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99_pobtot" sheetId="1" r:id="rId4"/>
    <sheet state="visible" name="00_directorio" sheetId="2" r:id="rId5"/>
    <sheet state="visible" name="01_01_carencia_acceso_alimentac" sheetId="3" r:id="rId6"/>
    <sheet state="visible" name="01_02_mortalidad_materna" sheetId="4" r:id="rId7"/>
    <sheet state="visible" name="01_03_mortalidad_infantil" sheetId="5" r:id="rId8"/>
    <sheet state="visible" name="01_04_mortalidad_infecciosas" sheetId="6" r:id="rId9"/>
    <sheet state="visible" name="01_05_hogares_disponibilidad_ag" sheetId="7" r:id="rId10"/>
    <sheet state="visible" name="01_06_dotacion_diaria_agua" sheetId="8" r:id="rId11"/>
    <sheet state="visible" name="01_07_hogares_servicio_sanitari" sheetId="9" r:id="rId12"/>
    <sheet state="visible" name="01_08_hogares_paredes_fragiles" sheetId="10" r:id="rId13"/>
    <sheet state="visible" name="01_09_hogares_piso_tierra" sheetId="11" r:id="rId14"/>
    <sheet state="visible" name="01_10_hogares_cocina_leña_carbo" sheetId="12" r:id="rId15"/>
    <sheet state="visible" name="01_11_hogares_hacinamiento" sheetId="13" r:id="rId16"/>
    <sheet state="visible" name="01_12_homicidios" sheetId="14" r:id="rId17"/>
    <sheet state="visible" name="01_13_peligrosidad_accidentes_t" sheetId="15" r:id="rId18"/>
    <sheet state="visible" name="01_14_crimen_violento" sheetId="16" r:id="rId19"/>
    <sheet state="visible" name="01_15_crimen_organizado" sheetId="17" r:id="rId20"/>
    <sheet state="visible" name="01_16_percepción_inseguridad" sheetId="18" r:id="rId21"/>
    <sheet state="visible" name="02_17_matriculacion_preescolar" sheetId="19" r:id="rId22"/>
    <sheet state="visible" name="02_18_analfabetismo" sheetId="20" r:id="rId23"/>
    <sheet state="visible" name="02_19_matriculación_primaria" sheetId="21" r:id="rId24"/>
    <sheet state="visible" name="02_20_matriculación_secundaria" sheetId="22" r:id="rId25"/>
    <sheet state="visible" name="02_21_paridad_genero_educacion_" sheetId="23" r:id="rId26"/>
    <sheet state="visible" name="02_22_usuarios_telemo" sheetId="24" r:id="rId27"/>
    <sheet state="visible" name="02_23_hogares_computadora" sheetId="25" r:id="rId28"/>
    <sheet state="visible" name="02_24_hogares_internet" sheetId="26" r:id="rId29"/>
    <sheet state="visible" name="02_25_tasa_agresion_periodistas" sheetId="27" r:id="rId30"/>
    <sheet state="visible" name="02_26_esperanza_vida" sheetId="28" r:id="rId31"/>
    <sheet state="visible" name="02_27_tasa_suicidios" sheetId="29" r:id="rId32"/>
    <sheet state="visible" name="02_28_mortalidad_circulatorias" sheetId="30" r:id="rId33"/>
    <sheet state="visible" name="02_29_mortalidad_diabetes" sheetId="31" r:id="rId34"/>
    <sheet state="visible" name="02_30_tasa_obesidad" sheetId="32" r:id="rId35"/>
    <sheet state="visible" name="02_31_grado_presion_agua" sheetId="33" r:id="rId36"/>
    <sheet state="visible" name="02_32_enterrar_quemar_basura" sheetId="34" r:id="rId37"/>
    <sheet state="visible" name="02_33_satisfacción_áreas_verdes" sheetId="35" r:id="rId38"/>
    <sheet state="visible" name="02_34_uso_focos_ahorradores" sheetId="36" r:id="rId39"/>
    <sheet state="visible" name="02_56_emisiones_co2" sheetId="37" r:id="rId40"/>
    <sheet state="visible" name="03_35_hogares_titulo_propiedad" sheetId="38" r:id="rId41"/>
    <sheet state="visible" name="03_36_participación_electoral" sheetId="39" r:id="rId42"/>
    <sheet state="visible" name="03_37_interaccion_gobierno_elec" sheetId="40" r:id="rId43"/>
    <sheet state="visible" name="03_38_participación_ciudadana_g" sheetId="41" r:id="rId44"/>
    <sheet state="visible" name="03_39_percepcion_corrupcion" sheetId="42" r:id="rId45"/>
    <sheet state="visible" name="03_40_Jóvenes15_24_no_studian_n" sheetId="43" r:id="rId46"/>
    <sheet state="visible" name="03_41_embarazo_adolescente" sheetId="44" r:id="rId47"/>
    <sheet state="visible" name="03_42_corrupcion" sheetId="45" r:id="rId48"/>
    <sheet state="visible" name="03_43_informalidad_laboral" sheetId="46" r:id="rId49"/>
    <sheet state="visible" name="03_44_tiempo_traslado" sheetId="47" r:id="rId50"/>
    <sheet state="visible" name="03_45_confianza_vecinos" sheetId="48" r:id="rId51"/>
    <sheet state="visible" name="03_46_participacion_mujeres_con" sheetId="49" r:id="rId52"/>
    <sheet state="visible" name="03_47_inclusion_poblacion_gay" sheetId="50" r:id="rId53"/>
    <sheet state="visible" name="03_48_inclusion_poblacion_indig" sheetId="51" r:id="rId54"/>
    <sheet state="visible" name="03_49_inclusion_poblacion_disca" sheetId="52" r:id="rId55"/>
    <sheet state="visible" name="03_50_absorcion_educacion_super" sheetId="53" r:id="rId56"/>
    <sheet state="visible" name="03_51_cobertura_educacion_super" sheetId="54" r:id="rId57"/>
    <sheet state="visible" name="03_52_escolaridad_mujeres" sheetId="55" r:id="rId58"/>
    <sheet state="visible" name="03_53_paridad_género_posgrado" sheetId="56" r:id="rId59"/>
    <sheet state="visible" name="03_54_paridad_género_licenciatu" sheetId="57" r:id="rId60"/>
    <sheet state="visible" name="03_55_posgrados_nacionales_cali" sheetId="58" r:id="rId61"/>
  </sheets>
  <definedNames>
    <definedName hidden="1" localSheetId="0" name="_xlnm._FilterDatabase">'99_pobtot'!$A$1:$C$530</definedName>
    <definedName hidden="1" localSheetId="2" name="_xlnm._FilterDatabase">'01_01_carencia_acceso_alimentac'!$A$1:$F$265</definedName>
    <definedName hidden="1" localSheetId="3" name="_xlnm._FilterDatabase">'01_02_mortalidad_materna'!$A$1:$F$693</definedName>
    <definedName hidden="1" localSheetId="4" name="_xlnm._FilterDatabase">'01_03_mortalidad_infantil'!$A$1:$F$1090</definedName>
    <definedName hidden="1" localSheetId="6" name="_xlnm._FilterDatabase">'01_05_hogares_disponibilidad_ag'!$A$1:$F$166</definedName>
    <definedName hidden="1" localSheetId="7" name="_xlnm._FilterDatabase">'01_06_dotacion_diaria_agua'!$A$1:$F$166</definedName>
    <definedName hidden="1" localSheetId="8" name="_xlnm._FilterDatabase">'01_07_hogares_servicio_sanitari'!$A$1:$F$232</definedName>
    <definedName hidden="1" localSheetId="9" name="_xlnm._FilterDatabase">'01_08_hogares_paredes_fragiles'!$A$1:$F$199</definedName>
    <definedName hidden="1" localSheetId="10" name="_xlnm._FilterDatabase">'01_09_hogares_piso_tierra'!$A$1:$F$232</definedName>
    <definedName hidden="1" localSheetId="11" name="_xlnm._FilterDatabase">'01_10_hogares_cocina_leña_carbo'!$A$1:$F$199</definedName>
    <definedName hidden="1" localSheetId="12" name="_xlnm._FilterDatabase">'01_11_hogares_hacinamiento'!$A$1:$F$199</definedName>
    <definedName hidden="1" localSheetId="13" name="_xlnm._FilterDatabase">'01_12_homicidios'!$A$1:$F$1090</definedName>
    <definedName hidden="1" localSheetId="14" name="_xlnm._FilterDatabase">'01_13_peligrosidad_accidentes_t'!$A$1:$F$826</definedName>
    <definedName hidden="1" localSheetId="15" name="_xlnm._FilterDatabase">'01_14_crimen_violento'!$A$1:$F$232</definedName>
    <definedName hidden="1" localSheetId="16" name="_xlnm._FilterDatabase">'01_15_crimen_organizado'!$A$1:$F$265</definedName>
    <definedName hidden="1" localSheetId="18" name="_xlnm._FilterDatabase">'02_17_matriculacion_preescolar'!$A$1:$F$397</definedName>
    <definedName hidden="1" localSheetId="19" name="_xlnm._FilterDatabase">'02_18_analfabetismo'!$A$1:$F$430</definedName>
    <definedName hidden="1" localSheetId="21" name="_xlnm._FilterDatabase">'02_20_matriculación_secundaria'!$A$1:$F$364</definedName>
    <definedName hidden="1" localSheetId="22" name="_xlnm._FilterDatabase">'02_21_paridad_genero_educacion_'!$A$1:$F$397</definedName>
    <definedName hidden="1" localSheetId="25" name="_xlnm._FilterDatabase">'02_24_hogares_internet'!$A$1:$F$232</definedName>
    <definedName hidden="1" localSheetId="26" name="_xlnm._FilterDatabase">'02_25_tasa_agresion_periodistas'!$A$1:$H$298</definedName>
    <definedName hidden="1" localSheetId="28" name="_xlnm._FilterDatabase">'02_27_tasa_suicidios'!$A$1:$F$826</definedName>
    <definedName hidden="1" localSheetId="30" name="_xlnm._FilterDatabase">'02_29_mortalidad_diabetes'!$A$1:$F$826</definedName>
    <definedName hidden="1" localSheetId="31" name="_xlnm._FilterDatabase">'02_30_tasa_obesidad'!$A$1:$F$67</definedName>
    <definedName hidden="1" localSheetId="32" name="_xlnm._FilterDatabase">'02_31_grado_presion_agua'!$A$1:$F$232</definedName>
    <definedName hidden="1" localSheetId="33" name="_xlnm._FilterDatabase">'02_32_enterrar_quemar_basura'!$A$1:$F$166</definedName>
    <definedName hidden="1" localSheetId="34" name="_xlnm._FilterDatabase">'02_33_satisfacción_áreas_verdes'!$A$1:$F$166</definedName>
    <definedName hidden="1" localSheetId="37" name="_xlnm._FilterDatabase">'03_35_hogares_titulo_propiedad'!$A$1:$F$167</definedName>
    <definedName hidden="1" localSheetId="38" name="_xlnm._FilterDatabase">'03_36_participación_electoral'!$A$1:$F$100</definedName>
    <definedName hidden="1" localSheetId="39" name="_xlnm._FilterDatabase">'03_37_interaccion_gobierno_elec'!$A$1:$F$133</definedName>
    <definedName hidden="1" localSheetId="40" name="_xlnm._FilterDatabase">'03_38_participación_ciudadana_g'!$A$1:$F$133</definedName>
    <definedName hidden="1" localSheetId="44" name="_xlnm._FilterDatabase">'03_42_corrupcion'!$A$1:$F$166</definedName>
    <definedName hidden="1" localSheetId="47" name="_xlnm._FilterDatabase">'03_45_confianza_vecinos'!$A$1:$F$366</definedName>
    <definedName hidden="1" localSheetId="48" name="_xlnm._FilterDatabase">'03_46_participacion_mujeres_con'!$A$1:$F$861</definedName>
    <definedName hidden="1" localSheetId="49" name="_xlnm._FilterDatabase">'03_47_inclusion_poblacion_gay'!$A$1:$F$133</definedName>
    <definedName hidden="1" localSheetId="52" name="_xlnm._FilterDatabase">'03_50_absorcion_educacion_super'!$A$1:$F$265</definedName>
    <definedName hidden="1" localSheetId="54" name="_xlnm._FilterDatabase">'03_52_escolaridad_mujeres'!$A$1:$F$133</definedName>
    <definedName hidden="1" localSheetId="55" name="_xlnm._FilterDatabase">'03_53_paridad_género_posgrado'!$A$1:$F$430</definedName>
    <definedName hidden="1" localSheetId="56" name="_xlnm._FilterDatabase">'03_54_paridad_género_licenciatu'!$A$1:$F$430</definedName>
    <definedName hidden="1" localSheetId="57" name="_xlnm._FilterDatabase">'03_55_posgrados_nacionales_cali'!$A$1:$G$463</definedName>
    <definedName hidden="1" localSheetId="2" name="Z_E14FDC93_815F_48A4_B803_4FB94BCC4DCA_.wvu.FilterData">'01_01_carencia_acceso_alimentac'!$A$1:$F$265</definedName>
    <definedName hidden="1" localSheetId="40" name="Z_E14FDC93_815F_48A4_B803_4FB94BCC4DCA_.wvu.FilterData">'03_38_participación_ciudadana_g'!$A$1:$F$329</definedName>
  </definedNames>
  <calcPr/>
  <customWorkbookViews>
    <customWorkbookView activeSheetId="0" maximized="1" windowHeight="0" windowWidth="0" guid="{E14FDC93-815F-48A4-B803-4FB94BCC4DCA}" name="Filtro 1"/>
  </customWorkbookViews>
</workbook>
</file>

<file path=xl/sharedStrings.xml><?xml version="1.0" encoding="utf-8"?>
<sst xmlns="http://schemas.openxmlformats.org/spreadsheetml/2006/main" count="86421" uniqueCount="4137">
  <si>
    <t>anio</t>
  </si>
  <si>
    <t>cve_ent</t>
  </si>
  <si>
    <t>pob_tot</t>
  </si>
  <si>
    <t>00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</si>
  <si>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</si>
  <si>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</si>
  <si>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</si>
  <si>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</si>
  <si>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</si>
  <si>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</si>
  <si>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</si>
  <si>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</si>
  <si>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</si>
  <si>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</si>
  <si>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</si>
  <si>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</si>
  <si>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</si>
  <si>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</si>
  <si>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</si>
  <si>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</si>
  <si>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</si>
  <si>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</si>
  <si>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</si>
  <si>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</si>
  <si>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</si>
  <si>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</si>
  <si>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</si>
  <si>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</si>
  <si>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</si>
  <si>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</si>
  <si>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</si>
  <si>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</si>
  <si>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</si>
  <si>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</si>
  <si>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</si>
  <si>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</si>
  <si>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</si>
  <si>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id_dimension</t>
  </si>
  <si>
    <t>id_componente</t>
  </si>
  <si>
    <t>id_indicador</t>
  </si>
  <si>
    <t>direccion</t>
  </si>
  <si>
    <t>relación</t>
  </si>
  <si>
    <t>utopia</t>
  </si>
  <si>
    <t>distopia</t>
  </si>
  <si>
    <t>encargada</t>
  </si>
  <si>
    <t>revisora</t>
  </si>
  <si>
    <t>indicador</t>
  </si>
  <si>
    <t>indicador_name</t>
  </si>
  <si>
    <t>unidad</t>
  </si>
  <si>
    <t>fuente</t>
  </si>
  <si>
    <t>fecha de actualización en fuente original</t>
  </si>
  <si>
    <t xml:space="preserve">Último periodo reportado en fuente original </t>
  </si>
  <si>
    <t>Último periodo registrado MCV</t>
  </si>
  <si>
    <t>datos_actualizados</t>
  </si>
  <si>
    <t xml:space="preserve">se procesa con código </t>
  </si>
  <si>
    <t>revisión</t>
  </si>
  <si>
    <t>link</t>
  </si>
  <si>
    <t>próxima actualización</t>
  </si>
  <si>
    <t>observaciones</t>
  </si>
  <si>
    <t>fuente_nueva</t>
  </si>
  <si>
    <t>revisión shiny</t>
  </si>
  <si>
    <t>comentarios revisión shiny</t>
  </si>
  <si>
    <t>años info recopilada</t>
  </si>
  <si>
    <t>Axel</t>
  </si>
  <si>
    <t>Regina</t>
  </si>
  <si>
    <t>Carencia por acceso a la alimentación</t>
  </si>
  <si>
    <t>Carencia por acceso a la alimentación (% de la población)</t>
  </si>
  <si>
    <t>Porcentaje</t>
  </si>
  <si>
    <t>CONEVAL</t>
  </si>
  <si>
    <t>Si</t>
  </si>
  <si>
    <t>No</t>
  </si>
  <si>
    <t>https://www.coneval.org.mx/Medicion/MP/Paginas/AE_pobreza_2022.aspx</t>
  </si>
  <si>
    <t>Bien</t>
  </si>
  <si>
    <t>2008, 2010, 2012, 2014, 2016, 2018,2020,2022</t>
  </si>
  <si>
    <t>Katia</t>
  </si>
  <si>
    <t>Mortalidad materna (razón de muerte materna)</t>
  </si>
  <si>
    <t>Razón de muerte materna (defunciones maternas / 100 mil nacimientos)</t>
  </si>
  <si>
    <t>defunciones por cada 100 mil nacimientos</t>
  </si>
  <si>
    <t>INEGI, Mortalidad, Defunciones para calcular la razón de muerte materna. Proyecciones de población de CONAPO a 2070, base a medio año para población de 0 años.</t>
  </si>
  <si>
    <t>Mortalidad: 31 Octubre 2023</t>
  </si>
  <si>
    <t>Numerador: Defunciones de mortalidad clasificadas para su uso en el cálculo de mortalidad materna; Denominador: Total de nacimientos ocurridos en el año de registro. No se hace corrección por nacimientos vivos.</t>
  </si>
  <si>
    <t>https://www.inegi.org.mx/sistemas/olap/Proyectos/bd/continuas/mortalidad/MortalidadGeneral.asp#</t>
  </si>
  <si>
    <t>2005, 2006, 2007, 2008, 2009, 2010, 2011, 2012, 2013, 2014, 2015, 2016, 2017,2018,2019,2020,2021,2022</t>
  </si>
  <si>
    <t>Mortalidad infantil</t>
  </si>
  <si>
    <t>Tasa de mortalidad infantil (muertes infantiles por cada 1,000 nacimientos)</t>
  </si>
  <si>
    <t>INEGI, Mortalidad, Defunciones infantiles. Proyecciones de población de CONAPO a 2070, base a medio año para población de 0 años.</t>
  </si>
  <si>
    <t>Numerador: Defunciones de menores de un año. Denominador: Total de nacimientos ocurridos en el año de registro. No se hace corrección por nacimientos vivos.</t>
  </si>
  <si>
    <t>Mortalidad por enfermedades infecciosas</t>
  </si>
  <si>
    <t>Mortalidad por enfermedades infecciosas (tasa por cada 100 mil habitantes)</t>
  </si>
  <si>
    <t>INEGI, Mortalidad</t>
  </si>
  <si>
    <t>Generación del indicador tomando como numerador las defunciones del Catalogo internacional de enfermedades CIE-10 bajo los catálogos "Enfermedades infecciosas y parasitarias", "Ciertas enfermedades infecciosas y parasitarias (A00-B99)",  "Códigos relacionados a COVID-19 : U07.1, U07.2 y U10.9" y como denominador las proyecciones de CONAPO "Bases de datos de la Conciliación Demográfica 1950 a 2019 y Proyecciones de la población de México 2020 a 2070", tomando los datos de medio año.</t>
  </si>
  <si>
    <t>https://www.inegi.org.mx/sistemas/olap/Proyectos/bd/continuas/mortalidad/MortalidadGeneral.asp</t>
  </si>
  <si>
    <t>2010, 2011, 2012, 2013, 2014, 2015, 2016, 2017,2018,2019,2020</t>
  </si>
  <si>
    <t xml:space="preserve">Isaac </t>
  </si>
  <si>
    <t>Hogares con disponibilidad de agua dentro de la vivienda</t>
  </si>
  <si>
    <t>INEGI, ENH, Censos de población y vivienda</t>
  </si>
  <si>
    <t>Ya está 2022</t>
  </si>
  <si>
    <t>Cambiar indicadores a ENIGH</t>
  </si>
  <si>
    <t>https://www.inegi.org.mx/programas/enh/2017/; https://www.inegi.org.mx/programas/ccpv/2020/default.html; https://www.inegi.org.mx/programas/enigh/nc/2022/#tabulados</t>
  </si>
  <si>
    <t>Utilizar Censos (2010 y 2020) y Encuesta intercensal (2015)</t>
  </si>
  <si>
    <t>Bien. Explorar cambio a Enigh (próximo año)</t>
  </si>
  <si>
    <t>2010, 2016, 2017, 2020, 2022</t>
  </si>
  <si>
    <t>Adriana</t>
  </si>
  <si>
    <t>Hogares con dotación diaria de agua</t>
  </si>
  <si>
    <t>INEGI, ENH</t>
  </si>
  <si>
    <t>https://www.inegi.org.mx/programas/enh/2017/; https://www.inegi.org.mx/programas/enigh/nc/2022/#tabulados</t>
  </si>
  <si>
    <t>NO SE CUENTA CON ESTA VARIABLE EN CENSOS; última actualziación 2017</t>
  </si>
  <si>
    <t>2014, 2015, 2016, 2017, 2022</t>
  </si>
  <si>
    <t>Hogares con servicio sanitario exclusivo para la vivienda</t>
  </si>
  <si>
    <r>
      <rPr>
        <rFont val="Arial"/>
        <b/>
        <color theme="1"/>
      </rPr>
      <t>REVISAR.</t>
    </r>
    <r>
      <rPr>
        <rFont val="Arial"/>
        <color theme="1"/>
      </rPr>
      <t xml:space="preserve"> Para información después de 2017 se utilizó la variable si la vivienda cuenta con sanitario. En esta en 2022 multiplique el porcentaje de viviendas con el porcentaje de viviendas que tenían sanitario de uso exclusivo. </t>
    </r>
  </si>
  <si>
    <t>2010, 2014, 2015, 2016, 2017, 2020, 2022</t>
  </si>
  <si>
    <t>Hogares con paredes material frágil</t>
  </si>
  <si>
    <t>INEGI, ENH; CONEVAL, medición de la pobreza 2018-2020</t>
  </si>
  <si>
    <t>https://www.inegi.org.mx/programas/enh/2017/; https://www.coneval.org.mx/Medicion/MP/Paginas/Pobreza_2020.aspx; https://www.inegi.org.mx/programas/enigh/nc/2022/#tabulados</t>
  </si>
  <si>
    <t>CAPTURAR 2020 CON CONEVAL. En 2022 se consideró como material frágil al material de desecho, lámina de cartón, lámina de asbesto o metálica, carrizo, bambú o palma, embarro o bajareque, madera y adobe.</t>
  </si>
  <si>
    <t>2014, 2015, 2016, 2017, 2020, 2022</t>
  </si>
  <si>
    <t>Hogares con piso de tierra</t>
  </si>
  <si>
    <t>Hogares que cocinan con leña o carbón</t>
  </si>
  <si>
    <t>Hogares en hacinamiento</t>
  </si>
  <si>
    <t>INEGI, ENH, ENIGH</t>
  </si>
  <si>
    <r>
      <rPr>
        <color rgb="FF1155CC"/>
        <u/>
      </rPr>
      <t>https://www.inegi.org.mx/programas/enh/2017/</t>
    </r>
    <r>
      <rPr/>
      <t xml:space="preserve">; </t>
    </r>
    <r>
      <rPr>
        <color rgb="FF1155CC"/>
        <u/>
      </rPr>
      <t>https://www.inegi.org.mx/programas/enigh/nc/2020/</t>
    </r>
  </si>
  <si>
    <t>2012, 2014, 2016, 2018, 2020, 2022</t>
  </si>
  <si>
    <t>Homicidios (Tasa de homicidios por cada 100 mil habitantes)</t>
  </si>
  <si>
    <t>Homicidios (tasa por cada 100 mil habitantes)</t>
  </si>
  <si>
    <t>INEGI, Defunciones por homicidios</t>
  </si>
  <si>
    <t xml:space="preserve">Numerador: Defunciones por homicidios del tabulado de homicidios de INEGI. Numerador de las proyecciones de las Bases de datos de la Conciliación Demográfica 1950 a 2019 y Proyecciones de la población de México 2020 a 2070, tomando las de medio año. </t>
  </si>
  <si>
    <t>https://www.inegi.org.mx/contenidos/saladeprensa/boletines/2020/EstSociodemo/Defcioneshomicidio2019.pdf</t>
  </si>
  <si>
    <t>Bien. Actualización 31 de oct</t>
  </si>
  <si>
    <t>2010, 2011, 2012, 2013, 2014, 2015, 2016, 2017,2018,2019,2020,2021</t>
  </si>
  <si>
    <t>Gabriela</t>
  </si>
  <si>
    <t>Peligrosidad de accidentes de tránsito</t>
  </si>
  <si>
    <t>Peligrosidad de accidentes de tránsito (mortalidad de accidentes por cada 100,000 habitantes)</t>
  </si>
  <si>
    <t>Se recalculó a Mortalidad por accidentes de transporte, para incluir todo el país y no solo las zonas rurales. Se utilizaron las defunciones bajo la categoría de "(E49) Accidentes de transporte" de la Lista Mexicana de Enfermedades.</t>
  </si>
  <si>
    <t>2010, 2011, 2012, 2013, 2014, 2015, 2016, 2017, 2018, 2019, 2020</t>
  </si>
  <si>
    <t>Natalia</t>
  </si>
  <si>
    <t>Crimen violento</t>
  </si>
  <si>
    <t>Índice de crimen violento</t>
  </si>
  <si>
    <t>Mexico Peace Index</t>
  </si>
  <si>
    <t>Ya está el reporte 2022</t>
  </si>
  <si>
    <t>https://static1.squarespace.com/static/5eaa390ddf0dcb548e9dd5da/t/647041b385d0307a47a4573a/1685078486067/ESP-MPI-2023-web.pdf</t>
  </si>
  <si>
    <t>Para el nacional se estimó el promedio de las entidades.</t>
  </si>
  <si>
    <t>2015, 2017, 2018, 2019, 2020, 2021, 2022</t>
  </si>
  <si>
    <t>Isaac</t>
  </si>
  <si>
    <t>Crimen organizado</t>
  </si>
  <si>
    <t>Índice de crimen organizado</t>
  </si>
  <si>
    <t>Yá está el reporte 2022</t>
  </si>
  <si>
    <t>2015, 2016, 2017, 2018, 2019, 2020,2021, 2022</t>
  </si>
  <si>
    <t>Percepción de inseguridad en la entidad</t>
  </si>
  <si>
    <t>Percepción de inseguridad en la entidad (% de la población)</t>
  </si>
  <si>
    <t>INEGI, ENVIPE</t>
  </si>
  <si>
    <t>Ya está la ENVIPE 2023</t>
  </si>
  <si>
    <t>https://www.inegi.org.mx/programas/envipe/2023/#tabulados</t>
  </si>
  <si>
    <t>2011, 2012, 2013, 2014, 2015, 2016, 2017, 2018, 2019, 2020,2021,2022,2023</t>
  </si>
  <si>
    <t>Matriculación educación preescolar</t>
  </si>
  <si>
    <t>Matriculación educación preescolar (tasa neta de escolarización)</t>
  </si>
  <si>
    <t>Planeación SEP - Información estadística e indicadores educativos</t>
  </si>
  <si>
    <t>Yá está el reporte 22-23</t>
  </si>
  <si>
    <t>Verificar cálculo de tasa</t>
  </si>
  <si>
    <t>https://www.planeacion.sep.gob.mx/principalescifras/</t>
  </si>
  <si>
    <t>2000, 2005, 2010, 2015, 2019, 2020,2021</t>
  </si>
  <si>
    <t>Analfabetismo</t>
  </si>
  <si>
    <t>Analfabetismo (% de la población)</t>
  </si>
  <si>
    <t>Planeación SEP, Información estadística e indicadores educativos; INEGI, ENIGH</t>
  </si>
  <si>
    <r>
      <rPr>
        <color rgb="FF1155CC"/>
        <u/>
      </rPr>
      <t>https://www.planeacion.sep.gob.mx/Doc/estadistica_e_indicadores/principales_cifras/principales_cifras_2019_2020_bolsillo.pdf</t>
    </r>
    <r>
      <rPr/>
      <t xml:space="preserve">; </t>
    </r>
    <r>
      <rPr>
        <color rgb="FF1155CC"/>
        <u/>
      </rPr>
      <t>https://www.inegi.org.mx/programas/enigh/nc/2020/</t>
    </r>
  </si>
  <si>
    <t xml:space="preserve">SUGERENCIA. DEFINIR ANALFABETISMO COMO PORCENTAJE DE MAYORES DE 15 O MÁS, NO COMO POBLACIÓN GENERAL, </t>
  </si>
  <si>
    <t>2008, 2015, 2020, 2021, 2022</t>
  </si>
  <si>
    <t>Matriculación educación primaria</t>
  </si>
  <si>
    <t>Matriculación educación primaria (tasa neta de escolarización)</t>
  </si>
  <si>
    <t>https://www.inegi.org.mx/app/tabulados/interactivos/?pxq=e4f13406-0c21-4512-838f-cbffe76f751f; https://www.planeacion.sep.gob.mx/indicadorespronosticos.aspx</t>
  </si>
  <si>
    <t>Mejor utilizar los datos de INEGI/SEP que ya están hechos</t>
  </si>
  <si>
    <t>poner 2018</t>
  </si>
  <si>
    <t>2000, 2005, 2010, 2015, 2020, 2021, 2022</t>
  </si>
  <si>
    <t>Matriculación educación secundaria</t>
  </si>
  <si>
    <t>Matriculación educación secundaria (tasa neta de escolarización)</t>
  </si>
  <si>
    <r>
      <rPr>
        <color rgb="FF1155CC"/>
        <u/>
      </rPr>
      <t xml:space="preserve">https://www.inegi.org.mx/app/tabulados/interactivos/?pxq=e4f13406-0c21-4512-838f-cbffe76f751f; </t>
    </r>
    <r>
      <rPr>
        <color rgb="FF1155CC"/>
        <u/>
      </rPr>
      <t>https://www.planeacion.sep.gob.mx/indicadorespronosticos.aspx</t>
    </r>
  </si>
  <si>
    <t>Paridad de género en educación secundaria</t>
  </si>
  <si>
    <t>Paridad de género en educación secundaria (% de mujeres)</t>
  </si>
  <si>
    <t xml:space="preserve">Yá está el reporte 20-21. </t>
  </si>
  <si>
    <t>Bien. Buscar mejorar el indicador en próximas estiamciones (distancia a 0 en valores absolutos)</t>
  </si>
  <si>
    <t>2010, 2011, 2012, 2013, 2014, 2015, 2016, 2017, 2018, 2019, 2020, 2021</t>
  </si>
  <si>
    <t>Usuarios de telefonía móvil</t>
  </si>
  <si>
    <t>Usuarios de telefonía móvil (% de la población)</t>
  </si>
  <si>
    <t>INEGI, ENDUTIH</t>
  </si>
  <si>
    <t>Ya está el 2022</t>
  </si>
  <si>
    <t>https://www.inegi.org.mx/programas/dutih/2022/</t>
  </si>
  <si>
    <t>2015, 2016, 2017, 2018, 2019, 2020,2021,2022</t>
  </si>
  <si>
    <t>Hogares con computadoras</t>
  </si>
  <si>
    <t>2010, 2015, 2016, 2017, 2018, 2019, 2020,2021,2022</t>
  </si>
  <si>
    <t>Hogares con conexión a internet</t>
  </si>
  <si>
    <t>Tasa de agresión a periodistas</t>
  </si>
  <si>
    <t>Tasa de agresión a periodistas (tasa por cada 10 mil habitantes)</t>
  </si>
  <si>
    <t>Artículo 19</t>
  </si>
  <si>
    <t>Ya 1er semestre 2022</t>
  </si>
  <si>
    <t>SE SOLICITÓ INFO A A19</t>
  </si>
  <si>
    <t>https://articulo19.org/</t>
  </si>
  <si>
    <t>Bien. Solicitar valores para 2016 y 2018 para sigueintes cálculos</t>
  </si>
  <si>
    <t>San solicita para sigueinte edición</t>
  </si>
  <si>
    <t>Esperanza de vida</t>
  </si>
  <si>
    <t>Esperanza de vida (años)</t>
  </si>
  <si>
    <t>años</t>
  </si>
  <si>
    <t>INEGI, CONAPO, tabulados de esperanza de vida al nacimiento</t>
  </si>
  <si>
    <t>Ya está hasta 2023</t>
  </si>
  <si>
    <r>
      <rPr>
        <color rgb="FF1155CC"/>
        <u/>
      </rPr>
      <t xml:space="preserve">https://inegi.org.mx/app/tabulados/default.html?nc=mdemo56; https://www.gob.mx/conapo/documentos/proyecciones-de-la-poblacion-de-los-municipios-de-mexico-2015-2030; </t>
    </r>
    <r>
      <rPr>
        <color rgb="FF1155CC"/>
        <u/>
      </rPr>
      <t>https://www.inegi.org.mx/app/tabulados/interactivos/?pxq=Mortalidad_Mortalidad_09_61312f04-e039-4659-8095-0ce2cd284415https://www.inegi.org.mx/app/tabulados/interactivos/?pxq=Mortalidad_Mortalidad_09_61312f04-e039-4659-8095-0ce2cd284415</t>
    </r>
  </si>
  <si>
    <t>Revisar si se actualizan las cifras al liberarse datos de Mortalidad</t>
  </si>
  <si>
    <t>2010, 2011, 2012, 2013, 2014, 2015, 2016, 2017, 2018, 2019, 2020, 2021, 2022, 2023</t>
  </si>
  <si>
    <t>Tasa de suicidios</t>
  </si>
  <si>
    <t>Suicidios (tasa por cada 100 mil habitantes)</t>
  </si>
  <si>
    <t>INEGI, Mortalidad, Defunciones por suicidio</t>
  </si>
  <si>
    <t>Numerador: Defunciones englobadas en la categoría de "(E54) Lesiones autoinfligidas intencionalmente" de la Lista Mexicana de Enfermedades en los tabulados de mortalidad de INEGI. Numerador de las proyecciones de las Bases de datos de la Conciliación Demográfica 1950 a 2019 y Proyecciones de la población de México 2020 a 2070, tomando las de medio año.</t>
  </si>
  <si>
    <t>https://www.inegi.org.mx/temas/salud/#Tabulados</t>
  </si>
  <si>
    <t>Mortalidad por enfermedades circulatorias</t>
  </si>
  <si>
    <t>Numerador: Defunciones englobadas en la categoría de "Enfermedades del sistema circulatorio (I00-I99)" de la Clasificación Internacional de Enfermedades (CIE-10) de los tabulados de mortalidad de INEGI. Numerador de las proyecciones de las Bases de datos de la Conciliación Demográfica 1950 a 2019 y Proyecciones de la población de México 2020 a 2070, tomando las de medio año.</t>
  </si>
  <si>
    <t>https://www.inegi.org.mx/temas/mortalidad/</t>
  </si>
  <si>
    <t>2010, 2011, 2012, 2013, 2014, 2015, 2016, 2017, 2018, 2019</t>
  </si>
  <si>
    <t>Mortalidad por diabetes</t>
  </si>
  <si>
    <t>Numerador: Defunciones englobadas en la categoría de "Diabetes mellitus (E10-E14)" de la Clasificación Internacional de Enfermedades (CIE-10) de los tabulados de mortalidad de INEGI. Numerador de las proyecciones de las Bases de datos de la Conciliación Demográfica 1950 a 2019 y Proyecciones de la población de México 2020 a 2070, tomando las de medio año.</t>
  </si>
  <si>
    <t>2010, 2011, 2012, 2013, 2014, 2015, 2016, 2017, 2018, 2019, 2020,2021</t>
  </si>
  <si>
    <t>Tasa de obesidad</t>
  </si>
  <si>
    <t>Prevalencia de obesidad (% de la población)</t>
  </si>
  <si>
    <t>ENSANUT</t>
  </si>
  <si>
    <t>ya está el 2022</t>
  </si>
  <si>
    <t>Buscar forma de actualizar</t>
  </si>
  <si>
    <t>https://imco.org.mx/sistema-de-indicadores-para-monitorear-los-avances-de-la-estrategia-nacional-para-la-prevencion-y-el-control-del-sobrepeso-la-obesidad-y-la-diabetes/</t>
  </si>
  <si>
    <t>Revisión de literatura</t>
  </si>
  <si>
    <t>Todxs</t>
  </si>
  <si>
    <t>2012, 2018</t>
  </si>
  <si>
    <t>Grado de presión del agua</t>
  </si>
  <si>
    <t>CONAGUA, Sistema Nacional de Información del Agua</t>
  </si>
  <si>
    <t>Último año: 2021</t>
  </si>
  <si>
    <t>Revisión especial Juve</t>
  </si>
  <si>
    <t>http://sina.conagua.gob.mx/sina/tema.php?tema=gradoPresion&amp;ver=mapa</t>
  </si>
  <si>
    <t>Bien. Explorar estimación con regresión lineal para sig edición</t>
  </si>
  <si>
    <t>2015, 2016, 2017, 2018, 2019, 2020</t>
  </si>
  <si>
    <t>Enterrar o quemar basura</t>
  </si>
  <si>
    <t>Hogares que entierran o queman basura (%)</t>
  </si>
  <si>
    <t>INEGI, ENIGH, Encuesta Nacional de Ingresos y Gastos</t>
  </si>
  <si>
    <t>Cambiar datos a ENIGH</t>
  </si>
  <si>
    <r>
      <rPr>
        <color rgb="FF1155CC"/>
        <u/>
      </rPr>
      <t>link</t>
    </r>
    <r>
      <rPr/>
      <t xml:space="preserve">; </t>
    </r>
    <r>
      <rPr>
        <color rgb="FF1155CC"/>
        <u/>
      </rPr>
      <t>https://www.inegi.org.mx/programas/ccpv/2020/default.html</t>
    </r>
  </si>
  <si>
    <t>Bien. En estimación verificar que tome valores para 2015</t>
  </si>
  <si>
    <t>Juve. Se pasaron los datos de 2015</t>
  </si>
  <si>
    <t>2016, 2018, 2020, 2022</t>
  </si>
  <si>
    <t>Satisfacción con áreas verdes</t>
  </si>
  <si>
    <t>INEGI, ENCIG</t>
  </si>
  <si>
    <t>Ya está la de 2021</t>
  </si>
  <si>
    <t>https://www.inegi.org.mx/programas/encig/2019/default.html#Tabulados</t>
  </si>
  <si>
    <t>2013, 2015, 2017, 2019, 2021</t>
  </si>
  <si>
    <t>34</t>
  </si>
  <si>
    <t>Uso de focos ahorradores</t>
  </si>
  <si>
    <t>Hogares que usan focos ahorradores (%)</t>
  </si>
  <si>
    <t>26 de julio 2023</t>
  </si>
  <si>
    <r>
      <rPr>
        <color rgb="FF1155CC"/>
        <u/>
      </rPr>
      <t>link</t>
    </r>
    <r>
      <rPr/>
      <t xml:space="preserve">; </t>
    </r>
    <r>
      <rPr>
        <color rgb="FF1155CC"/>
        <u/>
      </rPr>
      <t>link</t>
    </r>
  </si>
  <si>
    <t>2015, 2016, 2017, 2018, 2020,2022</t>
  </si>
  <si>
    <t>56</t>
  </si>
  <si>
    <t>Inversa</t>
  </si>
  <si>
    <t>Emisiones de CO2 (toneladas)</t>
  </si>
  <si>
    <t>Energy and Data</t>
  </si>
  <si>
    <t>Axel captura</t>
  </si>
  <si>
    <t>Bien. Cambiar a indicadore de calidad del aire del cide (Juve)</t>
  </si>
  <si>
    <t>2015, 2016, 2017, 2018, 2020, 2021, 2022</t>
  </si>
  <si>
    <t>35</t>
  </si>
  <si>
    <t>Hogares con título de propiedad</t>
  </si>
  <si>
    <r>
      <rPr>
        <color rgb="FF1155CC"/>
        <u/>
      </rPr>
      <t>link</t>
    </r>
    <r>
      <rPr/>
      <t xml:space="preserve">; </t>
    </r>
    <r>
      <rPr>
        <color rgb="FF1155CC"/>
        <u/>
      </rPr>
      <t>link</t>
    </r>
  </si>
  <si>
    <t>2015, 2016, 2017, 2018, 2019, 2020,2022</t>
  </si>
  <si>
    <t>36</t>
  </si>
  <si>
    <t>Participación electoral</t>
  </si>
  <si>
    <t>Participación electoral (% de lista nominal)</t>
  </si>
  <si>
    <t>INE, Cómputos distritales</t>
  </si>
  <si>
    <t>Ya están capturado los datos de 2021</t>
  </si>
  <si>
    <t>2015, 2018, 2021</t>
  </si>
  <si>
    <t>37</t>
  </si>
  <si>
    <t>Interacción con gobierno electrónico</t>
  </si>
  <si>
    <t>2015, 2017, 2019,2021</t>
  </si>
  <si>
    <t>38</t>
  </si>
  <si>
    <t>Subíndice de participación ciudadana</t>
  </si>
  <si>
    <t>INAI, CIDE. Métrica de Gobierno Abierto 2017, 2019 y 2021</t>
  </si>
  <si>
    <t>Está 2021 (versión más reciente)</t>
  </si>
  <si>
    <t>https://micrositios.inai.org.mx/gobiernoabierto/?page_id=5765</t>
  </si>
  <si>
    <t xml:space="preserve">El dato Nacional corresponde a la parte Federal del gobierno. </t>
  </si>
  <si>
    <t>Bien. Revisar que se asigne valores a 2015 y 2016</t>
  </si>
  <si>
    <t xml:space="preserve">Juve. Ya cargado. </t>
  </si>
  <si>
    <t>2017, 2019, 2021</t>
  </si>
  <si>
    <t>39</t>
  </si>
  <si>
    <t>Percepción de corrupción en instituciones que imparten justicia</t>
  </si>
  <si>
    <t>2015, 2017, 2019, 2021</t>
  </si>
  <si>
    <t>40</t>
  </si>
  <si>
    <t>Jóvenes de 15 a 24 años que no estudian ni trabajan</t>
  </si>
  <si>
    <t>INEGI, ENOE</t>
  </si>
  <si>
    <t>Ya está hasta 1er trimestre 2023; 2do trimestre para 28 de agosto 2023</t>
  </si>
  <si>
    <t>2005, 2006, 2007, 2008, 2009, 2010, 2011, 2012, 2013, 2014, 2015, 2016, 2017, 2018, 2019, 2020, 2021, 2022</t>
  </si>
  <si>
    <t>41</t>
  </si>
  <si>
    <t>Embarazo adolescente</t>
  </si>
  <si>
    <t>Embarazo adolescente (% de nacimientos registrados de mujeres menores de 20 años)</t>
  </si>
  <si>
    <t>INEGI, Natalidad</t>
  </si>
  <si>
    <t>2010, 2011, 2012, 2013, 2014, 2015, 2016, 2017, 2018, 2019, 2020, 2021, 2022</t>
  </si>
  <si>
    <t>42</t>
  </si>
  <si>
    <t>Incidencia de corrupción</t>
  </si>
  <si>
    <t>Tasa de incidencia de corrupción por cada 100,000 habitantes</t>
  </si>
  <si>
    <t>43</t>
  </si>
  <si>
    <t>Informalidad laboral</t>
  </si>
  <si>
    <t>Tasa de informalidad laboral (TIL2)</t>
  </si>
  <si>
    <t>3T2023</t>
  </si>
  <si>
    <t>datos del 3T de cada año</t>
  </si>
  <si>
    <t>2005, 2006, 2007, 2008, 2009, 2010, 2011, 2012, 2013, 2014, 2015, 2016, 2017, 2018, 2019, 2020,2021,2022</t>
  </si>
  <si>
    <t>44</t>
  </si>
  <si>
    <t>Porcentaje de la población ocupada que tarda más de dos horas en el traslado a su trabajo</t>
  </si>
  <si>
    <t>INEGI, ENUT</t>
  </si>
  <si>
    <t>Ya está la de 2019</t>
  </si>
  <si>
    <r>
      <rPr>
        <color rgb="FF1155CC"/>
        <u/>
      </rPr>
      <t>link</t>
    </r>
    <r>
      <rPr>
        <color rgb="FF000000"/>
      </rPr>
      <t xml:space="preserve">; </t>
    </r>
    <r>
      <rPr>
        <color rgb="FF1155CC"/>
        <u/>
      </rPr>
      <t>https://www.inegi.org.mx/programas/ccpv/2020/#tabulados</t>
    </r>
  </si>
  <si>
    <t>INEGI, ENUT y Censo de población y vivienda, cuestionario ampliado 2020. Movilidad Personal. Encuesta Intercensal 2015. https://www.inegi.org.mx/programas/intercensal/2015/#tabulados</t>
  </si>
  <si>
    <t>Bien. Capturar valores de 2014 y censo 2020 (cuestionario ampliado)</t>
  </si>
  <si>
    <t>Juve</t>
  </si>
  <si>
    <t>2009, 2015, 2019, 2020</t>
  </si>
  <si>
    <t>45</t>
  </si>
  <si>
    <t>Confianza en los vecinos</t>
  </si>
  <si>
    <t>Ya está la de 2022</t>
  </si>
  <si>
    <t xml:space="preserve">Tabulados: VI Desempeño Institucional </t>
  </si>
  <si>
    <t>2012, 2013, 2014, 2015, 2016, 2017, 2018, 2019, 2020, 2021, 2022</t>
  </si>
  <si>
    <t>46</t>
  </si>
  <si>
    <t>Paridad de género en congresos locales</t>
  </si>
  <si>
    <t>Paridad de género en congresos locales (% de mujeres)</t>
  </si>
  <si>
    <t>Elaboración propia con información pública. Estadístico de género: http://sitl.diputados.gob.mx/LXV_leg/cuadro_genero.php; http://sitl.diputados.gob.mx/LXIV_leg/cuadro_genero.php</t>
  </si>
  <si>
    <t>REgi revisa congresos específicos</t>
  </si>
  <si>
    <t>Sólo información para 2013</t>
  </si>
  <si>
    <t>2013</t>
  </si>
  <si>
    <t>47</t>
  </si>
  <si>
    <t>Inclusión personas LGBT+ (% que no aprueba el matrimonio igualitario)</t>
  </si>
  <si>
    <t>Inclusión personas LGBT+ (% de la población que desaprueba el matrimonio igualitario)</t>
  </si>
  <si>
    <t>LAPOP</t>
  </si>
  <si>
    <t>Ya está LAPOP 2021; descontinuaron la pregunta</t>
  </si>
  <si>
    <t>confirmado- se descontinuo la pregunta</t>
  </si>
  <si>
    <t>N/A</t>
  </si>
  <si>
    <t>Pregunta D6</t>
  </si>
  <si>
    <t>Bien. Verificar en Endiseg si se peude continuar la serie</t>
  </si>
  <si>
    <t>Preguntar a dan sobre como continuar o sustituir el indicador</t>
  </si>
  <si>
    <t>2012, 2014, 2017, 2019</t>
  </si>
  <si>
    <t>48</t>
  </si>
  <si>
    <t>Tasa de analfabetismo en personas indígenas</t>
  </si>
  <si>
    <t>INEGI, ENIGH</t>
  </si>
  <si>
    <t>2010, 2012, 2014, 2016, 2018, 2020, 2022</t>
  </si>
  <si>
    <t>49</t>
  </si>
  <si>
    <t>Tasa de analfabetismo en personas con discapacidad</t>
  </si>
  <si>
    <t>50</t>
  </si>
  <si>
    <t>Absorción en educación superior</t>
  </si>
  <si>
    <t>Tasa de absorción en educación superior</t>
  </si>
  <si>
    <t>SEP</t>
  </si>
  <si>
    <t>Ya está la 2022-2023</t>
  </si>
  <si>
    <t>Los años están en ciclo escolar</t>
  </si>
  <si>
    <r>
      <rPr/>
      <t xml:space="preserve">Otras fuentes 2020 :https://www.planeacion.sep.gob.mx/Doc/estadistica_e_indicadores/principales_cifras/principales_cifras_2019_2020_bolsillo.pdf, 2019: </t>
    </r>
    <r>
      <rPr>
        <color rgb="FF1155CC"/>
        <u/>
      </rPr>
      <t>https://www.planeacion.sep.gob.mx ,/Doc/estadistica_e_indicadores/principales_cifras/principales_cifras_2018_2019_bolsillo.pdf</t>
    </r>
    <r>
      <rPr/>
      <t xml:space="preserve"> , 2018: </t>
    </r>
    <r>
      <rPr>
        <color rgb="FF1155CC"/>
        <u/>
      </rPr>
      <t>https://www.planeacion.sep.gob.mx/Doc/estadistica_e_indicadores/principales_cifras/principales_cifras_2017_2018_bolsillo.pdf</t>
    </r>
    <r>
      <rPr/>
      <t xml:space="preserve"> , 2017: </t>
    </r>
    <r>
      <rPr>
        <color rgb="FF1155CC"/>
        <u/>
      </rPr>
      <t>https://www.planeacion.sep.gob.mx/Doc/estadistica_e_indicadores/principales_cifras/principales_cifras_2016_2017_bolsillo.pdf</t>
    </r>
    <r>
      <rPr/>
      <t xml:space="preserve"> , 2013: </t>
    </r>
    <r>
      <rPr>
        <color rgb="FF1155CC"/>
        <u/>
      </rPr>
      <t>https://www.planeacion.sep.gob.mx/Doc/estadistica_e_indicadores/principales_cifras/principales_cifras_2013_2014_bolsillo.pdf, 2012: https://www.planeacion.sep.gob.mx/Doc/estadistica_e_indicadores/principales_cifras/principales_cifras_2011_2012.pdf , https://www.planeacion.sep.gob.mx/estadisticaeindicadores.aspx</t>
    </r>
  </si>
  <si>
    <t>2008, 2009, 2010, 2011, 2012, 2013, 2014, 2015, 2016, 2017, 2018, 2019, 2020, 2021, 2022</t>
  </si>
  <si>
    <t>51</t>
  </si>
  <si>
    <t>Cobertura educación superior</t>
  </si>
  <si>
    <t>Cobertura de educación superior (% de la población entre 18 y 23 años con educación superior)</t>
  </si>
  <si>
    <t>Sólo información 2018</t>
  </si>
  <si>
    <t>Bien. Revisión al proceso de esimación (próximo año)</t>
  </si>
  <si>
    <t>2009, 2010, 2011, 2012, 2013, 2014, 2015, 2016, 2017, 2018, 2019, 2020, 2021, 2022</t>
  </si>
  <si>
    <t>52</t>
  </si>
  <si>
    <t>Escolaridad promedio mujeres</t>
  </si>
  <si>
    <t>Grado de escolaridad promedio de mujeres mayores a 15 años</t>
  </si>
  <si>
    <t>INEGI, Escolaridad</t>
  </si>
  <si>
    <t>Encuesta intercensal 2025</t>
  </si>
  <si>
    <t>2025</t>
  </si>
  <si>
    <t>2000, 2010, 2015, 2020</t>
  </si>
  <si>
    <t>53</t>
  </si>
  <si>
    <t>Paridad de género en posgrado</t>
  </si>
  <si>
    <t>Paridad de género en posgrados (% de mujeres)</t>
  </si>
  <si>
    <t>REGI CAPTURA</t>
  </si>
  <si>
    <t>54</t>
  </si>
  <si>
    <t>Paridad de género en licenciatura</t>
  </si>
  <si>
    <t>Paridad de género en licenciaturas (% de mujeres)</t>
  </si>
  <si>
    <t>55</t>
  </si>
  <si>
    <t>Posgrados nacionales de calidad</t>
  </si>
  <si>
    <t>CONACYT</t>
  </si>
  <si>
    <t>A partir de 2022 cambia a Sistema Nacional de Posgrados</t>
  </si>
  <si>
    <t>2008, 2009, 2010, 2011, 2012, 2013, 2014, 2015, 2016, 2017, 2018, 2019, 2020, 2021,2022</t>
  </si>
  <si>
    <t>entidad_abr_m</t>
  </si>
  <si>
    <t>indicador_value</t>
  </si>
  <si>
    <t>TAB</t>
  </si>
  <si>
    <t>GRO</t>
  </si>
  <si>
    <t>AGS</t>
  </si>
  <si>
    <t>OAX</t>
  </si>
  <si>
    <t>MICH</t>
  </si>
  <si>
    <t>TLAX</t>
  </si>
  <si>
    <t>HGO</t>
  </si>
  <si>
    <t>MEX</t>
  </si>
  <si>
    <t>BC</t>
  </si>
  <si>
    <t>CAMP</t>
  </si>
  <si>
    <t>PUE</t>
  </si>
  <si>
    <t>MOR</t>
  </si>
  <si>
    <t>CHPS</t>
  </si>
  <si>
    <t>SLP</t>
  </si>
  <si>
    <t>VER</t>
  </si>
  <si>
    <t>SIN</t>
  </si>
  <si>
    <t>QROO</t>
  </si>
  <si>
    <t>NAY</t>
  </si>
  <si>
    <t>BCS</t>
  </si>
  <si>
    <t>GTO</t>
  </si>
  <si>
    <t>SON</t>
  </si>
  <si>
    <t>COL</t>
  </si>
  <si>
    <t>YUC</t>
  </si>
  <si>
    <t>ZAC</t>
  </si>
  <si>
    <t>Nacional</t>
  </si>
  <si>
    <t>CDMX</t>
  </si>
  <si>
    <t>CHIH</t>
  </si>
  <si>
    <t>DGO</t>
  </si>
  <si>
    <t>JAL</t>
  </si>
  <si>
    <t>COAH</t>
  </si>
  <si>
    <t>QRO</t>
  </si>
  <si>
    <t>TAM</t>
  </si>
  <si>
    <t>NL</t>
  </si>
  <si>
    <t>2002</t>
  </si>
  <si>
    <t>55.3189205</t>
  </si>
  <si>
    <t>2003</t>
  </si>
  <si>
    <t>56.1316687</t>
  </si>
  <si>
    <t>2004</t>
  </si>
  <si>
    <t>53.4200702</t>
  </si>
  <si>
    <t>2005</t>
  </si>
  <si>
    <t>53.7700745</t>
  </si>
  <si>
    <t>2006</t>
  </si>
  <si>
    <t>50.4626682</t>
  </si>
  <si>
    <t>2007</t>
  </si>
  <si>
    <t>47.2850738</t>
  </si>
  <si>
    <t>2008</t>
  </si>
  <si>
    <t>47.9973852</t>
  </si>
  <si>
    <t>2009</t>
  </si>
  <si>
    <t>51.6971029</t>
  </si>
  <si>
    <t>2010</t>
  </si>
  <si>
    <t>42.5725493</t>
  </si>
  <si>
    <t>2011</t>
  </si>
  <si>
    <t>42.0150796</t>
  </si>
  <si>
    <t>2012</t>
  </si>
  <si>
    <t>42.042476</t>
  </si>
  <si>
    <t>38.1351597</t>
  </si>
  <si>
    <t>2014</t>
  </si>
  <si>
    <t>38.9653101</t>
  </si>
  <si>
    <t>2015</t>
  </si>
  <si>
    <t>35.1407323</t>
  </si>
  <si>
    <t>2016</t>
  </si>
  <si>
    <t>37.2996693</t>
  </si>
  <si>
    <t>2017</t>
  </si>
  <si>
    <t>35.4955867</t>
  </si>
  <si>
    <t>2018</t>
  </si>
  <si>
    <t>33.4714463</t>
  </si>
  <si>
    <t>2019</t>
  </si>
  <si>
    <t>32.8153389</t>
  </si>
  <si>
    <t>2020</t>
  </si>
  <si>
    <t>48.0197307</t>
  </si>
  <si>
    <t>2021</t>
  </si>
  <si>
    <t>52.8321662</t>
  </si>
  <si>
    <t>2022</t>
  </si>
  <si>
    <t>32.6918088</t>
  </si>
  <si>
    <t>23.347212</t>
  </si>
  <si>
    <t>47.090217</t>
  </si>
  <si>
    <t>19.7300923</t>
  </si>
  <si>
    <t>27.6909688</t>
  </si>
  <si>
    <t>47.3372781</t>
  </si>
  <si>
    <t>15.6494523</t>
  </si>
  <si>
    <t>34.8715564</t>
  </si>
  <si>
    <t>49.9442929</t>
  </si>
  <si>
    <t>38.0981408</t>
  </si>
  <si>
    <t>18.952316</t>
  </si>
  <si>
    <t>49.2909684</t>
  </si>
  <si>
    <t>26.5071191</t>
  </si>
  <si>
    <t>22.6372383</t>
  </si>
  <si>
    <t>26.4430341</t>
  </si>
  <si>
    <t>19.0287715</t>
  </si>
  <si>
    <t>22.9726625</t>
  </si>
  <si>
    <t>22.8920259</t>
  </si>
  <si>
    <t>11.3203275</t>
  </si>
  <si>
    <t>52.7346693</t>
  </si>
  <si>
    <t>37.9204429</t>
  </si>
  <si>
    <t>7.66489097</t>
  </si>
  <si>
    <t>28.7725949</t>
  </si>
  <si>
    <t>37.573439</t>
  </si>
  <si>
    <t>56.8201384</t>
  </si>
  <si>
    <t>48.5596851</t>
  </si>
  <si>
    <t>40.062009</t>
  </si>
  <si>
    <t>38.3195151</t>
  </si>
  <si>
    <t>41.7166397</t>
  </si>
  <si>
    <t>52.0607375</t>
  </si>
  <si>
    <t>41.7006933</t>
  </si>
  <si>
    <t>36.7216325</t>
  </si>
  <si>
    <t>31.8471338</t>
  </si>
  <si>
    <t>42.9676311</t>
  </si>
  <si>
    <t>30.739187</t>
  </si>
  <si>
    <t>34.6083789</t>
  </si>
  <si>
    <t>31.1692122</t>
  </si>
  <si>
    <t>40.5919038</t>
  </si>
  <si>
    <t>31.3364055</t>
  </si>
  <si>
    <t>34.8694232</t>
  </si>
  <si>
    <t>43.8997622</t>
  </si>
  <si>
    <t>56.742262</t>
  </si>
  <si>
    <t>46.1152512</t>
  </si>
  <si>
    <t>56.2851782</t>
  </si>
  <si>
    <t>82.6294528</t>
  </si>
  <si>
    <t>35.916315</t>
  </si>
  <si>
    <t>26.2306549</t>
  </si>
  <si>
    <t>33.9472121</t>
  </si>
  <si>
    <t>65.8327847</t>
  </si>
  <si>
    <t>39.9392923</t>
  </si>
  <si>
    <t>38.9954765</t>
  </si>
  <si>
    <t>30.8665792</t>
  </si>
  <si>
    <t>31.0029453</t>
  </si>
  <si>
    <t>23.5460325</t>
  </si>
  <si>
    <t>31.814205</t>
  </si>
  <si>
    <t>16.0888102</t>
  </si>
  <si>
    <t>24.3013366</t>
  </si>
  <si>
    <t>8.16126663</t>
  </si>
  <si>
    <t>8.22977533</t>
  </si>
  <si>
    <t>24.5962122</t>
  </si>
  <si>
    <t>48.5240598</t>
  </si>
  <si>
    <t>31.6405632</t>
  </si>
  <si>
    <t>46.5585474</t>
  </si>
  <si>
    <t>15.461925</t>
  </si>
  <si>
    <t>67.9221982</t>
  </si>
  <si>
    <t>55.2757646</t>
  </si>
  <si>
    <t>42.5531915</t>
  </si>
  <si>
    <t>66.0462324</t>
  </si>
  <si>
    <t>59.4707107</t>
  </si>
  <si>
    <t>17.7567328</t>
  </si>
  <si>
    <t>41.3760492</t>
  </si>
  <si>
    <t>47.3596969</t>
  </si>
  <si>
    <t>47.5680818</t>
  </si>
  <si>
    <t>59.6658711</t>
  </si>
  <si>
    <t>41.7436937</t>
  </si>
  <si>
    <t>65.2393096</t>
  </si>
  <si>
    <t>17.6315016</t>
  </si>
  <si>
    <t>46.9290784</t>
  </si>
  <si>
    <t>47.7270016</t>
  </si>
  <si>
    <t>30.7503075</t>
  </si>
  <si>
    <t>37.996327</t>
  </si>
  <si>
    <t>13.0753138</t>
  </si>
  <si>
    <t>60.8930988</t>
  </si>
  <si>
    <t>62.8140704</t>
  </si>
  <si>
    <t>21.6763006</t>
  </si>
  <si>
    <t>41.7097365</t>
  </si>
  <si>
    <t>38.5363526</t>
  </si>
  <si>
    <t>27.78035</t>
  </si>
  <si>
    <t>44.6080071</t>
  </si>
  <si>
    <t>25.9369732</t>
  </si>
  <si>
    <t>23.8716075</t>
  </si>
  <si>
    <t>34.5053029</t>
  </si>
  <si>
    <t>26.9779321</t>
  </si>
  <si>
    <t>42.8870106</t>
  </si>
  <si>
    <t>39.231071</t>
  </si>
  <si>
    <t>35.7391755</t>
  </si>
  <si>
    <t>28.638422</t>
  </si>
  <si>
    <t>39.3623302</t>
  </si>
  <si>
    <t>30.4473976</t>
  </si>
  <si>
    <t>45.0645324</t>
  </si>
  <si>
    <t>39.988367</t>
  </si>
  <si>
    <t>36.3524002</t>
  </si>
  <si>
    <t>23.4928437</t>
  </si>
  <si>
    <t>43.2479187</t>
  </si>
  <si>
    <t>48.7162369</t>
  </si>
  <si>
    <t>27.2672738</t>
  </si>
  <si>
    <t>17.135024</t>
  </si>
  <si>
    <t>26.0213375</t>
  </si>
  <si>
    <t>34.8827069</t>
  </si>
  <si>
    <t>8.6948961</t>
  </si>
  <si>
    <t>51.5242593</t>
  </si>
  <si>
    <t>16.8095478</t>
  </si>
  <si>
    <t>32.8218594</t>
  </si>
  <si>
    <t>24.1448692</t>
  </si>
  <si>
    <t>39.6133735</t>
  </si>
  <si>
    <t>24.0096038</t>
  </si>
  <si>
    <t>24.3565803</t>
  </si>
  <si>
    <t>32.905561</t>
  </si>
  <si>
    <t>25.2759289</t>
  </si>
  <si>
    <t>43.7062937</t>
  </si>
  <si>
    <t>9.03016074</t>
  </si>
  <si>
    <t>18.3570445</t>
  </si>
  <si>
    <t>36.8799557</t>
  </si>
  <si>
    <t>18.6549762</t>
  </si>
  <si>
    <t>28.5306705</t>
  </si>
  <si>
    <t>19.3836015</t>
  </si>
  <si>
    <t>80.3514951</t>
  </si>
  <si>
    <t>89.5323203</t>
  </si>
  <si>
    <t>79.9773398</t>
  </si>
  <si>
    <t>67.2043011</t>
  </si>
  <si>
    <t>65.9795142</t>
  </si>
  <si>
    <t>61.5287529</t>
  </si>
  <si>
    <t>71.1804347</t>
  </si>
  <si>
    <t>54.034308</t>
  </si>
  <si>
    <t>51.9089712</t>
  </si>
  <si>
    <t>44.8735687</t>
  </si>
  <si>
    <t>50.7322605</t>
  </si>
  <si>
    <t>46.03949</t>
  </si>
  <si>
    <t>56.686421</t>
  </si>
  <si>
    <t>56.3124831</t>
  </si>
  <si>
    <t>47.6054461</t>
  </si>
  <si>
    <t>49.2491345</t>
  </si>
  <si>
    <t>56.9696527</t>
  </si>
  <si>
    <t>41.9132684</t>
  </si>
  <si>
    <t>53.7472589</t>
  </si>
  <si>
    <t>47.0239537</t>
  </si>
  <si>
    <t>29.3085331</t>
  </si>
  <si>
    <t>70.7283607</t>
  </si>
  <si>
    <t>47.5367329</t>
  </si>
  <si>
    <t>49.748332</t>
  </si>
  <si>
    <t>84.3145376</t>
  </si>
  <si>
    <t>64.0080978</t>
  </si>
  <si>
    <t>68.7829897</t>
  </si>
  <si>
    <t>57.1368427</t>
  </si>
  <si>
    <t>83.4357317</t>
  </si>
  <si>
    <t>59.9880024</t>
  </si>
  <si>
    <t>72.0856252</t>
  </si>
  <si>
    <t>51.2779425</t>
  </si>
  <si>
    <t>67.1701699</t>
  </si>
  <si>
    <t>65.1454916</t>
  </si>
  <si>
    <t>50.9173611</t>
  </si>
  <si>
    <t>46.5124292</t>
  </si>
  <si>
    <t>55.7112763</t>
  </si>
  <si>
    <t>51.9363606</t>
  </si>
  <si>
    <t>52.9769636</t>
  </si>
  <si>
    <t>78.3005379</t>
  </si>
  <si>
    <t>63.2370535</t>
  </si>
  <si>
    <t>55.1239427</t>
  </si>
  <si>
    <t>49.4696468</t>
  </si>
  <si>
    <t>64.3488095</t>
  </si>
  <si>
    <t>57.0986034</t>
  </si>
  <si>
    <t>53.0606018</t>
  </si>
  <si>
    <t>52.2403054</t>
  </si>
  <si>
    <t>60.0710053</t>
  </si>
  <si>
    <t>47.080658</t>
  </si>
  <si>
    <t>49.9116148</t>
  </si>
  <si>
    <t>53.2690367</t>
  </si>
  <si>
    <t>39.8273201</t>
  </si>
  <si>
    <t>40.9497415</t>
  </si>
  <si>
    <t>42.8719708</t>
  </si>
  <si>
    <t>43.3185071</t>
  </si>
  <si>
    <t>44.9665561</t>
  </si>
  <si>
    <t>28.5062714</t>
  </si>
  <si>
    <t>34.9180299</t>
  </si>
  <si>
    <t>31.7020371</t>
  </si>
  <si>
    <t>32.9061798</t>
  </si>
  <si>
    <t>48.7215466</t>
  </si>
  <si>
    <t>46.7838586</t>
  </si>
  <si>
    <t>29.3685756</t>
  </si>
  <si>
    <t>37.7175494</t>
  </si>
  <si>
    <t>51.5603799</t>
  </si>
  <si>
    <t>65.3612571</t>
  </si>
  <si>
    <t>38.0662352</t>
  </si>
  <si>
    <t>70.3577421</t>
  </si>
  <si>
    <t>37.6810034</t>
  </si>
  <si>
    <t>61.6324562</t>
  </si>
  <si>
    <t>34.8068221</t>
  </si>
  <si>
    <t>40.3855474</t>
  </si>
  <si>
    <t>35.3116936</t>
  </si>
  <si>
    <t>52.0547945</t>
  </si>
  <si>
    <t>41.3747449</t>
  </si>
  <si>
    <t>69.2559145</t>
  </si>
  <si>
    <t>30.6603116</t>
  </si>
  <si>
    <t>39.6634275</t>
  </si>
  <si>
    <t>29.0216792</t>
  </si>
  <si>
    <t>50.2988343</t>
  </si>
  <si>
    <t>60.2591142</t>
  </si>
  <si>
    <t>30.9377224</t>
  </si>
  <si>
    <t>57.4859479</t>
  </si>
  <si>
    <t>62.6277276</t>
  </si>
  <si>
    <t>47.1494883</t>
  </si>
  <si>
    <t>51.5686862</t>
  </si>
  <si>
    <t>45.060747</t>
  </si>
  <si>
    <t>36.2713094</t>
  </si>
  <si>
    <t>37.3403267</t>
  </si>
  <si>
    <t>34.5721694</t>
  </si>
  <si>
    <t>33.3601355</t>
  </si>
  <si>
    <t>50.8078447</t>
  </si>
  <si>
    <t>35.3743788</t>
  </si>
  <si>
    <t>35.4675809</t>
  </si>
  <si>
    <t>35.8141756</t>
  </si>
  <si>
    <t>35.3189473</t>
  </si>
  <si>
    <t>27.7662085</t>
  </si>
  <si>
    <t>31.4855953</t>
  </si>
  <si>
    <t>32.7630787</t>
  </si>
  <si>
    <t>35.7852171</t>
  </si>
  <si>
    <t>20.5557194</t>
  </si>
  <si>
    <t>23.0850507</t>
  </si>
  <si>
    <t>32.886258</t>
  </si>
  <si>
    <t>31.4502143</t>
  </si>
  <si>
    <t>25.6461925</t>
  </si>
  <si>
    <t>89.6172065</t>
  </si>
  <si>
    <t>100.597669</t>
  </si>
  <si>
    <t>82.9655993</t>
  </si>
  <si>
    <t>103.397521</t>
  </si>
  <si>
    <t>102.703298</t>
  </si>
  <si>
    <t>78.1899037</t>
  </si>
  <si>
    <t>75.529621</t>
  </si>
  <si>
    <t>82.7160043</t>
  </si>
  <si>
    <t>64.6436064</t>
  </si>
  <si>
    <t>84.6875153</t>
  </si>
  <si>
    <t>69.2178384</t>
  </si>
  <si>
    <t>54.6108974</t>
  </si>
  <si>
    <t>53.3863058</t>
  </si>
  <si>
    <t>44.9219481</t>
  </si>
  <si>
    <t>49.5030654</t>
  </si>
  <si>
    <t>57.1250519</t>
  </si>
  <si>
    <t>26.3970646</t>
  </si>
  <si>
    <t>52.174611</t>
  </si>
  <si>
    <t>61.2436545</t>
  </si>
  <si>
    <t>64.0722066</t>
  </si>
  <si>
    <t>47.4615274</t>
  </si>
  <si>
    <t>57.4084705</t>
  </si>
  <si>
    <t>60.2069614</t>
  </si>
  <si>
    <t>64.6449282</t>
  </si>
  <si>
    <t>70.6160776</t>
  </si>
  <si>
    <t>49.4465787</t>
  </si>
  <si>
    <t>56.4153675</t>
  </si>
  <si>
    <t>51.9201172</t>
  </si>
  <si>
    <t>55.0357733</t>
  </si>
  <si>
    <t>53.0290563</t>
  </si>
  <si>
    <t>29.475701</t>
  </si>
  <si>
    <t>39.3192159</t>
  </si>
  <si>
    <t>40.0320256</t>
  </si>
  <si>
    <t>69.8310477</t>
  </si>
  <si>
    <t>35.5808575</t>
  </si>
  <si>
    <t>46.5662455</t>
  </si>
  <si>
    <t>37.4181478</t>
  </si>
  <si>
    <t>29.6434319</t>
  </si>
  <si>
    <t>27.8778521</t>
  </si>
  <si>
    <t>26.0286749</t>
  </si>
  <si>
    <t>57.0300504</t>
  </si>
  <si>
    <t>28.9622599</t>
  </si>
  <si>
    <t>31.4086135</t>
  </si>
  <si>
    <t>35.9287584</t>
  </si>
  <si>
    <t>43.0964119</t>
  </si>
  <si>
    <t>34.2998865</t>
  </si>
  <si>
    <t>50.8754542</t>
  </si>
  <si>
    <t>30.2218017</t>
  </si>
  <si>
    <t>33.8398464</t>
  </si>
  <si>
    <t>52.2597503</t>
  </si>
  <si>
    <t>30.8526913</t>
  </si>
  <si>
    <t>23.1930369</t>
  </si>
  <si>
    <t>23.3666091</t>
  </si>
  <si>
    <t>22.2585925</t>
  </si>
  <si>
    <t>34.3026017</t>
  </si>
  <si>
    <t>23.9926423</t>
  </si>
  <si>
    <t>25.0714876</t>
  </si>
  <si>
    <t>29.6625369</t>
  </si>
  <si>
    <t>27.1144019</t>
  </si>
  <si>
    <t>34.7521477</t>
  </si>
  <si>
    <t>43.2719151</t>
  </si>
  <si>
    <t>50.7363822</t>
  </si>
  <si>
    <t>32.110059</t>
  </si>
  <si>
    <t>60.0129403</t>
  </si>
  <si>
    <t>65.6596765</t>
  </si>
  <si>
    <t>61.7992959</t>
  </si>
  <si>
    <t>61.2367968</t>
  </si>
  <si>
    <t>46.1418879</t>
  </si>
  <si>
    <t>44.4958069</t>
  </si>
  <si>
    <t>47.595353</t>
  </si>
  <si>
    <t>51.5721746</t>
  </si>
  <si>
    <t>37.5452357</t>
  </si>
  <si>
    <t>40.8879445</t>
  </si>
  <si>
    <t>42.6576364</t>
  </si>
  <si>
    <t>35.7574907</t>
  </si>
  <si>
    <t>33.6183536</t>
  </si>
  <si>
    <t>32.8393602</t>
  </si>
  <si>
    <t>44.3047172</t>
  </si>
  <si>
    <t>33.9051022</t>
  </si>
  <si>
    <t>30.4767002</t>
  </si>
  <si>
    <t>31.6161498</t>
  </si>
  <si>
    <t>49.6214919</t>
  </si>
  <si>
    <t>52.7700329</t>
  </si>
  <si>
    <t>28.071864</t>
  </si>
  <si>
    <t>39.1798354</t>
  </si>
  <si>
    <t>48.6557554</t>
  </si>
  <si>
    <t>41.3951217</t>
  </si>
  <si>
    <t>49.5401383</t>
  </si>
  <si>
    <t>57.1514838</t>
  </si>
  <si>
    <t>41.6159805</t>
  </si>
  <si>
    <t>46.1903462</t>
  </si>
  <si>
    <t>42.4039963</t>
  </si>
  <si>
    <t>50.3204075</t>
  </si>
  <si>
    <t>54.5890884</t>
  </si>
  <si>
    <t>41.6129166</t>
  </si>
  <si>
    <t>36.8204006</t>
  </si>
  <si>
    <t>46.7071462</t>
  </si>
  <si>
    <t>33.2557366</t>
  </si>
  <si>
    <t>26.2028758</t>
  </si>
  <si>
    <t>33.3533453</t>
  </si>
  <si>
    <t>34.5881775</t>
  </si>
  <si>
    <t>37.8185378</t>
  </si>
  <si>
    <t>45.6283678</t>
  </si>
  <si>
    <t>46.799549</t>
  </si>
  <si>
    <t>32.1436607</t>
  </si>
  <si>
    <t>74.3826242</t>
  </si>
  <si>
    <t>84.8844965</t>
  </si>
  <si>
    <t>42.9777437</t>
  </si>
  <si>
    <t>70.9986109</t>
  </si>
  <si>
    <t>52.4141333</t>
  </si>
  <si>
    <t>45.9558824</t>
  </si>
  <si>
    <t>45.6370938</t>
  </si>
  <si>
    <t>69.7286645</t>
  </si>
  <si>
    <t>30.3674461</t>
  </si>
  <si>
    <t>39.7894221</t>
  </si>
  <si>
    <t>40.2626363</t>
  </si>
  <si>
    <t>46.9028486</t>
  </si>
  <si>
    <t>9.43811741</t>
  </si>
  <si>
    <t>38.1533766</t>
  </si>
  <si>
    <t>35.6922678</t>
  </si>
  <si>
    <t>26.5621887</t>
  </si>
  <si>
    <t>23.5666431</t>
  </si>
  <si>
    <t>10.1712155</t>
  </si>
  <si>
    <t>53.8376123</t>
  </si>
  <si>
    <t>43.4637245</t>
  </si>
  <si>
    <t>16.9790818</t>
  </si>
  <si>
    <t>75.0715526</t>
  </si>
  <si>
    <t>70.7180237</t>
  </si>
  <si>
    <t>47.1453491</t>
  </si>
  <si>
    <t>84.0414605</t>
  </si>
  <si>
    <t>32.1322011</t>
  </si>
  <si>
    <t>22.503263</t>
  </si>
  <si>
    <t>39.7088021</t>
  </si>
  <si>
    <t>52.1875272</t>
  </si>
  <si>
    <t>34.7780724</t>
  </si>
  <si>
    <t>43.9251515</t>
  </si>
  <si>
    <t>44.5295454</t>
  </si>
  <si>
    <t>36.2122035</t>
  </si>
  <si>
    <t>27.6255813</t>
  </si>
  <si>
    <t>70.2971225</t>
  </si>
  <si>
    <t>38.5375018</t>
  </si>
  <si>
    <t>39.9281294</t>
  </si>
  <si>
    <t>66.3536137</t>
  </si>
  <si>
    <t>46.3344316</t>
  </si>
  <si>
    <t>66.6598298</t>
  </si>
  <si>
    <t>56.1339049</t>
  </si>
  <si>
    <t>56.500077</t>
  </si>
  <si>
    <t>24.8335027</t>
  </si>
  <si>
    <t>11.3695796</t>
  </si>
  <si>
    <t>13.7182052</t>
  </si>
  <si>
    <t>22.8929867</t>
  </si>
  <si>
    <t>27.3813191</t>
  </si>
  <si>
    <t>19.2700068</t>
  </si>
  <si>
    <t>25.8799172</t>
  </si>
  <si>
    <t>27.9804808</t>
  </si>
  <si>
    <t>15.6187246</t>
  </si>
  <si>
    <t>27.8256998</t>
  </si>
  <si>
    <t>24.4534107</t>
  </si>
  <si>
    <t>14.4014003</t>
  </si>
  <si>
    <t>17.6091215</t>
  </si>
  <si>
    <t>23.9855215</t>
  </si>
  <si>
    <t>35.6687347</t>
  </si>
  <si>
    <t>26.787819</t>
  </si>
  <si>
    <t>30.5086529</t>
  </si>
  <si>
    <t>22.5740583</t>
  </si>
  <si>
    <t>35.1120073</t>
  </si>
  <si>
    <t>46.6561442</t>
  </si>
  <si>
    <t>31.819583</t>
  </si>
  <si>
    <t>90.8626271</t>
  </si>
  <si>
    <t>57.3499725</t>
  </si>
  <si>
    <t>74.0312319</t>
  </si>
  <si>
    <t>81.4161762</t>
  </si>
  <si>
    <t>62.9546726</t>
  </si>
  <si>
    <t>81.5736727</t>
  </si>
  <si>
    <t>78.0367355</t>
  </si>
  <si>
    <t>77.0865939</t>
  </si>
  <si>
    <t>69.5623467</t>
  </si>
  <si>
    <t>59.8909984</t>
  </si>
  <si>
    <t>64.6546466</t>
  </si>
  <si>
    <t>50.7916058</t>
  </si>
  <si>
    <t>47.5791003</t>
  </si>
  <si>
    <t>49.3464755</t>
  </si>
  <si>
    <t>47.5853643</t>
  </si>
  <si>
    <t>49.7421263</t>
  </si>
  <si>
    <t>47.4295802</t>
  </si>
  <si>
    <t>34.1669185</t>
  </si>
  <si>
    <t>62.9153395</t>
  </si>
  <si>
    <t>66.6431456</t>
  </si>
  <si>
    <t>48.3799263</t>
  </si>
  <si>
    <t>62.6753842</t>
  </si>
  <si>
    <t>64.0698001</t>
  </si>
  <si>
    <t>63.0311461</t>
  </si>
  <si>
    <t>53.7919705</t>
  </si>
  <si>
    <t>45.8996328</t>
  </si>
  <si>
    <t>42.3169246</t>
  </si>
  <si>
    <t>45.3395346</t>
  </si>
  <si>
    <t>57.3617985</t>
  </si>
  <si>
    <t>43.0759176</t>
  </si>
  <si>
    <t>44.4230277</t>
  </si>
  <si>
    <t>48.9644778</t>
  </si>
  <si>
    <t>31.0070308</t>
  </si>
  <si>
    <t>35.9715043</t>
  </si>
  <si>
    <t>31.5387769</t>
  </si>
  <si>
    <t>40.7026393</t>
  </si>
  <si>
    <t>29.0641349</t>
  </si>
  <si>
    <t>29.0427978</t>
  </si>
  <si>
    <t>25.5315754</t>
  </si>
  <si>
    <t>40.1410446</t>
  </si>
  <si>
    <t>66.0532778</t>
  </si>
  <si>
    <t>31.6766203</t>
  </si>
  <si>
    <t>50.2300005</t>
  </si>
  <si>
    <t>44.9414439</t>
  </si>
  <si>
    <t>47.5310272</t>
  </si>
  <si>
    <t>39.4913514</t>
  </si>
  <si>
    <t>52.3628747</t>
  </si>
  <si>
    <t>44.0928544</t>
  </si>
  <si>
    <t>41.0382682</t>
  </si>
  <si>
    <t>30.4754165</t>
  </si>
  <si>
    <t>32.7011118</t>
  </si>
  <si>
    <t>39.9870042</t>
  </si>
  <si>
    <t>19.9585859</t>
  </si>
  <si>
    <t>34.7990356</t>
  </si>
  <si>
    <t>34.5764386</t>
  </si>
  <si>
    <t>14.7489</t>
  </si>
  <si>
    <t>34.3997248</t>
  </si>
  <si>
    <t>19.673905</t>
  </si>
  <si>
    <t>29.4124856</t>
  </si>
  <si>
    <t>21.9651486</t>
  </si>
  <si>
    <t>21.9010074</t>
  </si>
  <si>
    <t>36.5141188</t>
  </si>
  <si>
    <t>19.6232339</t>
  </si>
  <si>
    <t>50.7764566</t>
  </si>
  <si>
    <t>59.0169463</t>
  </si>
  <si>
    <t>45.9539625</t>
  </si>
  <si>
    <t>53.4144137</t>
  </si>
  <si>
    <t>52.2235167</t>
  </si>
  <si>
    <t>54.7966652</t>
  </si>
  <si>
    <t>64.6338681</t>
  </si>
  <si>
    <t>36.9412634</t>
  </si>
  <si>
    <t>47.0196759</t>
  </si>
  <si>
    <t>46.4883422</t>
  </si>
  <si>
    <t>49.7919408</t>
  </si>
  <si>
    <t>46.0209572</t>
  </si>
  <si>
    <t>28.1422591</t>
  </si>
  <si>
    <t>20.8463623</t>
  </si>
  <si>
    <t>34.1390141</t>
  </si>
  <si>
    <t>30.0812193</t>
  </si>
  <si>
    <t>38.7972842</t>
  </si>
  <si>
    <t>40.4241425</t>
  </si>
  <si>
    <t>69.3355842</t>
  </si>
  <si>
    <t>56.6302048</t>
  </si>
  <si>
    <t>24.0052812</t>
  </si>
  <si>
    <t>71.0047167</t>
  </si>
  <si>
    <t>65.4788572</t>
  </si>
  <si>
    <t>55.9900618</t>
  </si>
  <si>
    <t>44.2517037</t>
  </si>
  <si>
    <t>33.9303891</t>
  </si>
  <si>
    <t>53.959746</t>
  </si>
  <si>
    <t>30.7948699</t>
  </si>
  <si>
    <t>51.1667854</t>
  </si>
  <si>
    <t>40.7045589</t>
  </si>
  <si>
    <t>45.1000658</t>
  </si>
  <si>
    <t>42.048126</t>
  </si>
  <si>
    <t>32.9725746</t>
  </si>
  <si>
    <t>25.4876973</t>
  </si>
  <si>
    <t>31.7208565</t>
  </si>
  <si>
    <t>26.1595734</t>
  </si>
  <si>
    <t>34.6974181</t>
  </si>
  <si>
    <t>14.3375049</t>
  </si>
  <si>
    <t>28.5487061</t>
  </si>
  <si>
    <t>57.0183477</t>
  </si>
  <si>
    <t>38.6941735</t>
  </si>
  <si>
    <t>30.622244</t>
  </si>
  <si>
    <t>32.8861965</t>
  </si>
  <si>
    <t>19.4552529</t>
  </si>
  <si>
    <t>32.386333</t>
  </si>
  <si>
    <t>41.8029807</t>
  </si>
  <si>
    <t>36.4391648</t>
  </si>
  <si>
    <t>45.4239875</t>
  </si>
  <si>
    <t>32.5921634</t>
  </si>
  <si>
    <t>32.6004274</t>
  </si>
  <si>
    <t>32.7892743</t>
  </si>
  <si>
    <t>16.5825257</t>
  </si>
  <si>
    <t>41.2046749</t>
  </si>
  <si>
    <t>26.6747961</t>
  </si>
  <si>
    <t>32.8813756</t>
  </si>
  <si>
    <t>23.6081054</t>
  </si>
  <si>
    <t>42.2569221</t>
  </si>
  <si>
    <t>16.4011727</t>
  </si>
  <si>
    <t>41.1548038</t>
  </si>
  <si>
    <t>26.6535449</t>
  </si>
  <si>
    <t>63.4297056</t>
  </si>
  <si>
    <t>78.144279</t>
  </si>
  <si>
    <t>16.7521725</t>
  </si>
  <si>
    <t>43.7536858</t>
  </si>
  <si>
    <t>34.7846252</t>
  </si>
  <si>
    <t>35.2381512</t>
  </si>
  <si>
    <t>37.4450641</t>
  </si>
  <si>
    <t>49.2766192</t>
  </si>
  <si>
    <t>39.2757551</t>
  </si>
  <si>
    <t>27.3795787</t>
  </si>
  <si>
    <t>41.0420779</t>
  </si>
  <si>
    <t>23.5677672</t>
  </si>
  <si>
    <t>43.6230964</t>
  </si>
  <si>
    <t>34.1543778</t>
  </si>
  <si>
    <t>42.752443</t>
  </si>
  <si>
    <t>37.0935169</t>
  </si>
  <si>
    <t>35.6058226</t>
  </si>
  <si>
    <t>45.0924395</t>
  </si>
  <si>
    <t>37.4961401</t>
  </si>
  <si>
    <t>24.6206186</t>
  </si>
  <si>
    <t>29.2023272</t>
  </si>
  <si>
    <t>51.5764453</t>
  </si>
  <si>
    <t>51.5718194</t>
  </si>
  <si>
    <t>31.6742081</t>
  </si>
  <si>
    <t>31.4518158</t>
  </si>
  <si>
    <t>46.2427746</t>
  </si>
  <si>
    <t>44.1185739</t>
  </si>
  <si>
    <t>44.0741285</t>
  </si>
  <si>
    <t>44.039006</t>
  </si>
  <si>
    <t>48.1050782</t>
  </si>
  <si>
    <t>58.4148708</t>
  </si>
  <si>
    <t>47.9996661</t>
  </si>
  <si>
    <t>29.3279705</t>
  </si>
  <si>
    <t>44.2981901</t>
  </si>
  <si>
    <t>36.1271676</t>
  </si>
  <si>
    <t>29.8164161</t>
  </si>
  <si>
    <t>42.4538315</t>
  </si>
  <si>
    <t>44.7322456</t>
  </si>
  <si>
    <t>36.901971</t>
  </si>
  <si>
    <t>40.1248328</t>
  </si>
  <si>
    <t>29.6735905</t>
  </si>
  <si>
    <t>35.1090722</t>
  </si>
  <si>
    <t>67.6116195</t>
  </si>
  <si>
    <t>44.5886695</t>
  </si>
  <si>
    <t>30.3735952</t>
  </si>
  <si>
    <t>36.1675027</t>
  </si>
  <si>
    <t>34.9078908</t>
  </si>
  <si>
    <t>41.4811978</t>
  </si>
  <si>
    <t>49.5841331</t>
  </si>
  <si>
    <t>55.9829812</t>
  </si>
  <si>
    <t>39.9074148</t>
  </si>
  <si>
    <t>52.592994</t>
  </si>
  <si>
    <t>38.2854499</t>
  </si>
  <si>
    <t>41.7482899</t>
  </si>
  <si>
    <t>16.2771014</t>
  </si>
  <si>
    <t>26.5309168</t>
  </si>
  <si>
    <t>42.1926686</t>
  </si>
  <si>
    <t>29.1195615</t>
  </si>
  <si>
    <t>33.0503757</t>
  </si>
  <si>
    <t>37.1655104</t>
  </si>
  <si>
    <t>44.9074906</t>
  </si>
  <si>
    <t>34.2657217</t>
  </si>
  <si>
    <t>26.9241815</t>
  </si>
  <si>
    <t>67.9919125</t>
  </si>
  <si>
    <t>77.3061503</t>
  </si>
  <si>
    <t>34.682292</t>
  </si>
  <si>
    <t>72.0297217</t>
  </si>
  <si>
    <t>60.8550129</t>
  </si>
  <si>
    <t>45.7038391</t>
  </si>
  <si>
    <t>53.3130236</t>
  </si>
  <si>
    <t>53.3577254</t>
  </si>
  <si>
    <t>26.7144983</t>
  </si>
  <si>
    <t>22.9278918</t>
  </si>
  <si>
    <t>42.1746799</t>
  </si>
  <si>
    <t>54.0979172</t>
  </si>
  <si>
    <t>27.3170732</t>
  </si>
  <si>
    <t>63.0541872</t>
  </si>
  <si>
    <t>23.8312746</t>
  </si>
  <si>
    <t>51.8506701</t>
  </si>
  <si>
    <t>20.0376708</t>
  </si>
  <si>
    <t>40.5350628</t>
  </si>
  <si>
    <t>32.8420707</t>
  </si>
  <si>
    <t>24.6457178</t>
  </si>
  <si>
    <t>44.8924621</t>
  </si>
  <si>
    <t>44.6356111</t>
  </si>
  <si>
    <t>32.2333696</t>
  </si>
  <si>
    <t>64.456351</t>
  </si>
  <si>
    <t>74.0532003</t>
  </si>
  <si>
    <t>62.9980363</t>
  </si>
  <si>
    <t>68.1705081</t>
  </si>
  <si>
    <t>56.4508912</t>
  </si>
  <si>
    <t>54.5169727</t>
  </si>
  <si>
    <t>68.0683709</t>
  </si>
  <si>
    <t>66.967794</t>
  </si>
  <si>
    <t>63.3019093</t>
  </si>
  <si>
    <t>53.2564983</t>
  </si>
  <si>
    <t>55.8963778</t>
  </si>
  <si>
    <t>50.4692943</t>
  </si>
  <si>
    <t>45.6227144</t>
  </si>
  <si>
    <t>42.7830753</t>
  </si>
  <si>
    <t>31.1605063</t>
  </si>
  <si>
    <t>31.4656066</t>
  </si>
  <si>
    <t>36.6747192</t>
  </si>
  <si>
    <t>31.9698336</t>
  </si>
  <si>
    <t>40.0761447</t>
  </si>
  <si>
    <t>33.087861</t>
  </si>
  <si>
    <t>63.991145</t>
  </si>
  <si>
    <t>41.7644132</t>
  </si>
  <si>
    <t>76.4002318</t>
  </si>
  <si>
    <t>56.6205614</t>
  </si>
  <si>
    <t>46.77912</t>
  </si>
  <si>
    <t>53.2242703</t>
  </si>
  <si>
    <t>28.330217</t>
  </si>
  <si>
    <t>56.753689</t>
  </si>
  <si>
    <t>42.322668</t>
  </si>
  <si>
    <t>41.9486548</t>
  </si>
  <si>
    <t>33.2686443</t>
  </si>
  <si>
    <t>38.6281489</t>
  </si>
  <si>
    <t>55.233361</t>
  </si>
  <si>
    <t>55.2562509</t>
  </si>
  <si>
    <t>46.892671</t>
  </si>
  <si>
    <t>35.862069</t>
  </si>
  <si>
    <t>30.5089447</t>
  </si>
  <si>
    <t>13.9711635</t>
  </si>
  <si>
    <t>50.2737124</t>
  </si>
  <si>
    <t>19.4498472</t>
  </si>
  <si>
    <t>47.1606514</t>
  </si>
  <si>
    <t>70.1144267</t>
  </si>
  <si>
    <t>25.8948095</t>
  </si>
  <si>
    <t>46.1747136</t>
  </si>
  <si>
    <t>64.8431974</t>
  </si>
  <si>
    <t>26.9759914</t>
  </si>
  <si>
    <t>24.1750272</t>
  </si>
  <si>
    <t>42.2615993</t>
  </si>
  <si>
    <t>29.9347423</t>
  </si>
  <si>
    <t>35.4819633</t>
  </si>
  <si>
    <t>49.7570684</t>
  </si>
  <si>
    <t>35.0569676</t>
  </si>
  <si>
    <t>35.2837401</t>
  </si>
  <si>
    <t>29.731819</t>
  </si>
  <si>
    <t>42.1217318</t>
  </si>
  <si>
    <t>30.3895946</t>
  </si>
  <si>
    <t>30.7427447</t>
  </si>
  <si>
    <t>21.9140344</t>
  </si>
  <si>
    <t>28.7191269</t>
  </si>
  <si>
    <t>28.9054471</t>
  </si>
  <si>
    <t>25.6550043</t>
  </si>
  <si>
    <t>60.8837761</t>
  </si>
  <si>
    <t>28.7981569</t>
  </si>
  <si>
    <t>22.4229611</t>
  </si>
  <si>
    <t>1990</t>
  </si>
  <si>
    <t>1991</t>
  </si>
  <si>
    <t>1992</t>
  </si>
  <si>
    <t>1993</t>
  </si>
  <si>
    <t>1994</t>
  </si>
  <si>
    <t>1995</t>
  </si>
  <si>
    <t>1996</t>
  </si>
  <si>
    <t>1997</t>
  </si>
  <si>
    <t>1998</t>
  </si>
  <si>
    <t>1999</t>
  </si>
  <si>
    <t>2000</t>
  </si>
  <si>
    <t>2001</t>
  </si>
  <si>
    <t>48.5142608</t>
  </si>
  <si>
    <t>34.9795455</t>
  </si>
  <si>
    <t>28.0867471</t>
  </si>
  <si>
    <t>26.6302436</t>
  </si>
  <si>
    <t>22.6225476</t>
  </si>
  <si>
    <t>21.6492324</t>
  </si>
  <si>
    <t>19.9434847</t>
  </si>
  <si>
    <t>18.1374259</t>
  </si>
  <si>
    <t>21.6851004</t>
  </si>
  <si>
    <t>19.7644064</t>
  </si>
  <si>
    <t>18.7201507</t>
  </si>
  <si>
    <t>18.3394234</t>
  </si>
  <si>
    <t>18.1819474</t>
  </si>
  <si>
    <t>18.0793318</t>
  </si>
  <si>
    <t>16.8961626</t>
  </si>
  <si>
    <t>17.1409585</t>
  </si>
  <si>
    <t>16.689894</t>
  </si>
  <si>
    <t>16.5411912</t>
  </si>
  <si>
    <t>16.4833513</t>
  </si>
  <si>
    <t>15.263175</t>
  </si>
  <si>
    <t>14.9456161</t>
  </si>
  <si>
    <t>15.2293532</t>
  </si>
  <si>
    <t>15.2489595</t>
  </si>
  <si>
    <t>15.7879351</t>
  </si>
  <si>
    <t>13.8622003</t>
  </si>
  <si>
    <t>13.2501431</t>
  </si>
  <si>
    <t>12.9794778</t>
  </si>
  <si>
    <t>12.786794</t>
  </si>
  <si>
    <t>14.3655554</t>
  </si>
  <si>
    <t>15.5342503</t>
  </si>
  <si>
    <t>170.212474</t>
  </si>
  <si>
    <t>199.669043</t>
  </si>
  <si>
    <t>44.9743999</t>
  </si>
  <si>
    <t>30.365343</t>
  </si>
  <si>
    <t>26.0714461</t>
  </si>
  <si>
    <t>17.8977525</t>
  </si>
  <si>
    <t>19.0686252</t>
  </si>
  <si>
    <t>17.5759156</t>
  </si>
  <si>
    <t>13.7657776</t>
  </si>
  <si>
    <t>12.5377392</t>
  </si>
  <si>
    <t>13.5888475</t>
  </si>
  <si>
    <t>17.7227834</t>
  </si>
  <si>
    <t>15.5986674</t>
  </si>
  <si>
    <t>13.1085543</t>
  </si>
  <si>
    <t>13.3002707</t>
  </si>
  <si>
    <t>12.3845461</t>
  </si>
  <si>
    <t>13.81185</t>
  </si>
  <si>
    <t>12.2694445</t>
  </si>
  <si>
    <t>12.8164637</t>
  </si>
  <si>
    <t>12.6422704</t>
  </si>
  <si>
    <t>11.1628332</t>
  </si>
  <si>
    <t>9.4730569</t>
  </si>
  <si>
    <t>10.1253177</t>
  </si>
  <si>
    <t>10.7388671</t>
  </si>
  <si>
    <t>8.72290247</t>
  </si>
  <si>
    <t>10.1897988</t>
  </si>
  <si>
    <t>11.2886714</t>
  </si>
  <si>
    <t>8.48461709</t>
  </si>
  <si>
    <t>7.36251617</t>
  </si>
  <si>
    <t>8.48317844</t>
  </si>
  <si>
    <t>7.05050681</t>
  </si>
  <si>
    <t>10.2618324</t>
  </si>
  <si>
    <t>11.3483038</t>
  </si>
  <si>
    <t>168.881563</t>
  </si>
  <si>
    <t>152.446788</t>
  </si>
  <si>
    <t>54.0531115</t>
  </si>
  <si>
    <t>31.9300444</t>
  </si>
  <si>
    <t>24.1741111</t>
  </si>
  <si>
    <t>21.3458619</t>
  </si>
  <si>
    <t>19.5413248</t>
  </si>
  <si>
    <t>18.1577981</t>
  </si>
  <si>
    <t>19.5731169</t>
  </si>
  <si>
    <t>19.1141177</t>
  </si>
  <si>
    <t>21.4611661</t>
  </si>
  <si>
    <t>28.2627248</t>
  </si>
  <si>
    <t>27.5020007</t>
  </si>
  <si>
    <t>29.1271277</t>
  </si>
  <si>
    <t>24.7779225</t>
  </si>
  <si>
    <t>27.3069666</t>
  </si>
  <si>
    <t>26.8993294</t>
  </si>
  <si>
    <t>28.5504848</t>
  </si>
  <si>
    <t>29.4375653</t>
  </si>
  <si>
    <t>30.5403156</t>
  </si>
  <si>
    <t>27.6886531</t>
  </si>
  <si>
    <t>26.7174515</t>
  </si>
  <si>
    <t>25.7742318</t>
  </si>
  <si>
    <t>26.0779948</t>
  </si>
  <si>
    <t>27.9225241</t>
  </si>
  <si>
    <t>25.0897729</t>
  </si>
  <si>
    <t>29.8476054</t>
  </si>
  <si>
    <t>25.157563</t>
  </si>
  <si>
    <t>26.6575694</t>
  </si>
  <si>
    <t>28.1039784</t>
  </si>
  <si>
    <t>24.9319815</t>
  </si>
  <si>
    <t>26.7524196</t>
  </si>
  <si>
    <t>27.6294417</t>
  </si>
  <si>
    <t>237.012321</t>
  </si>
  <si>
    <t>168.306587</t>
  </si>
  <si>
    <t>68.1322962</t>
  </si>
  <si>
    <t>26.1542064</t>
  </si>
  <si>
    <t>18.8885839</t>
  </si>
  <si>
    <t>11.7608587</t>
  </si>
  <si>
    <t>17.2962598</t>
  </si>
  <si>
    <t>12.7597768</t>
  </si>
  <si>
    <t>12.1587938</t>
  </si>
  <si>
    <t>13.879857</t>
  </si>
  <si>
    <t>11.7382324</t>
  </si>
  <si>
    <t>20.4055853</t>
  </si>
  <si>
    <t>15.1390785</t>
  </si>
  <si>
    <t>16.9687408</t>
  </si>
  <si>
    <t>15.249158</t>
  </si>
  <si>
    <t>14.261661</t>
  </si>
  <si>
    <t>16.6202599</t>
  </si>
  <si>
    <t>15.8414587</t>
  </si>
  <si>
    <t>17.1918129</t>
  </si>
  <si>
    <t>17.2382175</t>
  </si>
  <si>
    <t>12.4536059</t>
  </si>
  <si>
    <t>16.7820151</t>
  </si>
  <si>
    <t>13.5009812</t>
  </si>
  <si>
    <t>14.2410672</t>
  </si>
  <si>
    <t>14.8847111</t>
  </si>
  <si>
    <t>15.6936828</t>
  </si>
  <si>
    <t>13.7494647</t>
  </si>
  <si>
    <t>17.3601146</t>
  </si>
  <si>
    <t>10.1313655</t>
  </si>
  <si>
    <t>12.8543826</t>
  </si>
  <si>
    <t>13.3613835</t>
  </si>
  <si>
    <t>13.96691</t>
  </si>
  <si>
    <t>19.0533971</t>
  </si>
  <si>
    <t>134.585044</t>
  </si>
  <si>
    <t>264.476481</t>
  </si>
  <si>
    <t>66.649082</t>
  </si>
  <si>
    <t>49.1611211</t>
  </si>
  <si>
    <t>32.1941814</t>
  </si>
  <si>
    <t>32.5691673</t>
  </si>
  <si>
    <t>19.3281027</t>
  </si>
  <si>
    <t>17.6653139</t>
  </si>
  <si>
    <t>19.6717147</t>
  </si>
  <si>
    <t>13.4897743</t>
  </si>
  <si>
    <t>11.3248933</t>
  </si>
  <si>
    <t>16.1311137</t>
  </si>
  <si>
    <t>11.1218317</t>
  </si>
  <si>
    <t>12.6405552</t>
  </si>
  <si>
    <t>12.9503015</t>
  </si>
  <si>
    <t>17.18581</t>
  </si>
  <si>
    <t>14.5631781</t>
  </si>
  <si>
    <t>14.4034296</t>
  </si>
  <si>
    <t>13.0990908</t>
  </si>
  <si>
    <t>13.1375999</t>
  </si>
  <si>
    <t>17.0618286</t>
  </si>
  <si>
    <t>14.8519652</t>
  </si>
  <si>
    <t>14.6393045</t>
  </si>
  <si>
    <t>13.6942747</t>
  </si>
  <si>
    <t>14.0248193</t>
  </si>
  <si>
    <t>18.2238717</t>
  </si>
  <si>
    <t>17.0952475</t>
  </si>
  <si>
    <t>16.0165069</t>
  </si>
  <si>
    <t>17.7739007</t>
  </si>
  <si>
    <t>16.5692187</t>
  </si>
  <si>
    <t>16.3794692</t>
  </si>
  <si>
    <t>18.0195641</t>
  </si>
  <si>
    <t>16.3428364</t>
  </si>
  <si>
    <t>170.468036</t>
  </si>
  <si>
    <t>182.120541</t>
  </si>
  <si>
    <t>42.7312007</t>
  </si>
  <si>
    <t>24.6296976</t>
  </si>
  <si>
    <t>20.7051201</t>
  </si>
  <si>
    <t>17.4033533</t>
  </si>
  <si>
    <t>18.7371708</t>
  </si>
  <si>
    <t>16.6767633</t>
  </si>
  <si>
    <t>16.8605938</t>
  </si>
  <si>
    <t>15.4231387</t>
  </si>
  <si>
    <t>14.1580078</t>
  </si>
  <si>
    <t>18.2690631</t>
  </si>
  <si>
    <t>14.5224073</t>
  </si>
  <si>
    <t>15.3885174</t>
  </si>
  <si>
    <t>16.9572852</t>
  </si>
  <si>
    <t>16.930389</t>
  </si>
  <si>
    <t>16.5013705</t>
  </si>
  <si>
    <t>15.1010342</t>
  </si>
  <si>
    <t>14.0232404</t>
  </si>
  <si>
    <t>14.6282808</t>
  </si>
  <si>
    <t>14.4886904</t>
  </si>
  <si>
    <t>13.5646645</t>
  </si>
  <si>
    <t>12.1247587</t>
  </si>
  <si>
    <t>12.2001466</t>
  </si>
  <si>
    <t>12.419571</t>
  </si>
  <si>
    <t>13.8509418</t>
  </si>
  <si>
    <t>15.2140846</t>
  </si>
  <si>
    <t>12.4541446</t>
  </si>
  <si>
    <t>9.2797582</t>
  </si>
  <si>
    <t>9.33223137</t>
  </si>
  <si>
    <t>9.96842146</t>
  </si>
  <si>
    <t>13.595184</t>
  </si>
  <si>
    <t>11.9527015</t>
  </si>
  <si>
    <t>210.533098</t>
  </si>
  <si>
    <t>153.177537</t>
  </si>
  <si>
    <t>55.3203786</t>
  </si>
  <si>
    <t>55.4853843</t>
  </si>
  <si>
    <t>29.9942658</t>
  </si>
  <si>
    <t>23.0681005</t>
  </si>
  <si>
    <t>22.7678063</t>
  </si>
  <si>
    <t>17.7394935</t>
  </si>
  <si>
    <t>16.5630132</t>
  </si>
  <si>
    <t>20.9574386</t>
  </si>
  <si>
    <t>18.1913889</t>
  </si>
  <si>
    <t>20.1080523</t>
  </si>
  <si>
    <t>20.8508254</t>
  </si>
  <si>
    <t>12.4655822</t>
  </si>
  <si>
    <t>16.4679057</t>
  </si>
  <si>
    <t>17.1447553</t>
  </si>
  <si>
    <t>14.9818807</t>
  </si>
  <si>
    <t>18.0965241</t>
  </si>
  <si>
    <t>15.9518084</t>
  </si>
  <si>
    <t>17.2969996</t>
  </si>
  <si>
    <t>18.9651874</t>
  </si>
  <si>
    <t>16.8642918</t>
  </si>
  <si>
    <t>18.7388593</t>
  </si>
  <si>
    <t>14.1972083</t>
  </si>
  <si>
    <t>16.1052247</t>
  </si>
  <si>
    <t>16.8076237</t>
  </si>
  <si>
    <t>19.6303799</t>
  </si>
  <si>
    <t>14.8177349</t>
  </si>
  <si>
    <t>15.8837366</t>
  </si>
  <si>
    <t>14.8240875</t>
  </si>
  <si>
    <t>15.1543284</t>
  </si>
  <si>
    <t>18.8668233</t>
  </si>
  <si>
    <t>17.8106405</t>
  </si>
  <si>
    <t>138.232397</t>
  </si>
  <si>
    <t>217.956342</t>
  </si>
  <si>
    <t>49.0530371</t>
  </si>
  <si>
    <t>136.474791</t>
  </si>
  <si>
    <t>97.9484777</t>
  </si>
  <si>
    <t>72.3356537</t>
  </si>
  <si>
    <t>65.626442</t>
  </si>
  <si>
    <t>53.2132807</t>
  </si>
  <si>
    <t>48.7447268</t>
  </si>
  <si>
    <t>44.173736</t>
  </si>
  <si>
    <t>40.0794161</t>
  </si>
  <si>
    <t>42.0042067</t>
  </si>
  <si>
    <t>33.3050899</t>
  </si>
  <si>
    <t>32.5822564</t>
  </si>
  <si>
    <t>33.487961</t>
  </si>
  <si>
    <t>29.7465598</t>
  </si>
  <si>
    <t>31.7928393</t>
  </si>
  <si>
    <t>30.5693156</t>
  </si>
  <si>
    <t>30.5594221</t>
  </si>
  <si>
    <t>30.019154</t>
  </si>
  <si>
    <t>26.2115841</t>
  </si>
  <si>
    <t>25.7319667</t>
  </si>
  <si>
    <t>25.0566566</t>
  </si>
  <si>
    <t>24.8629098</t>
  </si>
  <si>
    <t>22.2961191</t>
  </si>
  <si>
    <t>23.373395</t>
  </si>
  <si>
    <t>22.6989839</t>
  </si>
  <si>
    <t>20.89126</t>
  </si>
  <si>
    <t>20.9049116</t>
  </si>
  <si>
    <t>22.1880864</t>
  </si>
  <si>
    <t>17.6893472</t>
  </si>
  <si>
    <t>18.4490411</t>
  </si>
  <si>
    <t>21.6707013</t>
  </si>
  <si>
    <t>69.900582</t>
  </si>
  <si>
    <t>75.3946943</t>
  </si>
  <si>
    <t>24.5783558</t>
  </si>
  <si>
    <t>37.3092873</t>
  </si>
  <si>
    <t>20.6880132</t>
  </si>
  <si>
    <t>17.9747404</t>
  </si>
  <si>
    <t>17.9243063</t>
  </si>
  <si>
    <t>20.7333314</t>
  </si>
  <si>
    <t>18.4856564</t>
  </si>
  <si>
    <t>19.6915819</t>
  </si>
  <si>
    <t>17.5424672</t>
  </si>
  <si>
    <t>18.8291984</t>
  </si>
  <si>
    <t>18.5727331</t>
  </si>
  <si>
    <t>18.5161447</t>
  </si>
  <si>
    <t>18.0309558</t>
  </si>
  <si>
    <t>18.4970516</t>
  </si>
  <si>
    <t>19.9140285</t>
  </si>
  <si>
    <t>16.0362983</t>
  </si>
  <si>
    <t>16.4074164</t>
  </si>
  <si>
    <t>19.1424425</t>
  </si>
  <si>
    <t>20.4051974</t>
  </si>
  <si>
    <t>20.1374521</t>
  </si>
  <si>
    <t>15.2713358</t>
  </si>
  <si>
    <t>17.5911505</t>
  </si>
  <si>
    <t>19.8496518</t>
  </si>
  <si>
    <t>19.0909912</t>
  </si>
  <si>
    <t>19.5684167</t>
  </si>
  <si>
    <t>18.493313</t>
  </si>
  <si>
    <t>17.6167906</t>
  </si>
  <si>
    <t>15.2550964</t>
  </si>
  <si>
    <t>16.3707352</t>
  </si>
  <si>
    <t>18.4183065</t>
  </si>
  <si>
    <t>20.0779012</t>
  </si>
  <si>
    <t>211.822452</t>
  </si>
  <si>
    <t>122.82279</t>
  </si>
  <si>
    <t>62.4635416</t>
  </si>
  <si>
    <t>23.0745725</t>
  </si>
  <si>
    <t>17.7178076</t>
  </si>
  <si>
    <t>15.8836995</t>
  </si>
  <si>
    <t>16.9763072</t>
  </si>
  <si>
    <t>15.6137932</t>
  </si>
  <si>
    <t>14.6724949</t>
  </si>
  <si>
    <t>13.8218186</t>
  </si>
  <si>
    <t>12.3713255</t>
  </si>
  <si>
    <t>20.6463423</t>
  </si>
  <si>
    <t>20.0975995</t>
  </si>
  <si>
    <t>19.9170994</t>
  </si>
  <si>
    <t>18.964073</t>
  </si>
  <si>
    <t>17.9824527</t>
  </si>
  <si>
    <t>18.2016233</t>
  </si>
  <si>
    <t>17.4995995</t>
  </si>
  <si>
    <t>17.6113015</t>
  </si>
  <si>
    <t>17.4299616</t>
  </si>
  <si>
    <t>19.0414748</t>
  </si>
  <si>
    <t>17.8993084</t>
  </si>
  <si>
    <t>16.3026119</t>
  </si>
  <si>
    <t>14.948888</t>
  </si>
  <si>
    <t>14.7449618</t>
  </si>
  <si>
    <t>15.9412518</t>
  </si>
  <si>
    <t>15.4251132</t>
  </si>
  <si>
    <t>14.6967653</t>
  </si>
  <si>
    <t>13.8217726</t>
  </si>
  <si>
    <t>13.026219</t>
  </si>
  <si>
    <t>12.6530834</t>
  </si>
  <si>
    <t>15.7482551</t>
  </si>
  <si>
    <t>15.7978035</t>
  </si>
  <si>
    <t>331.697739</t>
  </si>
  <si>
    <t>353.696123</t>
  </si>
  <si>
    <t>63.5010399</t>
  </si>
  <si>
    <t>20.8776449</t>
  </si>
  <si>
    <t>16.9205453</t>
  </si>
  <si>
    <t>13.6909943</t>
  </si>
  <si>
    <t>14.2698809</t>
  </si>
  <si>
    <t>13.1327258</t>
  </si>
  <si>
    <t>10.8642846</t>
  </si>
  <si>
    <t>14.6324698</t>
  </si>
  <si>
    <t>11.412369</t>
  </si>
  <si>
    <t>12.8281443</t>
  </si>
  <si>
    <t>13.5086608</t>
  </si>
  <si>
    <t>12.3690185</t>
  </si>
  <si>
    <t>11.6390062</t>
  </si>
  <si>
    <t>12.8262852</t>
  </si>
  <si>
    <t>12.286867</t>
  </si>
  <si>
    <t>11.312049</t>
  </si>
  <si>
    <t>13.3608563</t>
  </si>
  <si>
    <t>10.7977722</t>
  </si>
  <si>
    <t>13.6424543</t>
  </si>
  <si>
    <t>12.9002692</t>
  </si>
  <si>
    <t>12.8440945</t>
  </si>
  <si>
    <t>12.2459342</t>
  </si>
  <si>
    <t>12.8875155</t>
  </si>
  <si>
    <t>11.248333</t>
  </si>
  <si>
    <t>12.9210637</t>
  </si>
  <si>
    <t>12.1880687</t>
  </si>
  <si>
    <t>10.0469528</t>
  </si>
  <si>
    <t>9.57542669</t>
  </si>
  <si>
    <t>7.47178029</t>
  </si>
  <si>
    <t>10.4171553</t>
  </si>
  <si>
    <t>10.2907126</t>
  </si>
  <si>
    <t>159.459249</t>
  </si>
  <si>
    <t>131.003013</t>
  </si>
  <si>
    <t>47.9226614</t>
  </si>
  <si>
    <t>57.7900141</t>
  </si>
  <si>
    <t>36.8016821</t>
  </si>
  <si>
    <t>28.6188942</t>
  </si>
  <si>
    <t>25.9235882</t>
  </si>
  <si>
    <t>24.2940395</t>
  </si>
  <si>
    <t>22.9640412</t>
  </si>
  <si>
    <t>19.6730225</t>
  </si>
  <si>
    <t>18.6546639</t>
  </si>
  <si>
    <t>18.7276857</t>
  </si>
  <si>
    <t>18.1781308</t>
  </si>
  <si>
    <t>16.6932954</t>
  </si>
  <si>
    <t>13.9400375</t>
  </si>
  <si>
    <t>13.1542929</t>
  </si>
  <si>
    <t>13.1608759</t>
  </si>
  <si>
    <t>11.8728987</t>
  </si>
  <si>
    <t>12.5625457</t>
  </si>
  <si>
    <t>9.92222725</t>
  </si>
  <si>
    <t>10.553772</t>
  </si>
  <si>
    <t>9.20740118</t>
  </si>
  <si>
    <t>9.33667484</t>
  </si>
  <si>
    <t>8.58060062</t>
  </si>
  <si>
    <t>9.95196681</t>
  </si>
  <si>
    <t>9.25644085</t>
  </si>
  <si>
    <t>9.42450001</t>
  </si>
  <si>
    <t>7.16215974</t>
  </si>
  <si>
    <t>7.30148116</t>
  </si>
  <si>
    <t>7.3147817</t>
  </si>
  <si>
    <t>8.42783771</t>
  </si>
  <si>
    <t>9.20926819</t>
  </si>
  <si>
    <t>9.57431162</t>
  </si>
  <si>
    <t>124.852453</t>
  </si>
  <si>
    <t>171.803168</t>
  </si>
  <si>
    <t>37.8882325</t>
  </si>
  <si>
    <t>44.4439904</t>
  </si>
  <si>
    <t>35.0620063</t>
  </si>
  <si>
    <t>30.4467011</t>
  </si>
  <si>
    <t>29.3538161</t>
  </si>
  <si>
    <t>24.3259985</t>
  </si>
  <si>
    <t>21.6095101</t>
  </si>
  <si>
    <t>22.3767506</t>
  </si>
  <si>
    <t>18.8351774</t>
  </si>
  <si>
    <t>22.9932241</t>
  </si>
  <si>
    <t>19.975708</t>
  </si>
  <si>
    <t>18.1742371</t>
  </si>
  <si>
    <t>21.2374614</t>
  </si>
  <si>
    <t>19.9006537</t>
  </si>
  <si>
    <t>20.6808781</t>
  </si>
  <si>
    <t>20.1023171</t>
  </si>
  <si>
    <t>18.2526087</t>
  </si>
  <si>
    <t>16.3845793</t>
  </si>
  <si>
    <t>17.686817</t>
  </si>
  <si>
    <t>17.9884471</t>
  </si>
  <si>
    <t>16.3208438</t>
  </si>
  <si>
    <t>16.677497</t>
  </si>
  <si>
    <t>16.0926893</t>
  </si>
  <si>
    <t>16.5032562</t>
  </si>
  <si>
    <t>18.7064373</t>
  </si>
  <si>
    <t>15.1449673</t>
  </si>
  <si>
    <t>15.107409</t>
  </si>
  <si>
    <t>15.2442182</t>
  </si>
  <si>
    <t>11.447472</t>
  </si>
  <si>
    <t>13.2089312</t>
  </si>
  <si>
    <t>12.8172335</t>
  </si>
  <si>
    <t>139.140628</t>
  </si>
  <si>
    <t>201.676777</t>
  </si>
  <si>
    <t>37.0005036</t>
  </si>
  <si>
    <t>45.1090477</t>
  </si>
  <si>
    <t>31.9561056</t>
  </si>
  <si>
    <t>26.6164437</t>
  </si>
  <si>
    <t>22.6789497</t>
  </si>
  <si>
    <t>20.1240859</t>
  </si>
  <si>
    <t>19.6720914</t>
  </si>
  <si>
    <t>17.9311325</t>
  </si>
  <si>
    <t>15.46124</t>
  </si>
  <si>
    <t>15.1742088</t>
  </si>
  <si>
    <t>14.6013608</t>
  </si>
  <si>
    <t>11.9124137</t>
  </si>
  <si>
    <t>11.6090938</t>
  </si>
  <si>
    <t>13.3977621</t>
  </si>
  <si>
    <t>9.23978508</t>
  </si>
  <si>
    <t>9.72445161</t>
  </si>
  <si>
    <t>10.0178012</t>
  </si>
  <si>
    <t>9.95402535</t>
  </si>
  <si>
    <t>10.4699837</t>
  </si>
  <si>
    <t>9.87024103</t>
  </si>
  <si>
    <t>9.48342433</t>
  </si>
  <si>
    <t>9.16744167</t>
  </si>
  <si>
    <t>9.00225707</t>
  </si>
  <si>
    <t>10.1777621</t>
  </si>
  <si>
    <t>10.0630007</t>
  </si>
  <si>
    <t>6.53566745</t>
  </si>
  <si>
    <t>7.02802065</t>
  </si>
  <si>
    <t>7.33622879</t>
  </si>
  <si>
    <t>8.43245619</t>
  </si>
  <si>
    <t>9.03866584</t>
  </si>
  <si>
    <t>8.85262543</t>
  </si>
  <si>
    <t>148.426633</t>
  </si>
  <si>
    <t>205.924925</t>
  </si>
  <si>
    <t>34.8239728</t>
  </si>
  <si>
    <t>33.781586</t>
  </si>
  <si>
    <t>24.438752</t>
  </si>
  <si>
    <t>19.043391</t>
  </si>
  <si>
    <t>19.1509433</t>
  </si>
  <si>
    <t>17.5675478</t>
  </si>
  <si>
    <t>16.4756332</t>
  </si>
  <si>
    <t>15.9921484</t>
  </si>
  <si>
    <t>14.3968486</t>
  </si>
  <si>
    <t>18.5587988</t>
  </si>
  <si>
    <t>19.0583159</t>
  </si>
  <si>
    <t>18.3678979</t>
  </si>
  <si>
    <t>18.0514249</t>
  </si>
  <si>
    <t>17.5651911</t>
  </si>
  <si>
    <t>17.7023609</t>
  </si>
  <si>
    <t>16.657488</t>
  </si>
  <si>
    <t>17.2221172</t>
  </si>
  <si>
    <t>15.2805898</t>
  </si>
  <si>
    <t>15.9334017</t>
  </si>
  <si>
    <t>16.1514403</t>
  </si>
  <si>
    <t>15.4926647</t>
  </si>
  <si>
    <t>13.9414465</t>
  </si>
  <si>
    <t>14.7637866</t>
  </si>
  <si>
    <t>13.9985033</t>
  </si>
  <si>
    <t>15.0612408</t>
  </si>
  <si>
    <t>12.9248949</t>
  </si>
  <si>
    <t>12.4872298</t>
  </si>
  <si>
    <t>12.8092774</t>
  </si>
  <si>
    <t>13.1364319</t>
  </si>
  <si>
    <t>15.5304029</t>
  </si>
  <si>
    <t>17.4039255</t>
  </si>
  <si>
    <t>118.528451</t>
  </si>
  <si>
    <t>211.758468</t>
  </si>
  <si>
    <t>52.8678007</t>
  </si>
  <si>
    <t>46.1516975</t>
  </si>
  <si>
    <t>32.3431985</t>
  </si>
  <si>
    <t>26.3482954</t>
  </si>
  <si>
    <t>24.6033667</t>
  </si>
  <si>
    <t>19.5207334</t>
  </si>
  <si>
    <t>18.9062066</t>
  </si>
  <si>
    <t>17.0046492</t>
  </si>
  <si>
    <t>15.9582854</t>
  </si>
  <si>
    <t>18.1104871</t>
  </si>
  <si>
    <t>17.3630028</t>
  </si>
  <si>
    <t>16.0761475</t>
  </si>
  <si>
    <t>15.3935938</t>
  </si>
  <si>
    <t>14.1888835</t>
  </si>
  <si>
    <t>13.9745644</t>
  </si>
  <si>
    <t>13.2925207</t>
  </si>
  <si>
    <t>12.9849134</t>
  </si>
  <si>
    <t>12.8947185</t>
  </si>
  <si>
    <t>12.7261744</t>
  </si>
  <si>
    <t>12.6284914</t>
  </si>
  <si>
    <t>11.2265906</t>
  </si>
  <si>
    <t>10.8308177</t>
  </si>
  <si>
    <t>10.7935883</t>
  </si>
  <si>
    <t>10.932406</t>
  </si>
  <si>
    <t>11.5427855</t>
  </si>
  <si>
    <t>10.25689</t>
  </si>
  <si>
    <t>9.04498842</t>
  </si>
  <si>
    <t>9.29057026</t>
  </si>
  <si>
    <t>8.39356676</t>
  </si>
  <si>
    <t>10.2024417</t>
  </si>
  <si>
    <t>10.8275125</t>
  </si>
  <si>
    <t>220.331073</t>
  </si>
  <si>
    <t>243.623146</t>
  </si>
  <si>
    <t>35.1790865</t>
  </si>
  <si>
    <t>34.9557862</t>
  </si>
  <si>
    <t>27.283182</t>
  </si>
  <si>
    <t>21.7026399</t>
  </si>
  <si>
    <t>21.2500763</t>
  </si>
  <si>
    <t>18.5300904</t>
  </si>
  <si>
    <t>16.1381445</t>
  </si>
  <si>
    <t>17.1791359</t>
  </si>
  <si>
    <t>15.2211045</t>
  </si>
  <si>
    <t>16.3883733</t>
  </si>
  <si>
    <t>14.8280245</t>
  </si>
  <si>
    <t>14.1027471</t>
  </si>
  <si>
    <t>12.8453726</t>
  </si>
  <si>
    <t>13.742965</t>
  </si>
  <si>
    <t>13.0294686</t>
  </si>
  <si>
    <t>13.1777274</t>
  </si>
  <si>
    <t>13.5224502</t>
  </si>
  <si>
    <t>11.7719839</t>
  </si>
  <si>
    <t>11.5802586</t>
  </si>
  <si>
    <t>11.3358985</t>
  </si>
  <si>
    <t>11.233995</t>
  </si>
  <si>
    <t>11.7335671</t>
  </si>
  <si>
    <t>11.3141345</t>
  </si>
  <si>
    <t>12.2190791</t>
  </si>
  <si>
    <t>11.5301835</t>
  </si>
  <si>
    <t>9.6594537</t>
  </si>
  <si>
    <t>8.88132269</t>
  </si>
  <si>
    <t>8.52971662</t>
  </si>
  <si>
    <t>9.05030832</t>
  </si>
  <si>
    <t>9.30938222</t>
  </si>
  <si>
    <t>11.6915141</t>
  </si>
  <si>
    <t>92.3137375</t>
  </si>
  <si>
    <t>207.851895</t>
  </si>
  <si>
    <t>32.4186077</t>
  </si>
  <si>
    <t>35.6825845</t>
  </si>
  <si>
    <t>28.2591063</t>
  </si>
  <si>
    <t>23.4225658</t>
  </si>
  <si>
    <t>21.3582532</t>
  </si>
  <si>
    <t>20.5494789</t>
  </si>
  <si>
    <t>20.2248258</t>
  </si>
  <si>
    <t>19.1625238</t>
  </si>
  <si>
    <t>16.1985185</t>
  </si>
  <si>
    <t>23.1209205</t>
  </si>
  <si>
    <t>21.2646628</t>
  </si>
  <si>
    <t>18.9953071</t>
  </si>
  <si>
    <t>18.0581056</t>
  </si>
  <si>
    <t>19.4958486</t>
  </si>
  <si>
    <t>15.5997294</t>
  </si>
  <si>
    <t>15.2648078</t>
  </si>
  <si>
    <t>16.8543297</t>
  </si>
  <si>
    <t>16.7813292</t>
  </si>
  <si>
    <t>15.0688524</t>
  </si>
  <si>
    <t>17.9337974</t>
  </si>
  <si>
    <t>14.7289563</t>
  </si>
  <si>
    <t>13.7495527</t>
  </si>
  <si>
    <t>13.9070272</t>
  </si>
  <si>
    <t>15.2509422</t>
  </si>
  <si>
    <t>15.8254391</t>
  </si>
  <si>
    <t>13.2191834</t>
  </si>
  <si>
    <t>12.8761112</t>
  </si>
  <si>
    <t>11.6595235</t>
  </si>
  <si>
    <t>12.2979353</t>
  </si>
  <si>
    <t>13.4820908</t>
  </si>
  <si>
    <t>15.8562819</t>
  </si>
  <si>
    <t>150.093321</t>
  </si>
  <si>
    <t>307.826522</t>
  </si>
  <si>
    <t>54.286448</t>
  </si>
  <si>
    <t>35.946752</t>
  </si>
  <si>
    <t>23.2102689</t>
  </si>
  <si>
    <t>20.2759581</t>
  </si>
  <si>
    <t>20.1269912</t>
  </si>
  <si>
    <t>16.3282353</t>
  </si>
  <si>
    <t>19.5516091</t>
  </si>
  <si>
    <t>15.9002769</t>
  </si>
  <si>
    <t>17.7539519</t>
  </si>
  <si>
    <t>19.3901789</t>
  </si>
  <si>
    <t>20.1707216</t>
  </si>
  <si>
    <t>19.730892</t>
  </si>
  <si>
    <t>19.9758387</t>
  </si>
  <si>
    <t>21.1406976</t>
  </si>
  <si>
    <t>24.5630472</t>
  </si>
  <si>
    <t>18.9970385</t>
  </si>
  <si>
    <t>19.5999777</t>
  </si>
  <si>
    <t>18.8400885</t>
  </si>
  <si>
    <t>20.0389495</t>
  </si>
  <si>
    <t>23.8165273</t>
  </si>
  <si>
    <t>19.0727143</t>
  </si>
  <si>
    <t>17.9255925</t>
  </si>
  <si>
    <t>19.3546039</t>
  </si>
  <si>
    <t>19.8874267</t>
  </si>
  <si>
    <t>22.8195727</t>
  </si>
  <si>
    <t>21.2006673</t>
  </si>
  <si>
    <t>17.4340426</t>
  </si>
  <si>
    <t>15.0439706</t>
  </si>
  <si>
    <t>17.5459166</t>
  </si>
  <si>
    <t>16.2593959</t>
  </si>
  <si>
    <t>20.6300381</t>
  </si>
  <si>
    <t>118.465063</t>
  </si>
  <si>
    <t>196.374192</t>
  </si>
  <si>
    <t>51.149495</t>
  </si>
  <si>
    <t>21.8799966</t>
  </si>
  <si>
    <t>16.4823447</t>
  </si>
  <si>
    <t>14.4729092</t>
  </si>
  <si>
    <t>14.1777364</t>
  </si>
  <si>
    <t>12.9256128</t>
  </si>
  <si>
    <t>13.5149633</t>
  </si>
  <si>
    <t>12.5696866</t>
  </si>
  <si>
    <t>12.5642947</t>
  </si>
  <si>
    <t>17.5889324</t>
  </si>
  <si>
    <t>16.1011579</t>
  </si>
  <si>
    <t>14.8584724</t>
  </si>
  <si>
    <t>16.2690852</t>
  </si>
  <si>
    <t>16.1830815</t>
  </si>
  <si>
    <t>17.2066507</t>
  </si>
  <si>
    <t>15.1976329</t>
  </si>
  <si>
    <t>15.0982684</t>
  </si>
  <si>
    <t>15.6396728</t>
  </si>
  <si>
    <t>13.7409825</t>
  </si>
  <si>
    <t>15.5114366</t>
  </si>
  <si>
    <t>15.1283885</t>
  </si>
  <si>
    <t>15.7774861</t>
  </si>
  <si>
    <t>14.2748941</t>
  </si>
  <si>
    <t>14.5238331</t>
  </si>
  <si>
    <t>14.4914528</t>
  </si>
  <si>
    <t>14.2346215</t>
  </si>
  <si>
    <t>12.703609</t>
  </si>
  <si>
    <t>12.5166982</t>
  </si>
  <si>
    <t>12.14789</t>
  </si>
  <si>
    <t>10.7474441</t>
  </si>
  <si>
    <t>12.9479941</t>
  </si>
  <si>
    <t>164.071242</t>
  </si>
  <si>
    <t>196.701432</t>
  </si>
  <si>
    <t>51.4478062</t>
  </si>
  <si>
    <t>136.659681</t>
  </si>
  <si>
    <t>98.4736583</t>
  </si>
  <si>
    <t>74.4526904</t>
  </si>
  <si>
    <t>72.2625067</t>
  </si>
  <si>
    <t>44.6132893</t>
  </si>
  <si>
    <t>44.1021021</t>
  </si>
  <si>
    <t>36.7764856</t>
  </si>
  <si>
    <t>35.7281319</t>
  </si>
  <si>
    <t>39.1688293</t>
  </si>
  <si>
    <t>32.0269256</t>
  </si>
  <si>
    <t>28.8708516</t>
  </si>
  <si>
    <t>29.4279405</t>
  </si>
  <si>
    <t>30.3740479</t>
  </si>
  <si>
    <t>28.57234</t>
  </si>
  <si>
    <t>24.4997733</t>
  </si>
  <si>
    <t>25.0079552</t>
  </si>
  <si>
    <t>22.5821955</t>
  </si>
  <si>
    <t>21.7806758</t>
  </si>
  <si>
    <t>23.3324299</t>
  </si>
  <si>
    <t>18.4945489</t>
  </si>
  <si>
    <t>17.8571429</t>
  </si>
  <si>
    <t>17.2352214</t>
  </si>
  <si>
    <t>17.8542964</t>
  </si>
  <si>
    <t>17.3503798</t>
  </si>
  <si>
    <t>13.7708637</t>
  </si>
  <si>
    <t>13.8675862</t>
  </si>
  <si>
    <t>13.722787</t>
  </si>
  <si>
    <t>13.2674891</t>
  </si>
  <si>
    <t>11.9238349</t>
  </si>
  <si>
    <t>14.7599534</t>
  </si>
  <si>
    <t>97.7299025</t>
  </si>
  <si>
    <t>180.72469</t>
  </si>
  <si>
    <t>37.6248251</t>
  </si>
  <si>
    <t>80.6682435</t>
  </si>
  <si>
    <t>62.0710371</t>
  </si>
  <si>
    <t>48.3942456</t>
  </si>
  <si>
    <t>45.7021418</t>
  </si>
  <si>
    <t>36.4442359</t>
  </si>
  <si>
    <t>33.4513622</t>
  </si>
  <si>
    <t>29.6419734</t>
  </si>
  <si>
    <t>24.0701097</t>
  </si>
  <si>
    <t>26.2659878</t>
  </si>
  <si>
    <t>23.5618035</t>
  </si>
  <si>
    <t>22.1948179</t>
  </si>
  <si>
    <t>20.0176921</t>
  </si>
  <si>
    <t>20.5267243</t>
  </si>
  <si>
    <t>17.1333856</t>
  </si>
  <si>
    <t>17.0166689</t>
  </si>
  <si>
    <t>16.3681807</t>
  </si>
  <si>
    <t>15.209573</t>
  </si>
  <si>
    <t>15.6876367</t>
  </si>
  <si>
    <t>15.5398436</t>
  </si>
  <si>
    <t>13.6200949</t>
  </si>
  <si>
    <t>12.3487198</t>
  </si>
  <si>
    <t>14.5534194</t>
  </si>
  <si>
    <t>13.633292</t>
  </si>
  <si>
    <t>13.0194055</t>
  </si>
  <si>
    <t>11.4382003</t>
  </si>
  <si>
    <t>10.0727925</t>
  </si>
  <si>
    <t>10.6118132</t>
  </si>
  <si>
    <t>10.1357183</t>
  </si>
  <si>
    <t>10.7948979</t>
  </si>
  <si>
    <t>11.4055786</t>
  </si>
  <si>
    <t>133.627293</t>
  </si>
  <si>
    <t>205.040948</t>
  </si>
  <si>
    <t>26.8140315</t>
  </si>
  <si>
    <t>57.7554384</t>
  </si>
  <si>
    <t>38.5236197</t>
  </si>
  <si>
    <t>27.593015</t>
  </si>
  <si>
    <t>25.3455837</t>
  </si>
  <si>
    <t>22.5688003</t>
  </si>
  <si>
    <t>23.961794</t>
  </si>
  <si>
    <t>20.4792294</t>
  </si>
  <si>
    <t>21.0537515</t>
  </si>
  <si>
    <t>21.4492703</t>
  </si>
  <si>
    <t>16.9924863</t>
  </si>
  <si>
    <t>16.0760452</t>
  </si>
  <si>
    <t>15.3866711</t>
  </si>
  <si>
    <t>13.0117632</t>
  </si>
  <si>
    <t>14.0871315</t>
  </si>
  <si>
    <t>11.6769688</t>
  </si>
  <si>
    <t>12.1215222</t>
  </si>
  <si>
    <t>12.2965646</t>
  </si>
  <si>
    <t>11.2327217</t>
  </si>
  <si>
    <t>10.9995798</t>
  </si>
  <si>
    <t>12.0913335</t>
  </si>
  <si>
    <t>9.53420584</t>
  </si>
  <si>
    <t>10.1837248</t>
  </si>
  <si>
    <t>11.6720967</t>
  </si>
  <si>
    <t>11.7499569</t>
  </si>
  <si>
    <t>12.6083392</t>
  </si>
  <si>
    <t>9.7785166</t>
  </si>
  <si>
    <t>9.22122172</t>
  </si>
  <si>
    <t>9.9390984</t>
  </si>
  <si>
    <t>12.9186996</t>
  </si>
  <si>
    <t>11.7565216</t>
  </si>
  <si>
    <t>121.124762</t>
  </si>
  <si>
    <t>202.340211</t>
  </si>
  <si>
    <t>48.3212357</t>
  </si>
  <si>
    <t>38.9361331</t>
  </si>
  <si>
    <t>22.8428467</t>
  </si>
  <si>
    <t>17.1747385</t>
  </si>
  <si>
    <t>16.47075</t>
  </si>
  <si>
    <t>14.0226866</t>
  </si>
  <si>
    <t>14.5406854</t>
  </si>
  <si>
    <t>10.5309488</t>
  </si>
  <si>
    <t>10.7606912</t>
  </si>
  <si>
    <t>16.0876925</t>
  </si>
  <si>
    <t>15.8067669</t>
  </si>
  <si>
    <t>17.9780468</t>
  </si>
  <si>
    <t>16.9576134</t>
  </si>
  <si>
    <t>13.6726029</t>
  </si>
  <si>
    <t>15.7931963</t>
  </si>
  <si>
    <t>19.0270054</t>
  </si>
  <si>
    <t>17.3580048</t>
  </si>
  <si>
    <t>18.0774968</t>
  </si>
  <si>
    <t>17.6102917</t>
  </si>
  <si>
    <t>15.7127486</t>
  </si>
  <si>
    <t>16.3169302</t>
  </si>
  <si>
    <t>19.9466056</t>
  </si>
  <si>
    <t>19.851783</t>
  </si>
  <si>
    <t>16.4169282</t>
  </si>
  <si>
    <t>19.454403</t>
  </si>
  <si>
    <t>18.0851184</t>
  </si>
  <si>
    <t>20.0631733</t>
  </si>
  <si>
    <t>17.9374187</t>
  </si>
  <si>
    <t>17.4754782</t>
  </si>
  <si>
    <t>18.222389</t>
  </si>
  <si>
    <t>22.3191255</t>
  </si>
  <si>
    <t>163.730527</t>
  </si>
  <si>
    <t>157.121886</t>
  </si>
  <si>
    <t>38.7424191</t>
  </si>
  <si>
    <t>50.9086473</t>
  </si>
  <si>
    <t>34.6572432</t>
  </si>
  <si>
    <t>27.3791198</t>
  </si>
  <si>
    <t>28.762022</t>
  </si>
  <si>
    <t>25.1878689</t>
  </si>
  <si>
    <t>23.6468323</t>
  </si>
  <si>
    <t>22.4811918</t>
  </si>
  <si>
    <t>20.8492538</t>
  </si>
  <si>
    <t>23.0326329</t>
  </si>
  <si>
    <t>20.1872053</t>
  </si>
  <si>
    <t>16.096412</t>
  </si>
  <si>
    <t>18.4788776</t>
  </si>
  <si>
    <t>18.5099491</t>
  </si>
  <si>
    <t>16.9818913</t>
  </si>
  <si>
    <t>14.521088</t>
  </si>
  <si>
    <t>16.0879033</t>
  </si>
  <si>
    <t>17.9353692</t>
  </si>
  <si>
    <t>15.4170549</t>
  </si>
  <si>
    <t>13.7223184</t>
  </si>
  <si>
    <t>12.1424117</t>
  </si>
  <si>
    <t>12.7195302</t>
  </si>
  <si>
    <t>12.5327348</t>
  </si>
  <si>
    <t>14.13037</t>
  </si>
  <si>
    <t>12.8838245</t>
  </si>
  <si>
    <t>11.3087197</t>
  </si>
  <si>
    <t>10.3533699</t>
  </si>
  <si>
    <t>10.247365</t>
  </si>
  <si>
    <t>10.6432534</t>
  </si>
  <si>
    <t>12.4065937</t>
  </si>
  <si>
    <t>14.7072418</t>
  </si>
  <si>
    <t>154.229363</t>
  </si>
  <si>
    <t>170.90617</t>
  </si>
  <si>
    <t>46.28739</t>
  </si>
  <si>
    <t>21.3110055</t>
  </si>
  <si>
    <t>17.8468936</t>
  </si>
  <si>
    <t>14.4923892</t>
  </si>
  <si>
    <t>15.1025336</t>
  </si>
  <si>
    <t>15.2434868</t>
  </si>
  <si>
    <t>15.8384978</t>
  </si>
  <si>
    <t>14.1900363</t>
  </si>
  <si>
    <t>13.1606675</t>
  </si>
  <si>
    <t>17.5247769</t>
  </si>
  <si>
    <t>17.2234004</t>
  </si>
  <si>
    <t>13.0232205</t>
  </si>
  <si>
    <t>13.6497827</t>
  </si>
  <si>
    <t>13.9533075</t>
  </si>
  <si>
    <t>15.917426</t>
  </si>
  <si>
    <t>14.2553654</t>
  </si>
  <si>
    <t>14.4024759</t>
  </si>
  <si>
    <t>16.3394474</t>
  </si>
  <si>
    <t>14.4975221</t>
  </si>
  <si>
    <t>17.0568296</t>
  </si>
  <si>
    <t>11.9105486</t>
  </si>
  <si>
    <t>12.373993</t>
  </si>
  <si>
    <t>15.5428479</t>
  </si>
  <si>
    <t>12.8749618</t>
  </si>
  <si>
    <t>15.6075536</t>
  </si>
  <si>
    <t>12.7644317</t>
  </si>
  <si>
    <t>12.5845483</t>
  </si>
  <si>
    <t>13.0905072</t>
  </si>
  <si>
    <t>12.8475534</t>
  </si>
  <si>
    <t>15.2861956</t>
  </si>
  <si>
    <t>16.6318485</t>
  </si>
  <si>
    <t>190.208824</t>
  </si>
  <si>
    <t>196.033289</t>
  </si>
  <si>
    <t>44.1883359</t>
  </si>
  <si>
    <t>32.6104247</t>
  </si>
  <si>
    <t>22.6045994</t>
  </si>
  <si>
    <t>22.346833</t>
  </si>
  <si>
    <t>22.0434092</t>
  </si>
  <si>
    <t>20.5430238</t>
  </si>
  <si>
    <t>18.4575995</t>
  </si>
  <si>
    <t>18.2739934</t>
  </si>
  <si>
    <t>15.9418998</t>
  </si>
  <si>
    <t>17.6834339</t>
  </si>
  <si>
    <t>17.026745</t>
  </si>
  <si>
    <t>16.4880535</t>
  </si>
  <si>
    <t>16.3026042</t>
  </si>
  <si>
    <t>16.7901074</t>
  </si>
  <si>
    <t>19.6548474</t>
  </si>
  <si>
    <t>16.7712391</t>
  </si>
  <si>
    <t>19.0155859</t>
  </si>
  <si>
    <t>18.4023561</t>
  </si>
  <si>
    <t>17.3493078</t>
  </si>
  <si>
    <t>18.3946784</t>
  </si>
  <si>
    <t>19.5083886</t>
  </si>
  <si>
    <t>18.7117237</t>
  </si>
  <si>
    <t>20.6968924</t>
  </si>
  <si>
    <t>22.786421</t>
  </si>
  <si>
    <t>21.863459</t>
  </si>
  <si>
    <t>21.9923999</t>
  </si>
  <si>
    <t>21.0743358</t>
  </si>
  <si>
    <t>19.3781663</t>
  </si>
  <si>
    <t>19.0453388</t>
  </si>
  <si>
    <t>23.4059707</t>
  </si>
  <si>
    <t>23.1078247</t>
  </si>
  <si>
    <t>227.992936</t>
  </si>
  <si>
    <t>179.257159</t>
  </si>
  <si>
    <t>68.858425</t>
  </si>
  <si>
    <t>54.4170899</t>
  </si>
  <si>
    <t>37.6511449</t>
  </si>
  <si>
    <t>23.7919921</t>
  </si>
  <si>
    <t>19.4973488</t>
  </si>
  <si>
    <t>20.9836826</t>
  </si>
  <si>
    <t>21.7843474</t>
  </si>
  <si>
    <t>20.6011778</t>
  </si>
  <si>
    <t>16.0326348</t>
  </si>
  <si>
    <t>23.8666415</t>
  </si>
  <si>
    <t>16.4853021</t>
  </si>
  <si>
    <t>16.3502683</t>
  </si>
  <si>
    <t>15.3732298</t>
  </si>
  <si>
    <t>19.5557912</t>
  </si>
  <si>
    <t>19.5501087</t>
  </si>
  <si>
    <t>17.7837515</t>
  </si>
  <si>
    <t>19.1997114</t>
  </si>
  <si>
    <t>19.4927036</t>
  </si>
  <si>
    <t>20.075615</t>
  </si>
  <si>
    <t>19.7942857</t>
  </si>
  <si>
    <t>18.3539958</t>
  </si>
  <si>
    <t>19.3194377</t>
  </si>
  <si>
    <t>19.9038141</t>
  </si>
  <si>
    <t>20.453063</t>
  </si>
  <si>
    <t>20.364653</t>
  </si>
  <si>
    <t>18.2641458</t>
  </si>
  <si>
    <t>16.7589433</t>
  </si>
  <si>
    <t>14.9691782</t>
  </si>
  <si>
    <t>14.8870324</t>
  </si>
  <si>
    <t>15.0961922</t>
  </si>
  <si>
    <t>15.4370529</t>
  </si>
  <si>
    <t>180.007859</t>
  </si>
  <si>
    <t>138.507048</t>
  </si>
  <si>
    <t>31.791526</t>
  </si>
  <si>
    <t>28.4217635</t>
  </si>
  <si>
    <t>21.5601824</t>
  </si>
  <si>
    <t>18.8316918</t>
  </si>
  <si>
    <t>18.2725511</t>
  </si>
  <si>
    <t>15.4712876</t>
  </si>
  <si>
    <t>16.4838921</t>
  </si>
  <si>
    <t>15.0991408</t>
  </si>
  <si>
    <t>13.3020997</t>
  </si>
  <si>
    <t>16.0470832</t>
  </si>
  <si>
    <t>15.9537284</t>
  </si>
  <si>
    <t>14.9606482</t>
  </si>
  <si>
    <t>14.4274637</t>
  </si>
  <si>
    <t>14.7211271</t>
  </si>
  <si>
    <t>15.0004279</t>
  </si>
  <si>
    <t>14.547221</t>
  </si>
  <si>
    <t>15.5739736</t>
  </si>
  <si>
    <t>16.1935076</t>
  </si>
  <si>
    <t>16.444447</t>
  </si>
  <si>
    <t>17.4824093</t>
  </si>
  <si>
    <t>16.1706991</t>
  </si>
  <si>
    <t>15.5941335</t>
  </si>
  <si>
    <t>16.4993592</t>
  </si>
  <si>
    <t>15.2813487</t>
  </si>
  <si>
    <t>18.171267</t>
  </si>
  <si>
    <t>14.5381852</t>
  </si>
  <si>
    <t>14.7136299</t>
  </si>
  <si>
    <t>12.8423721</t>
  </si>
  <si>
    <t>14.4444702</t>
  </si>
  <si>
    <t>15.887035</t>
  </si>
  <si>
    <t>17.1468915</t>
  </si>
  <si>
    <t>146.97004</t>
  </si>
  <si>
    <t>146.744805</t>
  </si>
  <si>
    <t>53.98789</t>
  </si>
  <si>
    <t>53.0740836</t>
  </si>
  <si>
    <t>36.6532067</t>
  </si>
  <si>
    <t>35.3909504</t>
  </si>
  <si>
    <t>25.0822464</t>
  </si>
  <si>
    <t>23.5753163</t>
  </si>
  <si>
    <t>22.5847652</t>
  </si>
  <si>
    <t>20.2394567</t>
  </si>
  <si>
    <t>16.9478337</t>
  </si>
  <si>
    <t>19.2338851</t>
  </si>
  <si>
    <t>16.4202264</t>
  </si>
  <si>
    <t>15.703976</t>
  </si>
  <si>
    <t>13.9954288</t>
  </si>
  <si>
    <t>15.143375</t>
  </si>
  <si>
    <t>12.5588519</t>
  </si>
  <si>
    <t>10.9157682</t>
  </si>
  <si>
    <t>12.6982169</t>
  </si>
  <si>
    <t>12.9243072</t>
  </si>
  <si>
    <t>11.4896457</t>
  </si>
  <si>
    <t>9.57511505</t>
  </si>
  <si>
    <t>9.50244518</t>
  </si>
  <si>
    <t>10.7604017</t>
  </si>
  <si>
    <t>8.4355979</t>
  </si>
  <si>
    <t>7.63781022</t>
  </si>
  <si>
    <t>10.1890664</t>
  </si>
  <si>
    <t>7.06723111</t>
  </si>
  <si>
    <t>7.04687088</t>
  </si>
  <si>
    <t>8.26240801</t>
  </si>
  <si>
    <t>6.83236529</t>
  </si>
  <si>
    <t>7.80656956</t>
  </si>
  <si>
    <t>7.95171249</t>
  </si>
  <si>
    <t>132.413592</t>
  </si>
  <si>
    <t>180.424225</t>
  </si>
  <si>
    <t>22.2219036</t>
  </si>
  <si>
    <t>57.0007384</t>
  </si>
  <si>
    <t>39.8907362</t>
  </si>
  <si>
    <t>32.9551967</t>
  </si>
  <si>
    <t>30.7342709</t>
  </si>
  <si>
    <t>26.600634</t>
  </si>
  <si>
    <t>26.3411782</t>
  </si>
  <si>
    <t>23.7961151</t>
  </si>
  <si>
    <t>21.0956885</t>
  </si>
  <si>
    <t>26.0302283</t>
  </si>
  <si>
    <t>23.2880567</t>
  </si>
  <si>
    <t>22.5242807</t>
  </si>
  <si>
    <t>23.5536868</t>
  </si>
  <si>
    <t>22.7489464</t>
  </si>
  <si>
    <t>24.3957486</t>
  </si>
  <si>
    <t>22.1392652</t>
  </si>
  <si>
    <t>22.8238662</t>
  </si>
  <si>
    <t>21.2152814</t>
  </si>
  <si>
    <t>21.5707268</t>
  </si>
  <si>
    <t>21.8096749</t>
  </si>
  <si>
    <t>21.3929079</t>
  </si>
  <si>
    <t>20.8021642</t>
  </si>
  <si>
    <t>21.2000921</t>
  </si>
  <si>
    <t>20.0972457</t>
  </si>
  <si>
    <t>20.3936857</t>
  </si>
  <si>
    <t>18.2114278</t>
  </si>
  <si>
    <t>18.5848425</t>
  </si>
  <si>
    <t>17.5844695</t>
  </si>
  <si>
    <t>17.6179208</t>
  </si>
  <si>
    <t>18.8205512</t>
  </si>
  <si>
    <t>20.8840117</t>
  </si>
  <si>
    <t>135.470819</t>
  </si>
  <si>
    <t>167.145746</t>
  </si>
  <si>
    <t>39.9103284</t>
  </si>
  <si>
    <t>49.2530078</t>
  </si>
  <si>
    <t>38.030083</t>
  </si>
  <si>
    <t>30.1392866</t>
  </si>
  <si>
    <t>25.9552726</t>
  </si>
  <si>
    <t>26.7293192</t>
  </si>
  <si>
    <t>23.6240869</t>
  </si>
  <si>
    <t>20.9218959</t>
  </si>
  <si>
    <t>18.8951027</t>
  </si>
  <si>
    <t>25.6496655</t>
  </si>
  <si>
    <t>20.4207633</t>
  </si>
  <si>
    <t>22.4662932</t>
  </si>
  <si>
    <t>21.5359957</t>
  </si>
  <si>
    <t>22.2063857</t>
  </si>
  <si>
    <t>19.5704073</t>
  </si>
  <si>
    <t>19.3270475</t>
  </si>
  <si>
    <t>18.4058594</t>
  </si>
  <si>
    <t>18.3583702</t>
  </si>
  <si>
    <t>18.7092792</t>
  </si>
  <si>
    <t>17.7945121</t>
  </si>
  <si>
    <t>19.2384427</t>
  </si>
  <si>
    <t>19.8182541</t>
  </si>
  <si>
    <t>20.2439845</t>
  </si>
  <si>
    <t>19.7765205</t>
  </si>
  <si>
    <t>20.4356674</t>
  </si>
  <si>
    <t>16.0412922</t>
  </si>
  <si>
    <t>18.2897335</t>
  </si>
  <si>
    <t>15.6657654</t>
  </si>
  <si>
    <t>16.5702303</t>
  </si>
  <si>
    <t>19.3625091</t>
  </si>
  <si>
    <t>23.5082167</t>
  </si>
  <si>
    <t>148.489943</t>
  </si>
  <si>
    <t>183.36943</t>
  </si>
  <si>
    <t>49.9504008</t>
  </si>
  <si>
    <t>28.6593516</t>
  </si>
  <si>
    <t>25.3076673</t>
  </si>
  <si>
    <t>22.6937815</t>
  </si>
  <si>
    <t>18.725722</t>
  </si>
  <si>
    <t>16.6469031</t>
  </si>
  <si>
    <t>17.0795315</t>
  </si>
  <si>
    <t>14.9099476</t>
  </si>
  <si>
    <t>15.3856314</t>
  </si>
  <si>
    <t>13.2648683</t>
  </si>
  <si>
    <t>14.6393573</t>
  </si>
  <si>
    <t>12.7288757</t>
  </si>
  <si>
    <t>11.0811696</t>
  </si>
  <si>
    <t>13.5943934</t>
  </si>
  <si>
    <t>12.9519298</t>
  </si>
  <si>
    <t>10.6937178</t>
  </si>
  <si>
    <t>11.617084</t>
  </si>
  <si>
    <t>11.3561706</t>
  </si>
  <si>
    <t>11.467071</t>
  </si>
  <si>
    <t>12.2402083</t>
  </si>
  <si>
    <t>12.0556639</t>
  </si>
  <si>
    <t>13.8508974</t>
  </si>
  <si>
    <t>11.3303003</t>
  </si>
  <si>
    <t>12.5285328</t>
  </si>
  <si>
    <t>13.3284652</t>
  </si>
  <si>
    <t>11.1843334</t>
  </si>
  <si>
    <t>10.2286506</t>
  </si>
  <si>
    <t>9.37920753</t>
  </si>
  <si>
    <t>9.83544078</t>
  </si>
  <si>
    <t>10.2241351</t>
  </si>
  <si>
    <t>10.9148205</t>
  </si>
  <si>
    <t>159.07344</t>
  </si>
  <si>
    <t>141.113674</t>
  </si>
  <si>
    <t>48.1539872</t>
  </si>
  <si>
    <t>103.013266</t>
  </si>
  <si>
    <t>100.564391</t>
  </si>
  <si>
    <t>98.2752564</t>
  </si>
  <si>
    <t>98.9782901</t>
  </si>
  <si>
    <t>102.143275</t>
  </si>
  <si>
    <t>104.171434</t>
  </si>
  <si>
    <t>102.649713</t>
  </si>
  <si>
    <t>105.31541</t>
  </si>
  <si>
    <t>103.812698</t>
  </si>
  <si>
    <t>109.373252</t>
  </si>
  <si>
    <t>113.60949</t>
  </si>
  <si>
    <t>116.634297</t>
  </si>
  <si>
    <t>123.021827</t>
  </si>
  <si>
    <t>120.738181</t>
  </si>
  <si>
    <t>122.647272</t>
  </si>
  <si>
    <t>127.908863</t>
  </si>
  <si>
    <t>131.004402</t>
  </si>
  <si>
    <t>136.419106</t>
  </si>
  <si>
    <t>141.663301</t>
  </si>
  <si>
    <t>144.698743</t>
  </si>
  <si>
    <t>149.824806</t>
  </si>
  <si>
    <t>153.492102</t>
  </si>
  <si>
    <t>202.745248</t>
  </si>
  <si>
    <t>206.848287</t>
  </si>
  <si>
    <t>184.856026</t>
  </si>
  <si>
    <t>88.9361496</t>
  </si>
  <si>
    <t>89.2707518</t>
  </si>
  <si>
    <t>80.0963634</t>
  </si>
  <si>
    <t>80.4061822</t>
  </si>
  <si>
    <t>90.6234243</t>
  </si>
  <si>
    <t>85.9403999</t>
  </si>
  <si>
    <t>80.8284778</t>
  </si>
  <si>
    <t>80.4690826</t>
  </si>
  <si>
    <t>82.8472186</t>
  </si>
  <si>
    <t>87.1052576</t>
  </si>
  <si>
    <t>91.9747707</t>
  </si>
  <si>
    <t>89.8621944</t>
  </si>
  <si>
    <t>93.0151104</t>
  </si>
  <si>
    <t>85.9367428</t>
  </si>
  <si>
    <t>92.4191056</t>
  </si>
  <si>
    <t>97.7320595</t>
  </si>
  <si>
    <t>91.5884112</t>
  </si>
  <si>
    <t>86.2678662</t>
  </si>
  <si>
    <t>96.3133277</t>
  </si>
  <si>
    <t>99.9301424</t>
  </si>
  <si>
    <t>103.042952</t>
  </si>
  <si>
    <t>107.774075</t>
  </si>
  <si>
    <t>119.157996</t>
  </si>
  <si>
    <t>131.599944</t>
  </si>
  <si>
    <t>126.951042</t>
  </si>
  <si>
    <t>104.226791</t>
  </si>
  <si>
    <t>106.415399</t>
  </si>
  <si>
    <t>106.091656</t>
  </si>
  <si>
    <t>104.285102</t>
  </si>
  <si>
    <t>103.789134</t>
  </si>
  <si>
    <t>102.569748</t>
  </si>
  <si>
    <t>109.919366</t>
  </si>
  <si>
    <t>107.775549</t>
  </si>
  <si>
    <t>103.850662</t>
  </si>
  <si>
    <t>105.429871</t>
  </si>
  <si>
    <t>108.042767</t>
  </si>
  <si>
    <t>110.656943</t>
  </si>
  <si>
    <t>110.103611</t>
  </si>
  <si>
    <t>116.379846</t>
  </si>
  <si>
    <t>115.358081</t>
  </si>
  <si>
    <t>121.289815</t>
  </si>
  <si>
    <t>117.133375</t>
  </si>
  <si>
    <t>128.091383</t>
  </si>
  <si>
    <t>127.513566</t>
  </si>
  <si>
    <t>129.797068</t>
  </si>
  <si>
    <t>135.476648</t>
  </si>
  <si>
    <t>134.882635</t>
  </si>
  <si>
    <t>168.445996</t>
  </si>
  <si>
    <t>157.380926</t>
  </si>
  <si>
    <t>159.36372</t>
  </si>
  <si>
    <t>95.4689884</t>
  </si>
  <si>
    <t>98.6405581</t>
  </si>
  <si>
    <t>91.9522307</t>
  </si>
  <si>
    <t>90.6109387</t>
  </si>
  <si>
    <t>94.5101119</t>
  </si>
  <si>
    <t>93.5659075</t>
  </si>
  <si>
    <t>88.5141504</t>
  </si>
  <si>
    <t>88.6333464</t>
  </si>
  <si>
    <t>94.4434256</t>
  </si>
  <si>
    <t>98.4010272</t>
  </si>
  <si>
    <t>93.9792843</t>
  </si>
  <si>
    <t>101.739537</t>
  </si>
  <si>
    <t>96.7463805</t>
  </si>
  <si>
    <t>103.290874</t>
  </si>
  <si>
    <t>104.869002</t>
  </si>
  <si>
    <t>105.842233</t>
  </si>
  <si>
    <t>94.5006237</t>
  </si>
  <si>
    <t>111.718841</t>
  </si>
  <si>
    <t>105.780857</t>
  </si>
  <si>
    <t>107.93902</t>
  </si>
  <si>
    <t>108.019313</t>
  </si>
  <si>
    <t>111.938708</t>
  </si>
  <si>
    <t>132.744774</t>
  </si>
  <si>
    <t>132.59889</t>
  </si>
  <si>
    <t>134.122446</t>
  </si>
  <si>
    <t>81.8287404</t>
  </si>
  <si>
    <t>76.4084283</t>
  </si>
  <si>
    <t>77.5476755</t>
  </si>
  <si>
    <t>77.1448067</t>
  </si>
  <si>
    <t>74.0626573</t>
  </si>
  <si>
    <t>80.5651048</t>
  </si>
  <si>
    <t>84.9802346</t>
  </si>
  <si>
    <t>89.3820311</t>
  </si>
  <si>
    <t>91.7105534</t>
  </si>
  <si>
    <t>87.0526874</t>
  </si>
  <si>
    <t>95.4944538</t>
  </si>
  <si>
    <t>93.4011823</t>
  </si>
  <si>
    <t>108.12523</t>
  </si>
  <si>
    <t>96.6543794</t>
  </si>
  <si>
    <t>101.205526</t>
  </si>
  <si>
    <t>113.593421</t>
  </si>
  <si>
    <t>115.208391</t>
  </si>
  <si>
    <t>121.909331</t>
  </si>
  <si>
    <t>123.023742</t>
  </si>
  <si>
    <t>116.05716</t>
  </si>
  <si>
    <t>123.669985</t>
  </si>
  <si>
    <t>126.256422</t>
  </si>
  <si>
    <t>189.314284</t>
  </si>
  <si>
    <t>187.005407</t>
  </si>
  <si>
    <t>166.270909</t>
  </si>
  <si>
    <t>120.322322</t>
  </si>
  <si>
    <t>110.128255</t>
  </si>
  <si>
    <t>114.113743</t>
  </si>
  <si>
    <t>121.673755</t>
  </si>
  <si>
    <t>119.129121</t>
  </si>
  <si>
    <t>122.529737</t>
  </si>
  <si>
    <t>117.954535</t>
  </si>
  <si>
    <t>127.689395</t>
  </si>
  <si>
    <t>117.63895</t>
  </si>
  <si>
    <t>127.349943</t>
  </si>
  <si>
    <t>131.91359</t>
  </si>
  <si>
    <t>141.794334</t>
  </si>
  <si>
    <t>147.293583</t>
  </si>
  <si>
    <t>136.40478</t>
  </si>
  <si>
    <t>137.404106</t>
  </si>
  <si>
    <t>140.364396</t>
  </si>
  <si>
    <t>148.47623</t>
  </si>
  <si>
    <t>144.929938</t>
  </si>
  <si>
    <t>157.108934</t>
  </si>
  <si>
    <t>156.420068</t>
  </si>
  <si>
    <t>160.647092</t>
  </si>
  <si>
    <t>160.412843</t>
  </si>
  <si>
    <t>207.718066</t>
  </si>
  <si>
    <t>184.759577</t>
  </si>
  <si>
    <t>188.321443</t>
  </si>
  <si>
    <t>105.282727</t>
  </si>
  <si>
    <t>110.025337</t>
  </si>
  <si>
    <t>115.123318</t>
  </si>
  <si>
    <t>113.827612</t>
  </si>
  <si>
    <t>113.226822</t>
  </si>
  <si>
    <t>108.045799</t>
  </si>
  <si>
    <t>113.277281</t>
  </si>
  <si>
    <t>106.00234</t>
  </si>
  <si>
    <t>115.201376</t>
  </si>
  <si>
    <t>104.472024</t>
  </si>
  <si>
    <t>116.299974</t>
  </si>
  <si>
    <t>104.999559</t>
  </si>
  <si>
    <t>106.630096</t>
  </si>
  <si>
    <t>114.066362</t>
  </si>
  <si>
    <t>116.494219</t>
  </si>
  <si>
    <t>120.91176</t>
  </si>
  <si>
    <t>124.692637</t>
  </si>
  <si>
    <t>143.229868</t>
  </si>
  <si>
    <t>124.494883</t>
  </si>
  <si>
    <t>146.082265</t>
  </si>
  <si>
    <t>144.419424</t>
  </si>
  <si>
    <t>142.485124</t>
  </si>
  <si>
    <t>173.797043</t>
  </si>
  <si>
    <t>188.556958</t>
  </si>
  <si>
    <t>163.643059</t>
  </si>
  <si>
    <t>67.1026955</t>
  </si>
  <si>
    <t>62.0163744</t>
  </si>
  <si>
    <t>58.0074274</t>
  </si>
  <si>
    <t>58.9407711</t>
  </si>
  <si>
    <t>61.410706</t>
  </si>
  <si>
    <t>62.5298278</t>
  </si>
  <si>
    <t>60.7249111</t>
  </si>
  <si>
    <t>61.0512847</t>
  </si>
  <si>
    <t>64.7143262</t>
  </si>
  <si>
    <t>67.1051097</t>
  </si>
  <si>
    <t>69.1889909</t>
  </si>
  <si>
    <t>74.9012102</t>
  </si>
  <si>
    <t>82.201477</t>
  </si>
  <si>
    <t>79.5155448</t>
  </si>
  <si>
    <t>79.7112694</t>
  </si>
  <si>
    <t>84.6279416</t>
  </si>
  <si>
    <t>90.9495068</t>
  </si>
  <si>
    <t>98.3421997</t>
  </si>
  <si>
    <t>96.7657288</t>
  </si>
  <si>
    <t>99.1944641</t>
  </si>
  <si>
    <t>106.843233</t>
  </si>
  <si>
    <t>108.530555</t>
  </si>
  <si>
    <t>174.655221</t>
  </si>
  <si>
    <t>178.634609</t>
  </si>
  <si>
    <t>151.97304</t>
  </si>
  <si>
    <t>138.794269</t>
  </si>
  <si>
    <t>130.469341</t>
  </si>
  <si>
    <t>127.476534</t>
  </si>
  <si>
    <t>129.056965</t>
  </si>
  <si>
    <t>132.845322</t>
  </si>
  <si>
    <t>131.953703</t>
  </si>
  <si>
    <t>124.00588</t>
  </si>
  <si>
    <t>131.682358</t>
  </si>
  <si>
    <t>128.972206</t>
  </si>
  <si>
    <t>137.705424</t>
  </si>
  <si>
    <t>141.638313</t>
  </si>
  <si>
    <t>141.930163</t>
  </si>
  <si>
    <t>150.29024</t>
  </si>
  <si>
    <t>152.047188</t>
  </si>
  <si>
    <t>149.867114</t>
  </si>
  <si>
    <t>160.000584</t>
  </si>
  <si>
    <t>159.393419</t>
  </si>
  <si>
    <t>159.241429</t>
  </si>
  <si>
    <t>162.584334</t>
  </si>
  <si>
    <t>159.080252</t>
  </si>
  <si>
    <t>169.459128</t>
  </si>
  <si>
    <t>173.072568</t>
  </si>
  <si>
    <t>244.241044</t>
  </si>
  <si>
    <t>206.521939</t>
  </si>
  <si>
    <t>201.294214</t>
  </si>
  <si>
    <t>135.613384</t>
  </si>
  <si>
    <t>139.128368</t>
  </si>
  <si>
    <t>138.339991</t>
  </si>
  <si>
    <t>138.388638</t>
  </si>
  <si>
    <t>141.104429</t>
  </si>
  <si>
    <t>143.32652</t>
  </si>
  <si>
    <t>149.211236</t>
  </si>
  <si>
    <t>148.086428</t>
  </si>
  <si>
    <t>145.427423</t>
  </si>
  <si>
    <t>152.864427</t>
  </si>
  <si>
    <t>156.715926</t>
  </si>
  <si>
    <t>159.736801</t>
  </si>
  <si>
    <t>168.9158</t>
  </si>
  <si>
    <t>165.13696</t>
  </si>
  <si>
    <t>172.70605</t>
  </si>
  <si>
    <t>172.548583</t>
  </si>
  <si>
    <t>181.694511</t>
  </si>
  <si>
    <t>187.713876</t>
  </si>
  <si>
    <t>197.622313</t>
  </si>
  <si>
    <t>196.674337</t>
  </si>
  <si>
    <t>200.316944</t>
  </si>
  <si>
    <t>194.33653</t>
  </si>
  <si>
    <t>263.174447</t>
  </si>
  <si>
    <t>237.558868</t>
  </si>
  <si>
    <t>219.038534</t>
  </si>
  <si>
    <t>106.154591</t>
  </si>
  <si>
    <t>100.466422</t>
  </si>
  <si>
    <t>91.9903508</t>
  </si>
  <si>
    <t>92.911377</t>
  </si>
  <si>
    <t>102.610281</t>
  </si>
  <si>
    <t>109.340045</t>
  </si>
  <si>
    <t>108.46639</t>
  </si>
  <si>
    <t>116.987402</t>
  </si>
  <si>
    <t>113.281891</t>
  </si>
  <si>
    <t>120.850965</t>
  </si>
  <si>
    <t>136.067126</t>
  </si>
  <si>
    <t>150.91811</t>
  </si>
  <si>
    <t>136.676573</t>
  </si>
  <si>
    <t>132.052899</t>
  </si>
  <si>
    <t>131.269206</t>
  </si>
  <si>
    <t>134.184675</t>
  </si>
  <si>
    <t>133.335214</t>
  </si>
  <si>
    <t>140.434073</t>
  </si>
  <si>
    <t>153.262176</t>
  </si>
  <si>
    <t>156.742568</t>
  </si>
  <si>
    <t>158.820713</t>
  </si>
  <si>
    <t>174.12969</t>
  </si>
  <si>
    <t>224.577605</t>
  </si>
  <si>
    <t>221.475297</t>
  </si>
  <si>
    <t>204.958271</t>
  </si>
  <si>
    <t>98.3633034</t>
  </si>
  <si>
    <t>97.6437447</t>
  </si>
  <si>
    <t>92.978506</t>
  </si>
  <si>
    <t>93.0165598</t>
  </si>
  <si>
    <t>100.296361</t>
  </si>
  <si>
    <t>103.221762</t>
  </si>
  <si>
    <t>98.3068005</t>
  </si>
  <si>
    <t>102.162182</t>
  </si>
  <si>
    <t>100.097763</t>
  </si>
  <si>
    <t>104.737615</t>
  </si>
  <si>
    <t>109.538253</t>
  </si>
  <si>
    <t>109.414158</t>
  </si>
  <si>
    <t>121.129479</t>
  </si>
  <si>
    <t>110.456282</t>
  </si>
  <si>
    <t>116.780229</t>
  </si>
  <si>
    <t>123.698701</t>
  </si>
  <si>
    <t>129.037119</t>
  </si>
  <si>
    <t>130.992248</t>
  </si>
  <si>
    <t>141.728033</t>
  </si>
  <si>
    <t>149.897456</t>
  </si>
  <si>
    <t>151.99353</t>
  </si>
  <si>
    <t>154.347558</t>
  </si>
  <si>
    <t>203.38996</t>
  </si>
  <si>
    <t>227.596797</t>
  </si>
  <si>
    <t>194.471965</t>
  </si>
  <si>
    <t>66.6413785</t>
  </si>
  <si>
    <t>62.8817303</t>
  </si>
  <si>
    <t>64.0395186</t>
  </si>
  <si>
    <t>65.4821725</t>
  </si>
  <si>
    <t>66.6703287</t>
  </si>
  <si>
    <t>73.5839993</t>
  </si>
  <si>
    <t>70.3891318</t>
  </si>
  <si>
    <t>70.7288587</t>
  </si>
  <si>
    <t>68.4368928</t>
  </si>
  <si>
    <t>81.6060111</t>
  </si>
  <si>
    <t>88.6975653</t>
  </si>
  <si>
    <t>97.5747051</t>
  </si>
  <si>
    <t>103.953517</t>
  </si>
  <si>
    <t>105.67058</t>
  </si>
  <si>
    <t>108.018749</t>
  </si>
  <si>
    <t>111.791235</t>
  </si>
  <si>
    <t>108.927265</t>
  </si>
  <si>
    <t>128.205836</t>
  </si>
  <si>
    <t>126.620906</t>
  </si>
  <si>
    <t>128.797885</t>
  </si>
  <si>
    <t>121.400324</t>
  </si>
  <si>
    <t>132.638946</t>
  </si>
  <si>
    <t>164.696503</t>
  </si>
  <si>
    <t>171.774033</t>
  </si>
  <si>
    <t>152.696523</t>
  </si>
  <si>
    <t>96.4008562</t>
  </si>
  <si>
    <t>90.8725173</t>
  </si>
  <si>
    <t>82.1214743</t>
  </si>
  <si>
    <t>85.9677129</t>
  </si>
  <si>
    <t>103.512646</t>
  </si>
  <si>
    <t>99.8234315</t>
  </si>
  <si>
    <t>107.386326</t>
  </si>
  <si>
    <t>106.114487</t>
  </si>
  <si>
    <t>106.338124</t>
  </si>
  <si>
    <t>115.327859</t>
  </si>
  <si>
    <t>121.296009</t>
  </si>
  <si>
    <t>119.295457</t>
  </si>
  <si>
    <t>124.736114</t>
  </si>
  <si>
    <t>125.127758</t>
  </si>
  <si>
    <t>126.439121</t>
  </si>
  <si>
    <t>131.485201</t>
  </si>
  <si>
    <t>135.831226</t>
  </si>
  <si>
    <t>143.699141</t>
  </si>
  <si>
    <t>147.902411</t>
  </si>
  <si>
    <t>150.987444</t>
  </si>
  <si>
    <t>152.805851</t>
  </si>
  <si>
    <t>154.177841</t>
  </si>
  <si>
    <t>189.766294</t>
  </si>
  <si>
    <t>200.446683</t>
  </si>
  <si>
    <t>181.673939</t>
  </si>
  <si>
    <t>114.161863</t>
  </si>
  <si>
    <t>116.335463</t>
  </si>
  <si>
    <t>111.676201</t>
  </si>
  <si>
    <t>112.592714</t>
  </si>
  <si>
    <t>116.089535</t>
  </si>
  <si>
    <t>115.132008</t>
  </si>
  <si>
    <t>106.856324</t>
  </si>
  <si>
    <t>112.455381</t>
  </si>
  <si>
    <t>112.531035</t>
  </si>
  <si>
    <t>112.973409</t>
  </si>
  <si>
    <t>112.111615</t>
  </si>
  <si>
    <t>117.195384</t>
  </si>
  <si>
    <t>122.533076</t>
  </si>
  <si>
    <t>123.166923</t>
  </si>
  <si>
    <t>123.313384</t>
  </si>
  <si>
    <t>128.670397</t>
  </si>
  <si>
    <t>128.619694</t>
  </si>
  <si>
    <t>131.401975</t>
  </si>
  <si>
    <t>136.771612</t>
  </si>
  <si>
    <t>136.638335</t>
  </si>
  <si>
    <t>138.356312</t>
  </si>
  <si>
    <t>144.633032</t>
  </si>
  <si>
    <t>180.155253</t>
  </si>
  <si>
    <t>193.04954</t>
  </si>
  <si>
    <t>172.722296</t>
  </si>
  <si>
    <t>74.4341806</t>
  </si>
  <si>
    <t>74.4632219</t>
  </si>
  <si>
    <t>74.8216956</t>
  </si>
  <si>
    <t>74.3149204</t>
  </si>
  <si>
    <t>74.5734553</t>
  </si>
  <si>
    <t>78.0127196</t>
  </si>
  <si>
    <t>79.042899</t>
  </si>
  <si>
    <t>79.0488735</t>
  </si>
  <si>
    <t>78.9493515</t>
  </si>
  <si>
    <t>82.8751663</t>
  </si>
  <si>
    <t>87.4040255</t>
  </si>
  <si>
    <t>88.8194528</t>
  </si>
  <si>
    <t>93.0535952</t>
  </si>
  <si>
    <t>94.711992</t>
  </si>
  <si>
    <t>97.5973661</t>
  </si>
  <si>
    <t>100.454931</t>
  </si>
  <si>
    <t>105.011307</t>
  </si>
  <si>
    <t>109.311186</t>
  </si>
  <si>
    <t>117.150805</t>
  </si>
  <si>
    <t>120.38485</t>
  </si>
  <si>
    <t>123.722982</t>
  </si>
  <si>
    <t>125.706486</t>
  </si>
  <si>
    <t>193.324882</t>
  </si>
  <si>
    <t>185.517941</t>
  </si>
  <si>
    <t>151.798276</t>
  </si>
  <si>
    <t>103.916623</t>
  </si>
  <si>
    <t>103.845434</t>
  </si>
  <si>
    <t>100.881323</t>
  </si>
  <si>
    <t>101.806932</t>
  </si>
  <si>
    <t>107.767343</t>
  </si>
  <si>
    <t>111.238478</t>
  </si>
  <si>
    <t>109.781917</t>
  </si>
  <si>
    <t>109.563407</t>
  </si>
  <si>
    <t>108.61457</t>
  </si>
  <si>
    <t>113.202936</t>
  </si>
  <si>
    <t>119.259227</t>
  </si>
  <si>
    <t>123.984945</t>
  </si>
  <si>
    <t>127.765508</t>
  </si>
  <si>
    <t>124.011788</t>
  </si>
  <si>
    <t>122.651474</t>
  </si>
  <si>
    <t>134.410237</t>
  </si>
  <si>
    <t>132.887406</t>
  </si>
  <si>
    <t>140.094326</t>
  </si>
  <si>
    <t>140.825197</t>
  </si>
  <si>
    <t>142.188993</t>
  </si>
  <si>
    <t>143.39384</t>
  </si>
  <si>
    <t>147.675702</t>
  </si>
  <si>
    <t>185.517695</t>
  </si>
  <si>
    <t>221.034151</t>
  </si>
  <si>
    <t>188.227863</t>
  </si>
  <si>
    <t>95.088856</t>
  </si>
  <si>
    <t>97.1364658</t>
  </si>
  <si>
    <t>88.8141782</t>
  </si>
  <si>
    <t>94.3803427</t>
  </si>
  <si>
    <t>96.544937</t>
  </si>
  <si>
    <t>96.6813271</t>
  </si>
  <si>
    <t>90.6729582</t>
  </si>
  <si>
    <t>97.0785224</t>
  </si>
  <si>
    <t>99.7953511</t>
  </si>
  <si>
    <t>105.715592</t>
  </si>
  <si>
    <t>113.618914</t>
  </si>
  <si>
    <t>109.792563</t>
  </si>
  <si>
    <t>114.413949</t>
  </si>
  <si>
    <t>111.745136</t>
  </si>
  <si>
    <t>120.883784</t>
  </si>
  <si>
    <t>122.119638</t>
  </si>
  <si>
    <t>126.883343</t>
  </si>
  <si>
    <t>137.568372</t>
  </si>
  <si>
    <t>150.602179</t>
  </si>
  <si>
    <t>148.337492</t>
  </si>
  <si>
    <t>142.294127</t>
  </si>
  <si>
    <t>172.462154</t>
  </si>
  <si>
    <t>217.650296</t>
  </si>
  <si>
    <t>252.256415</t>
  </si>
  <si>
    <t>219.872509</t>
  </si>
  <si>
    <t>125.60527</t>
  </si>
  <si>
    <t>110.724386</t>
  </si>
  <si>
    <t>112.412757</t>
  </si>
  <si>
    <t>105.058115</t>
  </si>
  <si>
    <t>117.320406</t>
  </si>
  <si>
    <t>108.616344</t>
  </si>
  <si>
    <t>110.28551</t>
  </si>
  <si>
    <t>118.310746</t>
  </si>
  <si>
    <t>112.542116</t>
  </si>
  <si>
    <t>117.509956</t>
  </si>
  <si>
    <t>119.27241</t>
  </si>
  <si>
    <t>122.769025</t>
  </si>
  <si>
    <t>122.763149</t>
  </si>
  <si>
    <t>123.496578</t>
  </si>
  <si>
    <t>118.53953</t>
  </si>
  <si>
    <t>127.051831</t>
  </si>
  <si>
    <t>129.991342</t>
  </si>
  <si>
    <t>126.709621</t>
  </si>
  <si>
    <t>135.809031</t>
  </si>
  <si>
    <t>147.992427</t>
  </si>
  <si>
    <t>141.131556</t>
  </si>
  <si>
    <t>145.457886</t>
  </si>
  <si>
    <t>167.160271</t>
  </si>
  <si>
    <t>174.87106</t>
  </si>
  <si>
    <t>153.135644</t>
  </si>
  <si>
    <t>118.131073</t>
  </si>
  <si>
    <t>115.257239</t>
  </si>
  <si>
    <t>116.284809</t>
  </si>
  <si>
    <t>120.00017</t>
  </si>
  <si>
    <t>122.441342</t>
  </si>
  <si>
    <t>120.615011</t>
  </si>
  <si>
    <t>117.68726</t>
  </si>
  <si>
    <t>125.116479</t>
  </si>
  <si>
    <t>117.411207</t>
  </si>
  <si>
    <t>126.100282</t>
  </si>
  <si>
    <t>122.888208</t>
  </si>
  <si>
    <t>135.576112</t>
  </si>
  <si>
    <t>134.066559</t>
  </si>
  <si>
    <t>131.955226</t>
  </si>
  <si>
    <t>126.317004</t>
  </si>
  <si>
    <t>135.701681</t>
  </si>
  <si>
    <t>137.750022</t>
  </si>
  <si>
    <t>140.27139</t>
  </si>
  <si>
    <t>139.871785</t>
  </si>
  <si>
    <t>143.801326</t>
  </si>
  <si>
    <t>144.029892</t>
  </si>
  <si>
    <t>150.265788</t>
  </si>
  <si>
    <t>182.611801</t>
  </si>
  <si>
    <t>187.76349</t>
  </si>
  <si>
    <t>194.258123</t>
  </si>
  <si>
    <t>101.966997</t>
  </si>
  <si>
    <t>97.7739565</t>
  </si>
  <si>
    <t>96.4065016</t>
  </si>
  <si>
    <t>92.2544816</t>
  </si>
  <si>
    <t>94.3635324</t>
  </si>
  <si>
    <t>95.7589493</t>
  </si>
  <si>
    <t>96.8967413</t>
  </si>
  <si>
    <t>104.874718</t>
  </si>
  <si>
    <t>108.253738</t>
  </si>
  <si>
    <t>113.12589</t>
  </si>
  <si>
    <t>118.955846</t>
  </si>
  <si>
    <t>123.166933</t>
  </si>
  <si>
    <t>132.99075</t>
  </si>
  <si>
    <t>129.111636</t>
  </si>
  <si>
    <t>132.157048</t>
  </si>
  <si>
    <t>135.133246</t>
  </si>
  <si>
    <t>143.008934</t>
  </si>
  <si>
    <t>152.543448</t>
  </si>
  <si>
    <t>153.685447</t>
  </si>
  <si>
    <t>157.269468</t>
  </si>
  <si>
    <t>160.622487</t>
  </si>
  <si>
    <t>169.488282</t>
  </si>
  <si>
    <t>207.708746</t>
  </si>
  <si>
    <t>241.297901</t>
  </si>
  <si>
    <t>206.80696</t>
  </si>
  <si>
    <t>89.6858314</t>
  </si>
  <si>
    <t>89.6245754</t>
  </si>
  <si>
    <t>86.8209053</t>
  </si>
  <si>
    <t>86.1878114</t>
  </si>
  <si>
    <t>87.0564715</t>
  </si>
  <si>
    <t>89.885794</t>
  </si>
  <si>
    <t>90.5010445</t>
  </si>
  <si>
    <t>92.2325445</t>
  </si>
  <si>
    <t>87.3398209</t>
  </si>
  <si>
    <t>101.95213</t>
  </si>
  <si>
    <t>105.339051</t>
  </si>
  <si>
    <t>108.585268</t>
  </si>
  <si>
    <t>116.327299</t>
  </si>
  <si>
    <t>113.935331</t>
  </si>
  <si>
    <t>115.211149</t>
  </si>
  <si>
    <t>120.959173</t>
  </si>
  <si>
    <t>127.433693</t>
  </si>
  <si>
    <t>129.57274</t>
  </si>
  <si>
    <t>139.061569</t>
  </si>
  <si>
    <t>147.407593</t>
  </si>
  <si>
    <t>153.90353</t>
  </si>
  <si>
    <t>157.88515</t>
  </si>
  <si>
    <t>216.040734</t>
  </si>
  <si>
    <t>258.52796</t>
  </si>
  <si>
    <t>201.442243</t>
  </si>
  <si>
    <t>84.9216007</t>
  </si>
  <si>
    <t>75.7907549</t>
  </si>
  <si>
    <t>77.6777875</t>
  </si>
  <si>
    <t>75.4486767</t>
  </si>
  <si>
    <t>77.873431</t>
  </si>
  <si>
    <t>82.6658488</t>
  </si>
  <si>
    <t>77.8672735</t>
  </si>
  <si>
    <t>85.3379529</t>
  </si>
  <si>
    <t>83.046364</t>
  </si>
  <si>
    <t>86.2719349</t>
  </si>
  <si>
    <t>95.7809561</t>
  </si>
  <si>
    <t>93.9276773</t>
  </si>
  <si>
    <t>101.608924</t>
  </si>
  <si>
    <t>93.6902685</t>
  </si>
  <si>
    <t>98.01503</t>
  </si>
  <si>
    <t>105.898976</t>
  </si>
  <si>
    <t>102.424501</t>
  </si>
  <si>
    <t>108.797864</t>
  </si>
  <si>
    <t>113.882088</t>
  </si>
  <si>
    <t>117.791747</t>
  </si>
  <si>
    <t>121.270487</t>
  </si>
  <si>
    <t>112.955645</t>
  </si>
  <si>
    <t>140.547702</t>
  </si>
  <si>
    <t>157.673498</t>
  </si>
  <si>
    <t>142.332353</t>
  </si>
  <si>
    <t>40.9504901</t>
  </si>
  <si>
    <t>48.1176581</t>
  </si>
  <si>
    <t>43.835361</t>
  </si>
  <si>
    <t>41.2281975</t>
  </si>
  <si>
    <t>45.4740646</t>
  </si>
  <si>
    <t>46.8951351</t>
  </si>
  <si>
    <t>40.5600065</t>
  </si>
  <si>
    <t>41.4811808</t>
  </si>
  <si>
    <t>42.323618</t>
  </si>
  <si>
    <t>46.1340036</t>
  </si>
  <si>
    <t>45.3037625</t>
  </si>
  <si>
    <t>52.3373233</t>
  </si>
  <si>
    <t>57.383705</t>
  </si>
  <si>
    <t>54.5743561</t>
  </si>
  <si>
    <t>58.8624051</t>
  </si>
  <si>
    <t>58.5679921</t>
  </si>
  <si>
    <t>59.0425924</t>
  </si>
  <si>
    <t>66.0412787</t>
  </si>
  <si>
    <t>73.660534</t>
  </si>
  <si>
    <t>72.0863478</t>
  </si>
  <si>
    <t>75.8888932</t>
  </si>
  <si>
    <t>75.1573471</t>
  </si>
  <si>
    <t>86.2377327</t>
  </si>
  <si>
    <t>100.118087</t>
  </si>
  <si>
    <t>90.9890495</t>
  </si>
  <si>
    <t>104.1438</t>
  </si>
  <si>
    <t>102.950461</t>
  </si>
  <si>
    <t>99.9761314</t>
  </si>
  <si>
    <t>98.106041</t>
  </si>
  <si>
    <t>99.2730902</t>
  </si>
  <si>
    <t>104.475549</t>
  </si>
  <si>
    <t>104.081318</t>
  </si>
  <si>
    <t>108.362661</t>
  </si>
  <si>
    <t>109.318456</t>
  </si>
  <si>
    <t>107.840926</t>
  </si>
  <si>
    <t>117.182397</t>
  </si>
  <si>
    <t>112.039603</t>
  </si>
  <si>
    <t>124.961813</t>
  </si>
  <si>
    <t>121.137299</t>
  </si>
  <si>
    <t>124.436034</t>
  </si>
  <si>
    <t>134.621325</t>
  </si>
  <si>
    <t>137.045735</t>
  </si>
  <si>
    <t>133.838875</t>
  </si>
  <si>
    <t>141.106573</t>
  </si>
  <si>
    <t>151.985659</t>
  </si>
  <si>
    <t>156.280785</t>
  </si>
  <si>
    <t>155.161401</t>
  </si>
  <si>
    <t>218.999428</t>
  </si>
  <si>
    <t>227.874893</t>
  </si>
  <si>
    <t>214.160913</t>
  </si>
  <si>
    <t>106.487633</t>
  </si>
  <si>
    <t>101.973466</t>
  </si>
  <si>
    <t>102.829178</t>
  </si>
  <si>
    <t>103.392298</t>
  </si>
  <si>
    <t>114.104506</t>
  </si>
  <si>
    <t>112.480623</t>
  </si>
  <si>
    <t>110.479082</t>
  </si>
  <si>
    <t>112.205335</t>
  </si>
  <si>
    <t>113.269623</t>
  </si>
  <si>
    <t>113.570009</t>
  </si>
  <si>
    <t>123.987251</t>
  </si>
  <si>
    <t>123.039901</t>
  </si>
  <si>
    <t>131.553222</t>
  </si>
  <si>
    <t>136.296139</t>
  </si>
  <si>
    <t>123.4623</t>
  </si>
  <si>
    <t>133.358251</t>
  </si>
  <si>
    <t>129.883105</t>
  </si>
  <si>
    <t>136.442997</t>
  </si>
  <si>
    <t>140.137671</t>
  </si>
  <si>
    <t>143.294579</t>
  </si>
  <si>
    <t>146.315405</t>
  </si>
  <si>
    <t>152.426</t>
  </si>
  <si>
    <t>196.572929</t>
  </si>
  <si>
    <t>193.999011</t>
  </si>
  <si>
    <t>169.025195</t>
  </si>
  <si>
    <t>131.401516</t>
  </si>
  <si>
    <t>127.65578</t>
  </si>
  <si>
    <t>124.036134</t>
  </si>
  <si>
    <t>124.595369</t>
  </si>
  <si>
    <t>126.630734</t>
  </si>
  <si>
    <t>134.392119</t>
  </si>
  <si>
    <t>132.021872</t>
  </si>
  <si>
    <t>132.946575</t>
  </si>
  <si>
    <t>128.058044</t>
  </si>
  <si>
    <t>132.136714</t>
  </si>
  <si>
    <t>137.326451</t>
  </si>
  <si>
    <t>139.910548</t>
  </si>
  <si>
    <t>153.28082</t>
  </si>
  <si>
    <t>149.679635</t>
  </si>
  <si>
    <t>148.720808</t>
  </si>
  <si>
    <t>152.373121</t>
  </si>
  <si>
    <t>157.292711</t>
  </si>
  <si>
    <t>163.282988</t>
  </si>
  <si>
    <t>164.98831</t>
  </si>
  <si>
    <t>165.320343</t>
  </si>
  <si>
    <t>173.974249</t>
  </si>
  <si>
    <t>183.185687</t>
  </si>
  <si>
    <t>228.825635</t>
  </si>
  <si>
    <t>207.364258</t>
  </si>
  <si>
    <t>203.527282</t>
  </si>
  <si>
    <t>87.6711978</t>
  </si>
  <si>
    <t>80.5889768</t>
  </si>
  <si>
    <t>74.4558103</t>
  </si>
  <si>
    <t>82.3821254</t>
  </si>
  <si>
    <t>84.7249614</t>
  </si>
  <si>
    <t>89.0450244</t>
  </si>
  <si>
    <t>83.2692234</t>
  </si>
  <si>
    <t>89.9865263</t>
  </si>
  <si>
    <t>86.9307857</t>
  </si>
  <si>
    <t>89.0330183</t>
  </si>
  <si>
    <t>94.9485714</t>
  </si>
  <si>
    <t>95.9332022</t>
  </si>
  <si>
    <t>108.320574</t>
  </si>
  <si>
    <t>103.188971</t>
  </si>
  <si>
    <t>107.750648</t>
  </si>
  <si>
    <t>114.938772</t>
  </si>
  <si>
    <t>120.57642</t>
  </si>
  <si>
    <t>127.146702</t>
  </si>
  <si>
    <t>129.773777</t>
  </si>
  <si>
    <t>130.629619</t>
  </si>
  <si>
    <t>147.648124</t>
  </si>
  <si>
    <t>151.790862</t>
  </si>
  <si>
    <t>212.747736</t>
  </si>
  <si>
    <t>198.300156</t>
  </si>
  <si>
    <t>184.497095</t>
  </si>
  <si>
    <t>111.591786</t>
  </si>
  <si>
    <t>111.313514</t>
  </si>
  <si>
    <t>109.568937</t>
  </si>
  <si>
    <t>110.913311</t>
  </si>
  <si>
    <t>108.7994</t>
  </si>
  <si>
    <t>112.9898</t>
  </si>
  <si>
    <t>109.828228</t>
  </si>
  <si>
    <t>113.476754</t>
  </si>
  <si>
    <t>111.922907</t>
  </si>
  <si>
    <t>121.983903</t>
  </si>
  <si>
    <t>123.150423</t>
  </si>
  <si>
    <t>125.734813</t>
  </si>
  <si>
    <t>138.089363</t>
  </si>
  <si>
    <t>134.492074</t>
  </si>
  <si>
    <t>134.005673</t>
  </si>
  <si>
    <t>145.108469</t>
  </si>
  <si>
    <t>147.051584</t>
  </si>
  <si>
    <t>142.422223</t>
  </si>
  <si>
    <t>151.778654</t>
  </si>
  <si>
    <t>148.967432</t>
  </si>
  <si>
    <t>152.009401</t>
  </si>
  <si>
    <t>155.07727</t>
  </si>
  <si>
    <t>190.574396</t>
  </si>
  <si>
    <t>190.782052</t>
  </si>
  <si>
    <t>181.565764</t>
  </si>
  <si>
    <t>88.5385906</t>
  </si>
  <si>
    <t>80.2538567</t>
  </si>
  <si>
    <t>77.1105489</t>
  </si>
  <si>
    <t>79.8330799</t>
  </si>
  <si>
    <t>80.6360603</t>
  </si>
  <si>
    <t>78.1859352</t>
  </si>
  <si>
    <t>80.0181313</t>
  </si>
  <si>
    <t>76.5521076</t>
  </si>
  <si>
    <t>82.3590337</t>
  </si>
  <si>
    <t>83.6726872</t>
  </si>
  <si>
    <t>88.2463306</t>
  </si>
  <si>
    <t>90.9519753</t>
  </si>
  <si>
    <t>91.5885356</t>
  </si>
  <si>
    <t>92.4639808</t>
  </si>
  <si>
    <t>91.2517326</t>
  </si>
  <si>
    <t>94.5450582</t>
  </si>
  <si>
    <t>102.669006</t>
  </si>
  <si>
    <t>101.337067</t>
  </si>
  <si>
    <t>108.699937</t>
  </si>
  <si>
    <t>113.597458</t>
  </si>
  <si>
    <t>123.789889</t>
  </si>
  <si>
    <t>129.804344</t>
  </si>
  <si>
    <t>195.189605</t>
  </si>
  <si>
    <t>205.91974</t>
  </si>
  <si>
    <t>173.259165</t>
  </si>
  <si>
    <t>112.55889</t>
  </si>
  <si>
    <t>106.023444</t>
  </si>
  <si>
    <t>100.429622</t>
  </si>
  <si>
    <t>103.351832</t>
  </si>
  <si>
    <t>109.627591</t>
  </si>
  <si>
    <t>116.678929</t>
  </si>
  <si>
    <t>113.674764</t>
  </si>
  <si>
    <t>116.841318</t>
  </si>
  <si>
    <t>117.606744</t>
  </si>
  <si>
    <t>124.899964</t>
  </si>
  <si>
    <t>130.319376</t>
  </si>
  <si>
    <t>134.467854</t>
  </si>
  <si>
    <t>143.104544</t>
  </si>
  <si>
    <t>139.728454</t>
  </si>
  <si>
    <t>146.073273</t>
  </si>
  <si>
    <t>149.899142</t>
  </si>
  <si>
    <t>152.209454</t>
  </si>
  <si>
    <t>166.620215</t>
  </si>
  <si>
    <t>173.13659</t>
  </si>
  <si>
    <t>176.081872</t>
  </si>
  <si>
    <t>186.230817</t>
  </si>
  <si>
    <t>204.846507</t>
  </si>
  <si>
    <t>256.974691</t>
  </si>
  <si>
    <t>270.310614</t>
  </si>
  <si>
    <t>239.511151</t>
  </si>
  <si>
    <t>133.93481</t>
  </si>
  <si>
    <t>117.867212</t>
  </si>
  <si>
    <t>118.389131</t>
  </si>
  <si>
    <t>121.132759</t>
  </si>
  <si>
    <t>121.172089</t>
  </si>
  <si>
    <t>128.430798</t>
  </si>
  <si>
    <t>110.830244</t>
  </si>
  <si>
    <t>120.523499</t>
  </si>
  <si>
    <t>117.662868</t>
  </si>
  <si>
    <t>124.954991</t>
  </si>
  <si>
    <t>133.072003</t>
  </si>
  <si>
    <t>134.312831</t>
  </si>
  <si>
    <t>143.393848</t>
  </si>
  <si>
    <t>136.474081</t>
  </si>
  <si>
    <t>143.537694</t>
  </si>
  <si>
    <t>154.344326</t>
  </si>
  <si>
    <t>168.433568</t>
  </si>
  <si>
    <t>178.16243</t>
  </si>
  <si>
    <t>169.044539</t>
  </si>
  <si>
    <t>155.117008</t>
  </si>
  <si>
    <t>163.749002</t>
  </si>
  <si>
    <t>166.147652</t>
  </si>
  <si>
    <t>216.535491</t>
  </si>
  <si>
    <t>218.545911</t>
  </si>
  <si>
    <t>203.272102</t>
  </si>
  <si>
    <t>120.906012</t>
  </si>
  <si>
    <t>113.926087</t>
  </si>
  <si>
    <t>115.066143</t>
  </si>
  <si>
    <t>115.416857</t>
  </si>
  <si>
    <t>124.138276</t>
  </si>
  <si>
    <t>115.357573</t>
  </si>
  <si>
    <t>118.339089</t>
  </si>
  <si>
    <t>120.747267</t>
  </si>
  <si>
    <t>109.799539</t>
  </si>
  <si>
    <t>119.202606</t>
  </si>
  <si>
    <t>122.943087</t>
  </si>
  <si>
    <t>129.082191</t>
  </si>
  <si>
    <t>133.782601</t>
  </si>
  <si>
    <t>126.899363</t>
  </si>
  <si>
    <t>128.864909</t>
  </si>
  <si>
    <t>135.685039</t>
  </si>
  <si>
    <t>131.275333</t>
  </si>
  <si>
    <t>133.902336</t>
  </si>
  <si>
    <t>139.02207</t>
  </si>
  <si>
    <t>137.26587</t>
  </si>
  <si>
    <t>146.688788</t>
  </si>
  <si>
    <t>148.844005</t>
  </si>
  <si>
    <t>192.163144</t>
  </si>
  <si>
    <t>206.89826</t>
  </si>
  <si>
    <t>193.935236</t>
  </si>
  <si>
    <t>43.2152408</t>
  </si>
  <si>
    <t>46.522717</t>
  </si>
  <si>
    <t>46.9100691</t>
  </si>
  <si>
    <t>49.5874186</t>
  </si>
  <si>
    <t>53.7598762</t>
  </si>
  <si>
    <t>57.1418096</t>
  </si>
  <si>
    <t>59.2956611</t>
  </si>
  <si>
    <t>63.1366</t>
  </si>
  <si>
    <t>63.4199289</t>
  </si>
  <si>
    <t>64.3763551</t>
  </si>
  <si>
    <t>67.9724808</t>
  </si>
  <si>
    <t>68.7417943</t>
  </si>
  <si>
    <t>72.2959648</t>
  </si>
  <si>
    <t>69.3779736</t>
  </si>
  <si>
    <t>72.0435623</t>
  </si>
  <si>
    <t>74.8083236</t>
  </si>
  <si>
    <t>77.6787149</t>
  </si>
  <si>
    <t>80.5117396</t>
  </si>
  <si>
    <t>85.4229428</t>
  </si>
  <si>
    <t>85.3721865</t>
  </si>
  <si>
    <t>80.3653613</t>
  </si>
  <si>
    <t>82.0276333</t>
  </si>
  <si>
    <t>117.791107</t>
  </si>
  <si>
    <t>109.106678</t>
  </si>
  <si>
    <t>88.5075938</t>
  </si>
  <si>
    <t>44.8977181</t>
  </si>
  <si>
    <t>50.3794797</t>
  </si>
  <si>
    <t>41.906087</t>
  </si>
  <si>
    <t>47.0547457</t>
  </si>
  <si>
    <t>54.1578165</t>
  </si>
  <si>
    <t>53.3290875</t>
  </si>
  <si>
    <t>53.7607721</t>
  </si>
  <si>
    <t>52.3644087</t>
  </si>
  <si>
    <t>56.5764015</t>
  </si>
  <si>
    <t>59.4179154</t>
  </si>
  <si>
    <t>57.6995284</t>
  </si>
  <si>
    <t>59.4862414</t>
  </si>
  <si>
    <t>57.4942423</t>
  </si>
  <si>
    <t>46.9259846</t>
  </si>
  <si>
    <t>56.7153144</t>
  </si>
  <si>
    <t>60.2320209</t>
  </si>
  <si>
    <t>60.1498747</t>
  </si>
  <si>
    <t>60.7593506</t>
  </si>
  <si>
    <t>60.2598193</t>
  </si>
  <si>
    <t>57.6271016</t>
  </si>
  <si>
    <t>48.8321681</t>
  </si>
  <si>
    <t>50.9629349</t>
  </si>
  <si>
    <t>60.1627691</t>
  </si>
  <si>
    <t>58.8736593</t>
  </si>
  <si>
    <t>60.290009</t>
  </si>
  <si>
    <t>41.7759734</t>
  </si>
  <si>
    <t>47.529734</t>
  </si>
  <si>
    <t>45.072928</t>
  </si>
  <si>
    <t>41.0372186</t>
  </si>
  <si>
    <t>43.8875452</t>
  </si>
  <si>
    <t>47.3031863</t>
  </si>
  <si>
    <t>50.4986699</t>
  </si>
  <si>
    <t>51.7503361</t>
  </si>
  <si>
    <t>52.2820308</t>
  </si>
  <si>
    <t>53.0144523</t>
  </si>
  <si>
    <t>51.7406257</t>
  </si>
  <si>
    <t>53.4942904</t>
  </si>
  <si>
    <t>56.037948</t>
  </si>
  <si>
    <t>52.1117604</t>
  </si>
  <si>
    <t>54.1731792</t>
  </si>
  <si>
    <t>56.8611957</t>
  </si>
  <si>
    <t>57.0297781</t>
  </si>
  <si>
    <t>59.8033799</t>
  </si>
  <si>
    <t>65.2894667</t>
  </si>
  <si>
    <t>67.7602677</t>
  </si>
  <si>
    <t>62.3497388</t>
  </si>
  <si>
    <t>62.425021</t>
  </si>
  <si>
    <t>92.0383086</t>
  </si>
  <si>
    <t>69.4872009</t>
  </si>
  <si>
    <t>64.7130174</t>
  </si>
  <si>
    <t>34.0093088</t>
  </si>
  <si>
    <t>39.5035328</t>
  </si>
  <si>
    <t>41.2753155</t>
  </si>
  <si>
    <t>41.990435</t>
  </si>
  <si>
    <t>37.2506072</t>
  </si>
  <si>
    <t>40.4221136</t>
  </si>
  <si>
    <t>44.950139</t>
  </si>
  <si>
    <t>37.8219883</t>
  </si>
  <si>
    <t>45.112782</t>
  </si>
  <si>
    <t>42.6229048</t>
  </si>
  <si>
    <t>47.4931026</t>
  </si>
  <si>
    <t>46.1283525</t>
  </si>
  <si>
    <t>42.258819</t>
  </si>
  <si>
    <t>47.5107952</t>
  </si>
  <si>
    <t>48.6944176</t>
  </si>
  <si>
    <t>46.6908905</t>
  </si>
  <si>
    <t>44.1002911</t>
  </si>
  <si>
    <t>49.2877239</t>
  </si>
  <si>
    <t>49.4090331</t>
  </si>
  <si>
    <t>49.3847214</t>
  </si>
  <si>
    <t>50.1014843</t>
  </si>
  <si>
    <t>53.2743012</t>
  </si>
  <si>
    <t>61.8330557</t>
  </si>
  <si>
    <t>50.9718309</t>
  </si>
  <si>
    <t>45.8065245</t>
  </si>
  <si>
    <t>29.4759441</t>
  </si>
  <si>
    <t>31.7766621</t>
  </si>
  <si>
    <t>29.1158855</t>
  </si>
  <si>
    <t>30.2173701</t>
  </si>
  <si>
    <t>42.2825484</t>
  </si>
  <si>
    <t>43.8231416</t>
  </si>
  <si>
    <t>41.2461847</t>
  </si>
  <si>
    <t>42.7646787</t>
  </si>
  <si>
    <t>43.9604306</t>
  </si>
  <si>
    <t>52.6799525</t>
  </si>
  <si>
    <t>57.4439645</t>
  </si>
  <si>
    <t>52.5079185</t>
  </si>
  <si>
    <t>60.0166475</t>
  </si>
  <si>
    <t>56.566771</t>
  </si>
  <si>
    <t>59.1416213</t>
  </si>
  <si>
    <t>63.9947095</t>
  </si>
  <si>
    <t>65.3915318</t>
  </si>
  <si>
    <t>71.5317722</t>
  </si>
  <si>
    <t>87.6110977</t>
  </si>
  <si>
    <t>77.9102384</t>
  </si>
  <si>
    <t>79.6936674</t>
  </si>
  <si>
    <t>82.1414456</t>
  </si>
  <si>
    <t>114.887577</t>
  </si>
  <si>
    <t>96.9539676</t>
  </si>
  <si>
    <t>80.8085082</t>
  </si>
  <si>
    <t>57.6917782</t>
  </si>
  <si>
    <t>57.2252002</t>
  </si>
  <si>
    <t>59.8063434</t>
  </si>
  <si>
    <t>61.8417538</t>
  </si>
  <si>
    <t>67.7626491</t>
  </si>
  <si>
    <t>76.9391531</t>
  </si>
  <si>
    <t>76.0204296</t>
  </si>
  <si>
    <t>84.8406044</t>
  </si>
  <si>
    <t>80.9150717</t>
  </si>
  <si>
    <t>78.126029</t>
  </si>
  <si>
    <t>84.0861352</t>
  </si>
  <si>
    <t>84.401389</t>
  </si>
  <si>
    <t>78.7658589</t>
  </si>
  <si>
    <t>79.0081183</t>
  </si>
  <si>
    <t>76.4046962</t>
  </si>
  <si>
    <t>79.9164893</t>
  </si>
  <si>
    <t>85.9369545</t>
  </si>
  <si>
    <t>89.2845306</t>
  </si>
  <si>
    <t>90.1133359</t>
  </si>
  <si>
    <t>88.8095731</t>
  </si>
  <si>
    <t>79.0439995</t>
  </si>
  <si>
    <t>84.1432237</t>
  </si>
  <si>
    <t>122.015988</t>
  </si>
  <si>
    <t>98.6745441</t>
  </si>
  <si>
    <t>92.8013861</t>
  </si>
  <si>
    <t>45.337967</t>
  </si>
  <si>
    <t>44.8665082</t>
  </si>
  <si>
    <t>42.1629985</t>
  </si>
  <si>
    <t>50.670479</t>
  </si>
  <si>
    <t>53.2201779</t>
  </si>
  <si>
    <t>48.9995629</t>
  </si>
  <si>
    <t>57.4216629</t>
  </si>
  <si>
    <t>64.4933328</t>
  </si>
  <si>
    <t>65.8293575</t>
  </si>
  <si>
    <t>60.8193942</t>
  </si>
  <si>
    <t>70.0027206</t>
  </si>
  <si>
    <t>68.2961731</t>
  </si>
  <si>
    <t>62.6791642</t>
  </si>
  <si>
    <t>72.1041254</t>
  </si>
  <si>
    <t>75.3445201</t>
  </si>
  <si>
    <t>80.6552564</t>
  </si>
  <si>
    <t>80.798592</t>
  </si>
  <si>
    <t>92.8162694</t>
  </si>
  <si>
    <t>80.4344007</t>
  </si>
  <si>
    <t>78.0925752</t>
  </si>
  <si>
    <t>68.8163987</t>
  </si>
  <si>
    <t>76.3698676</t>
  </si>
  <si>
    <t>99.8494206</t>
  </si>
  <si>
    <t>107.708652</t>
  </si>
  <si>
    <t>87.2053993</t>
  </si>
  <si>
    <t>22.4455915</t>
  </si>
  <si>
    <t>24.0153944</t>
  </si>
  <si>
    <t>27.0517813</t>
  </si>
  <si>
    <t>27.3881056</t>
  </si>
  <si>
    <t>33.1023361</t>
  </si>
  <si>
    <t>32.9190801</t>
  </si>
  <si>
    <t>32.9826826</t>
  </si>
  <si>
    <t>36.6397787</t>
  </si>
  <si>
    <t>39.1506234</t>
  </si>
  <si>
    <t>38.5400968</t>
  </si>
  <si>
    <t>42.3584509</t>
  </si>
  <si>
    <t>43.4976943</t>
  </si>
  <si>
    <t>46.8507926</t>
  </si>
  <si>
    <t>44.7113625</t>
  </si>
  <si>
    <t>48.8521499</t>
  </si>
  <si>
    <t>49.5355041</t>
  </si>
  <si>
    <t>54.9690681</t>
  </si>
  <si>
    <t>63.5501887</t>
  </si>
  <si>
    <t>65.1156155</t>
  </si>
  <si>
    <t>69.2168205</t>
  </si>
  <si>
    <t>69.6943872</t>
  </si>
  <si>
    <t>69.1196224</t>
  </si>
  <si>
    <t>105.262053</t>
  </si>
  <si>
    <t>100.906517</t>
  </si>
  <si>
    <t>79.4489809</t>
  </si>
  <si>
    <t>42.4409464</t>
  </si>
  <si>
    <t>46.9413503</t>
  </si>
  <si>
    <t>42.7943064</t>
  </si>
  <si>
    <t>47.9655337</t>
  </si>
  <si>
    <t>48.9165226</t>
  </si>
  <si>
    <t>57.2295678</t>
  </si>
  <si>
    <t>56.6473058</t>
  </si>
  <si>
    <t>65.3577194</t>
  </si>
  <si>
    <t>64.1570925</t>
  </si>
  <si>
    <t>66.791431</t>
  </si>
  <si>
    <t>67.4678139</t>
  </si>
  <si>
    <t>69.1581676</t>
  </si>
  <si>
    <t>70.0757488</t>
  </si>
  <si>
    <t>64.6686781</t>
  </si>
  <si>
    <t>64.1559275</t>
  </si>
  <si>
    <t>66.538232</t>
  </si>
  <si>
    <t>68.0409092</t>
  </si>
  <si>
    <t>69.5007241</t>
  </si>
  <si>
    <t>72.5027161</t>
  </si>
  <si>
    <t>73.2759519</t>
  </si>
  <si>
    <t>60.9035571</t>
  </si>
  <si>
    <t>64.657199</t>
  </si>
  <si>
    <t>101.006471</t>
  </si>
  <si>
    <t>73.4704071</t>
  </si>
  <si>
    <t>73.87885</t>
  </si>
  <si>
    <t>66.9651606</t>
  </si>
  <si>
    <t>72.6853583</t>
  </si>
  <si>
    <t>73.9827204</t>
  </si>
  <si>
    <t>76.8610109</t>
  </si>
  <si>
    <t>80.2520809</t>
  </si>
  <si>
    <t>85.6918008</t>
  </si>
  <si>
    <t>88.2705324</t>
  </si>
  <si>
    <t>92.1223679</t>
  </si>
  <si>
    <t>93.7040957</t>
  </si>
  <si>
    <t>94.8411918</t>
  </si>
  <si>
    <t>96.9333442</t>
  </si>
  <si>
    <t>98.6906079</t>
  </si>
  <si>
    <t>101.291984</t>
  </si>
  <si>
    <t>97.9691405</t>
  </si>
  <si>
    <t>101.580161</t>
  </si>
  <si>
    <t>103.722101</t>
  </si>
  <si>
    <t>106.776052</t>
  </si>
  <si>
    <t>105.668271</t>
  </si>
  <si>
    <t>111.288273</t>
  </si>
  <si>
    <t>107.464692</t>
  </si>
  <si>
    <t>98.5879495</t>
  </si>
  <si>
    <t>98.3830691</t>
  </si>
  <si>
    <t>156.033805</t>
  </si>
  <si>
    <t>124.182421</t>
  </si>
  <si>
    <t>102.688521</t>
  </si>
  <si>
    <t>47.9188881</t>
  </si>
  <si>
    <t>44.7347109</t>
  </si>
  <si>
    <t>43.8660821</t>
  </si>
  <si>
    <t>46.6229156</t>
  </si>
  <si>
    <t>49.9167283</t>
  </si>
  <si>
    <t>55.9444581</t>
  </si>
  <si>
    <t>56.6248853</t>
  </si>
  <si>
    <t>67.6353394</t>
  </si>
  <si>
    <t>69.3330639</t>
  </si>
  <si>
    <t>71.1401043</t>
  </si>
  <si>
    <t>72.7329466</t>
  </si>
  <si>
    <t>66.7044719</t>
  </si>
  <si>
    <t>60.0349457</t>
  </si>
  <si>
    <t>58.8471029</t>
  </si>
  <si>
    <t>60.3003421</t>
  </si>
  <si>
    <t>65.0055286</t>
  </si>
  <si>
    <t>60.6017859</t>
  </si>
  <si>
    <t>61.453861</t>
  </si>
  <si>
    <t>65.4228575</t>
  </si>
  <si>
    <t>67.6855391</t>
  </si>
  <si>
    <t>58.9032863</t>
  </si>
  <si>
    <t>66.6188239</t>
  </si>
  <si>
    <t>77.6576766</t>
  </si>
  <si>
    <t>75.7143942</t>
  </si>
  <si>
    <t>62.8885424</t>
  </si>
  <si>
    <t>51.1789851</t>
  </si>
  <si>
    <t>53.8123639</t>
  </si>
  <si>
    <t>54.7624082</t>
  </si>
  <si>
    <t>54.8266654</t>
  </si>
  <si>
    <t>62.5750942</t>
  </si>
  <si>
    <t>63.4354219</t>
  </si>
  <si>
    <t>67.713564</t>
  </si>
  <si>
    <t>70.4096063</t>
  </si>
  <si>
    <t>70.0392512</t>
  </si>
  <si>
    <t>72.2761934</t>
  </si>
  <si>
    <t>77.6105638</t>
  </si>
  <si>
    <t>75.4045908</t>
  </si>
  <si>
    <t>77.8153219</t>
  </si>
  <si>
    <t>72.916619</t>
  </si>
  <si>
    <t>79.3904478</t>
  </si>
  <si>
    <t>81.8614465</t>
  </si>
  <si>
    <t>87.567538</t>
  </si>
  <si>
    <t>87.0664035</t>
  </si>
  <si>
    <t>92.5104745</t>
  </si>
  <si>
    <t>95.4280456</t>
  </si>
  <si>
    <t>88.7468103</t>
  </si>
  <si>
    <t>92.2995823</t>
  </si>
  <si>
    <t>119.458086</t>
  </si>
  <si>
    <t>122.57163</t>
  </si>
  <si>
    <t>101.040527</t>
  </si>
  <si>
    <t>26.3382836</t>
  </si>
  <si>
    <t>29.1285646</t>
  </si>
  <si>
    <t>29.2188261</t>
  </si>
  <si>
    <t>32.2986392</t>
  </si>
  <si>
    <t>34.8104494</t>
  </si>
  <si>
    <t>38.36724</t>
  </si>
  <si>
    <t>40.3907667</t>
  </si>
  <si>
    <t>45.6006897</t>
  </si>
  <si>
    <t>43.0819851</t>
  </si>
  <si>
    <t>47.9469155</t>
  </si>
  <si>
    <t>53.1059262</t>
  </si>
  <si>
    <t>55.7069232</t>
  </si>
  <si>
    <t>60.8051746</t>
  </si>
  <si>
    <t>62.4054555</t>
  </si>
  <si>
    <t>65.0256506</t>
  </si>
  <si>
    <t>68.3665757</t>
  </si>
  <si>
    <t>68.6793755</t>
  </si>
  <si>
    <t>86.6673663</t>
  </si>
  <si>
    <t>84.5888411</t>
  </si>
  <si>
    <t>87.2109341</t>
  </si>
  <si>
    <t>79.198204</t>
  </si>
  <si>
    <t>84.6714211</t>
  </si>
  <si>
    <t>112.44585</t>
  </si>
  <si>
    <t>104.576231</t>
  </si>
  <si>
    <t>93.39016</t>
  </si>
  <si>
    <t>36.061061</t>
  </si>
  <si>
    <t>39.6574724</t>
  </si>
  <si>
    <t>40.3189385</t>
  </si>
  <si>
    <t>45.0122111</t>
  </si>
  <si>
    <t>44.9294377</t>
  </si>
  <si>
    <t>46.1989254</t>
  </si>
  <si>
    <t>49.70739</t>
  </si>
  <si>
    <t>54.6650385</t>
  </si>
  <si>
    <t>55.6373368</t>
  </si>
  <si>
    <t>57.8812309</t>
  </si>
  <si>
    <t>61.5733396</t>
  </si>
  <si>
    <t>57.0887092</t>
  </si>
  <si>
    <t>65.7920412</t>
  </si>
  <si>
    <t>62.7988776</t>
  </si>
  <si>
    <t>65.1590293</t>
  </si>
  <si>
    <t>66.2685412</t>
  </si>
  <si>
    <t>66.9127858</t>
  </si>
  <si>
    <t>72.2589696</t>
  </si>
  <si>
    <t>77.3332741</t>
  </si>
  <si>
    <t>75.7593111</t>
  </si>
  <si>
    <t>74.4707468</t>
  </si>
  <si>
    <t>69.7548114</t>
  </si>
  <si>
    <t>96.9277668</t>
  </si>
  <si>
    <t>94.9034293</t>
  </si>
  <si>
    <t>78.4244644</t>
  </si>
  <si>
    <t>48.9535662</t>
  </si>
  <si>
    <t>53.3757922</t>
  </si>
  <si>
    <t>50.2334176</t>
  </si>
  <si>
    <t>51.3489857</t>
  </si>
  <si>
    <t>57.4136826</t>
  </si>
  <si>
    <t>60.676879</t>
  </si>
  <si>
    <t>62.3048499</t>
  </si>
  <si>
    <t>66.0493414</t>
  </si>
  <si>
    <t>64.0904293</t>
  </si>
  <si>
    <t>61.8747101</t>
  </si>
  <si>
    <t>67.5473852</t>
  </si>
  <si>
    <t>68.6760355</t>
  </si>
  <si>
    <t>70.6517387</t>
  </si>
  <si>
    <t>69.5614081</t>
  </si>
  <si>
    <t>68.1458505</t>
  </si>
  <si>
    <t>70.3240167</t>
  </si>
  <si>
    <t>71.8105651</t>
  </si>
  <si>
    <t>74.1522552</t>
  </si>
  <si>
    <t>79.3880165</t>
  </si>
  <si>
    <t>77.5304675</t>
  </si>
  <si>
    <t>65.5928308</t>
  </si>
  <si>
    <t>67.0870281</t>
  </si>
  <si>
    <t>83.4071687</t>
  </si>
  <si>
    <t>81.9740298</t>
  </si>
  <si>
    <t>67.8076953</t>
  </si>
  <si>
    <t>42.5976854</t>
  </si>
  <si>
    <t>45.7751891</t>
  </si>
  <si>
    <t>46.6508765</t>
  </si>
  <si>
    <t>50.0162472</t>
  </si>
  <si>
    <t>53.4392188</t>
  </si>
  <si>
    <t>56.2991674</t>
  </si>
  <si>
    <t>58.5082463</t>
  </si>
  <si>
    <t>61.6244953</t>
  </si>
  <si>
    <t>63.8096926</t>
  </si>
  <si>
    <t>65.6732611</t>
  </si>
  <si>
    <t>68.5110591</t>
  </si>
  <si>
    <t>71.0647108</t>
  </si>
  <si>
    <t>75.2426309</t>
  </si>
  <si>
    <t>73.9497223</t>
  </si>
  <si>
    <t>76.8583167</t>
  </si>
  <si>
    <t>77.1966195</t>
  </si>
  <si>
    <t>82.1525728</t>
  </si>
  <si>
    <t>83.4296234</t>
  </si>
  <si>
    <t>89.649522</t>
  </si>
  <si>
    <t>90.503515</t>
  </si>
  <si>
    <t>88.2761125</t>
  </si>
  <si>
    <t>91.3629703</t>
  </si>
  <si>
    <t>153.468268</t>
  </si>
  <si>
    <t>139.592448</t>
  </si>
  <si>
    <t>101.365713</t>
  </si>
  <si>
    <t>40.0439891</t>
  </si>
  <si>
    <t>45.9126871</t>
  </si>
  <si>
    <t>48.671676</t>
  </si>
  <si>
    <t>51.4550326</t>
  </si>
  <si>
    <t>56.4390804</t>
  </si>
  <si>
    <t>58.4130107</t>
  </si>
  <si>
    <t>63.7938409</t>
  </si>
  <si>
    <t>69.6272659</t>
  </si>
  <si>
    <t>68.6618978</t>
  </si>
  <si>
    <t>69.76515</t>
  </si>
  <si>
    <t>74.2640725</t>
  </si>
  <si>
    <t>78.1812984</t>
  </si>
  <si>
    <t>81.3257582</t>
  </si>
  <si>
    <t>78.0453435</t>
  </si>
  <si>
    <t>82.8791397</t>
  </si>
  <si>
    <t>86.2918061</t>
  </si>
  <si>
    <t>85.1064562</t>
  </si>
  <si>
    <t>85.9951148</t>
  </si>
  <si>
    <t>95.2485023</t>
  </si>
  <si>
    <t>92.2962679</t>
  </si>
  <si>
    <t>87.8520529</t>
  </si>
  <si>
    <t>92.3858858</t>
  </si>
  <si>
    <t>116.577407</t>
  </si>
  <si>
    <t>129.16966</t>
  </si>
  <si>
    <t>95.7868867</t>
  </si>
  <si>
    <t>47.544428</t>
  </si>
  <si>
    <t>48.3112581</t>
  </si>
  <si>
    <t>47.3929735</t>
  </si>
  <si>
    <t>48.4485759</t>
  </si>
  <si>
    <t>55.8092023</t>
  </si>
  <si>
    <t>57.527856</t>
  </si>
  <si>
    <t>61.7308827</t>
  </si>
  <si>
    <t>62.8261751</t>
  </si>
  <si>
    <t>69.9222049</t>
  </si>
  <si>
    <t>67.985055</t>
  </si>
  <si>
    <t>80.2150681</t>
  </si>
  <si>
    <t>73.9820858</t>
  </si>
  <si>
    <t>85.2030516</t>
  </si>
  <si>
    <t>75.8910819</t>
  </si>
  <si>
    <t>81.7664551</t>
  </si>
  <si>
    <t>87.0926664</t>
  </si>
  <si>
    <t>89.2034661</t>
  </si>
  <si>
    <t>93.9956118</t>
  </si>
  <si>
    <t>106.009615</t>
  </si>
  <si>
    <t>107.988068</t>
  </si>
  <si>
    <t>98.5656974</t>
  </si>
  <si>
    <t>101.811379</t>
  </si>
  <si>
    <t>130.120824</t>
  </si>
  <si>
    <t>130.659462</t>
  </si>
  <si>
    <t>107.531786</t>
  </si>
  <si>
    <t>34.7945988</t>
  </si>
  <si>
    <t>41.5216449</t>
  </si>
  <si>
    <t>40.848279</t>
  </si>
  <si>
    <t>39.3175239</t>
  </si>
  <si>
    <t>48.1421827</t>
  </si>
  <si>
    <t>49.0224529</t>
  </si>
  <si>
    <t>52.2675276</t>
  </si>
  <si>
    <t>55.2455329</t>
  </si>
  <si>
    <t>59.3113898</t>
  </si>
  <si>
    <t>56.7121726</t>
  </si>
  <si>
    <t>59.7785348</t>
  </si>
  <si>
    <t>60.1808945</t>
  </si>
  <si>
    <t>63.3733068</t>
  </si>
  <si>
    <t>60.8160718</t>
  </si>
  <si>
    <t>59.1389268</t>
  </si>
  <si>
    <t>60.3088706</t>
  </si>
  <si>
    <t>61.8282408</t>
  </si>
  <si>
    <t>66.1492621</t>
  </si>
  <si>
    <t>70.5909387</t>
  </si>
  <si>
    <t>73.0533256</t>
  </si>
  <si>
    <t>54.7941642</t>
  </si>
  <si>
    <t>62.8571475</t>
  </si>
  <si>
    <t>80.5466636</t>
  </si>
  <si>
    <t>84.1942492</t>
  </si>
  <si>
    <t>65.3837581</t>
  </si>
  <si>
    <t>43.6818231</t>
  </si>
  <si>
    <t>44.2456699</t>
  </si>
  <si>
    <t>40.9439145</t>
  </si>
  <si>
    <t>38.6798126</t>
  </si>
  <si>
    <t>48.5738015</t>
  </si>
  <si>
    <t>51.2108428</t>
  </si>
  <si>
    <t>53.7344879</t>
  </si>
  <si>
    <t>58.8184077</t>
  </si>
  <si>
    <t>53.9886962</t>
  </si>
  <si>
    <t>59.0237657</t>
  </si>
  <si>
    <t>61.8050893</t>
  </si>
  <si>
    <t>61.3504436</t>
  </si>
  <si>
    <t>62.4367717</t>
  </si>
  <si>
    <t>54.7719241</t>
  </si>
  <si>
    <t>59.5275437</t>
  </si>
  <si>
    <t>61.4453415</t>
  </si>
  <si>
    <t>62.0195088</t>
  </si>
  <si>
    <t>62.397697</t>
  </si>
  <si>
    <t>65.1610037</t>
  </si>
  <si>
    <t>64.4326981</t>
  </si>
  <si>
    <t>57.0074131</t>
  </si>
  <si>
    <t>51.4294327</t>
  </si>
  <si>
    <t>71.0975384</t>
  </si>
  <si>
    <t>70.2028679</t>
  </si>
  <si>
    <t>65.031602</t>
  </si>
  <si>
    <t>30.1477765</t>
  </si>
  <si>
    <t>32.5721869</t>
  </si>
  <si>
    <t>33.4697483</t>
  </si>
  <si>
    <t>38.5520102</t>
  </si>
  <si>
    <t>42.8086857</t>
  </si>
  <si>
    <t>45.5215631</t>
  </si>
  <si>
    <t>48.4208119</t>
  </si>
  <si>
    <t>52.5057615</t>
  </si>
  <si>
    <t>48.6302436</t>
  </si>
  <si>
    <t>52.9951903</t>
  </si>
  <si>
    <t>56.2351107</t>
  </si>
  <si>
    <t>57.980801</t>
  </si>
  <si>
    <t>65.7245632</t>
  </si>
  <si>
    <t>62.8399222</t>
  </si>
  <si>
    <t>65.0460472</t>
  </si>
  <si>
    <t>69.7510233</t>
  </si>
  <si>
    <t>72.445641</t>
  </si>
  <si>
    <t>80.9926044</t>
  </si>
  <si>
    <t>84.0948015</t>
  </si>
  <si>
    <t>84.5044459</t>
  </si>
  <si>
    <t>85.36984</t>
  </si>
  <si>
    <t>88.7510974</t>
  </si>
  <si>
    <t>120.634234</t>
  </si>
  <si>
    <t>134.1044</t>
  </si>
  <si>
    <t>106.631158</t>
  </si>
  <si>
    <t>44.0283124</t>
  </si>
  <si>
    <t>47.4356839</t>
  </si>
  <si>
    <t>51.0903204</t>
  </si>
  <si>
    <t>56.5495067</t>
  </si>
  <si>
    <t>59.6750539</t>
  </si>
  <si>
    <t>65.2174033</t>
  </si>
  <si>
    <t>67.2303862</t>
  </si>
  <si>
    <t>74.8951952</t>
  </si>
  <si>
    <t>76.4910345</t>
  </si>
  <si>
    <t>69.3337517</t>
  </si>
  <si>
    <t>72.7382224</t>
  </si>
  <si>
    <t>75.4566913</t>
  </si>
  <si>
    <t>81.1174429</t>
  </si>
  <si>
    <t>80.4259168</t>
  </si>
  <si>
    <t>82.0619305</t>
  </si>
  <si>
    <t>87.820338</t>
  </si>
  <si>
    <t>90.1317406</t>
  </si>
  <si>
    <t>92.5654897</t>
  </si>
  <si>
    <t>102.575659</t>
  </si>
  <si>
    <t>104.519774</t>
  </si>
  <si>
    <t>99.1666888</t>
  </si>
  <si>
    <t>99.84778</t>
  </si>
  <si>
    <t>149.644672</t>
  </si>
  <si>
    <t>154.291168</t>
  </si>
  <si>
    <t>111.710479</t>
  </si>
  <si>
    <t>36.9890477</t>
  </si>
  <si>
    <t>40.1705221</t>
  </si>
  <si>
    <t>42.8232584</t>
  </si>
  <si>
    <t>39.6814149</t>
  </si>
  <si>
    <t>46.3954787</t>
  </si>
  <si>
    <t>46.9357608</t>
  </si>
  <si>
    <t>46.8952064</t>
  </si>
  <si>
    <t>49.582508</t>
  </si>
  <si>
    <t>51.2059841</t>
  </si>
  <si>
    <t>53.2106766</t>
  </si>
  <si>
    <t>54.9414907</t>
  </si>
  <si>
    <t>54.4110009</t>
  </si>
  <si>
    <t>56.1339759</t>
  </si>
  <si>
    <t>50.5008304</t>
  </si>
  <si>
    <t>54.4358045</t>
  </si>
  <si>
    <t>56.7582665</t>
  </si>
  <si>
    <t>59.7313986</t>
  </si>
  <si>
    <t>56.4400788</t>
  </si>
  <si>
    <t>63.9952787</t>
  </si>
  <si>
    <t>58.918259</t>
  </si>
  <si>
    <t>53.9801557</t>
  </si>
  <si>
    <t>55.906912</t>
  </si>
  <si>
    <t>77.8983883</t>
  </si>
  <si>
    <t>75.8115942</t>
  </si>
  <si>
    <t>56.6937271</t>
  </si>
  <si>
    <t>19.2564805</t>
  </si>
  <si>
    <t>18.7124226</t>
  </si>
  <si>
    <t>16.0914616</t>
  </si>
  <si>
    <t>21.4089869</t>
  </si>
  <si>
    <t>20.2557081</t>
  </si>
  <si>
    <t>22.4786598</t>
  </si>
  <si>
    <t>27.6587688</t>
  </si>
  <si>
    <t>30.3542546</t>
  </si>
  <si>
    <t>29.729343</t>
  </si>
  <si>
    <t>33.8150671</t>
  </si>
  <si>
    <t>36.0515857</t>
  </si>
  <si>
    <t>37.5597261</t>
  </si>
  <si>
    <t>41.2329086</t>
  </si>
  <si>
    <t>35.4444562</t>
  </si>
  <si>
    <t>41.7438987</t>
  </si>
  <si>
    <t>46.3492618</t>
  </si>
  <si>
    <t>48.1383299</t>
  </si>
  <si>
    <t>52.6015248</t>
  </si>
  <si>
    <t>57.6956149</t>
  </si>
  <si>
    <t>50.3010387</t>
  </si>
  <si>
    <t>46.8575717</t>
  </si>
  <si>
    <t>49.4170418</t>
  </si>
  <si>
    <t>66.9567247</t>
  </si>
  <si>
    <t>57.5201385</t>
  </si>
  <si>
    <t>55.2812846</t>
  </si>
  <si>
    <t>35.9533781</t>
  </si>
  <si>
    <t>36.3455415</t>
  </si>
  <si>
    <t>39.8375579</t>
  </si>
  <si>
    <t>41.8294593</t>
  </si>
  <si>
    <t>44.8222983</t>
  </si>
  <si>
    <t>50.2073308</t>
  </si>
  <si>
    <t>50.4587528</t>
  </si>
  <si>
    <t>53.6798371</t>
  </si>
  <si>
    <t>54.4013079</t>
  </si>
  <si>
    <t>57.6668465</t>
  </si>
  <si>
    <t>64.0762496</t>
  </si>
  <si>
    <t>58.87346</t>
  </si>
  <si>
    <t>62.9919591</t>
  </si>
  <si>
    <t>58.8103255</t>
  </si>
  <si>
    <t>59.036834</t>
  </si>
  <si>
    <t>67.420468</t>
  </si>
  <si>
    <t>69.2296623</t>
  </si>
  <si>
    <t>64.9242568</t>
  </si>
  <si>
    <t>71.124568</t>
  </si>
  <si>
    <t>80.2501306</t>
  </si>
  <si>
    <t>77.9994086</t>
  </si>
  <si>
    <t>77.5982094</t>
  </si>
  <si>
    <t>112.477048</t>
  </si>
  <si>
    <t>108.635613</t>
  </si>
  <si>
    <t>91.8176628</t>
  </si>
  <si>
    <t>35.2858429</t>
  </si>
  <si>
    <t>37.8055591</t>
  </si>
  <si>
    <t>38.5657868</t>
  </si>
  <si>
    <t>42.0259507</t>
  </si>
  <si>
    <t>46.5872726</t>
  </si>
  <si>
    <t>49.7183258</t>
  </si>
  <si>
    <t>49.7812364</t>
  </si>
  <si>
    <t>51.0971561</t>
  </si>
  <si>
    <t>53.9238648</t>
  </si>
  <si>
    <t>47.4364766</t>
  </si>
  <si>
    <t>54.0253395</t>
  </si>
  <si>
    <t>51.0400985</t>
  </si>
  <si>
    <t>55.9658025</t>
  </si>
  <si>
    <t>55.3409024</t>
  </si>
  <si>
    <t>53.7315073</t>
  </si>
  <si>
    <t>53.6615456</t>
  </si>
  <si>
    <t>53.3299295</t>
  </si>
  <si>
    <t>57.0278741</t>
  </si>
  <si>
    <t>60.2756854</t>
  </si>
  <si>
    <t>59.0133145</t>
  </si>
  <si>
    <t>53.9763093</t>
  </si>
  <si>
    <t>55.7656096</t>
  </si>
  <si>
    <t>69.4856407</t>
  </si>
  <si>
    <t>57.4118246</t>
  </si>
  <si>
    <t>54.0008402</t>
  </si>
  <si>
    <t>47.0197973</t>
  </si>
  <si>
    <t>49.0639099</t>
  </si>
  <si>
    <t>45.3089941</t>
  </si>
  <si>
    <t>50.2554944</t>
  </si>
  <si>
    <t>50.0285389</t>
  </si>
  <si>
    <t>56.360695</t>
  </si>
  <si>
    <t>56.4686793</t>
  </si>
  <si>
    <t>55.2995991</t>
  </si>
  <si>
    <t>56.4844554</t>
  </si>
  <si>
    <t>56.9433261</t>
  </si>
  <si>
    <t>59.2162715</t>
  </si>
  <si>
    <t>56.8680826</t>
  </si>
  <si>
    <t>61.9409826</t>
  </si>
  <si>
    <t>60.5993369</t>
  </si>
  <si>
    <t>58.1841945</t>
  </si>
  <si>
    <t>61.1046592</t>
  </si>
  <si>
    <t>61.4462774</t>
  </si>
  <si>
    <t>63.7058892</t>
  </si>
  <si>
    <t>62.9276849</t>
  </si>
  <si>
    <t>62.2034369</t>
  </si>
  <si>
    <t>52.1821424</t>
  </si>
  <si>
    <t>54.1306662</t>
  </si>
  <si>
    <t>75.5091287</t>
  </si>
  <si>
    <t>58.9918413</t>
  </si>
  <si>
    <t>53.3562665</t>
  </si>
  <si>
    <t>37.6954115</t>
  </si>
  <si>
    <t>36.3306658</t>
  </si>
  <si>
    <t>38.7025338</t>
  </si>
  <si>
    <t>43.4127753</t>
  </si>
  <si>
    <t>47.5286369</t>
  </si>
  <si>
    <t>50.790486</t>
  </si>
  <si>
    <t>57.1339863</t>
  </si>
  <si>
    <t>58.714269</t>
  </si>
  <si>
    <t>57.5249223</t>
  </si>
  <si>
    <t>59.0596582</t>
  </si>
  <si>
    <t>65.9657143</t>
  </si>
  <si>
    <t>68.2231452</t>
  </si>
  <si>
    <t>76.4874101</t>
  </si>
  <si>
    <t>72.1459291</t>
  </si>
  <si>
    <t>77.3474461</t>
  </si>
  <si>
    <t>83.4280332</t>
  </si>
  <si>
    <t>89.4612573</t>
  </si>
  <si>
    <t>93.5468644</t>
  </si>
  <si>
    <t>104.170757</t>
  </si>
  <si>
    <t>108.871649</t>
  </si>
  <si>
    <t>108.618944</t>
  </si>
  <si>
    <t>117.026783</t>
  </si>
  <si>
    <t>173.205832</t>
  </si>
  <si>
    <t>133.920179</t>
  </si>
  <si>
    <t>113.395225</t>
  </si>
  <si>
    <t>50.1333015</t>
  </si>
  <si>
    <t>52.1034266</t>
  </si>
  <si>
    <t>52.3622685</t>
  </si>
  <si>
    <t>54.9850555</t>
  </si>
  <si>
    <t>58.439451</t>
  </si>
  <si>
    <t>61.8809597</t>
  </si>
  <si>
    <t>62.401654</t>
  </si>
  <si>
    <t>64.6222972</t>
  </si>
  <si>
    <t>65.8239044</t>
  </si>
  <si>
    <t>67.1900018</t>
  </si>
  <si>
    <t>69.2798485</t>
  </si>
  <si>
    <t>70.8459686</t>
  </si>
  <si>
    <t>76.8869052</t>
  </si>
  <si>
    <t>71.8242375</t>
  </si>
  <si>
    <t>72.7627297</t>
  </si>
  <si>
    <t>76.5809874</t>
  </si>
  <si>
    <t>80.6077595</t>
  </si>
  <si>
    <t>85.4819042</t>
  </si>
  <si>
    <t>87.2826706</t>
  </si>
  <si>
    <t>84.857729</t>
  </si>
  <si>
    <t>77.8886496</t>
  </si>
  <si>
    <t>77.2868862</t>
  </si>
  <si>
    <t>111.374647</t>
  </si>
  <si>
    <t>96.0812649</t>
  </si>
  <si>
    <t>82.5970913</t>
  </si>
  <si>
    <t>44.0079653</t>
  </si>
  <si>
    <t>49.8764378</t>
  </si>
  <si>
    <t>54.8632496</t>
  </si>
  <si>
    <t>56.8687495</t>
  </si>
  <si>
    <t>57.1011336</t>
  </si>
  <si>
    <t>58.0728867</t>
  </si>
  <si>
    <t>64.2920246</t>
  </si>
  <si>
    <t>60.0444256</t>
  </si>
  <si>
    <t>66.9389982</t>
  </si>
  <si>
    <t>69.3764104</t>
  </si>
  <si>
    <t>75.306986</t>
  </si>
  <si>
    <t>85.0977903</t>
  </si>
  <si>
    <t>82.5798272</t>
  </si>
  <si>
    <t>76.1660781</t>
  </si>
  <si>
    <t>85.2218824</t>
  </si>
  <si>
    <t>91.9385528</t>
  </si>
  <si>
    <t>91.3303713</t>
  </si>
  <si>
    <t>85.7879934</t>
  </si>
  <si>
    <t>98.7698866</t>
  </si>
  <si>
    <t>99.256999</t>
  </si>
  <si>
    <t>99.7010456</t>
  </si>
  <si>
    <t>96.6722083</t>
  </si>
  <si>
    <t>156.721048</t>
  </si>
  <si>
    <t>142.977688</t>
  </si>
  <si>
    <t>95.8409198</t>
  </si>
  <si>
    <t>37.7201932</t>
  </si>
  <si>
    <t>45.8055527</t>
  </si>
  <si>
    <t>47.4755632</t>
  </si>
  <si>
    <t>53.4991092</t>
  </si>
  <si>
    <t>56.3420225</t>
  </si>
  <si>
    <t>59.9307925</t>
  </si>
  <si>
    <t>63.5217106</t>
  </si>
  <si>
    <t>67.8727612</t>
  </si>
  <si>
    <t>67.4443897</t>
  </si>
  <si>
    <t>70.527361</t>
  </si>
  <si>
    <t>74.7835357</t>
  </si>
  <si>
    <t>78.8255358</t>
  </si>
  <si>
    <t>85.8345459</t>
  </si>
  <si>
    <t>83.0811003</t>
  </si>
  <si>
    <t>88.8897433</t>
  </si>
  <si>
    <t>92.0985263</t>
  </si>
  <si>
    <t>100.602271</t>
  </si>
  <si>
    <t>105.803715</t>
  </si>
  <si>
    <t>111.384499</t>
  </si>
  <si>
    <t>107.9706</t>
  </si>
  <si>
    <t>107.401474</t>
  </si>
  <si>
    <t>113.372094</t>
  </si>
  <si>
    <t>155.619456</t>
  </si>
  <si>
    <t>155.483844</t>
  </si>
  <si>
    <t>127.427801</t>
  </si>
  <si>
    <t>38.7769707</t>
  </si>
  <si>
    <t>36.7812578</t>
  </si>
  <si>
    <t>38.1691735</t>
  </si>
  <si>
    <t>41.2243993</t>
  </si>
  <si>
    <t>48.8880379</t>
  </si>
  <si>
    <t>51.8726989</t>
  </si>
  <si>
    <t>51.3204086</t>
  </si>
  <si>
    <t>53.983366</t>
  </si>
  <si>
    <t>52.0065646</t>
  </si>
  <si>
    <t>56.1278377</t>
  </si>
  <si>
    <t>57.0971735</t>
  </si>
  <si>
    <t>55.2214559</t>
  </si>
  <si>
    <t>60.8094277</t>
  </si>
  <si>
    <t>55.8931473</t>
  </si>
  <si>
    <t>58.6978789</t>
  </si>
  <si>
    <t>60.4455454</t>
  </si>
  <si>
    <t>63.0328422</t>
  </si>
  <si>
    <t>70.8379019</t>
  </si>
  <si>
    <t>70.3593244</t>
  </si>
  <si>
    <t>70.9259454</t>
  </si>
  <si>
    <t>63.2128974</t>
  </si>
  <si>
    <t>65.6682909</t>
  </si>
  <si>
    <t>79.6826911</t>
  </si>
  <si>
    <t>62.0712213</t>
  </si>
  <si>
    <t>56.6435066</t>
  </si>
  <si>
    <t>35.8803813</t>
  </si>
  <si>
    <t>39.8596361</t>
  </si>
  <si>
    <t>39.4161207</t>
  </si>
  <si>
    <t>42.1660089</t>
  </si>
  <si>
    <t>45.7200914</t>
  </si>
  <si>
    <t>52.3058705</t>
  </si>
  <si>
    <t>53.8226854</t>
  </si>
  <si>
    <t>58.5782661</t>
  </si>
  <si>
    <t>57.1292019</t>
  </si>
  <si>
    <t>62.4165719</t>
  </si>
  <si>
    <t>65.1909439</t>
  </si>
  <si>
    <t>59.5456547</t>
  </si>
  <si>
    <t>61.5084874</t>
  </si>
  <si>
    <t>57.5579254</t>
  </si>
  <si>
    <t>59.4466096</t>
  </si>
  <si>
    <t>67.8425194</t>
  </si>
  <si>
    <t>70.6674923</t>
  </si>
  <si>
    <t>69.0588898</t>
  </si>
  <si>
    <t>78.9828003</t>
  </si>
  <si>
    <t>75.9173085</t>
  </si>
  <si>
    <t>72.8546152</t>
  </si>
  <si>
    <t>68.7206855</t>
  </si>
  <si>
    <t>96.4155047</t>
  </si>
  <si>
    <t>90.7331931</t>
  </si>
  <si>
    <t>77.2982435</t>
  </si>
  <si>
    <t>68.1</t>
  </si>
  <si>
    <t>97.9</t>
  </si>
  <si>
    <t>70.9</t>
  </si>
  <si>
    <t>68.9</t>
  </si>
  <si>
    <t>85.8</t>
  </si>
  <si>
    <t>87.9</t>
  </si>
  <si>
    <t>71.2</t>
  </si>
  <si>
    <t>32.6</t>
  </si>
  <si>
    <t>79.4</t>
  </si>
  <si>
    <t>84.4</t>
  </si>
  <si>
    <t>64.2</t>
  </si>
  <si>
    <t>59.2</t>
  </si>
  <si>
    <t>54.4</t>
  </si>
  <si>
    <t>74.1</t>
  </si>
  <si>
    <t>49.9</t>
  </si>
  <si>
    <t>58.6</t>
  </si>
  <si>
    <t>67.8</t>
  </si>
  <si>
    <t>67.4</t>
  </si>
  <si>
    <t>66.7</t>
  </si>
  <si>
    <t>73.1</t>
  </si>
  <si>
    <t>50.7</t>
  </si>
  <si>
    <t>77.8</t>
  </si>
  <si>
    <t>84.7</t>
  </si>
  <si>
    <t>59.9</t>
  </si>
  <si>
    <t>61.1</t>
  </si>
  <si>
    <t>95.8</t>
  </si>
  <si>
    <t>100.9</t>
  </si>
  <si>
    <t>54.7</t>
  </si>
  <si>
    <t>95.7</t>
  </si>
  <si>
    <t>59.5</t>
  </si>
  <si>
    <t>56.3</t>
  </si>
  <si>
    <t>91.8</t>
  </si>
  <si>
    <t>71.9</t>
  </si>
  <si>
    <t>76.41812</t>
  </si>
  <si>
    <t>98.46575</t>
  </si>
  <si>
    <t>77.44868</t>
  </si>
  <si>
    <t>98.4134</t>
  </si>
  <si>
    <t>105.1376</t>
  </si>
  <si>
    <t>84.05554</t>
  </si>
  <si>
    <t>86.09909</t>
  </si>
  <si>
    <t>38.29176</t>
  </si>
  <si>
    <t>90.67563</t>
  </si>
  <si>
    <t>105.7354</t>
  </si>
  <si>
    <t>75.05189</t>
  </si>
  <si>
    <t>65.50379</t>
  </si>
  <si>
    <t>51.93375</t>
  </si>
  <si>
    <t>73.82998</t>
  </si>
  <si>
    <t>58.42955</t>
  </si>
  <si>
    <t>79.56545</t>
  </si>
  <si>
    <t>64.83218</t>
  </si>
  <si>
    <t>78.24236</t>
  </si>
  <si>
    <t>84.12982</t>
  </si>
  <si>
    <t>72.16223</t>
  </si>
  <si>
    <t>54.51158</t>
  </si>
  <si>
    <t>81.01458</t>
  </si>
  <si>
    <t>80.34085</t>
  </si>
  <si>
    <t>72.77667</t>
  </si>
  <si>
    <t>64.4466</t>
  </si>
  <si>
    <t>86.39809</t>
  </si>
  <si>
    <t>99.87942</t>
  </si>
  <si>
    <t>76.5244</t>
  </si>
  <si>
    <t>94.94093</t>
  </si>
  <si>
    <t>57.16254</t>
  </si>
  <si>
    <t>67.54922</t>
  </si>
  <si>
    <t>107.7952</t>
  </si>
  <si>
    <t>89.64265</t>
  </si>
  <si>
    <t>72.91413</t>
  </si>
  <si>
    <t>100.649</t>
  </si>
  <si>
    <t>71.16436</t>
  </si>
  <si>
    <t>92.74334</t>
  </si>
  <si>
    <t>95.63171</t>
  </si>
  <si>
    <t>95.73438</t>
  </si>
  <si>
    <t>80.86921</t>
  </si>
  <si>
    <t>34.93663</t>
  </si>
  <si>
    <t>90.41577</t>
  </si>
  <si>
    <t>103.7614</t>
  </si>
  <si>
    <t>59.43799</t>
  </si>
  <si>
    <t>73.45324</t>
  </si>
  <si>
    <t>49.09889</t>
  </si>
  <si>
    <t>80.54258</t>
  </si>
  <si>
    <t>58.22816</t>
  </si>
  <si>
    <t>77.25421</t>
  </si>
  <si>
    <t>63.29198</t>
  </si>
  <si>
    <t>64.22086</t>
  </si>
  <si>
    <t>70.20116</t>
  </si>
  <si>
    <t>68.17539</t>
  </si>
  <si>
    <t>52.66122</t>
  </si>
  <si>
    <t>84.01446</t>
  </si>
  <si>
    <t>87.75916</t>
  </si>
  <si>
    <t>74.38558</t>
  </si>
  <si>
    <t>65.34725</t>
  </si>
  <si>
    <t>87.73854</t>
  </si>
  <si>
    <t>104.6209</t>
  </si>
  <si>
    <t>75.01852</t>
  </si>
  <si>
    <t>82.55927</t>
  </si>
  <si>
    <t>61.62261</t>
  </si>
  <si>
    <t>62.68545</t>
  </si>
  <si>
    <t>106.423</t>
  </si>
  <si>
    <t>89.48747</t>
  </si>
  <si>
    <t>73.03021</t>
  </si>
  <si>
    <t>100.9554</t>
  </si>
  <si>
    <t>67.87697</t>
  </si>
  <si>
    <t>90.1452</t>
  </si>
  <si>
    <t>94.60784</t>
  </si>
  <si>
    <t>91.56575</t>
  </si>
  <si>
    <t>74.46917</t>
  </si>
  <si>
    <t>33.76105</t>
  </si>
  <si>
    <t>88.3135</t>
  </si>
  <si>
    <t>101.8034</t>
  </si>
  <si>
    <t>58.41564</t>
  </si>
  <si>
    <t>64.70743</t>
  </si>
  <si>
    <t>52.45173</t>
  </si>
  <si>
    <t>81.74086</t>
  </si>
  <si>
    <t>54.12723</t>
  </si>
  <si>
    <t>77.58275</t>
  </si>
  <si>
    <t>60.4873</t>
  </si>
  <si>
    <t>78.90887</t>
  </si>
  <si>
    <t>78.24235</t>
  </si>
  <si>
    <t>62.95043</t>
  </si>
  <si>
    <t>48.61877</t>
  </si>
  <si>
    <t>82.32239</t>
  </si>
  <si>
    <t>75.65694</t>
  </si>
  <si>
    <t>70.00999</t>
  </si>
  <si>
    <t>63.74119</t>
  </si>
  <si>
    <t>89.47858</t>
  </si>
  <si>
    <t>100.3201</t>
  </si>
  <si>
    <t>66.28451</t>
  </si>
  <si>
    <t>92.0141</t>
  </si>
  <si>
    <t>62.05439</t>
  </si>
  <si>
    <t>59.87467</t>
  </si>
  <si>
    <t>98.1406</t>
  </si>
  <si>
    <t>81.20915</t>
  </si>
  <si>
    <t>73.95488</t>
  </si>
  <si>
    <t>101.453</t>
  </si>
  <si>
    <t>69.50863</t>
  </si>
  <si>
    <t>87.82653</t>
  </si>
  <si>
    <t>88.88357</t>
  </si>
  <si>
    <t>85.26295</t>
  </si>
  <si>
    <t>71.2129</t>
  </si>
  <si>
    <t>35.66573</t>
  </si>
  <si>
    <t>88.17112</t>
  </si>
  <si>
    <t>104.7262</t>
  </si>
  <si>
    <t>62.98445</t>
  </si>
  <si>
    <t>64.89565</t>
  </si>
  <si>
    <t>51.6527</t>
  </si>
  <si>
    <t>83.45478</t>
  </si>
  <si>
    <t>56.0541</t>
  </si>
  <si>
    <t>78.28319</t>
  </si>
  <si>
    <t>69.42311</t>
  </si>
  <si>
    <t>75.95325</t>
  </si>
  <si>
    <t>69.88922</t>
  </si>
  <si>
    <t>67.25587</t>
  </si>
  <si>
    <t>50.26685</t>
  </si>
  <si>
    <t>87.28753</t>
  </si>
  <si>
    <t>80.17967</t>
  </si>
  <si>
    <t>75.14443</t>
  </si>
  <si>
    <t>64.53296</t>
  </si>
  <si>
    <t>98.9899</t>
  </si>
  <si>
    <t>103.223</t>
  </si>
  <si>
    <t>62.87331</t>
  </si>
  <si>
    <t>94.91123</t>
  </si>
  <si>
    <t>64.16402</t>
  </si>
  <si>
    <t>50.42427</t>
  </si>
  <si>
    <t>96.8007</t>
  </si>
  <si>
    <t>81.79906</t>
  </si>
  <si>
    <t>72.77151</t>
  </si>
  <si>
    <t>106.5967</t>
  </si>
  <si>
    <t>62.55367</t>
  </si>
  <si>
    <t>92.14826</t>
  </si>
  <si>
    <t>91.86184</t>
  </si>
  <si>
    <t>87.14554</t>
  </si>
  <si>
    <t>69.7835</t>
  </si>
  <si>
    <t>33.07695</t>
  </si>
  <si>
    <t>84.61496</t>
  </si>
  <si>
    <t>97.34755</t>
  </si>
  <si>
    <t>66.11653</t>
  </si>
  <si>
    <t>71.86873</t>
  </si>
  <si>
    <t>55.92998</t>
  </si>
  <si>
    <t>84.45335</t>
  </si>
  <si>
    <t>51.99313</t>
  </si>
  <si>
    <t>72.93627</t>
  </si>
  <si>
    <t>68.77976</t>
  </si>
  <si>
    <t>78.38976</t>
  </si>
  <si>
    <t>68.82886</t>
  </si>
  <si>
    <t>74.21774</t>
  </si>
  <si>
    <t>50.07673</t>
  </si>
  <si>
    <t>85.42138</t>
  </si>
  <si>
    <t>76.42427</t>
  </si>
  <si>
    <t>69.34932</t>
  </si>
  <si>
    <t>61.86054</t>
  </si>
  <si>
    <t>100.4288</t>
  </si>
  <si>
    <t>103.22</t>
  </si>
  <si>
    <t>56.72006</t>
  </si>
  <si>
    <t>91.05024</t>
  </si>
  <si>
    <t>66.62143</t>
  </si>
  <si>
    <t>53.88667</t>
  </si>
  <si>
    <t>94.80502</t>
  </si>
  <si>
    <t>78.30606</t>
  </si>
  <si>
    <t>72.21877</t>
  </si>
  <si>
    <t>90.8494</t>
  </si>
  <si>
    <t>64.22825</t>
  </si>
  <si>
    <t>75.4418</t>
  </si>
  <si>
    <t>89.12731</t>
  </si>
  <si>
    <t>85.33451</t>
  </si>
  <si>
    <t>72.50142</t>
  </si>
  <si>
    <t>31.60241</t>
  </si>
  <si>
    <t>85.19849</t>
  </si>
  <si>
    <t>102.2851</t>
  </si>
  <si>
    <t>70.64885</t>
  </si>
  <si>
    <t>69.65509</t>
  </si>
  <si>
    <t>57.14136</t>
  </si>
  <si>
    <t>82.54388</t>
  </si>
  <si>
    <t>51.46694</t>
  </si>
  <si>
    <t>67.99383</t>
  </si>
  <si>
    <t>67.5747</t>
  </si>
  <si>
    <t>70.45383</t>
  </si>
  <si>
    <t>62.80237</t>
  </si>
  <si>
    <t>72.91568</t>
  </si>
  <si>
    <t>50.40089</t>
  </si>
  <si>
    <t>86.3651</t>
  </si>
  <si>
    <t>80.17856</t>
  </si>
  <si>
    <t>66.81206</t>
  </si>
  <si>
    <t>64.41426</t>
  </si>
  <si>
    <t>105.2635</t>
  </si>
  <si>
    <t>94.28113</t>
  </si>
  <si>
    <t>65.48201</t>
  </si>
  <si>
    <t>93.87398</t>
  </si>
  <si>
    <t>65.728</t>
  </si>
  <si>
    <t>54.42554</t>
  </si>
  <si>
    <t>92.9185</t>
  </si>
  <si>
    <t>73.47092</t>
  </si>
  <si>
    <t>63.60154</t>
  </si>
  <si>
    <t>91.38101</t>
  </si>
  <si>
    <t>60.27792</t>
  </si>
  <si>
    <t>66.75344</t>
  </si>
  <si>
    <t>75.69601</t>
  </si>
  <si>
    <t>75.67403</t>
  </si>
  <si>
    <t>67.84468</t>
  </si>
  <si>
    <t>31.09773</t>
  </si>
  <si>
    <t>79.02447</t>
  </si>
  <si>
    <t>91.79104</t>
  </si>
  <si>
    <t>56.54619</t>
  </si>
  <si>
    <t>55.01649</t>
  </si>
  <si>
    <t>49.62844</t>
  </si>
  <si>
    <t>68.9819</t>
  </si>
  <si>
    <t>44.5646</t>
  </si>
  <si>
    <t>56.84974</t>
  </si>
  <si>
    <t>64.05609</t>
  </si>
  <si>
    <t>62.61427</t>
  </si>
  <si>
    <t>51.14558</t>
  </si>
  <si>
    <t>76.35024</t>
  </si>
  <si>
    <t>47.98582</t>
  </si>
  <si>
    <t>67.62806</t>
  </si>
  <si>
    <t>82.30613</t>
  </si>
  <si>
    <t>57.92546</t>
  </si>
  <si>
    <t>55.46285</t>
  </si>
  <si>
    <t>87.24252</t>
  </si>
  <si>
    <t>99.27005</t>
  </si>
  <si>
    <t>37.79722</t>
  </si>
  <si>
    <t>81.38543</t>
  </si>
  <si>
    <t>56.17369</t>
  </si>
  <si>
    <t>47.43172</t>
  </si>
  <si>
    <t>77.18597</t>
  </si>
  <si>
    <t>70.25618</t>
  </si>
  <si>
    <t>drop_indicador_value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</si>
</sst>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mm yyyy"/>
    <numFmt numFmtId="165" formatCode="0.000"/>
    <numFmt numFmtId="166" formatCode="0.0"/>
    <numFmt numFmtId="167" formatCode="_-* #,##0.00_-;\-* #,##0.00_-;_-* &quot;-&quot;??_-;_-@"/>
    <numFmt numFmtId="168" formatCode="0.0000"/>
  </numFmts>
  <fonts count="42">
    <font>
      <sz val="10.0"/>
      <color rgb="FF000000"/>
      <name val="Arial"/>
      <scheme val="minor"/>
    </font>
    <font>
      <color theme="1"/>
      <name val="Arial"/>
      <scheme val="minor"/>
    </font>
    <font>
      <color rgb="FF000000"/>
      <name val="HelveticaNeue-Light"/>
    </font>
    <font>
      <sz val="12.0"/>
      <color rgb="FF000000"/>
      <name val="Calibri"/>
    </font>
    <font>
      <u/>
      <color rgb="FF0000FF"/>
    </font>
    <font>
      <u/>
      <color rgb="FF0000FF"/>
    </font>
    <font>
      <color rgb="FF000000"/>
      <name val="Roboto"/>
    </font>
    <font>
      <u/>
      <color rgb="FF1155CC"/>
    </font>
    <font>
      <u/>
      <color rgb="FF1155CC"/>
      <name val="Arial"/>
      <scheme val="minor"/>
    </font>
    <font>
      <color rgb="FF000000"/>
      <name val="&quot;Arial&quot;"/>
    </font>
    <font>
      <color theme="1"/>
      <name val="Arial"/>
    </font>
    <font>
      <sz val="11.0"/>
      <color rgb="FF000000"/>
      <name val="Calibri"/>
    </font>
    <font>
      <sz val="8.0"/>
      <color theme="1"/>
      <name val="Arial"/>
    </font>
    <font>
      <b/>
      <sz val="8.0"/>
      <color theme="1"/>
      <name val="Arial"/>
    </font>
    <font>
      <sz val="14.0"/>
      <color rgb="FF333333"/>
      <name val="&quot;Helvetica Neue&quot;"/>
    </font>
    <font>
      <color rgb="FF000000"/>
      <name val="Arial"/>
    </font>
    <font>
      <b/>
      <sz val="8.0"/>
      <color rgb="FF000000"/>
      <name val="Arial"/>
    </font>
    <font>
      <sz val="8.0"/>
      <color rgb="FF000000"/>
      <name val="Arial"/>
    </font>
    <font>
      <b/>
      <color theme="1"/>
      <name val="Arial"/>
      <scheme val="minor"/>
    </font>
    <font>
      <sz val="12.0"/>
      <color rgb="FF000000"/>
      <name val="Arial"/>
      <scheme val="minor"/>
    </font>
    <font>
      <color rgb="FF000000"/>
      <name val="Arial"/>
      <scheme val="minor"/>
    </font>
    <font>
      <b/>
      <sz val="12.0"/>
      <color rgb="FF000000"/>
      <name val="Calibri"/>
    </font>
    <font>
      <b/>
      <color theme="1"/>
      <name val="Arial"/>
    </font>
    <font>
      <b/>
      <sz val="12.0"/>
      <color theme="1"/>
      <name val="&quot;Century Gothic&quot;"/>
    </font>
    <font>
      <sz val="12.0"/>
      <color theme="1"/>
      <name val="&quot;Century Gothic&quot;"/>
    </font>
    <font>
      <sz val="11.0"/>
      <color theme="1"/>
      <name val="&quot;Calibri &quot;"/>
    </font>
    <font>
      <sz val="11.0"/>
      <color theme="1"/>
      <name val="Arial"/>
      <scheme val="minor"/>
    </font>
    <font>
      <b/>
      <sz val="12.0"/>
      <color rgb="FF000000"/>
      <name val="Arial"/>
      <scheme val="minor"/>
    </font>
    <font>
      <sz val="12.0"/>
      <color theme="1"/>
      <name val="Calibri"/>
    </font>
    <font>
      <b/>
      <sz val="11.0"/>
      <color rgb="FF000000"/>
      <name val="Calibri"/>
    </font>
    <font>
      <sz val="11.0"/>
      <color theme="1"/>
      <name val="Calibri"/>
    </font>
    <font>
      <sz val="12.0"/>
      <color rgb="FFFF0000"/>
      <name val="Calibri"/>
    </font>
    <font>
      <sz val="11.0"/>
      <color rgb="FFFF0000"/>
      <name val="Calibri"/>
    </font>
    <font>
      <color rgb="FFFF0000"/>
      <name val="Arial"/>
      <scheme val="minor"/>
    </font>
    <font>
      <b/>
      <sz val="10.0"/>
      <color rgb="FF000000"/>
      <name val="Arial"/>
      <scheme val="minor"/>
    </font>
    <font>
      <sz val="10.0"/>
      <color theme="1"/>
      <name val="Arial"/>
    </font>
    <font>
      <sz val="10.0"/>
      <color rgb="FF000000"/>
      <name val="Arial"/>
    </font>
    <font>
      <sz val="9.0"/>
      <color rgb="FF000000"/>
      <name val="Calibri"/>
    </font>
    <font>
      <sz val="11.0"/>
      <color rgb="FF000000"/>
      <name val="Arial"/>
    </font>
    <font>
      <sz val="11.0"/>
      <color theme="1"/>
      <name val="Arial"/>
    </font>
    <font>
      <sz val="10.0"/>
      <color theme="1"/>
      <name val="Arial"/>
      <scheme val="minor"/>
    </font>
    <font>
      <sz val="12.0"/>
      <color rgb="FF1E1E1E"/>
      <name val="&quot;Segoe UI&quot;"/>
    </font>
  </fonts>
  <fills count="6">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4F4F4"/>
        <bgColor rgb="FFF4F4F4"/>
      </patternFill>
    </fill>
  </fills>
  <borders count="11">
    <border/>
    <border>
      <right style="thin">
        <color rgb="FFCDCDCD"/>
      </right>
      <bottom style="thin">
        <color rgb="FFCDCDCD"/>
      </bottom>
    </border>
    <border>
      <left style="thin">
        <color rgb="FFBFBFBF"/>
      </left>
      <right style="thin">
        <color rgb="FFBFBFBF"/>
      </right>
      <top style="thin">
        <color rgb="FFBFBFBF"/>
      </top>
      <bottom style="thin">
        <color rgb="FFBFBFBF"/>
      </bottom>
    </border>
    <border>
      <bottom style="thin">
        <color rgb="FF000000"/>
      </bottom>
    </border>
    <border>
      <left style="thin">
        <color rgb="FFFFFFFF"/>
      </left>
      <right style="thin">
        <color rgb="FFFFFFFF"/>
      </right>
      <top style="thin">
        <color rgb="FFFFFFFF"/>
      </top>
      <bottom style="thin">
        <color rgb="FFFFFFFF"/>
      </bottom>
    </border>
    <border>
      <left style="thin">
        <color rgb="FFFFFFFF"/>
      </left>
      <right style="thin">
        <color rgb="FFFFFFFF"/>
      </right>
      <bottom style="thin">
        <color rgb="FFFFFFFF"/>
      </bottom>
    </border>
    <border>
      <right style="thin">
        <color rgb="FFFFFFFF"/>
      </right>
      <top style="thin">
        <color rgb="FFFFFFFF"/>
      </top>
      <bottom style="thin">
        <color rgb="FFFFFFFF"/>
      </bottom>
    </border>
    <border>
      <right style="thin">
        <color rgb="FFFFFFFF"/>
      </right>
      <bottom style="thin">
        <color rgb="FFFFFFFF"/>
      </bottom>
    </border>
    <border>
      <bottom style="double">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73">
    <xf borderId="0" fillId="0" fontId="0" numFmtId="0" xfId="0" applyAlignment="1" applyFont="1">
      <alignment readingOrder="0" shrinkToFit="0" vertical="bottom" wrapText="0"/>
    </xf>
    <xf borderId="0" fillId="0" fontId="1" numFmtId="0" xfId="0" applyFont="1"/>
    <xf quotePrefix="1" borderId="0" fillId="0" fontId="1" numFmtId="0" xfId="0" applyFont="1"/>
    <xf borderId="0" fillId="2" fontId="2" numFmtId="3" xfId="0" applyAlignment="1" applyFill="1" applyFont="1" applyNumberFormat="1">
      <alignment readingOrder="0"/>
    </xf>
    <xf borderId="1" fillId="2" fontId="2" numFmtId="3" xfId="0" applyAlignment="1" applyBorder="1" applyFont="1" applyNumberFormat="1">
      <alignment horizontal="right" readingOrder="0"/>
    </xf>
    <xf borderId="0" fillId="0" fontId="3" numFmtId="0" xfId="0" applyAlignment="1" applyFont="1">
      <alignment horizontal="right" readingOrder="0" shrinkToFit="0" vertical="bottom" wrapText="0"/>
    </xf>
    <xf borderId="2" fillId="0" fontId="1" numFmtId="0" xfId="0" applyAlignment="1" applyBorder="1" applyFont="1">
      <alignment horizontal="right" readingOrder="0"/>
    </xf>
    <xf borderId="0" fillId="0" fontId="1" numFmtId="0" xfId="0" applyAlignment="1" applyFont="1">
      <alignment readingOrder="0"/>
    </xf>
    <xf borderId="0" fillId="0" fontId="1" numFmtId="0" xfId="0" applyAlignment="1" applyFont="1">
      <alignment readingOrder="0" shrinkToFit="0" wrapText="1"/>
    </xf>
    <xf quotePrefix="1" borderId="0" fillId="0" fontId="1" numFmtId="0" xfId="0" applyAlignment="1" applyFont="1">
      <alignment readingOrder="0"/>
    </xf>
    <xf borderId="0" fillId="0" fontId="1" numFmtId="164" xfId="0" applyAlignment="1" applyFont="1" applyNumberFormat="1">
      <alignment readingOrder="0"/>
    </xf>
    <xf borderId="0" fillId="0" fontId="4" numFmtId="0" xfId="0" applyAlignment="1" applyFont="1">
      <alignment readingOrder="0"/>
    </xf>
    <xf borderId="0" fillId="0" fontId="1" numFmtId="0" xfId="0" applyAlignment="1" applyFont="1">
      <alignment readingOrder="0"/>
    </xf>
    <xf borderId="0" fillId="0" fontId="5" numFmtId="0" xfId="0" applyAlignment="1" applyFont="1">
      <alignment readingOrder="0"/>
    </xf>
    <xf borderId="0" fillId="0" fontId="6" numFmtId="0" xfId="0" applyAlignment="1" applyFont="1">
      <alignment readingOrder="0"/>
    </xf>
    <xf borderId="0" fillId="0" fontId="7" numFmtId="0" xfId="0" applyAlignment="1" applyFont="1">
      <alignment readingOrder="0"/>
    </xf>
    <xf borderId="0" fillId="0" fontId="8" numFmtId="0" xfId="0" applyAlignment="1" applyFont="1">
      <alignment readingOrder="0"/>
    </xf>
    <xf borderId="0" fillId="3" fontId="1" numFmtId="0" xfId="0" applyAlignment="1" applyFill="1" applyFont="1">
      <alignment readingOrder="0" shrinkToFit="0" wrapText="1"/>
    </xf>
    <xf borderId="0" fillId="0" fontId="1" numFmtId="0" xfId="0" applyAlignment="1" applyFont="1">
      <alignment horizontal="right" readingOrder="0"/>
    </xf>
    <xf quotePrefix="1" borderId="0" fillId="0" fontId="1" numFmtId="0" xfId="0" applyAlignment="1" applyFont="1">
      <alignment horizontal="right" readingOrder="0"/>
    </xf>
    <xf borderId="0" fillId="0" fontId="9" numFmtId="0" xfId="0" applyAlignment="1" applyFont="1">
      <alignment readingOrder="0"/>
    </xf>
    <xf quotePrefix="1" borderId="0" fillId="0" fontId="9" numFmtId="0" xfId="0" applyAlignment="1" applyFont="1">
      <alignment readingOrder="0"/>
    </xf>
    <xf borderId="0" fillId="0" fontId="1" numFmtId="0" xfId="0" applyAlignment="1" applyFont="1">
      <alignment shrinkToFit="0" wrapText="1"/>
    </xf>
    <xf borderId="0" fillId="0" fontId="3" numFmtId="0" xfId="0" applyAlignment="1" applyFont="1">
      <alignment readingOrder="0" shrinkToFit="0" vertical="bottom" wrapText="0"/>
    </xf>
    <xf borderId="0" fillId="0" fontId="3" numFmtId="0" xfId="0" applyAlignment="1" applyFont="1">
      <alignment horizontal="left" readingOrder="0" shrinkToFit="0" vertical="bottom" wrapText="0"/>
    </xf>
    <xf quotePrefix="1" borderId="0" fillId="0" fontId="10" numFmtId="0" xfId="0" applyAlignment="1" applyFont="1">
      <alignment vertical="bottom"/>
    </xf>
    <xf borderId="0" fillId="2" fontId="10" numFmtId="0" xfId="0" applyAlignment="1" applyFont="1">
      <alignment horizontal="right" readingOrder="0" shrinkToFit="0" wrapText="0"/>
    </xf>
    <xf quotePrefix="1" borderId="0" fillId="0" fontId="3" numFmtId="0" xfId="0" applyAlignment="1" applyFont="1">
      <alignment horizontal="left" readingOrder="0" shrinkToFit="0" vertical="bottom" wrapText="0"/>
    </xf>
    <xf borderId="0" fillId="0" fontId="10" numFmtId="0" xfId="0" applyAlignment="1" applyFont="1">
      <alignment vertical="bottom"/>
    </xf>
    <xf borderId="0" fillId="0" fontId="10" numFmtId="0" xfId="0" applyAlignment="1" applyFont="1">
      <alignment horizontal="right" readingOrder="0" shrinkToFit="0" wrapText="0"/>
    </xf>
    <xf borderId="3" fillId="0" fontId="10" numFmtId="0" xfId="0" applyAlignment="1" applyBorder="1" applyFont="1">
      <alignment horizontal="right" readingOrder="0" shrinkToFit="0" wrapText="0"/>
    </xf>
    <xf borderId="0" fillId="0" fontId="11" numFmtId="49" xfId="0" applyAlignment="1" applyFont="1" applyNumberFormat="1">
      <alignment readingOrder="0" shrinkToFit="0" vertical="bottom" wrapText="0"/>
    </xf>
    <xf borderId="0" fillId="0" fontId="1" numFmtId="49" xfId="0" applyFont="1" applyNumberFormat="1"/>
    <xf borderId="0" fillId="0" fontId="11" numFmtId="49" xfId="0" applyAlignment="1" applyFont="1" applyNumberFormat="1">
      <alignment horizontal="right" readingOrder="0" shrinkToFit="0" vertical="bottom" wrapText="0"/>
    </xf>
    <xf borderId="0" fillId="0" fontId="11" numFmtId="0" xfId="0" applyAlignment="1" applyFont="1">
      <alignment readingOrder="0" shrinkToFit="0" vertical="bottom" wrapText="0"/>
    </xf>
    <xf borderId="0" fillId="0" fontId="11" numFmtId="0" xfId="0" applyAlignment="1" applyFont="1">
      <alignment horizontal="right" readingOrder="0" shrinkToFit="0" vertical="bottom" wrapText="0"/>
    </xf>
    <xf borderId="0" fillId="0" fontId="1" numFmtId="0" xfId="0" applyAlignment="1" applyFont="1">
      <alignment horizontal="left" readingOrder="0"/>
    </xf>
    <xf quotePrefix="1" borderId="0" fillId="0" fontId="1" numFmtId="0" xfId="0" applyAlignment="1" applyFont="1">
      <alignment horizontal="left" readingOrder="0"/>
    </xf>
    <xf borderId="0" fillId="0" fontId="11" numFmtId="0" xfId="0" applyAlignment="1" applyFont="1">
      <alignment horizontal="left" readingOrder="0" shrinkToFit="0" vertical="bottom" wrapText="0"/>
    </xf>
    <xf borderId="0" fillId="0" fontId="12" numFmtId="0" xfId="0" applyAlignment="1" applyFont="1">
      <alignment horizontal="left" readingOrder="0" shrinkToFit="0" vertical="bottom" wrapText="0"/>
    </xf>
    <xf borderId="0" fillId="0" fontId="13" numFmtId="0" xfId="0" applyAlignment="1" applyFont="1">
      <alignment horizontal="left" readingOrder="0" shrinkToFit="0" vertical="bottom" wrapText="0"/>
    </xf>
    <xf borderId="0" fillId="4" fontId="3" numFmtId="0" xfId="0" applyAlignment="1" applyFill="1" applyFont="1">
      <alignment horizontal="left" readingOrder="0" shrinkToFit="0" vertical="bottom" wrapText="0"/>
    </xf>
    <xf borderId="0" fillId="4" fontId="1" numFmtId="0" xfId="0" applyAlignment="1" applyFont="1">
      <alignment horizontal="left" readingOrder="0"/>
    </xf>
    <xf borderId="0" fillId="4" fontId="1" numFmtId="0" xfId="0" applyFont="1"/>
    <xf borderId="0" fillId="0" fontId="10" numFmtId="0" xfId="0" applyAlignment="1" applyFont="1">
      <alignment horizontal="left" vertical="bottom"/>
    </xf>
    <xf quotePrefix="1" borderId="0" fillId="0" fontId="10" numFmtId="0" xfId="0" applyAlignment="1" applyFont="1">
      <alignment horizontal="left" vertical="bottom"/>
    </xf>
    <xf borderId="0" fillId="0" fontId="10" numFmtId="0" xfId="0" applyAlignment="1" applyFont="1">
      <alignment horizontal="left" readingOrder="0" vertical="bottom"/>
    </xf>
    <xf borderId="0" fillId="0" fontId="10" numFmtId="0" xfId="0" applyAlignment="1" applyFont="1">
      <alignment horizontal="left" vertical="bottom"/>
    </xf>
    <xf borderId="0" fillId="2" fontId="12" numFmtId="0" xfId="0" applyAlignment="1" applyFont="1">
      <alignment horizontal="right" readingOrder="0" shrinkToFit="0" vertical="bottom" wrapText="0"/>
    </xf>
    <xf quotePrefix="1" borderId="0" fillId="0" fontId="3" numFmtId="0" xfId="0" applyAlignment="1" applyFont="1">
      <alignment readingOrder="0" shrinkToFit="0" vertical="bottom" wrapText="0"/>
    </xf>
    <xf borderId="0" fillId="4" fontId="3" numFmtId="0" xfId="0" applyAlignment="1" applyFont="1">
      <alignment readingOrder="0" shrinkToFit="0" vertical="bottom" wrapText="0"/>
    </xf>
    <xf borderId="0" fillId="4" fontId="1" numFmtId="0" xfId="0" applyAlignment="1" applyFont="1">
      <alignment readingOrder="0"/>
    </xf>
    <xf quotePrefix="1" borderId="0" fillId="4" fontId="1" numFmtId="0" xfId="0" applyAlignment="1" applyFont="1">
      <alignment readingOrder="0"/>
    </xf>
    <xf borderId="0" fillId="0" fontId="10" numFmtId="0" xfId="0" applyAlignment="1" applyFont="1">
      <alignment horizontal="right" vertical="bottom"/>
    </xf>
    <xf borderId="3" fillId="2" fontId="10" numFmtId="0" xfId="0" applyAlignment="1" applyBorder="1" applyFont="1">
      <alignment horizontal="right" readingOrder="0" shrinkToFit="0" wrapText="0"/>
    </xf>
    <xf borderId="0" fillId="0" fontId="11" numFmtId="165" xfId="0" applyAlignment="1" applyFont="1" applyNumberFormat="1">
      <alignment horizontal="left" readingOrder="0" shrinkToFit="0" vertical="bottom" wrapText="0"/>
    </xf>
    <xf quotePrefix="1" borderId="0" fillId="0" fontId="11" numFmtId="0" xfId="0" applyAlignment="1" applyFont="1">
      <alignment readingOrder="0" shrinkToFit="0" vertical="bottom" wrapText="0"/>
    </xf>
    <xf borderId="0" fillId="0" fontId="1" numFmtId="0" xfId="0" applyAlignment="1" applyFont="1">
      <alignment horizontal="left"/>
    </xf>
    <xf borderId="0" fillId="2" fontId="1" numFmtId="166" xfId="0" applyAlignment="1" applyFont="1" applyNumberFormat="1">
      <alignment horizontal="left" readingOrder="0"/>
    </xf>
    <xf borderId="0" fillId="0" fontId="1" numFmtId="166" xfId="0" applyAlignment="1" applyFont="1" applyNumberFormat="1">
      <alignment horizontal="left" readingOrder="0"/>
    </xf>
    <xf borderId="0" fillId="2" fontId="1" numFmtId="166" xfId="0" applyAlignment="1" applyFont="1" applyNumberFormat="1">
      <alignment horizontal="left"/>
    </xf>
    <xf borderId="0" fillId="0" fontId="1" numFmtId="166" xfId="0" applyAlignment="1" applyFont="1" applyNumberFormat="1">
      <alignment horizontal="left"/>
    </xf>
    <xf borderId="0" fillId="0" fontId="14" numFmtId="0" xfId="0" applyAlignment="1" applyFont="1">
      <alignment horizontal="left" readingOrder="0" shrinkToFit="0" vertical="bottom" wrapText="0"/>
    </xf>
    <xf borderId="0" fillId="0" fontId="15" numFmtId="0" xfId="0" applyAlignment="1" applyFont="1">
      <alignment horizontal="left" readingOrder="0" shrinkToFit="0" vertical="bottom" wrapText="0"/>
    </xf>
    <xf borderId="0" fillId="0" fontId="16" numFmtId="0" xfId="0" applyAlignment="1" applyFont="1">
      <alignment horizontal="left" readingOrder="0" shrinkToFit="0" wrapText="0"/>
    </xf>
    <xf borderId="0" fillId="0" fontId="17" numFmtId="0" xfId="0" applyAlignment="1" applyFont="1">
      <alignment horizontal="left" readingOrder="0" shrinkToFit="0" wrapText="0"/>
    </xf>
    <xf borderId="0" fillId="0" fontId="13" numFmtId="0" xfId="0" applyAlignment="1" applyFont="1">
      <alignment horizontal="left" readingOrder="0" shrinkToFit="0" wrapText="0"/>
    </xf>
    <xf borderId="0" fillId="0" fontId="12" numFmtId="0" xfId="0" applyAlignment="1" applyFont="1">
      <alignment horizontal="left" readingOrder="0" shrinkToFit="0" wrapText="0"/>
    </xf>
    <xf borderId="4" fillId="0" fontId="10" numFmtId="0" xfId="0" applyAlignment="1" applyBorder="1" applyFont="1">
      <alignment horizontal="left" readingOrder="0" shrinkToFit="0" vertical="bottom" wrapText="0"/>
    </xf>
    <xf borderId="5" fillId="0" fontId="10" numFmtId="0" xfId="0" applyAlignment="1" applyBorder="1" applyFont="1">
      <alignment horizontal="left" readingOrder="0" shrinkToFit="0" vertical="bottom" wrapText="0"/>
    </xf>
    <xf borderId="0" fillId="0" fontId="18" numFmtId="0" xfId="0" applyAlignment="1" applyFont="1">
      <alignment horizontal="center" readingOrder="0"/>
    </xf>
    <xf borderId="0" fillId="0" fontId="19" numFmtId="0" xfId="0" applyAlignment="1" applyFont="1">
      <alignment readingOrder="0" shrinkToFit="0" vertical="bottom" wrapText="0"/>
    </xf>
    <xf borderId="0" fillId="0" fontId="20" numFmtId="4" xfId="0" applyAlignment="1" applyFont="1" applyNumberFormat="1">
      <alignment readingOrder="0"/>
    </xf>
    <xf borderId="0" fillId="2" fontId="20" numFmtId="4" xfId="0" applyAlignment="1" applyFont="1" applyNumberFormat="1">
      <alignment horizontal="right" readingOrder="0"/>
    </xf>
    <xf borderId="0" fillId="0" fontId="15" numFmtId="4" xfId="0" applyAlignment="1" applyFont="1" applyNumberFormat="1">
      <alignment horizontal="right" readingOrder="0" vertical="bottom"/>
    </xf>
    <xf borderId="0" fillId="0" fontId="11" numFmtId="4" xfId="0" applyAlignment="1" applyFont="1" applyNumberFormat="1">
      <alignment horizontal="right" readingOrder="0" shrinkToFit="0" vertical="bottom" wrapText="0"/>
    </xf>
    <xf borderId="0" fillId="2" fontId="15" numFmtId="0" xfId="0" applyAlignment="1" applyFont="1">
      <alignment horizontal="right" readingOrder="0"/>
    </xf>
    <xf borderId="0" fillId="0" fontId="18" numFmtId="0" xfId="0" applyFont="1"/>
    <xf borderId="0" fillId="0" fontId="21" numFmtId="0" xfId="0" applyAlignment="1" applyFont="1">
      <alignment readingOrder="0" shrinkToFit="0" vertical="bottom" wrapText="0"/>
    </xf>
    <xf borderId="6" fillId="0" fontId="10" numFmtId="0" xfId="0" applyAlignment="1" applyBorder="1" applyFont="1">
      <alignment horizontal="right" readingOrder="0" shrinkToFit="0" vertical="bottom" wrapText="0"/>
    </xf>
    <xf borderId="4" fillId="0" fontId="22" numFmtId="0" xfId="0" applyAlignment="1" applyBorder="1" applyFont="1">
      <alignment horizontal="left" readingOrder="0" vertical="top"/>
    </xf>
    <xf borderId="7" fillId="0" fontId="10" numFmtId="0" xfId="0" applyAlignment="1" applyBorder="1" applyFont="1">
      <alignment horizontal="right" readingOrder="0" shrinkToFit="0" vertical="bottom" wrapText="0"/>
    </xf>
    <xf borderId="5" fillId="0" fontId="22" numFmtId="0" xfId="0" applyAlignment="1" applyBorder="1" applyFont="1">
      <alignment horizontal="left" readingOrder="0" vertical="top"/>
    </xf>
    <xf borderId="8" fillId="0" fontId="23" numFmtId="0" xfId="0" applyAlignment="1" applyBorder="1" applyFont="1">
      <alignment horizontal="left" readingOrder="0" shrinkToFit="0" wrapText="0"/>
    </xf>
    <xf borderId="0" fillId="0" fontId="24" numFmtId="0" xfId="0" applyAlignment="1" applyFont="1">
      <alignment horizontal="left" readingOrder="0" shrinkToFit="0" wrapText="0"/>
    </xf>
    <xf borderId="0" fillId="0" fontId="24" numFmtId="0" xfId="0" applyAlignment="1" applyFont="1">
      <alignment horizontal="center" readingOrder="0" shrinkToFit="0" wrapText="0"/>
    </xf>
    <xf borderId="8" fillId="0" fontId="24" numFmtId="0" xfId="0" applyAlignment="1" applyBorder="1" applyFont="1">
      <alignment horizontal="center" readingOrder="0" shrinkToFit="0" wrapText="0"/>
    </xf>
    <xf borderId="5" fillId="0" fontId="10" numFmtId="0" xfId="0" applyAlignment="1" applyBorder="1" applyFont="1">
      <alignment horizontal="right" readingOrder="0" shrinkToFit="0" vertical="bottom" wrapText="0"/>
    </xf>
    <xf borderId="0" fillId="0" fontId="1" numFmtId="0" xfId="0" applyAlignment="1" applyFont="1">
      <alignment horizontal="left"/>
    </xf>
    <xf borderId="0" fillId="0" fontId="11" numFmtId="0" xfId="0" applyAlignment="1" applyFont="1">
      <alignment horizontal="left" shrinkToFit="0" vertical="bottom" wrapText="0"/>
    </xf>
    <xf borderId="0" fillId="2" fontId="6" numFmtId="0" xfId="0" applyAlignment="1" applyFont="1">
      <alignment readingOrder="0"/>
    </xf>
    <xf borderId="0" fillId="0" fontId="25" numFmtId="0" xfId="0" applyAlignment="1" applyFont="1">
      <alignment horizontal="right" readingOrder="0" shrinkToFit="0" vertical="top" wrapText="0"/>
    </xf>
    <xf borderId="9" fillId="0" fontId="25" numFmtId="0" xfId="0" applyAlignment="1" applyBorder="1" applyFont="1">
      <alignment horizontal="right" readingOrder="0" shrinkToFit="0" vertical="top" wrapText="0"/>
    </xf>
    <xf borderId="0" fillId="0" fontId="1" numFmtId="0" xfId="0" applyFont="1"/>
    <xf borderId="0" fillId="0" fontId="11" numFmtId="0" xfId="0" applyAlignment="1" applyFont="1">
      <alignment horizontal="right" shrinkToFit="0" vertical="bottom" wrapText="0"/>
    </xf>
    <xf borderId="0" fillId="0" fontId="1" numFmtId="0" xfId="0" applyAlignment="1" applyFont="1">
      <alignment readingOrder="0"/>
    </xf>
    <xf quotePrefix="1" borderId="0" fillId="0" fontId="3" numFmtId="0" xfId="0" applyAlignment="1" applyFont="1">
      <alignment horizontal="right" readingOrder="0" shrinkToFit="0" vertical="bottom" wrapText="0"/>
    </xf>
    <xf borderId="0" fillId="0" fontId="12" numFmtId="0" xfId="0" applyAlignment="1" applyFont="1">
      <alignment horizontal="right" readingOrder="0" shrinkToFit="0" wrapText="0"/>
    </xf>
    <xf borderId="3" fillId="0" fontId="12" numFmtId="0" xfId="0" applyAlignment="1" applyBorder="1" applyFont="1">
      <alignment horizontal="right" readingOrder="0" shrinkToFit="0" wrapText="0"/>
    </xf>
    <xf borderId="10" fillId="0" fontId="13" numFmtId="0" xfId="0" applyAlignment="1" applyBorder="1" applyFont="1">
      <alignment horizontal="right" readingOrder="0" shrinkToFit="0" wrapText="0"/>
    </xf>
    <xf quotePrefix="1" borderId="0" fillId="0" fontId="11" numFmtId="0" xfId="0" applyAlignment="1" applyFont="1">
      <alignment horizontal="left" readingOrder="0" shrinkToFit="0" vertical="bottom" wrapText="0"/>
    </xf>
    <xf borderId="0" fillId="0" fontId="26" numFmtId="0" xfId="0" applyAlignment="1" applyFont="1">
      <alignment horizontal="left" readingOrder="0"/>
    </xf>
    <xf quotePrefix="1" borderId="0" fillId="0" fontId="26" numFmtId="0" xfId="0" applyAlignment="1" applyFont="1">
      <alignment horizontal="left" readingOrder="0"/>
    </xf>
    <xf borderId="9" fillId="0" fontId="12" numFmtId="0" xfId="0" applyAlignment="1" applyBorder="1" applyFont="1">
      <alignment horizontal="right" readingOrder="0" shrinkToFit="0" vertical="top" wrapText="0"/>
    </xf>
    <xf borderId="0" fillId="0" fontId="21" numFmtId="0" xfId="0" applyAlignment="1" applyFont="1">
      <alignment horizontal="left" readingOrder="0" shrinkToFit="0" vertical="bottom" wrapText="0"/>
    </xf>
    <xf borderId="0" fillId="0" fontId="27" numFmtId="0" xfId="0" applyAlignment="1" applyFont="1">
      <alignment horizontal="left" readingOrder="0" shrinkToFit="0" vertical="bottom" wrapText="0"/>
    </xf>
    <xf borderId="0" fillId="0" fontId="28" numFmtId="0" xfId="0" applyAlignment="1" applyFont="1">
      <alignment horizontal="left" readingOrder="0"/>
    </xf>
    <xf borderId="0" fillId="0" fontId="28" numFmtId="4" xfId="0" applyAlignment="1" applyFont="1" applyNumberFormat="1">
      <alignment horizontal="left" readingOrder="0"/>
    </xf>
    <xf borderId="0" fillId="0" fontId="29" numFmtId="0" xfId="0" applyAlignment="1" applyFont="1">
      <alignment readingOrder="0" shrinkToFit="0" vertical="bottom" wrapText="0"/>
    </xf>
    <xf borderId="0" fillId="0" fontId="3" numFmtId="1" xfId="0" applyAlignment="1" applyFont="1" applyNumberFormat="1">
      <alignment horizontal="right" readingOrder="0" shrinkToFit="0" vertical="bottom" wrapText="0"/>
    </xf>
    <xf borderId="0" fillId="0" fontId="0" numFmtId="0" xfId="0" applyAlignment="1" applyFont="1">
      <alignment horizontal="right" readingOrder="0" shrinkToFit="0" wrapText="0"/>
    </xf>
    <xf borderId="0" fillId="0" fontId="1" numFmtId="1" xfId="0" applyAlignment="1" applyFont="1" applyNumberFormat="1">
      <alignment readingOrder="0"/>
    </xf>
    <xf borderId="0" fillId="0" fontId="16" numFmtId="0" xfId="0" applyAlignment="1" applyFont="1">
      <alignment horizontal="right" readingOrder="0" shrinkToFit="0" vertical="bottom" wrapText="0"/>
    </xf>
    <xf borderId="0" fillId="0" fontId="17" numFmtId="0" xfId="0" applyAlignment="1" applyFont="1">
      <alignment horizontal="right" readingOrder="0" shrinkToFit="0" vertical="bottom" wrapText="0"/>
    </xf>
    <xf borderId="0" fillId="0" fontId="15" numFmtId="0" xfId="0" applyAlignment="1" applyFont="1">
      <alignment horizontal="right" readingOrder="0" shrinkToFit="0" vertical="bottom" wrapText="0"/>
    </xf>
    <xf borderId="0" fillId="0" fontId="30" numFmtId="167" xfId="0" applyAlignment="1" applyFont="1" applyNumberFormat="1">
      <alignment horizontal="right" vertical="bottom"/>
    </xf>
    <xf borderId="0" fillId="0" fontId="10" numFmtId="0" xfId="0" applyAlignment="1" applyFont="1">
      <alignment horizontal="right" shrinkToFit="0" vertical="bottom" wrapText="1"/>
    </xf>
    <xf borderId="0" fillId="0" fontId="30" numFmtId="0" xfId="0" applyAlignment="1" applyFont="1">
      <alignment horizontal="right" vertical="bottom"/>
    </xf>
    <xf borderId="0" fillId="0" fontId="15" numFmtId="0" xfId="0" applyAlignment="1" applyFont="1">
      <alignment readingOrder="0" vertical="bottom"/>
    </xf>
    <xf borderId="0" fillId="0" fontId="15" numFmtId="3" xfId="0" applyAlignment="1" applyFont="1" applyNumberFormat="1">
      <alignment readingOrder="0" vertical="bottom"/>
    </xf>
    <xf borderId="0" fillId="0" fontId="1" numFmtId="168" xfId="0" applyAlignment="1" applyFont="1" applyNumberFormat="1">
      <alignment readingOrder="0"/>
    </xf>
    <xf borderId="0" fillId="0" fontId="11" numFmtId="168"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2" fontId="16" numFmtId="4" xfId="0" applyAlignment="1" applyFont="1" applyNumberFormat="1">
      <alignment horizontal="right" readingOrder="0" shrinkToFit="0" wrapText="0"/>
    </xf>
    <xf borderId="0" fillId="0" fontId="13" numFmtId="4" xfId="0" applyAlignment="1" applyFont="1" applyNumberFormat="1">
      <alignment horizontal="right" readingOrder="0" shrinkToFit="0" vertical="bottom" wrapText="0"/>
    </xf>
    <xf borderId="0" fillId="2" fontId="17" numFmtId="4" xfId="0" applyAlignment="1" applyFont="1" applyNumberFormat="1">
      <alignment horizontal="right" readingOrder="0" shrinkToFit="0" wrapText="0"/>
    </xf>
    <xf borderId="0" fillId="0" fontId="12" numFmtId="4" xfId="0" applyAlignment="1" applyFont="1" applyNumberFormat="1">
      <alignment horizontal="right" readingOrder="0" shrinkToFit="0" vertical="bottom" wrapText="0"/>
    </xf>
    <xf borderId="3" fillId="2" fontId="17" numFmtId="4" xfId="0" applyAlignment="1" applyBorder="1" applyFont="1" applyNumberFormat="1">
      <alignment horizontal="right" readingOrder="0" shrinkToFit="0" wrapText="0"/>
    </xf>
    <xf borderId="0" fillId="2" fontId="17" numFmtId="0" xfId="0" applyAlignment="1" applyFont="1">
      <alignment horizontal="right" readingOrder="0" shrinkToFit="0" wrapText="0"/>
    </xf>
    <xf borderId="0" fillId="0" fontId="12" numFmtId="0" xfId="0" applyAlignment="1" applyFont="1">
      <alignment horizontal="right" readingOrder="0" shrinkToFit="0" vertical="bottom" wrapText="0"/>
    </xf>
    <xf borderId="0" fillId="0" fontId="28" numFmtId="0" xfId="0" applyAlignment="1" applyFont="1">
      <alignment readingOrder="0"/>
    </xf>
    <xf quotePrefix="1" borderId="0" fillId="0" fontId="31" numFmtId="0" xfId="0" applyAlignment="1" applyFont="1">
      <alignment horizontal="right" readingOrder="0" shrinkToFit="0" vertical="bottom" wrapText="0"/>
    </xf>
    <xf borderId="0" fillId="0" fontId="31" numFmtId="0" xfId="0" applyAlignment="1" applyFont="1">
      <alignment readingOrder="0" shrinkToFit="0" vertical="bottom" wrapText="0"/>
    </xf>
    <xf borderId="0" fillId="0" fontId="32" numFmtId="0" xfId="0" applyAlignment="1" applyFont="1">
      <alignment readingOrder="0" shrinkToFit="0" vertical="bottom" wrapText="0"/>
    </xf>
    <xf quotePrefix="1" borderId="0" fillId="0" fontId="33" numFmtId="0" xfId="0" applyFont="1"/>
    <xf borderId="0" fillId="0" fontId="32" numFmtId="0" xfId="0" applyAlignment="1" applyFont="1">
      <alignment horizontal="right" readingOrder="0" shrinkToFit="0" vertical="bottom" wrapText="0"/>
    </xf>
    <xf borderId="0" fillId="0" fontId="33" numFmtId="0" xfId="0" applyFont="1"/>
    <xf borderId="0" fillId="0" fontId="31" numFmtId="0" xfId="0" applyAlignment="1" applyFont="1">
      <alignment horizontal="right" readingOrder="0" shrinkToFit="0" vertical="bottom" wrapText="0"/>
    </xf>
    <xf borderId="0" fillId="0" fontId="15" numFmtId="0" xfId="0" applyAlignment="1" applyFont="1">
      <alignment readingOrder="0" shrinkToFit="0" vertical="bottom" wrapText="0"/>
    </xf>
    <xf borderId="0" fillId="0" fontId="3" numFmtId="4" xfId="0" applyAlignment="1" applyFont="1" applyNumberFormat="1">
      <alignment horizontal="right" readingOrder="0" shrinkToFit="0" vertical="bottom" wrapText="0"/>
    </xf>
    <xf borderId="0" fillId="0" fontId="34" numFmtId="0" xfId="0" applyAlignment="1" applyFont="1">
      <alignment readingOrder="0" shrinkToFit="0" vertical="bottom" wrapText="0"/>
    </xf>
    <xf quotePrefix="1" borderId="0" fillId="0" fontId="3" numFmtId="0" xfId="0" applyAlignment="1" applyFont="1">
      <alignment vertical="bottom"/>
    </xf>
    <xf borderId="0" fillId="0" fontId="3" numFmtId="0" xfId="0" applyAlignment="1" applyFont="1">
      <alignment vertical="bottom"/>
    </xf>
    <xf borderId="0" fillId="0" fontId="11" numFmtId="0" xfId="0" applyAlignment="1" applyFont="1">
      <alignment shrinkToFit="0" vertical="bottom" wrapText="0"/>
    </xf>
    <xf borderId="0" fillId="0" fontId="0" numFmtId="4" xfId="0" applyAlignment="1" applyFont="1" applyNumberFormat="1">
      <alignment readingOrder="0" shrinkToFit="0" vertical="bottom" wrapText="0"/>
    </xf>
    <xf borderId="0" fillId="0" fontId="1" numFmtId="4" xfId="0" applyAlignment="1" applyFont="1" applyNumberFormat="1">
      <alignment readingOrder="0"/>
    </xf>
    <xf borderId="0" fillId="0" fontId="1" numFmtId="4" xfId="0" applyFont="1" applyNumberFormat="1"/>
    <xf borderId="0" fillId="0" fontId="35" numFmtId="0" xfId="0" applyAlignment="1" applyFont="1">
      <alignment readingOrder="0"/>
    </xf>
    <xf borderId="0" fillId="0" fontId="36" numFmtId="0" xfId="0" applyAlignment="1" applyFont="1">
      <alignment horizontal="right" readingOrder="0" shrinkToFit="0" vertical="bottom" wrapText="0"/>
    </xf>
    <xf borderId="0" fillId="0" fontId="35" numFmtId="0" xfId="0" applyAlignment="1" applyFont="1">
      <alignment horizontal="right" vertical="bottom"/>
    </xf>
    <xf borderId="0" fillId="0" fontId="10" numFmtId="0" xfId="0" applyAlignment="1" applyFont="1">
      <alignment vertical="bottom"/>
    </xf>
    <xf borderId="0" fillId="0" fontId="37" numFmtId="0" xfId="0" applyAlignment="1" applyFont="1">
      <alignment horizontal="right" readingOrder="0" shrinkToFit="0" vertical="bottom" wrapText="0"/>
    </xf>
    <xf borderId="0" fillId="0" fontId="38" numFmtId="0" xfId="0" applyAlignment="1" applyFont="1">
      <alignment horizontal="right" readingOrder="0" shrinkToFit="0" vertical="bottom" wrapText="0"/>
    </xf>
    <xf borderId="0" fillId="0" fontId="39" numFmtId="0" xfId="0" applyAlignment="1" applyFont="1">
      <alignment readingOrder="0"/>
    </xf>
    <xf borderId="0" fillId="0" fontId="38" numFmtId="10" xfId="0" applyAlignment="1" applyFont="1" applyNumberFormat="1">
      <alignment horizontal="right" readingOrder="0" shrinkToFit="0" vertical="bottom" wrapText="0"/>
    </xf>
    <xf borderId="0" fillId="0" fontId="39" numFmtId="0" xfId="0" applyFont="1"/>
    <xf borderId="0" fillId="0" fontId="3" numFmtId="165" xfId="0" applyAlignment="1" applyFont="1" applyNumberFormat="1">
      <alignment readingOrder="0" shrinkToFit="0" vertical="bottom" wrapText="0"/>
    </xf>
    <xf borderId="0" fillId="0" fontId="3" numFmtId="165" xfId="0" applyAlignment="1" applyFont="1" applyNumberFormat="1">
      <alignment horizontal="right" readingOrder="0" shrinkToFit="0" vertical="bottom" wrapText="0"/>
    </xf>
    <xf borderId="0" fillId="0" fontId="39" numFmtId="0" xfId="0" applyAlignment="1" applyFont="1">
      <alignment horizontal="right" readingOrder="0" shrinkToFit="0" vertical="bottom" wrapText="0"/>
    </xf>
    <xf borderId="0" fillId="0" fontId="3" numFmtId="165" xfId="0" applyAlignment="1" applyFont="1" applyNumberFormat="1">
      <alignment shrinkToFit="0" vertical="bottom" wrapText="0"/>
    </xf>
    <xf borderId="0" fillId="0" fontId="34" numFmtId="4" xfId="0" applyAlignment="1" applyFont="1" applyNumberFormat="1">
      <alignment readingOrder="0" shrinkToFit="0" vertical="bottom" wrapText="0"/>
    </xf>
    <xf borderId="0" fillId="0" fontId="36" numFmtId="0" xfId="0" applyAlignment="1" applyFont="1">
      <alignment horizontal="right" readingOrder="0" shrinkToFit="0" wrapText="0"/>
    </xf>
    <xf quotePrefix="1" borderId="0" fillId="0" fontId="3" numFmtId="0" xfId="0" applyAlignment="1" applyFont="1">
      <alignment readingOrder="0" shrinkToFit="0" vertical="bottom" wrapText="0"/>
    </xf>
    <xf borderId="0" fillId="0" fontId="3" numFmtId="0" xfId="0" applyAlignment="1" applyFont="1">
      <alignment readingOrder="0" shrinkToFit="0" vertical="bottom" wrapText="0"/>
    </xf>
    <xf borderId="0" fillId="0" fontId="30" numFmtId="0" xfId="0" applyAlignment="1" applyFont="1">
      <alignment vertical="bottom"/>
    </xf>
    <xf borderId="0" fillId="0" fontId="40" numFmtId="4" xfId="0" applyAlignment="1" applyFont="1" applyNumberFormat="1">
      <alignment readingOrder="0"/>
    </xf>
    <xf borderId="0" fillId="0" fontId="1" numFmtId="2" xfId="0" applyAlignment="1" applyFont="1" applyNumberFormat="1">
      <alignment readingOrder="0"/>
    </xf>
    <xf borderId="0" fillId="0" fontId="11" numFmtId="2" xfId="0" applyAlignment="1" applyFont="1" applyNumberFormat="1">
      <alignment horizontal="right" readingOrder="0" shrinkToFit="0" vertical="bottom" wrapText="0"/>
    </xf>
    <xf borderId="0" fillId="0" fontId="20" numFmtId="2" xfId="0" applyAlignment="1" applyFont="1" applyNumberFormat="1">
      <alignment readingOrder="0"/>
    </xf>
    <xf borderId="0" fillId="0" fontId="1" numFmtId="2" xfId="0" applyFont="1" applyNumberFormat="1"/>
    <xf borderId="0" fillId="2" fontId="11" numFmtId="2" xfId="0" applyAlignment="1" applyFill="1" applyFont="1" applyNumberFormat="1">
      <alignment readingOrder="0" shrinkToFit="0" wrapText="0"/>
    </xf>
    <xf borderId="0" fillId="0" fontId="21" numFmtId="49" xfId="0" applyAlignment="1" applyFont="1" applyNumberFormat="1">
      <alignment readingOrder="0" shrinkToFit="0" vertical="bottom" wrapText="0"/>
    </xf>
    <xf borderId="0" fillId="5" fontId="41" numFmtId="0" xfId="0" applyFill="1" applyFon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1" Type="http://schemas.openxmlformats.org/officeDocument/2006/relationships/worksheet" Target="worksheets/sheet58.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vanderbilt.edu/lapop-espanol/" TargetMode="External"/><Relationship Id="rId42" Type="http://schemas.openxmlformats.org/officeDocument/2006/relationships/hyperlink" Target="https://www.inegi.org.mx/programas/enigh/nc/2020/" TargetMode="External"/><Relationship Id="rId41" Type="http://schemas.openxmlformats.org/officeDocument/2006/relationships/hyperlink" Target="https://www.inegi.org.mx/programas/enigh/nc/2020/" TargetMode="External"/><Relationship Id="rId44" Type="http://schemas.openxmlformats.org/officeDocument/2006/relationships/hyperlink" Target="https://www.planeacion.sep.gob.mx/Doc/estadistica_e_indicadores/principales_cifras/principales_cifras_2018_2019_bolsillo.pdf" TargetMode="External"/><Relationship Id="rId43" Type="http://schemas.openxmlformats.org/officeDocument/2006/relationships/hyperlink" Target="https://www.planeacion.sep.gob.mx/indicadorespronosticos.aspx" TargetMode="External"/><Relationship Id="rId46" Type="http://schemas.openxmlformats.org/officeDocument/2006/relationships/hyperlink" Target="https://www.planeacion.sep.gob.mx/Doc/estadistica_e_indicadores/principales_cifras/principales_cifras_2019_2020_bolsillo.pdf" TargetMode="External"/><Relationship Id="rId45" Type="http://schemas.openxmlformats.org/officeDocument/2006/relationships/hyperlink" Target="https://www.planeacion.sep.gob.mx/principalescifras/" TargetMode="External"/><Relationship Id="rId1" Type="http://schemas.openxmlformats.org/officeDocument/2006/relationships/hyperlink" Target="https://www.coneval.org.mx/Medicion/MP/Paginas/AE_pobreza_2022.aspx" TargetMode="External"/><Relationship Id="rId2" Type="http://schemas.openxmlformats.org/officeDocument/2006/relationships/hyperlink" Target="https://www.inegi.org.mx/sistemas/olap/Proyectos/bd/continuas/mortalidad/MortalidadGeneral.asp" TargetMode="External"/><Relationship Id="rId3" Type="http://schemas.openxmlformats.org/officeDocument/2006/relationships/hyperlink" Target="https://www.inegi.org.mx/sistemas/olap/Proyectos/bd/continuas/mortalidad/MortalidadGeneral.asp" TargetMode="External"/><Relationship Id="rId4" Type="http://schemas.openxmlformats.org/officeDocument/2006/relationships/hyperlink" Target="https://www.inegi.org.mx/sistemas/olap/Proyectos/bd/continuas/mortalidad/MortalidadGeneral.asp" TargetMode="External"/><Relationship Id="rId9" Type="http://schemas.openxmlformats.org/officeDocument/2006/relationships/hyperlink" Target="https://static1.squarespace.com/static/5eaa390ddf0dcb548e9dd5da/t/647041b385d0307a47a4573a/1685078486067/ESP-MPI-2023-web.pdf" TargetMode="External"/><Relationship Id="rId48" Type="http://schemas.openxmlformats.org/officeDocument/2006/relationships/hyperlink" Target="https://www.planeacion.sep.gob.mx/principalescifras/" TargetMode="External"/><Relationship Id="rId47" Type="http://schemas.openxmlformats.org/officeDocument/2006/relationships/hyperlink" Target="https://www.inegi.org.mx/app/tabulados/interactivos/?px=Educacion_05&amp;bd=Educacion" TargetMode="External"/><Relationship Id="rId49" Type="http://schemas.openxmlformats.org/officeDocument/2006/relationships/hyperlink" Target="https://www.planeacion.sep.gob.mx/principalescifras/" TargetMode="External"/><Relationship Id="rId5" Type="http://schemas.openxmlformats.org/officeDocument/2006/relationships/hyperlink" Target="https://www.inegi.org.mx/programas/enh/2017/" TargetMode="External"/><Relationship Id="rId6" Type="http://schemas.openxmlformats.org/officeDocument/2006/relationships/hyperlink" Target="https://www.inegi.org.mx/contenidos/saladeprensa/boletines/2020/EstSociodemo/Defcioneshomicidio2019.pdf" TargetMode="External"/><Relationship Id="rId7" Type="http://schemas.openxmlformats.org/officeDocument/2006/relationships/hyperlink" Target="https://www.inegi.org.mx/sistemas/olap/Proyectos/bd/continuas/mortalidad/MortalidadGeneral.asp" TargetMode="External"/><Relationship Id="rId8" Type="http://schemas.openxmlformats.org/officeDocument/2006/relationships/hyperlink" Target="https://static1.squarespace.com/static/5eaa390ddf0dcb548e9dd5da/t/647041b385d0307a47a4573a/1685078486067/ESP-MPI-2023-web.pdf" TargetMode="External"/><Relationship Id="rId31" Type="http://schemas.openxmlformats.org/officeDocument/2006/relationships/hyperlink" Target="https://micrositios.inai.org.mx/gobiernoabierto/?page_id=5765" TargetMode="External"/><Relationship Id="rId30" Type="http://schemas.openxmlformats.org/officeDocument/2006/relationships/hyperlink" Target="https://www.inegi.org.mx/programas/encig/2019/default.html" TargetMode="External"/><Relationship Id="rId33" Type="http://schemas.openxmlformats.org/officeDocument/2006/relationships/hyperlink" Target="https://www.inegi.org.mx/programas/enoe/15ymas/" TargetMode="External"/><Relationship Id="rId32" Type="http://schemas.openxmlformats.org/officeDocument/2006/relationships/hyperlink" Target="https://www.inegi.org.mx/programas/encig/2019/default.html" TargetMode="External"/><Relationship Id="rId35" Type="http://schemas.openxmlformats.org/officeDocument/2006/relationships/hyperlink" Target="https://www.inegi.org.mx/app/tabulados/interactivos/?pxq=Natalidad_Natalidad_02_4e506333-fc26-4f8b-af82-575643de5fe2&amp;idrt=126&amp;opc=t" TargetMode="External"/><Relationship Id="rId34" Type="http://schemas.openxmlformats.org/officeDocument/2006/relationships/hyperlink" Target="https://www.inegi.org.mx/app/tabulados/interactivos/?pxq=Natalidad_Natalidad_02_4e506333-fc26-4f8b-af82-575643de5fe2&amp;idrt=126&amp;opc=t" TargetMode="External"/><Relationship Id="rId37" Type="http://schemas.openxmlformats.org/officeDocument/2006/relationships/hyperlink" Target="https://www.inegi.org.mx/programas/enut/2019/" TargetMode="External"/><Relationship Id="rId36" Type="http://schemas.openxmlformats.org/officeDocument/2006/relationships/hyperlink" Target="https://mexicocomovamos.mx/semaforos-estatales/indicador/informalidad/" TargetMode="External"/><Relationship Id="rId39" Type="http://schemas.openxmlformats.org/officeDocument/2006/relationships/hyperlink" Target="https://www.cndh.org.mx/sites/all/doc/programas/mujer/7_Indicadores/nac/B_3.pdf" TargetMode="External"/><Relationship Id="rId38" Type="http://schemas.openxmlformats.org/officeDocument/2006/relationships/hyperlink" Target="https://www.inegi.org.mx/programas/envipe/2019/" TargetMode="External"/><Relationship Id="rId20" Type="http://schemas.openxmlformats.org/officeDocument/2006/relationships/hyperlink" Target="https://www.inegi.org.mx/temas/salud/" TargetMode="External"/><Relationship Id="rId22" Type="http://schemas.openxmlformats.org/officeDocument/2006/relationships/hyperlink" Target="https://www.inegi.org.mx/temas/mortalidad/" TargetMode="External"/><Relationship Id="rId21" Type="http://schemas.openxmlformats.org/officeDocument/2006/relationships/hyperlink" Target="https://www.inegi.org.mx/temas/mortalidad/" TargetMode="External"/><Relationship Id="rId24" Type="http://schemas.openxmlformats.org/officeDocument/2006/relationships/hyperlink" Target="http://sina.conagua.gob.mx/sina/tema.php?tema=gradoPresion&amp;ver=mapa" TargetMode="External"/><Relationship Id="rId23" Type="http://schemas.openxmlformats.org/officeDocument/2006/relationships/hyperlink" Target="https://imco.org.mx/sistema-de-indicadores-para-monitorear-los-avances-de-la-estrategia-nacional-para-la-prevencion-y-el-control-del-sobrepeso-la-obesidad-y-la-diabetes/" TargetMode="External"/><Relationship Id="rId26" Type="http://schemas.openxmlformats.org/officeDocument/2006/relationships/hyperlink" Target="https://www.inegi.org.mx/programas/encig/2019/default.html" TargetMode="External"/><Relationship Id="rId25" Type="http://schemas.openxmlformats.org/officeDocument/2006/relationships/hyperlink" Target="https://www.inegi.org.mx/programas/enh/2017/" TargetMode="External"/><Relationship Id="rId28" Type="http://schemas.openxmlformats.org/officeDocument/2006/relationships/hyperlink" Target="https://www.inegi.org.mx/programas/enh/2017/" TargetMode="External"/><Relationship Id="rId27" Type="http://schemas.openxmlformats.org/officeDocument/2006/relationships/hyperlink" Target="https://www.inegi.org.mx/programas/enh/2017/" TargetMode="External"/><Relationship Id="rId29" Type="http://schemas.openxmlformats.org/officeDocument/2006/relationships/hyperlink" Target="https://computos2018.ine.mx/" TargetMode="External"/><Relationship Id="rId51" Type="http://schemas.openxmlformats.org/officeDocument/2006/relationships/drawing" Target="../drawings/drawing2.xml"/><Relationship Id="rId50" Type="http://schemas.openxmlformats.org/officeDocument/2006/relationships/hyperlink" Target="https://bit.ly/2GQpAap" TargetMode="External"/><Relationship Id="rId11" Type="http://schemas.openxmlformats.org/officeDocument/2006/relationships/hyperlink" Target="https://www.planeacion.sep.gob.mx/principalescifras/" TargetMode="External"/><Relationship Id="rId10" Type="http://schemas.openxmlformats.org/officeDocument/2006/relationships/hyperlink" Target="https://www.inegi.org.mx/programas/envipe/2023/" TargetMode="External"/><Relationship Id="rId13" Type="http://schemas.openxmlformats.org/officeDocument/2006/relationships/hyperlink" Target="https://www.planeacion.sep.gob.mx/indicadorespronosticos.aspx" TargetMode="External"/><Relationship Id="rId12" Type="http://schemas.openxmlformats.org/officeDocument/2006/relationships/hyperlink" Target="https://www.planeacion.sep.gob.mx/Doc/estadistica_e_indicadores/principales_cifras/principales_cifras_2019_2020_bolsillo.pdf" TargetMode="External"/><Relationship Id="rId15" Type="http://schemas.openxmlformats.org/officeDocument/2006/relationships/hyperlink" Target="https://www.inegi.org.mx/programas/dutih/2022/" TargetMode="External"/><Relationship Id="rId14" Type="http://schemas.openxmlformats.org/officeDocument/2006/relationships/hyperlink" Target="https://www.planeacion.sep.gob.mx/principalescifras/" TargetMode="External"/><Relationship Id="rId17" Type="http://schemas.openxmlformats.org/officeDocument/2006/relationships/hyperlink" Target="https://www.inegi.org.mx/programas/dutih/2022/" TargetMode="External"/><Relationship Id="rId16" Type="http://schemas.openxmlformats.org/officeDocument/2006/relationships/hyperlink" Target="https://www.inegi.org.mx/programas/dutih/2022/" TargetMode="External"/><Relationship Id="rId19" Type="http://schemas.openxmlformats.org/officeDocument/2006/relationships/hyperlink" Target="https://www.inegi.org.mx/app/tabulados/interactivos/?pxq=Mortalidad_Mortalidad_09_61312f04-e039-4659-8095-0ce2cd284415https://www.inegi.org.mx/app/tabulados/interactivos/?pxq=Mortalidad_Mortalidad_09_61312f04-e039-4659-8095-0ce2cd284415" TargetMode="External"/><Relationship Id="rId18" Type="http://schemas.openxmlformats.org/officeDocument/2006/relationships/hyperlink" Target="https://articulo19.org/disonancia/"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1" t="s">
        <v>1</v>
      </c>
      <c r="C1" s="1" t="s">
        <v>2</v>
      </c>
    </row>
    <row r="2">
      <c r="A2" s="1">
        <v>2010.0</v>
      </c>
      <c r="B2" s="2" t="s">
        <v>3</v>
      </c>
      <c r="C2" s="1">
        <v>1.12942136E8</v>
      </c>
    </row>
    <row r="3">
      <c r="A3" s="1">
        <v>2010.0</v>
      </c>
      <c r="B3" s="2" t="s">
        <v>4</v>
      </c>
      <c r="C3" s="1">
        <v>1187549.0</v>
      </c>
    </row>
    <row r="4">
      <c r="A4" s="1">
        <v>2010.0</v>
      </c>
      <c r="B4" s="2" t="s">
        <v>5</v>
      </c>
      <c r="C4" s="1">
        <v>3163386.0</v>
      </c>
    </row>
    <row r="5">
      <c r="A5" s="1">
        <v>2010.0</v>
      </c>
      <c r="B5" s="2" t="s">
        <v>6</v>
      </c>
      <c r="C5" s="1">
        <v>629630.0</v>
      </c>
    </row>
    <row r="6">
      <c r="A6" s="1">
        <v>2010.0</v>
      </c>
      <c r="B6" s="2" t="s">
        <v>7</v>
      </c>
      <c r="C6" s="1">
        <v>826659.0</v>
      </c>
    </row>
    <row r="7">
      <c r="A7" s="1">
        <v>2010.0</v>
      </c>
      <c r="B7" s="2" t="s">
        <v>8</v>
      </c>
      <c r="C7" s="1">
        <v>2764843.0</v>
      </c>
    </row>
    <row r="8">
      <c r="A8" s="1">
        <v>2010.0</v>
      </c>
      <c r="B8" s="2" t="s">
        <v>9</v>
      </c>
      <c r="C8" s="1">
        <v>649295.0</v>
      </c>
    </row>
    <row r="9">
      <c r="A9" s="1">
        <v>2010.0</v>
      </c>
      <c r="B9" s="2" t="s">
        <v>10</v>
      </c>
      <c r="C9" s="1">
        <v>4819000.0</v>
      </c>
    </row>
    <row r="10">
      <c r="A10" s="1">
        <v>2010.0</v>
      </c>
      <c r="B10" s="2" t="s">
        <v>11</v>
      </c>
      <c r="C10" s="1">
        <v>3441209.0</v>
      </c>
    </row>
    <row r="11">
      <c r="A11" s="1">
        <v>2010.0</v>
      </c>
      <c r="B11" s="2" t="s">
        <v>12</v>
      </c>
      <c r="C11" s="1">
        <v>8939412.0</v>
      </c>
    </row>
    <row r="12">
      <c r="A12" s="1">
        <v>2010.0</v>
      </c>
      <c r="B12" s="2" t="s">
        <v>13</v>
      </c>
      <c r="C12" s="1">
        <v>1644169.0</v>
      </c>
    </row>
    <row r="13">
      <c r="A13" s="1">
        <v>2010.0</v>
      </c>
      <c r="B13" s="2" t="s">
        <v>14</v>
      </c>
      <c r="C13" s="1">
        <v>5503686.0</v>
      </c>
    </row>
    <row r="14">
      <c r="A14" s="1">
        <v>2010.0</v>
      </c>
      <c r="B14" s="2" t="s">
        <v>15</v>
      </c>
      <c r="C14" s="1">
        <v>3410424.0</v>
      </c>
    </row>
    <row r="15">
      <c r="A15" s="1">
        <v>2010.0</v>
      </c>
      <c r="B15" s="2" t="s">
        <v>16</v>
      </c>
      <c r="C15" s="1">
        <v>2668364.0</v>
      </c>
    </row>
    <row r="16">
      <c r="A16" s="1">
        <v>2010.0</v>
      </c>
      <c r="B16" s="2" t="s">
        <v>17</v>
      </c>
      <c r="C16" s="1">
        <v>7408820.0</v>
      </c>
    </row>
    <row r="17">
      <c r="A17" s="1">
        <v>2010.0</v>
      </c>
      <c r="B17" s="2" t="s">
        <v>18</v>
      </c>
      <c r="C17" s="1">
        <v>1.5268489E7</v>
      </c>
    </row>
    <row r="18">
      <c r="A18" s="1">
        <v>2010.0</v>
      </c>
      <c r="B18" s="2" t="s">
        <v>19</v>
      </c>
      <c r="C18" s="1">
        <v>4369051.0</v>
      </c>
    </row>
    <row r="19">
      <c r="A19" s="1">
        <v>2010.0</v>
      </c>
      <c r="B19" s="2" t="s">
        <v>20</v>
      </c>
      <c r="C19" s="1">
        <v>1783439.0</v>
      </c>
    </row>
    <row r="20">
      <c r="A20" s="1">
        <v>2010.0</v>
      </c>
      <c r="B20" s="2" t="s">
        <v>21</v>
      </c>
      <c r="C20" s="1">
        <v>1085119.0</v>
      </c>
    </row>
    <row r="21">
      <c r="A21" s="1">
        <v>2010.0</v>
      </c>
      <c r="B21" s="2" t="s">
        <v>22</v>
      </c>
      <c r="C21" s="1">
        <v>4669666.0</v>
      </c>
    </row>
    <row r="22">
      <c r="A22" s="1">
        <v>2010.0</v>
      </c>
      <c r="B22" s="2" t="s">
        <v>23</v>
      </c>
      <c r="C22" s="1">
        <v>3823642.0</v>
      </c>
    </row>
    <row r="23">
      <c r="A23" s="1">
        <v>2010.0</v>
      </c>
      <c r="B23" s="2" t="s">
        <v>24</v>
      </c>
      <c r="C23" s="1">
        <v>5827654.0</v>
      </c>
    </row>
    <row r="24">
      <c r="A24" s="1">
        <v>2010.0</v>
      </c>
      <c r="B24" s="2" t="s">
        <v>25</v>
      </c>
      <c r="C24" s="1">
        <v>1824388.0</v>
      </c>
    </row>
    <row r="25">
      <c r="A25" s="1">
        <v>2010.0</v>
      </c>
      <c r="B25" s="2" t="s">
        <v>26</v>
      </c>
      <c r="C25" s="1">
        <v>1318805.0</v>
      </c>
    </row>
    <row r="26">
      <c r="A26" s="1">
        <v>2010.0</v>
      </c>
      <c r="B26" s="2" t="s">
        <v>27</v>
      </c>
      <c r="C26" s="1">
        <v>2604555.0</v>
      </c>
    </row>
    <row r="27">
      <c r="A27" s="1">
        <v>2010.0</v>
      </c>
      <c r="B27" s="2" t="s">
        <v>28</v>
      </c>
      <c r="C27" s="1">
        <v>2785412.0</v>
      </c>
    </row>
    <row r="28">
      <c r="A28" s="1">
        <v>2010.0</v>
      </c>
      <c r="B28" s="2" t="s">
        <v>29</v>
      </c>
      <c r="C28" s="1">
        <v>2667301.0</v>
      </c>
    </row>
    <row r="29">
      <c r="A29" s="1">
        <v>2010.0</v>
      </c>
      <c r="B29" s="2" t="s">
        <v>30</v>
      </c>
      <c r="C29" s="1">
        <v>2238559.0</v>
      </c>
    </row>
    <row r="30">
      <c r="A30" s="1">
        <v>2010.0</v>
      </c>
      <c r="B30" s="2" t="s">
        <v>31</v>
      </c>
      <c r="C30" s="1">
        <v>3288434.0</v>
      </c>
    </row>
    <row r="31">
      <c r="A31" s="1">
        <v>2010.0</v>
      </c>
      <c r="B31" s="2" t="s">
        <v>32</v>
      </c>
      <c r="C31" s="1">
        <v>1176142.0</v>
      </c>
    </row>
    <row r="32">
      <c r="A32" s="1">
        <v>2010.0</v>
      </c>
      <c r="B32" s="2" t="s">
        <v>33</v>
      </c>
      <c r="C32" s="1">
        <v>7692744.0</v>
      </c>
    </row>
    <row r="33">
      <c r="A33" s="1">
        <v>2010.0</v>
      </c>
      <c r="B33" s="2" t="s">
        <v>34</v>
      </c>
      <c r="C33" s="1">
        <v>1964523.0</v>
      </c>
    </row>
    <row r="34">
      <c r="A34" s="1">
        <v>2010.0</v>
      </c>
      <c r="B34" s="2" t="s">
        <v>35</v>
      </c>
      <c r="C34" s="1">
        <v>1497767.0</v>
      </c>
    </row>
    <row r="35">
      <c r="A35" s="1">
        <v>2011.0</v>
      </c>
      <c r="B35" s="2" t="s">
        <v>3</v>
      </c>
      <c r="C35" s="1">
        <v>1.14551762E8</v>
      </c>
    </row>
    <row r="36">
      <c r="A36" s="1">
        <v>2011.0</v>
      </c>
      <c r="B36" s="2" t="s">
        <v>4</v>
      </c>
      <c r="C36" s="1">
        <v>1209353.0</v>
      </c>
    </row>
    <row r="37">
      <c r="A37" s="1">
        <v>2011.0</v>
      </c>
      <c r="B37" s="2" t="s">
        <v>5</v>
      </c>
      <c r="C37" s="1">
        <v>3203820.0</v>
      </c>
    </row>
    <row r="38">
      <c r="A38" s="1">
        <v>2011.0</v>
      </c>
      <c r="B38" s="2" t="s">
        <v>6</v>
      </c>
      <c r="C38" s="1">
        <v>642635.0</v>
      </c>
    </row>
    <row r="39">
      <c r="A39" s="1">
        <v>2011.0</v>
      </c>
      <c r="B39" s="2" t="s">
        <v>7</v>
      </c>
      <c r="C39" s="1">
        <v>841116.0</v>
      </c>
    </row>
    <row r="40">
      <c r="A40" s="1">
        <v>2011.0</v>
      </c>
      <c r="B40" s="2" t="s">
        <v>8</v>
      </c>
      <c r="C40" s="1">
        <v>2807298.0</v>
      </c>
    </row>
    <row r="41">
      <c r="A41" s="1">
        <v>2011.0</v>
      </c>
      <c r="B41" s="2" t="s">
        <v>9</v>
      </c>
      <c r="C41" s="1">
        <v>661016.0</v>
      </c>
    </row>
    <row r="42">
      <c r="A42" s="1">
        <v>2011.0</v>
      </c>
      <c r="B42" s="2" t="s">
        <v>10</v>
      </c>
      <c r="C42" s="1">
        <v>4896706.0</v>
      </c>
    </row>
    <row r="43">
      <c r="A43" s="1">
        <v>2011.0</v>
      </c>
      <c r="B43" s="2" t="s">
        <v>11</v>
      </c>
      <c r="C43" s="1">
        <v>3482460.0</v>
      </c>
    </row>
    <row r="44">
      <c r="A44" s="1">
        <v>2011.0</v>
      </c>
      <c r="B44" s="2" t="s">
        <v>12</v>
      </c>
      <c r="C44" s="1">
        <v>9024221.0</v>
      </c>
    </row>
    <row r="45">
      <c r="A45" s="1">
        <v>2011.0</v>
      </c>
      <c r="B45" s="2" t="s">
        <v>13</v>
      </c>
      <c r="C45" s="1">
        <v>1668931.0</v>
      </c>
    </row>
    <row r="46">
      <c r="A46" s="1">
        <v>2011.0</v>
      </c>
      <c r="B46" s="2" t="s">
        <v>14</v>
      </c>
      <c r="C46" s="1">
        <v>5582078.0</v>
      </c>
    </row>
    <row r="47">
      <c r="A47" s="1">
        <v>2011.0</v>
      </c>
      <c r="B47" s="2" t="s">
        <v>15</v>
      </c>
      <c r="C47" s="1">
        <v>3449233.0</v>
      </c>
    </row>
    <row r="48">
      <c r="A48" s="1">
        <v>2011.0</v>
      </c>
      <c r="B48" s="2" t="s">
        <v>16</v>
      </c>
      <c r="C48" s="1">
        <v>2709348.0</v>
      </c>
    </row>
    <row r="49">
      <c r="A49" s="1">
        <v>2011.0</v>
      </c>
      <c r="B49" s="2" t="s">
        <v>17</v>
      </c>
      <c r="C49" s="1">
        <v>7514787.0</v>
      </c>
    </row>
    <row r="50">
      <c r="A50" s="1">
        <v>2011.0</v>
      </c>
      <c r="B50" s="2" t="s">
        <v>18</v>
      </c>
      <c r="C50" s="1">
        <v>1.5487319E7</v>
      </c>
    </row>
    <row r="51">
      <c r="A51" s="1">
        <v>2011.0</v>
      </c>
      <c r="B51" s="2" t="s">
        <v>19</v>
      </c>
      <c r="C51" s="1">
        <v>4426748.0</v>
      </c>
    </row>
    <row r="52">
      <c r="A52" s="1">
        <v>2011.0</v>
      </c>
      <c r="B52" s="2" t="s">
        <v>20</v>
      </c>
      <c r="C52" s="1">
        <v>1810631.0</v>
      </c>
    </row>
    <row r="53">
      <c r="A53" s="1">
        <v>2011.0</v>
      </c>
      <c r="B53" s="2" t="s">
        <v>21</v>
      </c>
      <c r="C53" s="1">
        <v>1103642.0</v>
      </c>
    </row>
    <row r="54">
      <c r="A54" s="1">
        <v>2011.0</v>
      </c>
      <c r="B54" s="2" t="s">
        <v>22</v>
      </c>
      <c r="C54" s="1">
        <v>4755508.0</v>
      </c>
    </row>
    <row r="55">
      <c r="A55" s="1">
        <v>2011.0</v>
      </c>
      <c r="B55" s="2" t="s">
        <v>23</v>
      </c>
      <c r="C55" s="1">
        <v>3869377.0</v>
      </c>
    </row>
    <row r="56">
      <c r="A56" s="1">
        <v>2011.0</v>
      </c>
      <c r="B56" s="2" t="s">
        <v>24</v>
      </c>
      <c r="C56" s="1">
        <v>5910369.0</v>
      </c>
    </row>
    <row r="57">
      <c r="A57" s="1">
        <v>2011.0</v>
      </c>
      <c r="B57" s="2" t="s">
        <v>25</v>
      </c>
      <c r="C57" s="1">
        <v>1860227.0</v>
      </c>
    </row>
    <row r="58">
      <c r="A58" s="1">
        <v>2011.0</v>
      </c>
      <c r="B58" s="2" t="s">
        <v>26</v>
      </c>
      <c r="C58" s="1">
        <v>1346941.0</v>
      </c>
    </row>
    <row r="59">
      <c r="A59" s="1">
        <v>2011.0</v>
      </c>
      <c r="B59" s="2" t="s">
        <v>27</v>
      </c>
      <c r="C59" s="1">
        <v>2637547.0</v>
      </c>
    </row>
    <row r="60">
      <c r="A60" s="1">
        <v>2011.0</v>
      </c>
      <c r="B60" s="2" t="s">
        <v>28</v>
      </c>
      <c r="C60" s="1">
        <v>2827877.0</v>
      </c>
    </row>
    <row r="61">
      <c r="A61" s="1">
        <v>2011.0</v>
      </c>
      <c r="B61" s="2" t="s">
        <v>29</v>
      </c>
      <c r="C61" s="1">
        <v>2707555.0</v>
      </c>
    </row>
    <row r="62">
      <c r="A62" s="1">
        <v>2011.0</v>
      </c>
      <c r="B62" s="2" t="s">
        <v>30</v>
      </c>
      <c r="C62" s="1">
        <v>2271839.0</v>
      </c>
    </row>
    <row r="63">
      <c r="A63" s="1">
        <v>2011.0</v>
      </c>
      <c r="B63" s="2" t="s">
        <v>31</v>
      </c>
      <c r="C63" s="1">
        <v>3332074.0</v>
      </c>
    </row>
    <row r="64">
      <c r="A64" s="1">
        <v>2011.0</v>
      </c>
      <c r="B64" s="2" t="s">
        <v>32</v>
      </c>
      <c r="C64" s="1">
        <v>1195492.0</v>
      </c>
    </row>
    <row r="65">
      <c r="A65" s="1">
        <v>2011.0</v>
      </c>
      <c r="B65" s="2" t="s">
        <v>33</v>
      </c>
      <c r="C65" s="1">
        <v>7802516.0</v>
      </c>
    </row>
    <row r="66">
      <c r="A66" s="1">
        <v>2011.0</v>
      </c>
      <c r="B66" s="2" t="s">
        <v>34</v>
      </c>
      <c r="C66" s="1">
        <v>1994767.0</v>
      </c>
    </row>
    <row r="67">
      <c r="A67" s="1">
        <v>2011.0</v>
      </c>
      <c r="B67" s="2" t="s">
        <v>35</v>
      </c>
      <c r="C67" s="1">
        <v>1518331.0</v>
      </c>
    </row>
    <row r="68">
      <c r="A68" s="1">
        <v>2012.0</v>
      </c>
      <c r="B68" s="2" t="s">
        <v>3</v>
      </c>
      <c r="C68" s="1">
        <v>1.16179714E8</v>
      </c>
    </row>
    <row r="69">
      <c r="A69" s="1">
        <v>2012.0</v>
      </c>
      <c r="B69" s="2" t="s">
        <v>4</v>
      </c>
      <c r="C69" s="1">
        <v>1237394.0</v>
      </c>
    </row>
    <row r="70">
      <c r="A70" s="1">
        <v>2012.0</v>
      </c>
      <c r="B70" s="2" t="s">
        <v>5</v>
      </c>
      <c r="C70" s="1">
        <v>3241289.0</v>
      </c>
    </row>
    <row r="71">
      <c r="A71" s="1">
        <v>2012.0</v>
      </c>
      <c r="B71" s="2" t="s">
        <v>6</v>
      </c>
      <c r="C71" s="1">
        <v>660095.0</v>
      </c>
    </row>
    <row r="72">
      <c r="A72" s="1">
        <v>2012.0</v>
      </c>
      <c r="B72" s="2" t="s">
        <v>7</v>
      </c>
      <c r="C72" s="1">
        <v>858663.0</v>
      </c>
    </row>
    <row r="73">
      <c r="A73" s="1">
        <v>2012.0</v>
      </c>
      <c r="B73" s="2" t="s">
        <v>8</v>
      </c>
      <c r="C73" s="1">
        <v>2853217.0</v>
      </c>
    </row>
    <row r="74">
      <c r="A74" s="1">
        <v>2012.0</v>
      </c>
      <c r="B74" s="2" t="s">
        <v>9</v>
      </c>
      <c r="C74" s="1">
        <v>675122.0</v>
      </c>
    </row>
    <row r="75">
      <c r="A75" s="1">
        <v>2012.0</v>
      </c>
      <c r="B75" s="2" t="s">
        <v>10</v>
      </c>
      <c r="C75" s="1">
        <v>4993059.0</v>
      </c>
    </row>
    <row r="76">
      <c r="A76" s="1">
        <v>2012.0</v>
      </c>
      <c r="B76" s="2" t="s">
        <v>11</v>
      </c>
      <c r="C76" s="1">
        <v>3516536.0</v>
      </c>
    </row>
    <row r="77">
      <c r="A77" s="1">
        <v>2012.0</v>
      </c>
      <c r="B77" s="2" t="s">
        <v>12</v>
      </c>
      <c r="C77" s="1">
        <v>9044632.0</v>
      </c>
    </row>
    <row r="78">
      <c r="A78" s="1">
        <v>2012.0</v>
      </c>
      <c r="B78" s="2" t="s">
        <v>13</v>
      </c>
      <c r="C78" s="1">
        <v>1695843.0</v>
      </c>
    </row>
    <row r="79">
      <c r="A79" s="1">
        <v>2012.0</v>
      </c>
      <c r="B79" s="2" t="s">
        <v>14</v>
      </c>
      <c r="C79" s="1">
        <v>5665220.0</v>
      </c>
    </row>
    <row r="80">
      <c r="A80" s="1">
        <v>2012.0</v>
      </c>
      <c r="B80" s="2" t="s">
        <v>15</v>
      </c>
      <c r="C80" s="1">
        <v>3481609.0</v>
      </c>
    </row>
    <row r="81">
      <c r="A81" s="1">
        <v>2012.0</v>
      </c>
      <c r="B81" s="2" t="s">
        <v>16</v>
      </c>
      <c r="C81" s="1">
        <v>2754006.0</v>
      </c>
    </row>
    <row r="82">
      <c r="A82" s="1">
        <v>2012.0</v>
      </c>
      <c r="B82" s="2" t="s">
        <v>17</v>
      </c>
      <c r="C82" s="1">
        <v>7622895.0</v>
      </c>
    </row>
    <row r="83">
      <c r="A83" s="1">
        <v>2012.0</v>
      </c>
      <c r="B83" s="2" t="s">
        <v>18</v>
      </c>
      <c r="C83" s="1">
        <v>1.5714053E7</v>
      </c>
    </row>
    <row r="84">
      <c r="A84" s="1">
        <v>2012.0</v>
      </c>
      <c r="B84" s="2" t="s">
        <v>19</v>
      </c>
      <c r="C84" s="1">
        <v>4480873.0</v>
      </c>
    </row>
    <row r="85">
      <c r="A85" s="1">
        <v>2012.0</v>
      </c>
      <c r="B85" s="2" t="s">
        <v>20</v>
      </c>
      <c r="C85" s="1">
        <v>1838938.0</v>
      </c>
    </row>
    <row r="86">
      <c r="A86" s="1">
        <v>2012.0</v>
      </c>
      <c r="B86" s="2" t="s">
        <v>21</v>
      </c>
      <c r="C86" s="1">
        <v>1125263.0</v>
      </c>
    </row>
    <row r="87">
      <c r="A87" s="1">
        <v>2012.0</v>
      </c>
      <c r="B87" s="2" t="s">
        <v>22</v>
      </c>
      <c r="C87" s="1">
        <v>4859514.0</v>
      </c>
    </row>
    <row r="88">
      <c r="A88" s="1">
        <v>2012.0</v>
      </c>
      <c r="B88" s="2" t="s">
        <v>23</v>
      </c>
      <c r="C88" s="1">
        <v>3907434.0</v>
      </c>
    </row>
    <row r="89">
      <c r="A89" s="1">
        <v>2012.0</v>
      </c>
      <c r="B89" s="2" t="s">
        <v>24</v>
      </c>
      <c r="C89" s="1">
        <v>5997404.0</v>
      </c>
    </row>
    <row r="90">
      <c r="A90" s="1">
        <v>2012.0</v>
      </c>
      <c r="B90" s="2" t="s">
        <v>25</v>
      </c>
      <c r="C90" s="1">
        <v>1907780.0</v>
      </c>
    </row>
    <row r="91">
      <c r="A91" s="1">
        <v>2012.0</v>
      </c>
      <c r="B91" s="2" t="s">
        <v>26</v>
      </c>
      <c r="C91" s="1">
        <v>1386853.0</v>
      </c>
    </row>
    <row r="92">
      <c r="A92" s="1">
        <v>2012.0</v>
      </c>
      <c r="B92" s="2" t="s">
        <v>27</v>
      </c>
      <c r="C92" s="1">
        <v>2667215.0</v>
      </c>
    </row>
    <row r="93">
      <c r="A93" s="1">
        <v>2012.0</v>
      </c>
      <c r="B93" s="2" t="s">
        <v>28</v>
      </c>
      <c r="C93" s="1">
        <v>2872503.0</v>
      </c>
    </row>
    <row r="94">
      <c r="A94" s="1">
        <v>2012.0</v>
      </c>
      <c r="B94" s="2" t="s">
        <v>29</v>
      </c>
      <c r="C94" s="1">
        <v>2749802.0</v>
      </c>
    </row>
    <row r="95">
      <c r="A95" s="1">
        <v>2012.0</v>
      </c>
      <c r="B95" s="2" t="s">
        <v>30</v>
      </c>
      <c r="C95" s="1">
        <v>2308244.0</v>
      </c>
    </row>
    <row r="96">
      <c r="A96" s="1">
        <v>2012.0</v>
      </c>
      <c r="B96" s="2" t="s">
        <v>31</v>
      </c>
      <c r="C96" s="1">
        <v>3372071.0</v>
      </c>
    </row>
    <row r="97">
      <c r="A97" s="1">
        <v>2012.0</v>
      </c>
      <c r="B97" s="2" t="s">
        <v>32</v>
      </c>
      <c r="C97" s="1">
        <v>1218514.0</v>
      </c>
    </row>
    <row r="98">
      <c r="A98" s="1">
        <v>2012.0</v>
      </c>
      <c r="B98" s="2" t="s">
        <v>33</v>
      </c>
      <c r="C98" s="1">
        <v>7908375.0</v>
      </c>
    </row>
    <row r="99">
      <c r="A99" s="1">
        <v>2012.0</v>
      </c>
      <c r="B99" s="2" t="s">
        <v>34</v>
      </c>
      <c r="C99" s="1">
        <v>2026645.0</v>
      </c>
    </row>
    <row r="100">
      <c r="A100" s="1">
        <v>2012.0</v>
      </c>
      <c r="B100" s="2" t="s">
        <v>35</v>
      </c>
      <c r="C100" s="1">
        <v>1538653.0</v>
      </c>
    </row>
    <row r="101">
      <c r="A101" s="1">
        <v>2013.0</v>
      </c>
      <c r="B101" s="2" t="s">
        <v>3</v>
      </c>
      <c r="C101" s="1">
        <v>1.17688241E8</v>
      </c>
    </row>
    <row r="102">
      <c r="A102" s="1">
        <v>2013.0</v>
      </c>
      <c r="B102" s="2" t="s">
        <v>4</v>
      </c>
      <c r="C102" s="1">
        <v>1264423.0</v>
      </c>
    </row>
    <row r="103">
      <c r="A103" s="1">
        <v>2013.0</v>
      </c>
      <c r="B103" s="2" t="s">
        <v>5</v>
      </c>
      <c r="C103" s="1">
        <v>3275373.0</v>
      </c>
    </row>
    <row r="104">
      <c r="A104" s="1">
        <v>2013.0</v>
      </c>
      <c r="B104" s="2" t="s">
        <v>6</v>
      </c>
      <c r="C104" s="1">
        <v>677079.0</v>
      </c>
    </row>
    <row r="105">
      <c r="A105" s="1">
        <v>2013.0</v>
      </c>
      <c r="B105" s="2" t="s">
        <v>7</v>
      </c>
      <c r="C105" s="1">
        <v>875365.0</v>
      </c>
    </row>
    <row r="106">
      <c r="A106" s="1">
        <v>2013.0</v>
      </c>
      <c r="B106" s="2" t="s">
        <v>8</v>
      </c>
      <c r="C106" s="1">
        <v>2896180.0</v>
      </c>
    </row>
    <row r="107">
      <c r="A107" s="1">
        <v>2013.0</v>
      </c>
      <c r="B107" s="2" t="s">
        <v>9</v>
      </c>
      <c r="C107" s="1">
        <v>688554.0</v>
      </c>
    </row>
    <row r="108">
      <c r="A108" s="1">
        <v>2013.0</v>
      </c>
      <c r="B108" s="2" t="s">
        <v>10</v>
      </c>
      <c r="C108" s="1">
        <v>5084410.0</v>
      </c>
    </row>
    <row r="109">
      <c r="A109" s="1">
        <v>2013.0</v>
      </c>
      <c r="B109" s="2" t="s">
        <v>11</v>
      </c>
      <c r="C109" s="1">
        <v>3546554.0</v>
      </c>
    </row>
    <row r="110">
      <c r="A110" s="1">
        <v>2013.0</v>
      </c>
      <c r="B110" s="2" t="s">
        <v>12</v>
      </c>
      <c r="C110" s="1">
        <v>9053465.0</v>
      </c>
    </row>
    <row r="111">
      <c r="A111" s="1">
        <v>2013.0</v>
      </c>
      <c r="B111" s="2" t="s">
        <v>13</v>
      </c>
      <c r="C111" s="1">
        <v>1720931.0</v>
      </c>
    </row>
    <row r="112">
      <c r="A112" s="1">
        <v>2013.0</v>
      </c>
      <c r="B112" s="2" t="s">
        <v>14</v>
      </c>
      <c r="C112" s="1">
        <v>5742647.0</v>
      </c>
    </row>
    <row r="113">
      <c r="A113" s="1">
        <v>2013.0</v>
      </c>
      <c r="B113" s="2" t="s">
        <v>15</v>
      </c>
      <c r="C113" s="1">
        <v>3510129.0</v>
      </c>
    </row>
    <row r="114">
      <c r="A114" s="1">
        <v>2013.0</v>
      </c>
      <c r="B114" s="2" t="s">
        <v>16</v>
      </c>
      <c r="C114" s="1">
        <v>2796084.0</v>
      </c>
    </row>
    <row r="115">
      <c r="A115" s="1">
        <v>2013.0</v>
      </c>
      <c r="B115" s="2" t="s">
        <v>17</v>
      </c>
      <c r="C115" s="1">
        <v>7722821.0</v>
      </c>
    </row>
    <row r="116">
      <c r="A116" s="1">
        <v>2013.0</v>
      </c>
      <c r="B116" s="2" t="s">
        <v>18</v>
      </c>
      <c r="C116" s="1">
        <v>1.5926638E7</v>
      </c>
    </row>
    <row r="117">
      <c r="A117" s="1">
        <v>2013.0</v>
      </c>
      <c r="B117" s="2" t="s">
        <v>19</v>
      </c>
      <c r="C117" s="1">
        <v>4529826.0</v>
      </c>
    </row>
    <row r="118">
      <c r="A118" s="1">
        <v>2013.0</v>
      </c>
      <c r="B118" s="2" t="s">
        <v>20</v>
      </c>
      <c r="C118" s="1">
        <v>1865477.0</v>
      </c>
    </row>
    <row r="119">
      <c r="A119" s="1">
        <v>2013.0</v>
      </c>
      <c r="B119" s="2" t="s">
        <v>21</v>
      </c>
      <c r="C119" s="1">
        <v>1145683.0</v>
      </c>
    </row>
    <row r="120">
      <c r="A120" s="1">
        <v>2013.0</v>
      </c>
      <c r="B120" s="2" t="s">
        <v>22</v>
      </c>
      <c r="C120" s="1">
        <v>4959023.0</v>
      </c>
    </row>
    <row r="121">
      <c r="A121" s="1">
        <v>2013.0</v>
      </c>
      <c r="B121" s="2" t="s">
        <v>23</v>
      </c>
      <c r="C121" s="1">
        <v>3941098.0</v>
      </c>
    </row>
    <row r="122">
      <c r="A122" s="1">
        <v>2013.0</v>
      </c>
      <c r="B122" s="2" t="s">
        <v>24</v>
      </c>
      <c r="C122" s="1">
        <v>6078319.0</v>
      </c>
    </row>
    <row r="123">
      <c r="A123" s="1">
        <v>2013.0</v>
      </c>
      <c r="B123" s="2" t="s">
        <v>25</v>
      </c>
      <c r="C123" s="1">
        <v>1953882.0</v>
      </c>
    </row>
    <row r="124">
      <c r="A124" s="1">
        <v>2013.0</v>
      </c>
      <c r="B124" s="2" t="s">
        <v>26</v>
      </c>
      <c r="C124" s="1">
        <v>1425874.0</v>
      </c>
    </row>
    <row r="125">
      <c r="A125" s="1">
        <v>2013.0</v>
      </c>
      <c r="B125" s="2" t="s">
        <v>27</v>
      </c>
      <c r="C125" s="1">
        <v>2694098.0</v>
      </c>
    </row>
    <row r="126">
      <c r="A126" s="1">
        <v>2013.0</v>
      </c>
      <c r="B126" s="2" t="s">
        <v>28</v>
      </c>
      <c r="C126" s="1">
        <v>2914220.0</v>
      </c>
    </row>
    <row r="127">
      <c r="A127" s="1">
        <v>2013.0</v>
      </c>
      <c r="B127" s="2" t="s">
        <v>29</v>
      </c>
      <c r="C127" s="1">
        <v>2789178.0</v>
      </c>
    </row>
    <row r="128">
      <c r="A128" s="1">
        <v>2013.0</v>
      </c>
      <c r="B128" s="2" t="s">
        <v>30</v>
      </c>
      <c r="C128" s="1">
        <v>2342380.0</v>
      </c>
    </row>
    <row r="129">
      <c r="A129" s="1">
        <v>2013.0</v>
      </c>
      <c r="B129" s="2" t="s">
        <v>31</v>
      </c>
      <c r="C129" s="1">
        <v>3408346.0</v>
      </c>
    </row>
    <row r="130">
      <c r="A130" s="1">
        <v>2013.0</v>
      </c>
      <c r="B130" s="2" t="s">
        <v>32</v>
      </c>
      <c r="C130" s="1">
        <v>1240518.0</v>
      </c>
    </row>
    <row r="131">
      <c r="A131" s="1">
        <v>2013.0</v>
      </c>
      <c r="B131" s="2" t="s">
        <v>33</v>
      </c>
      <c r="C131" s="1">
        <v>8005995.0</v>
      </c>
    </row>
    <row r="132">
      <c r="A132" s="1">
        <v>2013.0</v>
      </c>
      <c r="B132" s="2" t="s">
        <v>34</v>
      </c>
      <c r="C132" s="1">
        <v>2056411.0</v>
      </c>
    </row>
    <row r="133">
      <c r="A133" s="1">
        <v>2013.0</v>
      </c>
      <c r="B133" s="2" t="s">
        <v>35</v>
      </c>
      <c r="C133" s="1">
        <v>1557260.0</v>
      </c>
    </row>
    <row r="134">
      <c r="A134" s="1">
        <v>2014.0</v>
      </c>
      <c r="B134" s="2" t="s">
        <v>3</v>
      </c>
      <c r="C134" s="1">
        <v>1.1921624E8</v>
      </c>
    </row>
    <row r="135">
      <c r="A135" s="1">
        <v>2014.0</v>
      </c>
      <c r="B135" s="2" t="s">
        <v>4</v>
      </c>
      <c r="C135" s="1">
        <v>1291870.0</v>
      </c>
    </row>
    <row r="136">
      <c r="A136" s="1">
        <v>2014.0</v>
      </c>
      <c r="B136" s="2" t="s">
        <v>5</v>
      </c>
      <c r="C136" s="1">
        <v>3310052.0</v>
      </c>
    </row>
    <row r="137">
      <c r="A137" s="1">
        <v>2014.0</v>
      </c>
      <c r="B137" s="2" t="s">
        <v>6</v>
      </c>
      <c r="C137" s="1">
        <v>694388.0</v>
      </c>
    </row>
    <row r="138">
      <c r="A138" s="1">
        <v>2014.0</v>
      </c>
      <c r="B138" s="2" t="s">
        <v>7</v>
      </c>
      <c r="C138" s="1">
        <v>892356.0</v>
      </c>
    </row>
    <row r="139">
      <c r="A139" s="1">
        <v>2014.0</v>
      </c>
      <c r="B139" s="2" t="s">
        <v>8</v>
      </c>
      <c r="C139" s="1">
        <v>2939561.0</v>
      </c>
    </row>
    <row r="140">
      <c r="A140" s="1">
        <v>2014.0</v>
      </c>
      <c r="B140" s="2" t="s">
        <v>9</v>
      </c>
      <c r="C140" s="1">
        <v>702149.0</v>
      </c>
    </row>
    <row r="141">
      <c r="A141" s="1">
        <v>2014.0</v>
      </c>
      <c r="B141" s="2" t="s">
        <v>10</v>
      </c>
      <c r="C141" s="1">
        <v>5176463.0</v>
      </c>
    </row>
    <row r="142">
      <c r="A142" s="1">
        <v>2014.0</v>
      </c>
      <c r="B142" s="2" t="s">
        <v>11</v>
      </c>
      <c r="C142" s="1">
        <v>3576746.0</v>
      </c>
    </row>
    <row r="143">
      <c r="A143" s="1">
        <v>2014.0</v>
      </c>
      <c r="B143" s="2" t="s">
        <v>12</v>
      </c>
      <c r="C143" s="1">
        <v>9062102.0</v>
      </c>
    </row>
    <row r="144">
      <c r="A144" s="1">
        <v>2014.0</v>
      </c>
      <c r="B144" s="2" t="s">
        <v>13</v>
      </c>
      <c r="C144" s="1">
        <v>1746189.0</v>
      </c>
    </row>
    <row r="145">
      <c r="A145" s="1">
        <v>2014.0</v>
      </c>
      <c r="B145" s="2" t="s">
        <v>14</v>
      </c>
      <c r="C145" s="1">
        <v>5820986.0</v>
      </c>
    </row>
    <row r="146">
      <c r="A146" s="1">
        <v>2014.0</v>
      </c>
      <c r="B146" s="2" t="s">
        <v>15</v>
      </c>
      <c r="C146" s="1">
        <v>3538829.0</v>
      </c>
    </row>
    <row r="147">
      <c r="A147" s="1">
        <v>2014.0</v>
      </c>
      <c r="B147" s="2" t="s">
        <v>16</v>
      </c>
      <c r="C147" s="1">
        <v>2838805.0</v>
      </c>
    </row>
    <row r="148">
      <c r="A148" s="1">
        <v>2014.0</v>
      </c>
      <c r="B148" s="2" t="s">
        <v>17</v>
      </c>
      <c r="C148" s="1">
        <v>7823602.0</v>
      </c>
    </row>
    <row r="149">
      <c r="A149" s="1">
        <v>2014.0</v>
      </c>
      <c r="B149" s="2" t="s">
        <v>18</v>
      </c>
      <c r="C149" s="1">
        <v>1.6144205E7</v>
      </c>
    </row>
    <row r="150">
      <c r="A150" s="1">
        <v>2014.0</v>
      </c>
      <c r="B150" s="2" t="s">
        <v>19</v>
      </c>
      <c r="C150" s="1">
        <v>4578780.0</v>
      </c>
    </row>
    <row r="151">
      <c r="A151" s="1">
        <v>2014.0</v>
      </c>
      <c r="B151" s="2" t="s">
        <v>20</v>
      </c>
      <c r="C151" s="1">
        <v>1892420.0</v>
      </c>
    </row>
    <row r="152">
      <c r="A152" s="1">
        <v>2014.0</v>
      </c>
      <c r="B152" s="2" t="s">
        <v>21</v>
      </c>
      <c r="C152" s="1">
        <v>1166262.0</v>
      </c>
    </row>
    <row r="153">
      <c r="A153" s="1">
        <v>2014.0</v>
      </c>
      <c r="B153" s="2" t="s">
        <v>22</v>
      </c>
      <c r="C153" s="1">
        <v>5060003.0</v>
      </c>
    </row>
    <row r="154">
      <c r="A154" s="1">
        <v>2014.0</v>
      </c>
      <c r="B154" s="2" t="s">
        <v>23</v>
      </c>
      <c r="C154" s="1">
        <v>3974883.0</v>
      </c>
    </row>
    <row r="155">
      <c r="A155" s="1">
        <v>2014.0</v>
      </c>
      <c r="B155" s="2" t="s">
        <v>24</v>
      </c>
      <c r="C155" s="1">
        <v>6160164.0</v>
      </c>
    </row>
    <row r="156">
      <c r="A156" s="1">
        <v>2014.0</v>
      </c>
      <c r="B156" s="2" t="s">
        <v>25</v>
      </c>
      <c r="C156" s="1">
        <v>2000806.0</v>
      </c>
    </row>
    <row r="157">
      <c r="A157" s="1">
        <v>2014.0</v>
      </c>
      <c r="B157" s="2" t="s">
        <v>26</v>
      </c>
      <c r="C157" s="1">
        <v>1465779.0</v>
      </c>
    </row>
    <row r="158">
      <c r="A158" s="1">
        <v>2014.0</v>
      </c>
      <c r="B158" s="2" t="s">
        <v>27</v>
      </c>
      <c r="C158" s="1">
        <v>2721284.0</v>
      </c>
    </row>
    <row r="159">
      <c r="A159" s="1">
        <v>2014.0</v>
      </c>
      <c r="B159" s="2" t="s">
        <v>28</v>
      </c>
      <c r="C159" s="1">
        <v>2956448.0</v>
      </c>
    </row>
    <row r="160">
      <c r="A160" s="1">
        <v>2014.0</v>
      </c>
      <c r="B160" s="2" t="s">
        <v>29</v>
      </c>
      <c r="C160" s="1">
        <v>2828978.0</v>
      </c>
    </row>
    <row r="161">
      <c r="A161" s="1">
        <v>2014.0</v>
      </c>
      <c r="B161" s="2" t="s">
        <v>30</v>
      </c>
      <c r="C161" s="1">
        <v>2377082.0</v>
      </c>
    </row>
    <row r="162">
      <c r="A162" s="1">
        <v>2014.0</v>
      </c>
      <c r="B162" s="2" t="s">
        <v>31</v>
      </c>
      <c r="C162" s="1">
        <v>3444924.0</v>
      </c>
    </row>
    <row r="163">
      <c r="A163" s="1">
        <v>2014.0</v>
      </c>
      <c r="B163" s="2" t="s">
        <v>32</v>
      </c>
      <c r="C163" s="1">
        <v>1262926.0</v>
      </c>
    </row>
    <row r="164">
      <c r="A164" s="1">
        <v>2014.0</v>
      </c>
      <c r="B164" s="2" t="s">
        <v>33</v>
      </c>
      <c r="C164" s="1">
        <v>8104670.0</v>
      </c>
    </row>
    <row r="165">
      <c r="A165" s="1">
        <v>2014.0</v>
      </c>
      <c r="B165" s="2" t="s">
        <v>34</v>
      </c>
      <c r="C165" s="1">
        <v>2086541.0</v>
      </c>
    </row>
    <row r="166">
      <c r="A166" s="1">
        <v>2014.0</v>
      </c>
      <c r="B166" s="2" t="s">
        <v>35</v>
      </c>
      <c r="C166" s="1">
        <v>1575987.0</v>
      </c>
    </row>
    <row r="167">
      <c r="A167" s="1">
        <v>2015.0</v>
      </c>
      <c r="B167" s="2" t="s">
        <v>3</v>
      </c>
      <c r="C167" s="1">
        <v>1.20653293E8</v>
      </c>
    </row>
    <row r="168">
      <c r="A168" s="1">
        <v>2015.0</v>
      </c>
      <c r="B168" s="2" t="s">
        <v>4</v>
      </c>
      <c r="C168" s="1">
        <v>1318573.0</v>
      </c>
    </row>
    <row r="169">
      <c r="A169" s="1">
        <v>2015.0</v>
      </c>
      <c r="B169" s="2" t="s">
        <v>5</v>
      </c>
      <c r="C169" s="1">
        <v>3342278.0</v>
      </c>
    </row>
    <row r="170">
      <c r="A170" s="1">
        <v>2015.0</v>
      </c>
      <c r="B170" s="2" t="s">
        <v>6</v>
      </c>
      <c r="C170" s="1">
        <v>711349.0</v>
      </c>
    </row>
    <row r="171">
      <c r="A171" s="1">
        <v>2015.0</v>
      </c>
      <c r="B171" s="2" t="s">
        <v>7</v>
      </c>
      <c r="C171" s="1">
        <v>908727.0</v>
      </c>
    </row>
    <row r="172">
      <c r="A172" s="1">
        <v>2015.0</v>
      </c>
      <c r="B172" s="2" t="s">
        <v>8</v>
      </c>
      <c r="C172" s="1">
        <v>2980637.0</v>
      </c>
    </row>
    <row r="173">
      <c r="A173" s="1">
        <v>2015.0</v>
      </c>
      <c r="B173" s="2" t="s">
        <v>9</v>
      </c>
      <c r="C173" s="1">
        <v>715235.0</v>
      </c>
    </row>
    <row r="174">
      <c r="A174" s="1">
        <v>2015.0</v>
      </c>
      <c r="B174" s="2" t="s">
        <v>10</v>
      </c>
      <c r="C174" s="1">
        <v>5264681.0</v>
      </c>
    </row>
    <row r="175">
      <c r="A175" s="1">
        <v>2015.0</v>
      </c>
      <c r="B175" s="2" t="s">
        <v>11</v>
      </c>
      <c r="C175" s="1">
        <v>3603842.0</v>
      </c>
    </row>
    <row r="176">
      <c r="A176" s="1">
        <v>2015.0</v>
      </c>
      <c r="B176" s="2" t="s">
        <v>12</v>
      </c>
      <c r="C176" s="1">
        <v>9061836.0</v>
      </c>
    </row>
    <row r="177">
      <c r="A177" s="1">
        <v>2015.0</v>
      </c>
      <c r="B177" s="2" t="s">
        <v>13</v>
      </c>
      <c r="C177" s="1">
        <v>1770030.0</v>
      </c>
    </row>
    <row r="178">
      <c r="A178" s="1">
        <v>2015.0</v>
      </c>
      <c r="B178" s="2" t="s">
        <v>14</v>
      </c>
      <c r="C178" s="1">
        <v>5894865.0</v>
      </c>
    </row>
    <row r="179">
      <c r="A179" s="1">
        <v>2015.0</v>
      </c>
      <c r="B179" s="2" t="s">
        <v>15</v>
      </c>
      <c r="C179" s="1">
        <v>3564581.0</v>
      </c>
    </row>
    <row r="180">
      <c r="A180" s="1">
        <v>2015.0</v>
      </c>
      <c r="B180" s="2" t="s">
        <v>16</v>
      </c>
      <c r="C180" s="1">
        <v>2879573.0</v>
      </c>
    </row>
    <row r="181">
      <c r="A181" s="1">
        <v>2015.0</v>
      </c>
      <c r="B181" s="2" t="s">
        <v>17</v>
      </c>
      <c r="C181" s="1">
        <v>7917951.0</v>
      </c>
    </row>
    <row r="182">
      <c r="A182" s="1">
        <v>2015.0</v>
      </c>
      <c r="B182" s="2" t="s">
        <v>18</v>
      </c>
      <c r="C182" s="1">
        <v>1.6351859E7</v>
      </c>
    </row>
    <row r="183">
      <c r="A183" s="1">
        <v>2015.0</v>
      </c>
      <c r="B183" s="2" t="s">
        <v>19</v>
      </c>
      <c r="C183" s="1">
        <v>4623608.0</v>
      </c>
    </row>
    <row r="184">
      <c r="A184" s="1">
        <v>2015.0</v>
      </c>
      <c r="B184" s="2" t="s">
        <v>20</v>
      </c>
      <c r="C184" s="1">
        <v>1918034.0</v>
      </c>
    </row>
    <row r="185">
      <c r="A185" s="1">
        <v>2015.0</v>
      </c>
      <c r="B185" s="2" t="s">
        <v>21</v>
      </c>
      <c r="C185" s="1">
        <v>1185904.0</v>
      </c>
    </row>
    <row r="186">
      <c r="A186" s="1">
        <v>2015.0</v>
      </c>
      <c r="B186" s="2" t="s">
        <v>22</v>
      </c>
      <c r="C186" s="1">
        <v>5157523.0</v>
      </c>
    </row>
    <row r="187">
      <c r="A187" s="1">
        <v>2015.0</v>
      </c>
      <c r="B187" s="2" t="s">
        <v>23</v>
      </c>
      <c r="C187" s="1">
        <v>4005160.0</v>
      </c>
    </row>
    <row r="188">
      <c r="A188" s="1">
        <v>2015.0</v>
      </c>
      <c r="B188" s="2" t="s">
        <v>24</v>
      </c>
      <c r="C188" s="1">
        <v>6237245.0</v>
      </c>
    </row>
    <row r="189">
      <c r="A189" s="1">
        <v>2015.0</v>
      </c>
      <c r="B189" s="2" t="s">
        <v>25</v>
      </c>
      <c r="C189" s="1">
        <v>2046731.0</v>
      </c>
    </row>
    <row r="190">
      <c r="A190" s="1">
        <v>2015.0</v>
      </c>
      <c r="B190" s="2" t="s">
        <v>26</v>
      </c>
      <c r="C190" s="1">
        <v>1505131.0</v>
      </c>
    </row>
    <row r="191">
      <c r="A191" s="1">
        <v>2015.0</v>
      </c>
      <c r="B191" s="2" t="s">
        <v>27</v>
      </c>
      <c r="C191" s="1">
        <v>2746317.0</v>
      </c>
    </row>
    <row r="192">
      <c r="A192" s="1">
        <v>2015.0</v>
      </c>
      <c r="B192" s="2" t="s">
        <v>28</v>
      </c>
      <c r="C192" s="1">
        <v>2996410.0</v>
      </c>
    </row>
    <row r="193">
      <c r="A193" s="1">
        <v>2015.0</v>
      </c>
      <c r="B193" s="2" t="s">
        <v>29</v>
      </c>
      <c r="C193" s="1">
        <v>2866556.0</v>
      </c>
    </row>
    <row r="194">
      <c r="A194" s="1">
        <v>2015.0</v>
      </c>
      <c r="B194" s="2" t="s">
        <v>30</v>
      </c>
      <c r="C194" s="1">
        <v>2410118.0</v>
      </c>
    </row>
    <row r="195">
      <c r="A195" s="1">
        <v>2015.0</v>
      </c>
      <c r="B195" s="2" t="s">
        <v>31</v>
      </c>
      <c r="C195" s="1">
        <v>3478674.0</v>
      </c>
    </row>
    <row r="196">
      <c r="A196" s="1">
        <v>2015.0</v>
      </c>
      <c r="B196" s="2" t="s">
        <v>32</v>
      </c>
      <c r="C196" s="1">
        <v>1284507.0</v>
      </c>
    </row>
    <row r="197">
      <c r="A197" s="1">
        <v>2015.0</v>
      </c>
      <c r="B197" s="2" t="s">
        <v>33</v>
      </c>
      <c r="C197" s="1">
        <v>8196978.0</v>
      </c>
    </row>
    <row r="198">
      <c r="A198" s="1">
        <v>2015.0</v>
      </c>
      <c r="B198" s="2" t="s">
        <v>34</v>
      </c>
      <c r="C198" s="1">
        <v>2114990.0</v>
      </c>
    </row>
    <row r="199">
      <c r="A199" s="1">
        <v>2015.0</v>
      </c>
      <c r="B199" s="2" t="s">
        <v>35</v>
      </c>
      <c r="C199" s="1">
        <v>1593390.0</v>
      </c>
    </row>
    <row r="200">
      <c r="A200" s="1">
        <v>2016.0</v>
      </c>
      <c r="B200" s="2" t="s">
        <v>3</v>
      </c>
      <c r="C200" s="1">
        <v>1.22038924E8</v>
      </c>
    </row>
    <row r="201">
      <c r="A201" s="1">
        <v>2016.0</v>
      </c>
      <c r="B201" s="2" t="s">
        <v>4</v>
      </c>
      <c r="C201" s="1">
        <v>1344961.0</v>
      </c>
    </row>
    <row r="202">
      <c r="A202" s="1">
        <v>2016.0</v>
      </c>
      <c r="B202" s="2" t="s">
        <v>5</v>
      </c>
      <c r="C202" s="1">
        <v>3373208.0</v>
      </c>
    </row>
    <row r="203">
      <c r="A203" s="1">
        <v>2016.0</v>
      </c>
      <c r="B203" s="2" t="s">
        <v>6</v>
      </c>
      <c r="C203" s="1">
        <v>728241.0</v>
      </c>
    </row>
    <row r="204">
      <c r="A204" s="1">
        <v>2016.0</v>
      </c>
      <c r="B204" s="2" t="s">
        <v>7</v>
      </c>
      <c r="C204" s="1">
        <v>924825.0</v>
      </c>
    </row>
    <row r="205">
      <c r="A205" s="1">
        <v>2016.0</v>
      </c>
      <c r="B205" s="2" t="s">
        <v>8</v>
      </c>
      <c r="C205" s="1">
        <v>3020371.0</v>
      </c>
    </row>
    <row r="206">
      <c r="A206" s="1">
        <v>2016.0</v>
      </c>
      <c r="B206" s="2" t="s">
        <v>9</v>
      </c>
      <c r="C206" s="1">
        <v>728064.0</v>
      </c>
    </row>
    <row r="207">
      <c r="A207" s="1">
        <v>2016.0</v>
      </c>
      <c r="B207" s="2" t="s">
        <v>10</v>
      </c>
      <c r="C207" s="1">
        <v>5350822.0</v>
      </c>
    </row>
    <row r="208">
      <c r="A208" s="1">
        <v>2016.0</v>
      </c>
      <c r="B208" s="2" t="s">
        <v>11</v>
      </c>
      <c r="C208" s="1">
        <v>3629024.0</v>
      </c>
    </row>
    <row r="209">
      <c r="A209" s="1">
        <v>2016.0</v>
      </c>
      <c r="B209" s="2" t="s">
        <v>12</v>
      </c>
      <c r="C209" s="1">
        <v>9055523.0</v>
      </c>
    </row>
    <row r="210">
      <c r="A210" s="1">
        <v>2016.0</v>
      </c>
      <c r="B210" s="2" t="s">
        <v>13</v>
      </c>
      <c r="C210" s="1">
        <v>1793015.0</v>
      </c>
    </row>
    <row r="211">
      <c r="A211" s="1">
        <v>2016.0</v>
      </c>
      <c r="B211" s="2" t="s">
        <v>14</v>
      </c>
      <c r="C211" s="1">
        <v>5966266.0</v>
      </c>
    </row>
    <row r="212">
      <c r="A212" s="1">
        <v>2016.0</v>
      </c>
      <c r="B212" s="2" t="s">
        <v>15</v>
      </c>
      <c r="C212" s="1">
        <v>3588493.0</v>
      </c>
    </row>
    <row r="213">
      <c r="A213" s="1">
        <v>2016.0</v>
      </c>
      <c r="B213" s="2" t="s">
        <v>16</v>
      </c>
      <c r="C213" s="1">
        <v>2919316.0</v>
      </c>
    </row>
    <row r="214">
      <c r="A214" s="1">
        <v>2016.0</v>
      </c>
      <c r="B214" s="2" t="s">
        <v>17</v>
      </c>
      <c r="C214" s="1">
        <v>8008557.0</v>
      </c>
    </row>
    <row r="215">
      <c r="A215" s="1">
        <v>2016.0</v>
      </c>
      <c r="B215" s="2" t="s">
        <v>18</v>
      </c>
      <c r="C215" s="1">
        <v>1.6555293E7</v>
      </c>
    </row>
    <row r="216">
      <c r="A216" s="1">
        <v>2016.0</v>
      </c>
      <c r="B216" s="2" t="s">
        <v>19</v>
      </c>
      <c r="C216" s="1">
        <v>4665755.0</v>
      </c>
    </row>
    <row r="217">
      <c r="A217" s="1">
        <v>2016.0</v>
      </c>
      <c r="B217" s="2" t="s">
        <v>20</v>
      </c>
      <c r="C217" s="1">
        <v>1942864.0</v>
      </c>
    </row>
    <row r="218">
      <c r="A218" s="1">
        <v>2016.0</v>
      </c>
      <c r="B218" s="2" t="s">
        <v>21</v>
      </c>
      <c r="C218" s="1">
        <v>1204950.0</v>
      </c>
    </row>
    <row r="219">
      <c r="A219" s="1">
        <v>2016.0</v>
      </c>
      <c r="B219" s="2" t="s">
        <v>22</v>
      </c>
      <c r="C219" s="1">
        <v>5253232.0</v>
      </c>
    </row>
    <row r="220">
      <c r="A220" s="1">
        <v>2016.0</v>
      </c>
      <c r="B220" s="2" t="s">
        <v>23</v>
      </c>
      <c r="C220" s="1">
        <v>4033177.0</v>
      </c>
    </row>
    <row r="221">
      <c r="A221" s="1">
        <v>2016.0</v>
      </c>
      <c r="B221" s="2" t="s">
        <v>24</v>
      </c>
      <c r="C221" s="1">
        <v>6311614.0</v>
      </c>
    </row>
    <row r="222">
      <c r="A222" s="1">
        <v>2016.0</v>
      </c>
      <c r="B222" s="2" t="s">
        <v>25</v>
      </c>
      <c r="C222" s="1">
        <v>2092275.0</v>
      </c>
    </row>
    <row r="223">
      <c r="A223" s="1">
        <v>2016.0</v>
      </c>
      <c r="B223" s="2" t="s">
        <v>26</v>
      </c>
      <c r="C223" s="1">
        <v>1544500.0</v>
      </c>
    </row>
    <row r="224">
      <c r="A224" s="1">
        <v>2016.0</v>
      </c>
      <c r="B224" s="2" t="s">
        <v>27</v>
      </c>
      <c r="C224" s="1">
        <v>2770073.0</v>
      </c>
    </row>
    <row r="225">
      <c r="A225" s="1">
        <v>2016.0</v>
      </c>
      <c r="B225" s="2" t="s">
        <v>28</v>
      </c>
      <c r="C225" s="1">
        <v>3035073.0</v>
      </c>
    </row>
    <row r="226">
      <c r="A226" s="1">
        <v>2016.0</v>
      </c>
      <c r="B226" s="2" t="s">
        <v>29</v>
      </c>
      <c r="C226" s="1">
        <v>2902852.0</v>
      </c>
    </row>
    <row r="227">
      <c r="A227" s="1">
        <v>2016.0</v>
      </c>
      <c r="B227" s="2" t="s">
        <v>30</v>
      </c>
      <c r="C227" s="1">
        <v>2442320.0</v>
      </c>
    </row>
    <row r="228">
      <c r="A228" s="1">
        <v>2016.0</v>
      </c>
      <c r="B228" s="2" t="s">
        <v>31</v>
      </c>
      <c r="C228" s="1">
        <v>3510655.0</v>
      </c>
    </row>
    <row r="229">
      <c r="A229" s="1">
        <v>2016.0</v>
      </c>
      <c r="B229" s="2" t="s">
        <v>32</v>
      </c>
      <c r="C229" s="1">
        <v>1305770.0</v>
      </c>
    </row>
    <row r="230">
      <c r="A230" s="1">
        <v>2016.0</v>
      </c>
      <c r="B230" s="2" t="s">
        <v>33</v>
      </c>
      <c r="C230" s="1">
        <v>8285413.0</v>
      </c>
    </row>
    <row r="231">
      <c r="A231" s="1">
        <v>2016.0</v>
      </c>
      <c r="B231" s="2" t="s">
        <v>34</v>
      </c>
      <c r="C231" s="1">
        <v>2142517.0</v>
      </c>
    </row>
    <row r="232">
      <c r="A232" s="1">
        <v>2016.0</v>
      </c>
      <c r="B232" s="2" t="s">
        <v>35</v>
      </c>
      <c r="C232" s="1">
        <v>1609905.0</v>
      </c>
    </row>
    <row r="233">
      <c r="A233" s="1">
        <v>2017.0</v>
      </c>
      <c r="B233" s="2" t="s">
        <v>3</v>
      </c>
      <c r="C233" s="1">
        <v>1.23388002E8</v>
      </c>
    </row>
    <row r="234">
      <c r="A234" s="1">
        <v>2017.0</v>
      </c>
      <c r="B234" s="2" t="s">
        <v>4</v>
      </c>
      <c r="C234" s="1">
        <v>1365580.0</v>
      </c>
    </row>
    <row r="235">
      <c r="A235" s="1">
        <v>2017.0</v>
      </c>
      <c r="B235" s="2" t="s">
        <v>5</v>
      </c>
      <c r="C235" s="1">
        <v>3433349.0</v>
      </c>
    </row>
    <row r="236">
      <c r="A236" s="1">
        <v>2017.0</v>
      </c>
      <c r="B236" s="2" t="s">
        <v>6</v>
      </c>
      <c r="C236" s="1">
        <v>745653.0</v>
      </c>
    </row>
    <row r="237">
      <c r="A237" s="1">
        <v>2017.0</v>
      </c>
      <c r="B237" s="2" t="s">
        <v>7</v>
      </c>
      <c r="C237" s="1">
        <v>941956.0</v>
      </c>
    </row>
    <row r="238">
      <c r="A238" s="1">
        <v>2017.0</v>
      </c>
      <c r="B238" s="2" t="s">
        <v>8</v>
      </c>
      <c r="C238" s="1">
        <v>3065646.0</v>
      </c>
    </row>
    <row r="239">
      <c r="A239" s="1">
        <v>2017.0</v>
      </c>
      <c r="B239" s="2" t="s">
        <v>9</v>
      </c>
      <c r="C239" s="1">
        <v>741151.0</v>
      </c>
    </row>
    <row r="240">
      <c r="A240" s="1">
        <v>2017.0</v>
      </c>
      <c r="B240" s="2" t="s">
        <v>10</v>
      </c>
      <c r="C240" s="1">
        <v>5436946.0</v>
      </c>
    </row>
    <row r="241">
      <c r="A241" s="1">
        <v>2017.0</v>
      </c>
      <c r="B241" s="2" t="s">
        <v>11</v>
      </c>
      <c r="C241" s="1">
        <v>3669703.0</v>
      </c>
    </row>
    <row r="242">
      <c r="A242" s="1">
        <v>2017.0</v>
      </c>
      <c r="B242" s="2" t="s">
        <v>12</v>
      </c>
      <c r="C242" s="1">
        <v>9052343.0</v>
      </c>
    </row>
    <row r="243">
      <c r="A243" s="1">
        <v>2017.0</v>
      </c>
      <c r="B243" s="2" t="s">
        <v>13</v>
      </c>
      <c r="C243" s="1">
        <v>1810807.0</v>
      </c>
    </row>
    <row r="244">
      <c r="A244" s="1">
        <v>2017.0</v>
      </c>
      <c r="B244" s="2" t="s">
        <v>14</v>
      </c>
      <c r="C244" s="1">
        <v>6028614.0</v>
      </c>
    </row>
    <row r="245">
      <c r="A245" s="1">
        <v>2017.0</v>
      </c>
      <c r="B245" s="2" t="s">
        <v>15</v>
      </c>
      <c r="C245" s="1">
        <v>3606022.0</v>
      </c>
    </row>
    <row r="246">
      <c r="A246" s="1">
        <v>2017.0</v>
      </c>
      <c r="B246" s="2" t="s">
        <v>16</v>
      </c>
      <c r="C246" s="1">
        <v>2958096.0</v>
      </c>
    </row>
    <row r="247">
      <c r="A247" s="1">
        <v>2017.0</v>
      </c>
      <c r="B247" s="2" t="s">
        <v>17</v>
      </c>
      <c r="C247" s="1">
        <v>8103241.0</v>
      </c>
    </row>
    <row r="248">
      <c r="A248" s="1">
        <v>2017.0</v>
      </c>
      <c r="B248" s="2" t="s">
        <v>18</v>
      </c>
      <c r="C248" s="1">
        <v>1.676161E7</v>
      </c>
    </row>
    <row r="249">
      <c r="A249" s="1">
        <v>2017.0</v>
      </c>
      <c r="B249" s="2" t="s">
        <v>19</v>
      </c>
      <c r="C249" s="1">
        <v>4703808.0</v>
      </c>
    </row>
    <row r="250">
      <c r="A250" s="1">
        <v>2017.0</v>
      </c>
      <c r="B250" s="2" t="s">
        <v>20</v>
      </c>
      <c r="C250" s="1">
        <v>1966476.0</v>
      </c>
    </row>
    <row r="251">
      <c r="A251" s="1">
        <v>2017.0</v>
      </c>
      <c r="B251" s="2" t="s">
        <v>21</v>
      </c>
      <c r="C251" s="1">
        <v>1224215.0</v>
      </c>
    </row>
    <row r="252">
      <c r="A252" s="1">
        <v>2017.0</v>
      </c>
      <c r="B252" s="2" t="s">
        <v>22</v>
      </c>
      <c r="C252" s="1">
        <v>5335066.0</v>
      </c>
    </row>
    <row r="253">
      <c r="A253" s="1">
        <v>2017.0</v>
      </c>
      <c r="B253" s="2" t="s">
        <v>23</v>
      </c>
      <c r="C253" s="1">
        <v>4059707.0</v>
      </c>
    </row>
    <row r="254">
      <c r="A254" s="1">
        <v>2017.0</v>
      </c>
      <c r="B254" s="2" t="s">
        <v>24</v>
      </c>
      <c r="C254" s="1">
        <v>6380173.0</v>
      </c>
    </row>
    <row r="255">
      <c r="A255" s="1">
        <v>2017.0</v>
      </c>
      <c r="B255" s="2" t="s">
        <v>25</v>
      </c>
      <c r="C255" s="1">
        <v>2135092.0</v>
      </c>
    </row>
    <row r="256">
      <c r="A256" s="1">
        <v>2017.0</v>
      </c>
      <c r="B256" s="2" t="s">
        <v>26</v>
      </c>
      <c r="C256" s="1">
        <v>1585224.0</v>
      </c>
    </row>
    <row r="257">
      <c r="A257" s="1">
        <v>2017.0</v>
      </c>
      <c r="B257" s="2" t="s">
        <v>27</v>
      </c>
      <c r="C257" s="1">
        <v>2792725.0</v>
      </c>
    </row>
    <row r="258">
      <c r="A258" s="1">
        <v>2017.0</v>
      </c>
      <c r="B258" s="2" t="s">
        <v>28</v>
      </c>
      <c r="C258" s="1">
        <v>3063593.0</v>
      </c>
    </row>
    <row r="259">
      <c r="A259" s="1">
        <v>2017.0</v>
      </c>
      <c r="B259" s="2" t="s">
        <v>29</v>
      </c>
      <c r="C259" s="1">
        <v>2942362.0</v>
      </c>
    </row>
    <row r="260">
      <c r="A260" s="1">
        <v>2017.0</v>
      </c>
      <c r="B260" s="2" t="s">
        <v>30</v>
      </c>
      <c r="C260" s="1">
        <v>2472315.0</v>
      </c>
    </row>
    <row r="261">
      <c r="A261" s="1">
        <v>2017.0</v>
      </c>
      <c r="B261" s="2" t="s">
        <v>31</v>
      </c>
      <c r="C261" s="1">
        <v>3543443.0</v>
      </c>
    </row>
    <row r="262">
      <c r="A262" s="1">
        <v>2017.0</v>
      </c>
      <c r="B262" s="2" t="s">
        <v>32</v>
      </c>
      <c r="C262" s="1">
        <v>1322953.0</v>
      </c>
    </row>
    <row r="263">
      <c r="A263" s="1">
        <v>2017.0</v>
      </c>
      <c r="B263" s="2" t="s">
        <v>33</v>
      </c>
      <c r="C263" s="1">
        <v>8347672.0</v>
      </c>
    </row>
    <row r="264">
      <c r="A264" s="1">
        <v>2017.0</v>
      </c>
      <c r="B264" s="2" t="s">
        <v>34</v>
      </c>
      <c r="C264" s="1">
        <v>2169134.0</v>
      </c>
    </row>
    <row r="265">
      <c r="A265" s="1">
        <v>2017.0</v>
      </c>
      <c r="B265" s="2" t="s">
        <v>35</v>
      </c>
      <c r="C265" s="1">
        <v>1623327.0</v>
      </c>
    </row>
    <row r="266">
      <c r="A266" s="1">
        <v>2018.0</v>
      </c>
      <c r="B266" s="2" t="s">
        <v>3</v>
      </c>
      <c r="C266" s="1">
        <v>1.24692044E8</v>
      </c>
    </row>
    <row r="267">
      <c r="A267" s="1">
        <v>2018.0</v>
      </c>
      <c r="B267" s="2" t="s">
        <v>4</v>
      </c>
      <c r="C267" s="1">
        <v>1385877.0</v>
      </c>
    </row>
    <row r="268">
      <c r="A268" s="1">
        <v>2018.0</v>
      </c>
      <c r="B268" s="2" t="s">
        <v>5</v>
      </c>
      <c r="C268" s="1">
        <v>3492294.0</v>
      </c>
    </row>
    <row r="269">
      <c r="A269" s="1">
        <v>2018.0</v>
      </c>
      <c r="B269" s="2" t="s">
        <v>6</v>
      </c>
      <c r="C269" s="1">
        <v>762770.0</v>
      </c>
    </row>
    <row r="270">
      <c r="A270" s="1">
        <v>2018.0</v>
      </c>
      <c r="B270" s="2" t="s">
        <v>7</v>
      </c>
      <c r="C270" s="1">
        <v>958852.0</v>
      </c>
    </row>
    <row r="271">
      <c r="A271" s="1">
        <v>2018.0</v>
      </c>
      <c r="B271" s="2" t="s">
        <v>8</v>
      </c>
      <c r="C271" s="1">
        <v>3109944.0</v>
      </c>
    </row>
    <row r="272">
      <c r="A272" s="1">
        <v>2018.0</v>
      </c>
      <c r="B272" s="2" t="s">
        <v>9</v>
      </c>
      <c r="C272" s="1">
        <v>753958.0</v>
      </c>
    </row>
    <row r="273">
      <c r="A273" s="1">
        <v>2018.0</v>
      </c>
      <c r="B273" s="2" t="s">
        <v>10</v>
      </c>
      <c r="C273" s="1">
        <v>5521647.0</v>
      </c>
    </row>
    <row r="274">
      <c r="A274" s="1">
        <v>2018.0</v>
      </c>
      <c r="B274" s="2" t="s">
        <v>11</v>
      </c>
      <c r="C274" s="1">
        <v>3708996.0</v>
      </c>
    </row>
    <row r="275">
      <c r="A275" s="1">
        <v>2018.0</v>
      </c>
      <c r="B275" s="2" t="s">
        <v>12</v>
      </c>
      <c r="C275" s="1">
        <v>9045719.0</v>
      </c>
    </row>
    <row r="276">
      <c r="A276" s="1">
        <v>2018.0</v>
      </c>
      <c r="B276" s="2" t="s">
        <v>13</v>
      </c>
      <c r="C276" s="1">
        <v>1828072.0</v>
      </c>
    </row>
    <row r="277">
      <c r="A277" s="1">
        <v>2018.0</v>
      </c>
      <c r="B277" s="2" t="s">
        <v>14</v>
      </c>
      <c r="C277" s="1">
        <v>6088423.0</v>
      </c>
    </row>
    <row r="278">
      <c r="A278" s="1">
        <v>2018.0</v>
      </c>
      <c r="B278" s="2" t="s">
        <v>15</v>
      </c>
      <c r="C278" s="1">
        <v>3622355.0</v>
      </c>
    </row>
    <row r="279">
      <c r="A279" s="1">
        <v>2018.0</v>
      </c>
      <c r="B279" s="2" t="s">
        <v>16</v>
      </c>
      <c r="C279" s="1">
        <v>2995763.0</v>
      </c>
    </row>
    <row r="280">
      <c r="A280" s="1">
        <v>2018.0</v>
      </c>
      <c r="B280" s="2" t="s">
        <v>17</v>
      </c>
      <c r="C280" s="1">
        <v>8194984.0</v>
      </c>
    </row>
    <row r="281">
      <c r="A281" s="1">
        <v>2018.0</v>
      </c>
      <c r="B281" s="2" t="s">
        <v>18</v>
      </c>
      <c r="C281" s="1">
        <v>1.6960443E7</v>
      </c>
    </row>
    <row r="282">
      <c r="A282" s="1">
        <v>2018.0</v>
      </c>
      <c r="B282" s="2" t="s">
        <v>19</v>
      </c>
      <c r="C282" s="1">
        <v>4739793.0</v>
      </c>
    </row>
    <row r="283">
      <c r="A283" s="1">
        <v>2018.0</v>
      </c>
      <c r="B283" s="2" t="s">
        <v>20</v>
      </c>
      <c r="C283" s="1">
        <v>1989302.0</v>
      </c>
    </row>
    <row r="284">
      <c r="A284" s="1">
        <v>2018.0</v>
      </c>
      <c r="B284" s="2" t="s">
        <v>21</v>
      </c>
      <c r="C284" s="1">
        <v>1243105.0</v>
      </c>
    </row>
    <row r="285">
      <c r="A285" s="1">
        <v>2018.0</v>
      </c>
      <c r="B285" s="2" t="s">
        <v>22</v>
      </c>
      <c r="C285" s="1">
        <v>5415318.0</v>
      </c>
    </row>
    <row r="286">
      <c r="A286" s="1">
        <v>2018.0</v>
      </c>
      <c r="B286" s="2" t="s">
        <v>23</v>
      </c>
      <c r="C286" s="1">
        <v>4084833.0</v>
      </c>
    </row>
    <row r="287">
      <c r="A287" s="1">
        <v>2018.0</v>
      </c>
      <c r="B287" s="2" t="s">
        <v>24</v>
      </c>
      <c r="C287" s="1">
        <v>6446510.0</v>
      </c>
    </row>
    <row r="288">
      <c r="A288" s="1">
        <v>2018.0</v>
      </c>
      <c r="B288" s="2" t="s">
        <v>25</v>
      </c>
      <c r="C288" s="1">
        <v>2177131.0</v>
      </c>
    </row>
    <row r="289">
      <c r="A289" s="1">
        <v>2018.0</v>
      </c>
      <c r="B289" s="2" t="s">
        <v>26</v>
      </c>
      <c r="C289" s="1">
        <v>1625399.0</v>
      </c>
    </row>
    <row r="290">
      <c r="A290" s="1">
        <v>2018.0</v>
      </c>
      <c r="B290" s="2" t="s">
        <v>27</v>
      </c>
      <c r="C290" s="1">
        <v>2814553.0</v>
      </c>
    </row>
    <row r="291">
      <c r="A291" s="1">
        <v>2018.0</v>
      </c>
      <c r="B291" s="2" t="s">
        <v>28</v>
      </c>
      <c r="C291" s="1">
        <v>3091166.0</v>
      </c>
    </row>
    <row r="292">
      <c r="A292" s="1">
        <v>2018.0</v>
      </c>
      <c r="B292" s="2" t="s">
        <v>29</v>
      </c>
      <c r="C292" s="1">
        <v>2981144.0</v>
      </c>
    </row>
    <row r="293">
      <c r="A293" s="1">
        <v>2018.0</v>
      </c>
      <c r="B293" s="2" t="s">
        <v>30</v>
      </c>
      <c r="C293" s="1">
        <v>2501445.0</v>
      </c>
    </row>
    <row r="294">
      <c r="A294" s="1">
        <v>2018.0</v>
      </c>
      <c r="B294" s="2" t="s">
        <v>31</v>
      </c>
      <c r="C294" s="1">
        <v>3574986.0</v>
      </c>
    </row>
    <row r="295">
      <c r="A295" s="1">
        <v>2018.0</v>
      </c>
      <c r="B295" s="2" t="s">
        <v>32</v>
      </c>
      <c r="C295" s="1">
        <v>1339689.0</v>
      </c>
    </row>
    <row r="296">
      <c r="A296" s="1">
        <v>2018.0</v>
      </c>
      <c r="B296" s="2" t="s">
        <v>33</v>
      </c>
      <c r="C296" s="1">
        <v>8406164.0</v>
      </c>
    </row>
    <row r="297">
      <c r="A297" s="1">
        <v>2018.0</v>
      </c>
      <c r="B297" s="2" t="s">
        <v>34</v>
      </c>
      <c r="C297" s="1">
        <v>2195272.0</v>
      </c>
    </row>
    <row r="298">
      <c r="A298" s="1">
        <v>2018.0</v>
      </c>
      <c r="B298" s="2" t="s">
        <v>35</v>
      </c>
      <c r="C298" s="1">
        <v>1636137.0</v>
      </c>
    </row>
    <row r="299">
      <c r="A299" s="1">
        <v>2019.0</v>
      </c>
      <c r="B299" s="2" t="s">
        <v>3</v>
      </c>
      <c r="C299" s="1">
        <v>1.25960168E8</v>
      </c>
    </row>
    <row r="300">
      <c r="A300" s="1">
        <v>2019.0</v>
      </c>
      <c r="B300" s="2" t="s">
        <v>4</v>
      </c>
      <c r="C300" s="1">
        <v>1405625.0</v>
      </c>
    </row>
    <row r="301">
      <c r="A301" s="1">
        <v>2019.0</v>
      </c>
      <c r="B301" s="2" t="s">
        <v>5</v>
      </c>
      <c r="C301" s="1">
        <v>3550079.0</v>
      </c>
    </row>
    <row r="302">
      <c r="A302" s="1">
        <v>2019.0</v>
      </c>
      <c r="B302" s="2" t="s">
        <v>6</v>
      </c>
      <c r="C302" s="1">
        <v>779726.0</v>
      </c>
    </row>
    <row r="303">
      <c r="A303" s="1">
        <v>2019.0</v>
      </c>
      <c r="B303" s="2" t="s">
        <v>7</v>
      </c>
      <c r="C303" s="1">
        <v>975685.0</v>
      </c>
    </row>
    <row r="304">
      <c r="A304" s="1">
        <v>2019.0</v>
      </c>
      <c r="B304" s="2" t="s">
        <v>8</v>
      </c>
      <c r="C304" s="1">
        <v>3153984.0</v>
      </c>
    </row>
    <row r="305">
      <c r="A305" s="1">
        <v>2019.0</v>
      </c>
      <c r="B305" s="2" t="s">
        <v>9</v>
      </c>
      <c r="C305" s="1">
        <v>766595.0</v>
      </c>
    </row>
    <row r="306">
      <c r="A306" s="1">
        <v>2019.0</v>
      </c>
      <c r="B306" s="2" t="s">
        <v>10</v>
      </c>
      <c r="C306" s="1">
        <v>5605965.0</v>
      </c>
    </row>
    <row r="307">
      <c r="A307" s="1">
        <v>2019.0</v>
      </c>
      <c r="B307" s="2" t="s">
        <v>11</v>
      </c>
      <c r="C307" s="1">
        <v>3746865.0</v>
      </c>
    </row>
    <row r="308">
      <c r="A308" s="1">
        <v>2019.0</v>
      </c>
      <c r="B308" s="2" t="s">
        <v>12</v>
      </c>
      <c r="C308" s="1">
        <v>9036958.0</v>
      </c>
    </row>
    <row r="309">
      <c r="A309" s="1">
        <v>2019.0</v>
      </c>
      <c r="B309" s="2" t="s">
        <v>13</v>
      </c>
      <c r="C309" s="1">
        <v>1844737.0</v>
      </c>
    </row>
    <row r="310">
      <c r="A310" s="1">
        <v>2019.0</v>
      </c>
      <c r="B310" s="2" t="s">
        <v>14</v>
      </c>
      <c r="C310" s="1">
        <v>6145872.0</v>
      </c>
    </row>
    <row r="311">
      <c r="A311" s="1">
        <v>2019.0</v>
      </c>
      <c r="B311" s="2" t="s">
        <v>15</v>
      </c>
      <c r="C311" s="1">
        <v>3636993.0</v>
      </c>
    </row>
    <row r="312">
      <c r="A312" s="1">
        <v>2019.0</v>
      </c>
      <c r="B312" s="2" t="s">
        <v>16</v>
      </c>
      <c r="C312" s="1">
        <v>3032650.0</v>
      </c>
    </row>
    <row r="313">
      <c r="A313" s="1">
        <v>2019.0</v>
      </c>
      <c r="B313" s="2" t="s">
        <v>17</v>
      </c>
      <c r="C313" s="1">
        <v>8282892.0</v>
      </c>
    </row>
    <row r="314">
      <c r="A314" s="1">
        <v>2019.0</v>
      </c>
      <c r="B314" s="2" t="s">
        <v>18</v>
      </c>
      <c r="C314" s="1">
        <v>1.7152777E7</v>
      </c>
    </row>
    <row r="315">
      <c r="A315" s="1">
        <v>2019.0</v>
      </c>
      <c r="B315" s="2" t="s">
        <v>19</v>
      </c>
      <c r="C315" s="1">
        <v>4775052.0</v>
      </c>
    </row>
    <row r="316">
      <c r="A316" s="1">
        <v>2019.0</v>
      </c>
      <c r="B316" s="2" t="s">
        <v>20</v>
      </c>
      <c r="C316" s="1">
        <v>2011648.0</v>
      </c>
    </row>
    <row r="317">
      <c r="A317" s="1">
        <v>2019.0</v>
      </c>
      <c r="B317" s="2" t="s">
        <v>21</v>
      </c>
      <c r="C317" s="1">
        <v>1261525.0</v>
      </c>
    </row>
    <row r="318">
      <c r="A318" s="1">
        <v>2019.0</v>
      </c>
      <c r="B318" s="2" t="s">
        <v>22</v>
      </c>
      <c r="C318" s="1">
        <v>5494283.0</v>
      </c>
    </row>
    <row r="319">
      <c r="A319" s="1">
        <v>2019.0</v>
      </c>
      <c r="B319" s="2" t="s">
        <v>23</v>
      </c>
      <c r="C319" s="1">
        <v>4109069.0</v>
      </c>
    </row>
    <row r="320">
      <c r="A320" s="1">
        <v>2019.0</v>
      </c>
      <c r="B320" s="2" t="s">
        <v>24</v>
      </c>
      <c r="C320" s="1">
        <v>6511015.0</v>
      </c>
    </row>
    <row r="321">
      <c r="A321" s="1">
        <v>2019.0</v>
      </c>
      <c r="B321" s="2" t="s">
        <v>25</v>
      </c>
      <c r="C321" s="1">
        <v>2218638.0</v>
      </c>
    </row>
    <row r="322">
      <c r="A322" s="1">
        <v>2019.0</v>
      </c>
      <c r="B322" s="2" t="s">
        <v>26</v>
      </c>
      <c r="C322" s="1">
        <v>1664973.0</v>
      </c>
    </row>
    <row r="323">
      <c r="A323" s="1">
        <v>2019.0</v>
      </c>
      <c r="B323" s="2" t="s">
        <v>27</v>
      </c>
      <c r="C323" s="1">
        <v>2835651.0</v>
      </c>
    </row>
    <row r="324">
      <c r="A324" s="1">
        <v>2019.0</v>
      </c>
      <c r="B324" s="2" t="s">
        <v>28</v>
      </c>
      <c r="C324" s="1">
        <v>3117935.0</v>
      </c>
    </row>
    <row r="325">
      <c r="A325" s="1">
        <v>2019.0</v>
      </c>
      <c r="B325" s="2" t="s">
        <v>29</v>
      </c>
      <c r="C325" s="1">
        <v>3019006.0</v>
      </c>
    </row>
    <row r="326">
      <c r="A326" s="1">
        <v>2019.0</v>
      </c>
      <c r="B326" s="2" t="s">
        <v>30</v>
      </c>
      <c r="C326" s="1">
        <v>2530298.0</v>
      </c>
    </row>
    <row r="327">
      <c r="A327" s="1">
        <v>2019.0</v>
      </c>
      <c r="B327" s="2" t="s">
        <v>31</v>
      </c>
      <c r="C327" s="1">
        <v>3605885.0</v>
      </c>
    </row>
    <row r="328">
      <c r="A328" s="1">
        <v>2019.0</v>
      </c>
      <c r="B328" s="2" t="s">
        <v>32</v>
      </c>
      <c r="C328" s="1">
        <v>1356078.0</v>
      </c>
    </row>
    <row r="329">
      <c r="A329" s="1">
        <v>2019.0</v>
      </c>
      <c r="B329" s="2" t="s">
        <v>33</v>
      </c>
      <c r="C329" s="1">
        <v>8462063.0</v>
      </c>
    </row>
    <row r="330">
      <c r="A330" s="1">
        <v>2019.0</v>
      </c>
      <c r="B330" s="2" t="s">
        <v>34</v>
      </c>
      <c r="C330" s="1">
        <v>2221105.0</v>
      </c>
    </row>
    <row r="331">
      <c r="A331" s="1">
        <v>2019.0</v>
      </c>
      <c r="B331" s="2" t="s">
        <v>35</v>
      </c>
      <c r="C331" s="1">
        <v>1648541.0</v>
      </c>
    </row>
    <row r="332">
      <c r="A332" s="1">
        <v>2020.0</v>
      </c>
      <c r="B332" s="2" t="s">
        <v>3</v>
      </c>
      <c r="C332" s="1">
        <v>1.27191826E8</v>
      </c>
      <c r="D332" s="3"/>
      <c r="E332" s="4"/>
    </row>
    <row r="333">
      <c r="A333" s="1">
        <v>2020.0</v>
      </c>
      <c r="B333" s="2" t="s">
        <v>4</v>
      </c>
      <c r="C333" s="1">
        <v>1425105.0</v>
      </c>
    </row>
    <row r="334">
      <c r="A334" s="1">
        <v>2020.0</v>
      </c>
      <c r="B334" s="2" t="s">
        <v>5</v>
      </c>
      <c r="C334" s="1">
        <v>3606940.0</v>
      </c>
    </row>
    <row r="335">
      <c r="A335" s="1">
        <v>2020.0</v>
      </c>
      <c r="B335" s="2" t="s">
        <v>6</v>
      </c>
      <c r="C335" s="1">
        <v>796398.0</v>
      </c>
    </row>
    <row r="336">
      <c r="A336" s="1">
        <v>2020.0</v>
      </c>
      <c r="B336" s="2" t="s">
        <v>7</v>
      </c>
      <c r="C336" s="1">
        <v>992306.0</v>
      </c>
    </row>
    <row r="337">
      <c r="A337" s="1">
        <v>2020.0</v>
      </c>
      <c r="B337" s="2" t="s">
        <v>8</v>
      </c>
      <c r="C337" s="1">
        <v>3197188.0</v>
      </c>
    </row>
    <row r="338">
      <c r="A338" s="1">
        <v>2020.0</v>
      </c>
      <c r="B338" s="2" t="s">
        <v>9</v>
      </c>
      <c r="C338" s="1">
        <v>778989.0</v>
      </c>
    </row>
    <row r="339">
      <c r="A339" s="1">
        <v>2020.0</v>
      </c>
      <c r="B339" s="2" t="s">
        <v>10</v>
      </c>
      <c r="C339" s="1">
        <v>5688998.0</v>
      </c>
    </row>
    <row r="340">
      <c r="A340" s="1">
        <v>2020.0</v>
      </c>
      <c r="B340" s="2" t="s">
        <v>11</v>
      </c>
      <c r="C340" s="1">
        <v>3783680.0</v>
      </c>
    </row>
    <row r="341">
      <c r="A341" s="1">
        <v>2020.0</v>
      </c>
      <c r="B341" s="2" t="s">
        <v>12</v>
      </c>
      <c r="C341" s="1">
        <v>9025363.0</v>
      </c>
    </row>
    <row r="342">
      <c r="A342" s="1">
        <v>2020.0</v>
      </c>
      <c r="B342" s="2" t="s">
        <v>13</v>
      </c>
      <c r="C342" s="1">
        <v>1861051.0</v>
      </c>
    </row>
    <row r="343">
      <c r="A343" s="1">
        <v>2020.0</v>
      </c>
      <c r="B343" s="2" t="s">
        <v>14</v>
      </c>
      <c r="C343" s="1">
        <v>6201449.0</v>
      </c>
    </row>
    <row r="344">
      <c r="A344" s="1">
        <v>2020.0</v>
      </c>
      <c r="B344" s="2" t="s">
        <v>15</v>
      </c>
      <c r="C344" s="1">
        <v>3650850.0</v>
      </c>
    </row>
    <row r="345">
      <c r="A345" s="1">
        <v>2020.0</v>
      </c>
      <c r="B345" s="2" t="s">
        <v>16</v>
      </c>
      <c r="C345" s="1">
        <v>3068696.0</v>
      </c>
    </row>
    <row r="346">
      <c r="A346" s="1">
        <v>2020.0</v>
      </c>
      <c r="B346" s="2" t="s">
        <v>17</v>
      </c>
      <c r="C346" s="1">
        <v>8368602.0</v>
      </c>
    </row>
    <row r="347">
      <c r="A347" s="1">
        <v>2020.0</v>
      </c>
      <c r="B347" s="2" t="s">
        <v>18</v>
      </c>
      <c r="C347" s="1">
        <v>1.733822E7</v>
      </c>
    </row>
    <row r="348">
      <c r="A348" s="1">
        <v>2020.0</v>
      </c>
      <c r="B348" s="2" t="s">
        <v>19</v>
      </c>
      <c r="C348" s="1">
        <v>4808791.0</v>
      </c>
    </row>
    <row r="349">
      <c r="A349" s="1">
        <v>2020.0</v>
      </c>
      <c r="B349" s="2" t="s">
        <v>20</v>
      </c>
      <c r="C349" s="1">
        <v>2033373.0</v>
      </c>
    </row>
    <row r="350">
      <c r="A350" s="1">
        <v>2020.0</v>
      </c>
      <c r="B350" s="2" t="s">
        <v>21</v>
      </c>
      <c r="C350" s="1">
        <v>1279671.0</v>
      </c>
    </row>
    <row r="351">
      <c r="A351" s="1">
        <v>2020.0</v>
      </c>
      <c r="B351" s="2" t="s">
        <v>22</v>
      </c>
      <c r="C351" s="1">
        <v>5571904.0</v>
      </c>
    </row>
    <row r="352">
      <c r="A352" s="1">
        <v>2020.0</v>
      </c>
      <c r="B352" s="2" t="s">
        <v>23</v>
      </c>
      <c r="C352" s="1">
        <v>4132318.0</v>
      </c>
    </row>
    <row r="353">
      <c r="A353" s="1">
        <v>2020.0</v>
      </c>
      <c r="B353" s="2" t="s">
        <v>24</v>
      </c>
      <c r="C353" s="1">
        <v>6573843.0</v>
      </c>
    </row>
    <row r="354">
      <c r="A354" s="1">
        <v>2020.0</v>
      </c>
      <c r="B354" s="2" t="s">
        <v>25</v>
      </c>
      <c r="C354" s="1">
        <v>2259471.0</v>
      </c>
    </row>
    <row r="355">
      <c r="A355" s="1">
        <v>2020.0</v>
      </c>
      <c r="B355" s="2" t="s">
        <v>26</v>
      </c>
      <c r="C355" s="1">
        <v>1704010.0</v>
      </c>
    </row>
    <row r="356">
      <c r="A356" s="1">
        <v>2020.0</v>
      </c>
      <c r="B356" s="2" t="s">
        <v>27</v>
      </c>
      <c r="C356" s="1">
        <v>2856171.0</v>
      </c>
    </row>
    <row r="357">
      <c r="A357" s="1">
        <v>2020.0</v>
      </c>
      <c r="B357" s="2" t="s">
        <v>28</v>
      </c>
      <c r="C357" s="1">
        <v>3143980.0</v>
      </c>
    </row>
    <row r="358">
      <c r="A358" s="1">
        <v>2020.0</v>
      </c>
      <c r="B358" s="2" t="s">
        <v>29</v>
      </c>
      <c r="C358" s="1">
        <v>3056397.0</v>
      </c>
    </row>
    <row r="359">
      <c r="A359" s="1">
        <v>2020.0</v>
      </c>
      <c r="B359" s="2" t="s">
        <v>30</v>
      </c>
      <c r="C359" s="1">
        <v>2558349.0</v>
      </c>
    </row>
    <row r="360">
      <c r="A360" s="1">
        <v>2020.0</v>
      </c>
      <c r="B360" s="2" t="s">
        <v>31</v>
      </c>
      <c r="C360" s="1">
        <v>3635833.0</v>
      </c>
    </row>
    <row r="361">
      <c r="A361" s="1">
        <v>2020.0</v>
      </c>
      <c r="B361" s="2" t="s">
        <v>32</v>
      </c>
      <c r="C361" s="1">
        <v>1372108.0</v>
      </c>
    </row>
    <row r="362">
      <c r="A362" s="1">
        <v>2020.0</v>
      </c>
      <c r="B362" s="2" t="s">
        <v>33</v>
      </c>
      <c r="C362" s="1">
        <v>8514724.0</v>
      </c>
    </row>
    <row r="363">
      <c r="A363" s="1">
        <v>2020.0</v>
      </c>
      <c r="B363" s="2" t="s">
        <v>34</v>
      </c>
      <c r="C363" s="1">
        <v>2246505.0</v>
      </c>
    </row>
    <row r="364">
      <c r="A364" s="1">
        <v>2020.0</v>
      </c>
      <c r="B364" s="2" t="s">
        <v>35</v>
      </c>
      <c r="C364" s="1">
        <v>1660543.0</v>
      </c>
    </row>
    <row r="365">
      <c r="A365" s="1">
        <v>2020.0</v>
      </c>
      <c r="B365" s="2" t="s">
        <v>36</v>
      </c>
      <c r="C365" s="1">
        <v>2.1942666E7</v>
      </c>
    </row>
    <row r="366">
      <c r="A366" s="1">
        <v>2021.0</v>
      </c>
      <c r="B366" s="2" t="s">
        <v>3</v>
      </c>
      <c r="C366" s="1">
        <v>1.2838929E8</v>
      </c>
      <c r="D366" s="5">
        <v>644.0</v>
      </c>
      <c r="E366" s="1">
        <f t="shared" ref="E366:E398" si="1">D366/C366*10000</f>
        <v>0.05015994714</v>
      </c>
    </row>
    <row r="367">
      <c r="A367" s="1">
        <v>2021.0</v>
      </c>
      <c r="B367" s="2" t="s">
        <v>4</v>
      </c>
      <c r="C367" s="1">
        <v>1444062.0</v>
      </c>
      <c r="D367" s="6">
        <v>6.0</v>
      </c>
      <c r="E367" s="1">
        <f t="shared" si="1"/>
        <v>0.04154946256</v>
      </c>
    </row>
    <row r="368">
      <c r="A368" s="1">
        <v>2021.0</v>
      </c>
      <c r="B368" s="2" t="s">
        <v>5</v>
      </c>
      <c r="C368" s="1">
        <v>3662693.0</v>
      </c>
      <c r="D368" s="6">
        <v>44.0</v>
      </c>
      <c r="E368" s="1">
        <f t="shared" si="1"/>
        <v>0.1201301884</v>
      </c>
    </row>
    <row r="369">
      <c r="A369" s="1">
        <v>2021.0</v>
      </c>
      <c r="B369" s="2" t="s">
        <v>6</v>
      </c>
      <c r="C369" s="1">
        <v>812901.0</v>
      </c>
      <c r="D369" s="6">
        <v>2.0</v>
      </c>
      <c r="E369" s="1">
        <f t="shared" si="1"/>
        <v>0.02460324197</v>
      </c>
    </row>
    <row r="370">
      <c r="A370" s="1">
        <v>2021.0</v>
      </c>
      <c r="B370" s="2" t="s">
        <v>7</v>
      </c>
      <c r="C370" s="1">
        <v>1008820.0</v>
      </c>
      <c r="D370" s="6">
        <v>2.0</v>
      </c>
      <c r="E370" s="1">
        <f t="shared" si="1"/>
        <v>0.01982514225</v>
      </c>
    </row>
    <row r="371">
      <c r="A371" s="1">
        <v>2021.0</v>
      </c>
      <c r="B371" s="2" t="s">
        <v>8</v>
      </c>
      <c r="C371" s="1">
        <v>3240147.0</v>
      </c>
      <c r="D371" s="6">
        <v>27.0</v>
      </c>
      <c r="E371" s="1">
        <f t="shared" si="1"/>
        <v>0.08332955264</v>
      </c>
    </row>
    <row r="372">
      <c r="A372" s="1">
        <v>2021.0</v>
      </c>
      <c r="B372" s="2" t="s">
        <v>9</v>
      </c>
      <c r="C372" s="1">
        <v>791211.0</v>
      </c>
      <c r="D372" s="6">
        <v>3.0</v>
      </c>
      <c r="E372" s="1">
        <f t="shared" si="1"/>
        <v>0.03791656082</v>
      </c>
    </row>
    <row r="373">
      <c r="A373" s="1">
        <v>2021.0</v>
      </c>
      <c r="B373" s="2" t="s">
        <v>10</v>
      </c>
      <c r="C373" s="1">
        <v>5771631.0</v>
      </c>
      <c r="D373" s="6">
        <v>23.0</v>
      </c>
      <c r="E373" s="1">
        <f t="shared" si="1"/>
        <v>0.03985008744</v>
      </c>
    </row>
    <row r="374">
      <c r="A374" s="1">
        <v>2021.0</v>
      </c>
      <c r="B374" s="2" t="s">
        <v>11</v>
      </c>
      <c r="C374" s="1">
        <v>3819190.0</v>
      </c>
      <c r="D374" s="6">
        <v>6.0</v>
      </c>
      <c r="E374" s="1">
        <f t="shared" si="1"/>
        <v>0.01571013749</v>
      </c>
    </row>
    <row r="375">
      <c r="A375" s="1">
        <v>2021.0</v>
      </c>
      <c r="B375" s="2" t="s">
        <v>12</v>
      </c>
      <c r="C375" s="1">
        <v>9011823.0</v>
      </c>
      <c r="D375" s="6">
        <v>100.0</v>
      </c>
      <c r="E375" s="1">
        <f t="shared" si="1"/>
        <v>0.1109653396</v>
      </c>
    </row>
    <row r="376">
      <c r="A376" s="1">
        <v>2021.0</v>
      </c>
      <c r="B376" s="2" t="s">
        <v>13</v>
      </c>
      <c r="C376" s="1">
        <v>1876826.0</v>
      </c>
      <c r="D376" s="6">
        <v>3.0</v>
      </c>
      <c r="E376" s="1">
        <f t="shared" si="1"/>
        <v>0.01598443329</v>
      </c>
    </row>
    <row r="377">
      <c r="A377" s="1">
        <v>2021.0</v>
      </c>
      <c r="B377" s="2" t="s">
        <v>14</v>
      </c>
      <c r="C377" s="1">
        <v>6254799.0</v>
      </c>
      <c r="D377" s="6">
        <v>31.0</v>
      </c>
      <c r="E377" s="1">
        <f t="shared" si="1"/>
        <v>0.04956194436</v>
      </c>
    </row>
    <row r="378">
      <c r="A378" s="1">
        <v>2021.0</v>
      </c>
      <c r="B378" s="2" t="s">
        <v>15</v>
      </c>
      <c r="C378" s="1">
        <v>3663125.0</v>
      </c>
      <c r="D378" s="6">
        <v>62.0</v>
      </c>
      <c r="E378" s="1">
        <f t="shared" si="1"/>
        <v>0.1692543934</v>
      </c>
    </row>
    <row r="379">
      <c r="A379" s="1">
        <v>2021.0</v>
      </c>
      <c r="B379" s="2" t="s">
        <v>16</v>
      </c>
      <c r="C379" s="1">
        <v>3104020.0</v>
      </c>
      <c r="D379" s="6">
        <v>6.0</v>
      </c>
      <c r="E379" s="1">
        <f t="shared" si="1"/>
        <v>0.01932977236</v>
      </c>
    </row>
    <row r="380">
      <c r="A380" s="1">
        <v>2021.0</v>
      </c>
      <c r="B380" s="2" t="s">
        <v>17</v>
      </c>
      <c r="C380" s="1">
        <v>8450678.0</v>
      </c>
      <c r="D380" s="6">
        <v>21.0</v>
      </c>
      <c r="E380" s="1">
        <f t="shared" si="1"/>
        <v>0.02485007712</v>
      </c>
    </row>
    <row r="381">
      <c r="A381" s="1">
        <v>2021.0</v>
      </c>
      <c r="B381" s="2" t="s">
        <v>18</v>
      </c>
      <c r="C381" s="1">
        <v>1.7517243E7</v>
      </c>
      <c r="D381" s="6">
        <v>14.0</v>
      </c>
      <c r="E381" s="1">
        <f t="shared" si="1"/>
        <v>0.007992125245</v>
      </c>
    </row>
    <row r="382">
      <c r="A382" s="1">
        <v>2021.0</v>
      </c>
      <c r="B382" s="2" t="s">
        <v>19</v>
      </c>
      <c r="C382" s="1">
        <v>4841892.0</v>
      </c>
      <c r="D382" s="6">
        <v>4.0</v>
      </c>
      <c r="E382" s="1">
        <f t="shared" si="1"/>
        <v>0.008261233419</v>
      </c>
    </row>
    <row r="383">
      <c r="A383" s="1">
        <v>2021.0</v>
      </c>
      <c r="B383" s="2" t="s">
        <v>20</v>
      </c>
      <c r="C383" s="1">
        <v>2054644.0</v>
      </c>
      <c r="D383" s="6">
        <v>4.0</v>
      </c>
      <c r="E383" s="1">
        <f t="shared" si="1"/>
        <v>0.01946809277</v>
      </c>
    </row>
    <row r="384">
      <c r="A384" s="1">
        <v>2021.0</v>
      </c>
      <c r="B384" s="2" t="s">
        <v>21</v>
      </c>
      <c r="C384" s="1">
        <v>1297358.0</v>
      </c>
      <c r="D384" s="6">
        <v>4.0</v>
      </c>
      <c r="E384" s="1">
        <f t="shared" si="1"/>
        <v>0.03083189066</v>
      </c>
    </row>
    <row r="385">
      <c r="A385" s="1">
        <v>2021.0</v>
      </c>
      <c r="B385" s="2" t="s">
        <v>22</v>
      </c>
      <c r="C385" s="1">
        <v>5648291.0</v>
      </c>
      <c r="D385" s="6">
        <v>6.0</v>
      </c>
      <c r="E385" s="1">
        <f t="shared" si="1"/>
        <v>0.01062268215</v>
      </c>
    </row>
    <row r="386">
      <c r="A386" s="1">
        <v>2021.0</v>
      </c>
      <c r="B386" s="2" t="s">
        <v>23</v>
      </c>
      <c r="C386" s="1">
        <v>4154772.0</v>
      </c>
      <c r="D386" s="6">
        <v>31.0</v>
      </c>
      <c r="E386" s="1">
        <f t="shared" si="1"/>
        <v>0.07461299922</v>
      </c>
    </row>
    <row r="387">
      <c r="A387" s="1">
        <v>2021.0</v>
      </c>
      <c r="B387" s="2" t="s">
        <v>24</v>
      </c>
      <c r="C387" s="1">
        <v>6634950.0</v>
      </c>
      <c r="D387" s="6">
        <v>46.0</v>
      </c>
      <c r="E387" s="1">
        <f t="shared" si="1"/>
        <v>0.0693298367</v>
      </c>
    </row>
    <row r="388">
      <c r="A388" s="1">
        <v>2021.0</v>
      </c>
      <c r="B388" s="2" t="s">
        <v>25</v>
      </c>
      <c r="C388" s="1">
        <v>2299709.0</v>
      </c>
      <c r="D388" s="6">
        <v>2.0</v>
      </c>
      <c r="E388" s="1">
        <f t="shared" si="1"/>
        <v>0.008696752502</v>
      </c>
    </row>
    <row r="389">
      <c r="A389" s="1">
        <v>2021.0</v>
      </c>
      <c r="B389" s="2" t="s">
        <v>26</v>
      </c>
      <c r="C389" s="1">
        <v>1742407.0</v>
      </c>
      <c r="D389" s="6">
        <v>37.0</v>
      </c>
      <c r="E389" s="1">
        <f t="shared" si="1"/>
        <v>0.2123499274</v>
      </c>
    </row>
    <row r="390">
      <c r="A390" s="1">
        <v>2021.0</v>
      </c>
      <c r="B390" s="2" t="s">
        <v>27</v>
      </c>
      <c r="C390" s="1">
        <v>2876007.0</v>
      </c>
      <c r="D390" s="6">
        <v>16.0</v>
      </c>
      <c r="E390" s="1">
        <f t="shared" si="1"/>
        <v>0.05563268796</v>
      </c>
    </row>
    <row r="391">
      <c r="A391" s="1">
        <v>2021.0</v>
      </c>
      <c r="B391" s="2" t="s">
        <v>28</v>
      </c>
      <c r="C391" s="1">
        <v>3169254.0</v>
      </c>
      <c r="D391" s="6">
        <v>20.0</v>
      </c>
      <c r="E391" s="1">
        <f t="shared" si="1"/>
        <v>0.06310633354</v>
      </c>
    </row>
    <row r="392">
      <c r="A392" s="1">
        <v>2021.0</v>
      </c>
      <c r="B392" s="2" t="s">
        <v>29</v>
      </c>
      <c r="C392" s="1">
        <v>3092972.0</v>
      </c>
      <c r="D392" s="6">
        <v>19.0</v>
      </c>
      <c r="E392" s="1">
        <f t="shared" si="1"/>
        <v>0.0614295894</v>
      </c>
    </row>
    <row r="393">
      <c r="A393" s="1">
        <v>2021.0</v>
      </c>
      <c r="B393" s="2" t="s">
        <v>30</v>
      </c>
      <c r="C393" s="1">
        <v>2586115.0</v>
      </c>
      <c r="D393" s="6">
        <v>2.0</v>
      </c>
      <c r="E393" s="1">
        <f t="shared" si="1"/>
        <v>0.007733608134</v>
      </c>
    </row>
    <row r="394">
      <c r="A394" s="1">
        <v>2021.0</v>
      </c>
      <c r="B394" s="2" t="s">
        <v>31</v>
      </c>
      <c r="C394" s="1">
        <v>3665263.0</v>
      </c>
      <c r="D394" s="6">
        <v>28.0</v>
      </c>
      <c r="E394" s="1">
        <f t="shared" si="1"/>
        <v>0.07639288095</v>
      </c>
    </row>
    <row r="395">
      <c r="A395" s="1">
        <v>2021.0</v>
      </c>
      <c r="B395" s="2" t="s">
        <v>32</v>
      </c>
      <c r="C395" s="1">
        <v>1387812.0</v>
      </c>
      <c r="D395" s="6">
        <v>16.0</v>
      </c>
      <c r="E395" s="1">
        <f t="shared" si="1"/>
        <v>0.1152893908</v>
      </c>
    </row>
    <row r="396">
      <c r="A396" s="1">
        <v>2021.0</v>
      </c>
      <c r="B396" s="2" t="s">
        <v>33</v>
      </c>
      <c r="C396" s="1">
        <v>8564890.0</v>
      </c>
      <c r="D396" s="6">
        <v>29.0</v>
      </c>
      <c r="E396" s="1">
        <f t="shared" si="1"/>
        <v>0.03385916223</v>
      </c>
    </row>
    <row r="397">
      <c r="A397" s="1">
        <v>2021.0</v>
      </c>
      <c r="B397" s="2" t="s">
        <v>34</v>
      </c>
      <c r="C397" s="1">
        <v>2271580.0</v>
      </c>
      <c r="D397" s="6">
        <v>39.0</v>
      </c>
      <c r="E397" s="1">
        <f t="shared" si="1"/>
        <v>0.1716866674</v>
      </c>
    </row>
    <row r="398">
      <c r="A398" s="1">
        <v>2021.0</v>
      </c>
      <c r="B398" s="2" t="s">
        <v>35</v>
      </c>
      <c r="C398" s="1">
        <v>1672205.0</v>
      </c>
      <c r="D398" s="6">
        <v>1.0</v>
      </c>
      <c r="E398" s="1">
        <f t="shared" si="1"/>
        <v>0.005980128035</v>
      </c>
    </row>
    <row r="399">
      <c r="A399" s="1">
        <v>2022.0</v>
      </c>
      <c r="B399" s="2" t="s">
        <v>3</v>
      </c>
      <c r="C399" s="1">
        <v>1.29552175E8</v>
      </c>
    </row>
    <row r="400">
      <c r="A400" s="1">
        <v>2022.0</v>
      </c>
      <c r="B400" s="2" t="s">
        <v>4</v>
      </c>
      <c r="C400" s="1">
        <v>1462736.0</v>
      </c>
    </row>
    <row r="401">
      <c r="A401" s="1">
        <v>2022.0</v>
      </c>
      <c r="B401" s="2" t="s">
        <v>5</v>
      </c>
      <c r="C401" s="1">
        <v>3717519.0</v>
      </c>
    </row>
    <row r="402">
      <c r="A402" s="1">
        <v>2022.0</v>
      </c>
      <c r="B402" s="2" t="s">
        <v>6</v>
      </c>
      <c r="C402" s="1">
        <v>829104.0</v>
      </c>
    </row>
    <row r="403">
      <c r="A403" s="1">
        <v>2022.0</v>
      </c>
      <c r="B403" s="2" t="s">
        <v>7</v>
      </c>
      <c r="C403" s="1">
        <v>1025091.0</v>
      </c>
    </row>
    <row r="404">
      <c r="A404" s="1">
        <v>2022.0</v>
      </c>
      <c r="B404" s="2" t="s">
        <v>8</v>
      </c>
      <c r="C404" s="1">
        <v>3282254.0</v>
      </c>
    </row>
    <row r="405">
      <c r="A405" s="1">
        <v>2022.0</v>
      </c>
      <c r="B405" s="2" t="s">
        <v>9</v>
      </c>
      <c r="C405" s="1">
        <v>803172.0</v>
      </c>
    </row>
    <row r="406">
      <c r="A406" s="1">
        <v>2022.0</v>
      </c>
      <c r="B406" s="2" t="s">
        <v>10</v>
      </c>
      <c r="C406" s="1">
        <v>5852999.0</v>
      </c>
    </row>
    <row r="407">
      <c r="A407" s="1">
        <v>2022.0</v>
      </c>
      <c r="B407" s="2" t="s">
        <v>11</v>
      </c>
      <c r="C407" s="1">
        <v>3853714.0</v>
      </c>
    </row>
    <row r="408">
      <c r="A408" s="1">
        <v>2022.0</v>
      </c>
      <c r="B408" s="2" t="s">
        <v>12</v>
      </c>
      <c r="C408" s="1">
        <v>8995721.0</v>
      </c>
    </row>
    <row r="409">
      <c r="A409" s="1">
        <v>2022.0</v>
      </c>
      <c r="B409" s="2" t="s">
        <v>13</v>
      </c>
      <c r="C409" s="1">
        <v>1892317.0</v>
      </c>
    </row>
    <row r="410">
      <c r="A410" s="1">
        <v>2022.0</v>
      </c>
      <c r="B410" s="2" t="s">
        <v>14</v>
      </c>
      <c r="C410" s="1">
        <v>6306386.0</v>
      </c>
    </row>
    <row r="411">
      <c r="A411" s="1">
        <v>2022.0</v>
      </c>
      <c r="B411" s="2" t="s">
        <v>15</v>
      </c>
      <c r="C411" s="1">
        <v>3674718.0</v>
      </c>
    </row>
    <row r="412">
      <c r="A412" s="1">
        <v>2022.0</v>
      </c>
      <c r="B412" s="2" t="s">
        <v>16</v>
      </c>
      <c r="C412" s="1">
        <v>3138593.0</v>
      </c>
    </row>
    <row r="413">
      <c r="A413" s="1">
        <v>2022.0</v>
      </c>
      <c r="B413" s="2" t="s">
        <v>17</v>
      </c>
      <c r="C413" s="1">
        <v>8530830.0</v>
      </c>
    </row>
    <row r="414">
      <c r="A414" s="1">
        <v>2022.0</v>
      </c>
      <c r="B414" s="2" t="s">
        <v>18</v>
      </c>
      <c r="C414" s="1">
        <v>1.7689507E7</v>
      </c>
    </row>
    <row r="415">
      <c r="A415" s="1">
        <v>2022.0</v>
      </c>
      <c r="B415" s="2" t="s">
        <v>19</v>
      </c>
      <c r="C415" s="1">
        <v>4873559.0</v>
      </c>
    </row>
    <row r="416">
      <c r="A416" s="1">
        <v>2022.0</v>
      </c>
      <c r="B416" s="2" t="s">
        <v>20</v>
      </c>
      <c r="C416" s="1">
        <v>2075280.0</v>
      </c>
    </row>
    <row r="417">
      <c r="A417" s="1">
        <v>2022.0</v>
      </c>
      <c r="B417" s="2" t="s">
        <v>21</v>
      </c>
      <c r="C417" s="1">
        <v>1314826.0</v>
      </c>
    </row>
    <row r="418">
      <c r="A418" s="1">
        <v>2022.0</v>
      </c>
      <c r="B418" s="2" t="s">
        <v>22</v>
      </c>
      <c r="C418" s="1">
        <v>5723377.0</v>
      </c>
    </row>
    <row r="419">
      <c r="A419" s="1">
        <v>2022.0</v>
      </c>
      <c r="B419" s="2" t="s">
        <v>23</v>
      </c>
      <c r="C419" s="1">
        <v>4176360.0</v>
      </c>
    </row>
    <row r="420">
      <c r="A420" s="1">
        <v>2022.0</v>
      </c>
      <c r="B420" s="2" t="s">
        <v>24</v>
      </c>
      <c r="C420" s="1">
        <v>6694470.0</v>
      </c>
    </row>
    <row r="421">
      <c r="A421" s="1">
        <v>2022.0</v>
      </c>
      <c r="B421" s="2" t="s">
        <v>25</v>
      </c>
      <c r="C421" s="1">
        <v>2339257.0</v>
      </c>
    </row>
    <row r="422">
      <c r="A422" s="1">
        <v>2022.0</v>
      </c>
      <c r="B422" s="2" t="s">
        <v>26</v>
      </c>
      <c r="C422" s="1">
        <v>1780269.0</v>
      </c>
    </row>
    <row r="423">
      <c r="A423" s="1">
        <v>2022.0</v>
      </c>
      <c r="B423" s="2" t="s">
        <v>27</v>
      </c>
      <c r="C423" s="1">
        <v>2895295.0</v>
      </c>
    </row>
    <row r="424">
      <c r="A424" s="1">
        <v>2022.0</v>
      </c>
      <c r="B424" s="2" t="s">
        <v>28</v>
      </c>
      <c r="C424" s="1">
        <v>3193861.0</v>
      </c>
    </row>
    <row r="425">
      <c r="A425" s="1">
        <v>2022.0</v>
      </c>
      <c r="B425" s="2" t="s">
        <v>29</v>
      </c>
      <c r="C425" s="1">
        <v>3129157.0</v>
      </c>
    </row>
    <row r="426">
      <c r="A426" s="1">
        <v>2022.0</v>
      </c>
      <c r="B426" s="2" t="s">
        <v>30</v>
      </c>
      <c r="C426" s="1">
        <v>2613095.0</v>
      </c>
    </row>
    <row r="427">
      <c r="A427" s="1">
        <v>2022.0</v>
      </c>
      <c r="B427" s="2" t="s">
        <v>31</v>
      </c>
      <c r="C427" s="1">
        <v>3693876.0</v>
      </c>
    </row>
    <row r="428">
      <c r="A428" s="1">
        <v>2022.0</v>
      </c>
      <c r="B428" s="2" t="s">
        <v>32</v>
      </c>
      <c r="C428" s="1">
        <v>1403177.0</v>
      </c>
    </row>
    <row r="429">
      <c r="A429" s="1">
        <v>2022.0</v>
      </c>
      <c r="B429" s="2" t="s">
        <v>33</v>
      </c>
      <c r="C429" s="1">
        <v>8611950.0</v>
      </c>
    </row>
    <row r="430">
      <c r="A430" s="1">
        <v>2022.0</v>
      </c>
      <c r="B430" s="2" t="s">
        <v>34</v>
      </c>
      <c r="C430" s="1">
        <v>2296184.0</v>
      </c>
    </row>
    <row r="431">
      <c r="A431" s="1">
        <v>2022.0</v>
      </c>
      <c r="B431" s="2" t="s">
        <v>35</v>
      </c>
      <c r="C431" s="1">
        <v>1683521.0</v>
      </c>
    </row>
    <row r="432">
      <c r="A432" s="1">
        <v>2023.0</v>
      </c>
      <c r="B432" s="2" t="s">
        <v>3</v>
      </c>
      <c r="C432" s="1">
        <v>1.30681134E8</v>
      </c>
    </row>
    <row r="433">
      <c r="A433" s="1">
        <v>2023.0</v>
      </c>
      <c r="B433" s="2" t="s">
        <v>4</v>
      </c>
      <c r="C433" s="1">
        <v>1480885.0</v>
      </c>
    </row>
    <row r="434">
      <c r="A434" s="1">
        <v>2023.0</v>
      </c>
      <c r="B434" s="2" t="s">
        <v>5</v>
      </c>
      <c r="C434" s="1">
        <v>3771210.0</v>
      </c>
    </row>
    <row r="435">
      <c r="A435" s="1">
        <v>2023.0</v>
      </c>
      <c r="B435" s="2" t="s">
        <v>6</v>
      </c>
      <c r="C435" s="1">
        <v>845127.0</v>
      </c>
    </row>
    <row r="436">
      <c r="A436" s="1">
        <v>2023.0</v>
      </c>
      <c r="B436" s="2" t="s">
        <v>7</v>
      </c>
      <c r="C436" s="1">
        <v>1041253.0</v>
      </c>
    </row>
    <row r="437">
      <c r="A437" s="1">
        <v>2023.0</v>
      </c>
      <c r="B437" s="2" t="s">
        <v>8</v>
      </c>
      <c r="C437" s="1">
        <v>3324079.0</v>
      </c>
    </row>
    <row r="438">
      <c r="A438" s="1">
        <v>2023.0</v>
      </c>
      <c r="B438" s="2" t="s">
        <v>9</v>
      </c>
      <c r="C438" s="1">
        <v>814957.0</v>
      </c>
    </row>
    <row r="439">
      <c r="A439" s="1">
        <v>2023.0</v>
      </c>
      <c r="B439" s="2" t="s">
        <v>10</v>
      </c>
      <c r="C439" s="1">
        <v>5933941.0</v>
      </c>
    </row>
    <row r="440">
      <c r="A440" s="1">
        <v>2023.0</v>
      </c>
      <c r="B440" s="2" t="s">
        <v>11</v>
      </c>
      <c r="C440" s="1">
        <v>3886939.0</v>
      </c>
    </row>
    <row r="441">
      <c r="A441" s="1">
        <v>2023.0</v>
      </c>
      <c r="B441" s="2" t="s">
        <v>12</v>
      </c>
      <c r="C441" s="1">
        <v>8977732.0</v>
      </c>
    </row>
    <row r="442">
      <c r="A442" s="1">
        <v>2023.0</v>
      </c>
      <c r="B442" s="2" t="s">
        <v>13</v>
      </c>
      <c r="C442" s="1">
        <v>1907291.0</v>
      </c>
    </row>
    <row r="443">
      <c r="A443" s="1">
        <v>2023.0</v>
      </c>
      <c r="B443" s="2" t="s">
        <v>14</v>
      </c>
      <c r="C443" s="1">
        <v>6355797.0</v>
      </c>
    </row>
    <row r="444">
      <c r="A444" s="1">
        <v>2023.0</v>
      </c>
      <c r="B444" s="2" t="s">
        <v>15</v>
      </c>
      <c r="C444" s="1">
        <v>3684811.0</v>
      </c>
    </row>
    <row r="445">
      <c r="A445" s="1">
        <v>2023.0</v>
      </c>
      <c r="B445" s="2" t="s">
        <v>16</v>
      </c>
      <c r="C445" s="1">
        <v>3172469.0</v>
      </c>
    </row>
    <row r="446">
      <c r="A446" s="1">
        <v>2023.0</v>
      </c>
      <c r="B446" s="2" t="s">
        <v>17</v>
      </c>
      <c r="C446" s="1">
        <v>8607470.0</v>
      </c>
    </row>
    <row r="447">
      <c r="A447" s="1">
        <v>2023.0</v>
      </c>
      <c r="B447" s="2" t="s">
        <v>18</v>
      </c>
      <c r="C447" s="1">
        <v>1.7855292E7</v>
      </c>
    </row>
    <row r="448">
      <c r="A448" s="1">
        <v>2023.0</v>
      </c>
      <c r="B448" s="2" t="s">
        <v>19</v>
      </c>
      <c r="C448" s="1">
        <v>4904575.0</v>
      </c>
    </row>
    <row r="449">
      <c r="A449" s="1">
        <v>2023.0</v>
      </c>
      <c r="B449" s="2" t="s">
        <v>20</v>
      </c>
      <c r="C449" s="1">
        <v>2095462.0</v>
      </c>
    </row>
    <row r="450">
      <c r="A450" s="1">
        <v>2023.0</v>
      </c>
      <c r="B450" s="2" t="s">
        <v>21</v>
      </c>
      <c r="C450" s="1">
        <v>1331871.0</v>
      </c>
    </row>
    <row r="451">
      <c r="A451" s="1">
        <v>2023.0</v>
      </c>
      <c r="B451" s="2" t="s">
        <v>22</v>
      </c>
      <c r="C451" s="1">
        <v>5797237.0</v>
      </c>
    </row>
    <row r="452">
      <c r="A452" s="1">
        <v>2023.0</v>
      </c>
      <c r="B452" s="2" t="s">
        <v>23</v>
      </c>
      <c r="C452" s="1">
        <v>4197184.0</v>
      </c>
    </row>
    <row r="453">
      <c r="A453" s="1">
        <v>2023.0</v>
      </c>
      <c r="B453" s="2" t="s">
        <v>24</v>
      </c>
      <c r="C453" s="1">
        <v>6752285.0</v>
      </c>
    </row>
    <row r="454">
      <c r="A454" s="1">
        <v>2023.0</v>
      </c>
      <c r="B454" s="2" t="s">
        <v>25</v>
      </c>
      <c r="C454" s="1">
        <v>2378151.0</v>
      </c>
    </row>
    <row r="455">
      <c r="A455" s="1">
        <v>2023.0</v>
      </c>
      <c r="B455" s="2" t="s">
        <v>26</v>
      </c>
      <c r="C455" s="1">
        <v>1817453.0</v>
      </c>
    </row>
    <row r="456">
      <c r="A456" s="1">
        <v>2023.0</v>
      </c>
      <c r="B456" s="2" t="s">
        <v>27</v>
      </c>
      <c r="C456" s="1">
        <v>2913902.0</v>
      </c>
    </row>
    <row r="457">
      <c r="A457" s="1">
        <v>2023.0</v>
      </c>
      <c r="B457" s="2" t="s">
        <v>28</v>
      </c>
      <c r="C457" s="1">
        <v>3217716.0</v>
      </c>
    </row>
    <row r="458">
      <c r="A458" s="1">
        <v>2023.0</v>
      </c>
      <c r="B458" s="2" t="s">
        <v>29</v>
      </c>
      <c r="C458" s="1">
        <v>3164534.0</v>
      </c>
    </row>
    <row r="459">
      <c r="A459" s="1">
        <v>2023.0</v>
      </c>
      <c r="B459" s="2" t="s">
        <v>30</v>
      </c>
      <c r="C459" s="1">
        <v>2639780.0</v>
      </c>
    </row>
    <row r="460">
      <c r="A460" s="1">
        <v>2023.0</v>
      </c>
      <c r="B460" s="2" t="s">
        <v>31</v>
      </c>
      <c r="C460" s="1">
        <v>3722023.0</v>
      </c>
    </row>
    <row r="461">
      <c r="A461" s="1">
        <v>2023.0</v>
      </c>
      <c r="B461" s="2" t="s">
        <v>32</v>
      </c>
      <c r="C461" s="1">
        <v>1418206.0</v>
      </c>
    </row>
    <row r="462">
      <c r="A462" s="1">
        <v>2023.0</v>
      </c>
      <c r="B462" s="2" t="s">
        <v>33</v>
      </c>
      <c r="C462" s="1">
        <v>8656535.0</v>
      </c>
    </row>
    <row r="463">
      <c r="A463" s="1">
        <v>2023.0</v>
      </c>
      <c r="B463" s="2" t="s">
        <v>34</v>
      </c>
      <c r="C463" s="1">
        <v>2320449.0</v>
      </c>
    </row>
    <row r="464">
      <c r="A464" s="1">
        <v>2023.0</v>
      </c>
      <c r="B464" s="2" t="s">
        <v>35</v>
      </c>
      <c r="C464" s="1">
        <v>1694518.0</v>
      </c>
    </row>
    <row r="465">
      <c r="A465" s="1">
        <v>2024.0</v>
      </c>
      <c r="B465" s="2" t="s">
        <v>3</v>
      </c>
      <c r="C465" s="1">
        <v>1.31776009E8</v>
      </c>
    </row>
    <row r="466">
      <c r="A466" s="1">
        <v>2024.0</v>
      </c>
      <c r="B466" s="2" t="s">
        <v>4</v>
      </c>
      <c r="C466" s="1">
        <v>1498747.0</v>
      </c>
    </row>
    <row r="467">
      <c r="A467" s="1">
        <v>2024.0</v>
      </c>
      <c r="B467" s="2" t="s">
        <v>5</v>
      </c>
      <c r="C467" s="1">
        <v>3823900.0</v>
      </c>
    </row>
    <row r="468">
      <c r="A468" s="1">
        <v>2024.0</v>
      </c>
      <c r="B468" s="2" t="s">
        <v>6</v>
      </c>
      <c r="C468" s="1">
        <v>860826.0</v>
      </c>
    </row>
    <row r="469">
      <c r="A469" s="1">
        <v>2024.0</v>
      </c>
      <c r="B469" s="2" t="s">
        <v>7</v>
      </c>
      <c r="C469" s="1">
        <v>1057141.0</v>
      </c>
    </row>
    <row r="470">
      <c r="A470" s="1">
        <v>2024.0</v>
      </c>
      <c r="B470" s="2" t="s">
        <v>8</v>
      </c>
      <c r="C470" s="1">
        <v>3365062.0</v>
      </c>
    </row>
    <row r="471">
      <c r="A471" s="1">
        <v>2024.0</v>
      </c>
      <c r="B471" s="2" t="s">
        <v>9</v>
      </c>
      <c r="C471" s="1">
        <v>826474.0</v>
      </c>
    </row>
    <row r="472">
      <c r="A472" s="1">
        <v>2024.0</v>
      </c>
      <c r="B472" s="2" t="s">
        <v>10</v>
      </c>
      <c r="C472" s="1">
        <v>6013625.0</v>
      </c>
    </row>
    <row r="473">
      <c r="A473" s="1">
        <v>2024.0</v>
      </c>
      <c r="B473" s="2" t="s">
        <v>11</v>
      </c>
      <c r="C473" s="1">
        <v>3919228.0</v>
      </c>
    </row>
    <row r="474">
      <c r="A474" s="1">
        <v>2024.0</v>
      </c>
      <c r="B474" s="2" t="s">
        <v>12</v>
      </c>
      <c r="C474" s="1">
        <v>8957269.0</v>
      </c>
    </row>
    <row r="475">
      <c r="A475" s="1">
        <v>2024.0</v>
      </c>
      <c r="B475" s="2" t="s">
        <v>13</v>
      </c>
      <c r="C475" s="1">
        <v>1921996.0</v>
      </c>
    </row>
    <row r="476">
      <c r="A476" s="1">
        <v>2024.0</v>
      </c>
      <c r="B476" s="2" t="s">
        <v>14</v>
      </c>
      <c r="C476" s="1">
        <v>6403451.0</v>
      </c>
    </row>
    <row r="477">
      <c r="A477" s="1">
        <v>2024.0</v>
      </c>
      <c r="B477" s="2" t="s">
        <v>15</v>
      </c>
      <c r="C477" s="1">
        <v>3694274.0</v>
      </c>
    </row>
    <row r="478">
      <c r="A478" s="1">
        <v>2024.0</v>
      </c>
      <c r="B478" s="2" t="s">
        <v>16</v>
      </c>
      <c r="C478" s="1">
        <v>3205637.0</v>
      </c>
    </row>
    <row r="479">
      <c r="A479" s="1">
        <v>2024.0</v>
      </c>
      <c r="B479" s="2" t="s">
        <v>17</v>
      </c>
      <c r="C479" s="1">
        <v>8682257.0</v>
      </c>
    </row>
    <row r="480">
      <c r="A480" s="1">
        <v>2024.0</v>
      </c>
      <c r="B480" s="2" t="s">
        <v>18</v>
      </c>
      <c r="C480" s="1">
        <v>1.8014388E7</v>
      </c>
    </row>
    <row r="481">
      <c r="A481" s="1">
        <v>2024.0</v>
      </c>
      <c r="B481" s="2" t="s">
        <v>19</v>
      </c>
      <c r="C481" s="1">
        <v>4934209.0</v>
      </c>
    </row>
    <row r="482">
      <c r="A482" s="1">
        <v>2024.0</v>
      </c>
      <c r="B482" s="2" t="s">
        <v>20</v>
      </c>
      <c r="C482" s="1">
        <v>2115009.0</v>
      </c>
    </row>
    <row r="483">
      <c r="A483" s="1">
        <v>2024.0</v>
      </c>
      <c r="B483" s="2" t="s">
        <v>21</v>
      </c>
      <c r="C483" s="1">
        <v>1348704.0</v>
      </c>
    </row>
    <row r="484">
      <c r="A484" s="1">
        <v>2024.0</v>
      </c>
      <c r="B484" s="2" t="s">
        <v>22</v>
      </c>
      <c r="C484" s="1">
        <v>5869790.0</v>
      </c>
    </row>
    <row r="485">
      <c r="A485" s="1">
        <v>2024.0</v>
      </c>
      <c r="B485" s="2" t="s">
        <v>23</v>
      </c>
      <c r="C485" s="1">
        <v>4217189.0</v>
      </c>
    </row>
    <row r="486">
      <c r="A486" s="1">
        <v>2024.0</v>
      </c>
      <c r="B486" s="2" t="s">
        <v>24</v>
      </c>
      <c r="C486" s="1">
        <v>6808528.0</v>
      </c>
    </row>
    <row r="487">
      <c r="A487" s="1">
        <v>2024.0</v>
      </c>
      <c r="B487" s="2" t="s">
        <v>25</v>
      </c>
      <c r="C487" s="1">
        <v>2416319.0</v>
      </c>
    </row>
    <row r="488">
      <c r="A488" s="1">
        <v>2024.0</v>
      </c>
      <c r="B488" s="2" t="s">
        <v>26</v>
      </c>
      <c r="C488" s="1">
        <v>1854043.0</v>
      </c>
    </row>
    <row r="489">
      <c r="A489" s="1">
        <v>2024.0</v>
      </c>
      <c r="B489" s="2" t="s">
        <v>27</v>
      </c>
      <c r="C489" s="1">
        <v>2931924.0</v>
      </c>
    </row>
    <row r="490">
      <c r="A490" s="1">
        <v>2024.0</v>
      </c>
      <c r="B490" s="2" t="s">
        <v>28</v>
      </c>
      <c r="C490" s="1">
        <v>3240893.0</v>
      </c>
    </row>
    <row r="491">
      <c r="A491" s="1">
        <v>2024.0</v>
      </c>
      <c r="B491" s="2" t="s">
        <v>29</v>
      </c>
      <c r="C491" s="1">
        <v>3199514.0</v>
      </c>
    </row>
    <row r="492">
      <c r="A492" s="1">
        <v>2024.0</v>
      </c>
      <c r="B492" s="2" t="s">
        <v>30</v>
      </c>
      <c r="C492" s="1">
        <v>2665704.0</v>
      </c>
    </row>
    <row r="493">
      <c r="A493" s="1">
        <v>2024.0</v>
      </c>
      <c r="B493" s="2" t="s">
        <v>31</v>
      </c>
      <c r="C493" s="1">
        <v>3749420.0</v>
      </c>
    </row>
    <row r="494">
      <c r="A494" s="1">
        <v>2024.0</v>
      </c>
      <c r="B494" s="2" t="s">
        <v>32</v>
      </c>
      <c r="C494" s="1">
        <v>1432899.0</v>
      </c>
    </row>
    <row r="495">
      <c r="A495" s="1">
        <v>2024.0</v>
      </c>
      <c r="B495" s="2" t="s">
        <v>33</v>
      </c>
      <c r="C495" s="1">
        <v>8698177.0</v>
      </c>
    </row>
    <row r="496">
      <c r="A496" s="1">
        <v>2024.0</v>
      </c>
      <c r="B496" s="2" t="s">
        <v>34</v>
      </c>
      <c r="C496" s="1">
        <v>2344237.0</v>
      </c>
    </row>
    <row r="497">
      <c r="A497" s="1">
        <v>2024.0</v>
      </c>
      <c r="B497" s="2" t="s">
        <v>35</v>
      </c>
      <c r="C497" s="1">
        <v>1705175.0</v>
      </c>
    </row>
    <row r="498">
      <c r="A498" s="1">
        <v>2025.0</v>
      </c>
      <c r="B498" s="2" t="s">
        <v>3</v>
      </c>
      <c r="C498" s="1">
        <v>1.32837064E8</v>
      </c>
    </row>
    <row r="499">
      <c r="A499" s="1">
        <v>2025.0</v>
      </c>
      <c r="B499" s="2" t="s">
        <v>4</v>
      </c>
      <c r="C499" s="1">
        <v>1516081.0</v>
      </c>
    </row>
    <row r="500">
      <c r="A500" s="1">
        <v>2025.0</v>
      </c>
      <c r="B500" s="2" t="s">
        <v>5</v>
      </c>
      <c r="C500" s="1">
        <v>3875397.0</v>
      </c>
    </row>
    <row r="501">
      <c r="A501" s="1">
        <v>2025.0</v>
      </c>
      <c r="B501" s="2" t="s">
        <v>6</v>
      </c>
      <c r="C501" s="1">
        <v>876320.0</v>
      </c>
    </row>
    <row r="502">
      <c r="A502" s="1">
        <v>2025.0</v>
      </c>
      <c r="B502" s="2" t="s">
        <v>7</v>
      </c>
      <c r="C502" s="1">
        <v>1072902.0</v>
      </c>
    </row>
    <row r="503">
      <c r="A503" s="1">
        <v>2025.0</v>
      </c>
      <c r="B503" s="2" t="s">
        <v>8</v>
      </c>
      <c r="C503" s="1">
        <v>3405724.0</v>
      </c>
    </row>
    <row r="504">
      <c r="A504" s="1">
        <v>2025.0</v>
      </c>
      <c r="B504" s="2" t="s">
        <v>9</v>
      </c>
      <c r="C504" s="1">
        <v>837803.0</v>
      </c>
    </row>
    <row r="505">
      <c r="A505" s="1">
        <v>2025.0</v>
      </c>
      <c r="B505" s="2" t="s">
        <v>10</v>
      </c>
      <c r="C505" s="1">
        <v>6092877.0</v>
      </c>
    </row>
    <row r="506">
      <c r="A506" s="1">
        <v>2025.0</v>
      </c>
      <c r="B506" s="2" t="s">
        <v>11</v>
      </c>
      <c r="C506" s="1">
        <v>3950225.0</v>
      </c>
    </row>
    <row r="507">
      <c r="A507" s="1">
        <v>2025.0</v>
      </c>
      <c r="B507" s="2" t="s">
        <v>12</v>
      </c>
      <c r="C507" s="1">
        <v>8934978.0</v>
      </c>
    </row>
    <row r="508">
      <c r="A508" s="1">
        <v>2025.0</v>
      </c>
      <c r="B508" s="2" t="s">
        <v>13</v>
      </c>
      <c r="C508" s="1">
        <v>1936225.0</v>
      </c>
    </row>
    <row r="509">
      <c r="A509" s="1">
        <v>2025.0</v>
      </c>
      <c r="B509" s="2" t="s">
        <v>14</v>
      </c>
      <c r="C509" s="1">
        <v>6448914.0</v>
      </c>
    </row>
    <row r="510">
      <c r="A510" s="1">
        <v>2025.0</v>
      </c>
      <c r="B510" s="2" t="s">
        <v>15</v>
      </c>
      <c r="C510" s="1">
        <v>3702321.0</v>
      </c>
    </row>
    <row r="511">
      <c r="A511" s="1">
        <v>2025.0</v>
      </c>
      <c r="B511" s="2" t="s">
        <v>16</v>
      </c>
      <c r="C511" s="1">
        <v>3238101.0</v>
      </c>
    </row>
    <row r="512">
      <c r="A512" s="1">
        <v>2025.0</v>
      </c>
      <c r="B512" s="2" t="s">
        <v>17</v>
      </c>
      <c r="C512" s="1">
        <v>8753634.0</v>
      </c>
    </row>
    <row r="513">
      <c r="A513" s="1">
        <v>2025.0</v>
      </c>
      <c r="B513" s="2" t="s">
        <v>18</v>
      </c>
      <c r="C513" s="1">
        <v>1.8167032E7</v>
      </c>
    </row>
    <row r="514">
      <c r="A514" s="1">
        <v>2025.0</v>
      </c>
      <c r="B514" s="2" t="s">
        <v>19</v>
      </c>
      <c r="C514" s="1">
        <v>4963206.0</v>
      </c>
    </row>
    <row r="515">
      <c r="A515" s="1">
        <v>2025.0</v>
      </c>
      <c r="B515" s="2" t="s">
        <v>20</v>
      </c>
      <c r="C515" s="1">
        <v>2134085.0</v>
      </c>
    </row>
    <row r="516">
      <c r="A516" s="1">
        <v>2025.0</v>
      </c>
      <c r="B516" s="2" t="s">
        <v>21</v>
      </c>
      <c r="C516" s="1">
        <v>1365125.0</v>
      </c>
    </row>
    <row r="517">
      <c r="A517" s="1">
        <v>2025.0</v>
      </c>
      <c r="B517" s="2" t="s">
        <v>22</v>
      </c>
      <c r="C517" s="1">
        <v>5941062.0</v>
      </c>
    </row>
    <row r="518">
      <c r="A518" s="1">
        <v>2025.0</v>
      </c>
      <c r="B518" s="2" t="s">
        <v>23</v>
      </c>
      <c r="C518" s="1">
        <v>4236442.0</v>
      </c>
    </row>
    <row r="519">
      <c r="A519" s="1">
        <v>2025.0</v>
      </c>
      <c r="B519" s="2" t="s">
        <v>24</v>
      </c>
      <c r="C519" s="1">
        <v>6863089.0</v>
      </c>
    </row>
    <row r="520">
      <c r="A520" s="1">
        <v>2025.0</v>
      </c>
      <c r="B520" s="2" t="s">
        <v>25</v>
      </c>
      <c r="C520" s="1">
        <v>2453808.0</v>
      </c>
    </row>
    <row r="521">
      <c r="A521" s="1">
        <v>2025.0</v>
      </c>
      <c r="B521" s="2" t="s">
        <v>26</v>
      </c>
      <c r="C521" s="1">
        <v>1889949.0</v>
      </c>
    </row>
    <row r="522">
      <c r="A522" s="1">
        <v>2025.0</v>
      </c>
      <c r="B522" s="2" t="s">
        <v>27</v>
      </c>
      <c r="C522" s="1">
        <v>2949276.0</v>
      </c>
    </row>
    <row r="523">
      <c r="A523" s="1">
        <v>2025.0</v>
      </c>
      <c r="B523" s="2" t="s">
        <v>28</v>
      </c>
      <c r="C523" s="1">
        <v>3263307.0</v>
      </c>
    </row>
    <row r="524">
      <c r="A524" s="1">
        <v>2025.0</v>
      </c>
      <c r="B524" s="2" t="s">
        <v>29</v>
      </c>
      <c r="C524" s="1">
        <v>3233681.0</v>
      </c>
    </row>
    <row r="525">
      <c r="A525" s="1">
        <v>2025.0</v>
      </c>
      <c r="B525" s="2" t="s">
        <v>30</v>
      </c>
      <c r="C525" s="1">
        <v>2691332.0</v>
      </c>
    </row>
    <row r="526">
      <c r="A526" s="1">
        <v>2025.0</v>
      </c>
      <c r="B526" s="2" t="s">
        <v>31</v>
      </c>
      <c r="C526" s="1">
        <v>3776382.0</v>
      </c>
    </row>
    <row r="527">
      <c r="A527" s="1">
        <v>2025.0</v>
      </c>
      <c r="B527" s="2" t="s">
        <v>32</v>
      </c>
      <c r="C527" s="1">
        <v>1447245.0</v>
      </c>
    </row>
    <row r="528">
      <c r="A528" s="1">
        <v>2025.0</v>
      </c>
      <c r="B528" s="2" t="s">
        <v>33</v>
      </c>
      <c r="C528" s="1">
        <v>8737362.0</v>
      </c>
    </row>
    <row r="529">
      <c r="A529" s="1">
        <v>2025.0</v>
      </c>
      <c r="B529" s="2" t="s">
        <v>34</v>
      </c>
      <c r="C529" s="1">
        <v>2367644.0</v>
      </c>
    </row>
    <row r="530">
      <c r="A530" s="1">
        <v>2025.0</v>
      </c>
      <c r="B530" s="2" t="s">
        <v>35</v>
      </c>
      <c r="C530" s="1">
        <v>1715535.0</v>
      </c>
    </row>
  </sheetData>
  <autoFilter ref="$A$1:$C$530">
    <sortState ref="A1:C530">
      <sortCondition ref="A1:A530"/>
      <sortCondition ref="B1:B530"/>
    </sortState>
  </autoFil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4" t="s">
        <v>1</v>
      </c>
      <c r="B1" s="24" t="s">
        <v>374</v>
      </c>
      <c r="C1" s="24" t="s">
        <v>0</v>
      </c>
      <c r="D1" s="24" t="s">
        <v>37</v>
      </c>
      <c r="E1" s="24" t="s">
        <v>39</v>
      </c>
      <c r="F1" s="24" t="s">
        <v>375</v>
      </c>
    </row>
    <row r="2">
      <c r="A2" s="27" t="s">
        <v>3</v>
      </c>
      <c r="B2" s="24" t="s">
        <v>400</v>
      </c>
      <c r="C2" s="36">
        <v>2014.0</v>
      </c>
      <c r="D2" s="37" t="s">
        <v>4</v>
      </c>
      <c r="E2" s="37" t="s">
        <v>11</v>
      </c>
      <c r="F2" s="36">
        <v>1.422469884</v>
      </c>
    </row>
    <row r="3">
      <c r="A3" s="27" t="s">
        <v>4</v>
      </c>
      <c r="B3" s="24" t="s">
        <v>378</v>
      </c>
      <c r="C3" s="36">
        <v>2014.0</v>
      </c>
      <c r="D3" s="37" t="s">
        <v>4</v>
      </c>
      <c r="E3" s="37" t="s">
        <v>11</v>
      </c>
      <c r="F3" s="36">
        <v>0.233513946</v>
      </c>
    </row>
    <row r="4">
      <c r="A4" s="24" t="s">
        <v>5</v>
      </c>
      <c r="B4" s="24" t="s">
        <v>384</v>
      </c>
      <c r="C4" s="36">
        <v>2014.0</v>
      </c>
      <c r="D4" s="36" t="s">
        <v>4</v>
      </c>
      <c r="E4" s="37" t="s">
        <v>11</v>
      </c>
      <c r="F4" s="36">
        <v>1.57380732</v>
      </c>
    </row>
    <row r="5">
      <c r="A5" s="24" t="s">
        <v>6</v>
      </c>
      <c r="B5" s="24" t="s">
        <v>394</v>
      </c>
      <c r="C5" s="36">
        <v>2014.0</v>
      </c>
      <c r="D5" s="36" t="s">
        <v>4</v>
      </c>
      <c r="E5" s="37" t="s">
        <v>11</v>
      </c>
      <c r="F5" s="36">
        <v>2.325711541</v>
      </c>
    </row>
    <row r="6">
      <c r="A6" s="24" t="s">
        <v>7</v>
      </c>
      <c r="B6" s="24" t="s">
        <v>385</v>
      </c>
      <c r="C6" s="36">
        <v>2014.0</v>
      </c>
      <c r="D6" s="36" t="s">
        <v>4</v>
      </c>
      <c r="E6" s="37" t="s">
        <v>11</v>
      </c>
      <c r="F6" s="36">
        <v>2.721269525</v>
      </c>
    </row>
    <row r="7">
      <c r="A7" s="24" t="s">
        <v>8</v>
      </c>
      <c r="B7" s="24" t="s">
        <v>405</v>
      </c>
      <c r="C7" s="36">
        <v>2014.0</v>
      </c>
      <c r="D7" s="36" t="s">
        <v>4</v>
      </c>
      <c r="E7" s="37" t="s">
        <v>11</v>
      </c>
      <c r="F7" s="36">
        <v>0.001</v>
      </c>
    </row>
    <row r="8">
      <c r="A8" s="24" t="s">
        <v>9</v>
      </c>
      <c r="B8" s="24" t="s">
        <v>397</v>
      </c>
      <c r="C8" s="36">
        <v>2014.0</v>
      </c>
      <c r="D8" s="36" t="s">
        <v>4</v>
      </c>
      <c r="E8" s="37" t="s">
        <v>11</v>
      </c>
      <c r="F8" s="36">
        <v>1.057385946</v>
      </c>
    </row>
    <row r="9">
      <c r="A9" s="24" t="s">
        <v>10</v>
      </c>
      <c r="B9" s="24" t="s">
        <v>388</v>
      </c>
      <c r="C9" s="36">
        <v>2014.0</v>
      </c>
      <c r="D9" s="36" t="s">
        <v>4</v>
      </c>
      <c r="E9" s="37" t="s">
        <v>11</v>
      </c>
      <c r="F9" s="36">
        <v>2.997040416</v>
      </c>
    </row>
    <row r="10">
      <c r="A10" s="24" t="s">
        <v>11</v>
      </c>
      <c r="B10" s="24" t="s">
        <v>402</v>
      </c>
      <c r="C10" s="36">
        <v>2014.0</v>
      </c>
      <c r="D10" s="36" t="s">
        <v>4</v>
      </c>
      <c r="E10" s="37" t="s">
        <v>11</v>
      </c>
      <c r="F10" s="36">
        <v>0.132780177</v>
      </c>
    </row>
    <row r="11">
      <c r="A11" s="24" t="s">
        <v>12</v>
      </c>
      <c r="B11" s="24" t="s">
        <v>401</v>
      </c>
      <c r="C11" s="36">
        <v>2014.0</v>
      </c>
      <c r="D11" s="36" t="s">
        <v>4</v>
      </c>
      <c r="E11" s="37" t="s">
        <v>11</v>
      </c>
      <c r="F11" s="36">
        <v>0.457477794</v>
      </c>
    </row>
    <row r="12">
      <c r="A12" s="24" t="s">
        <v>13</v>
      </c>
      <c r="B12" s="24" t="s">
        <v>403</v>
      </c>
      <c r="C12" s="36">
        <v>2014.0</v>
      </c>
      <c r="D12" s="36" t="s">
        <v>4</v>
      </c>
      <c r="E12" s="37" t="s">
        <v>11</v>
      </c>
      <c r="F12" s="36">
        <v>0.068308419</v>
      </c>
    </row>
    <row r="13">
      <c r="A13" s="24" t="s">
        <v>14</v>
      </c>
      <c r="B13" s="24" t="s">
        <v>395</v>
      </c>
      <c r="C13" s="36">
        <v>2014.0</v>
      </c>
      <c r="D13" s="36" t="s">
        <v>4</v>
      </c>
      <c r="E13" s="37" t="s">
        <v>11</v>
      </c>
      <c r="F13" s="36">
        <v>0.233449278</v>
      </c>
    </row>
    <row r="14">
      <c r="A14" s="24" t="s">
        <v>15</v>
      </c>
      <c r="B14" s="24" t="s">
        <v>377</v>
      </c>
      <c r="C14" s="36">
        <v>2014.0</v>
      </c>
      <c r="D14" s="36" t="s">
        <v>4</v>
      </c>
      <c r="E14" s="37" t="s">
        <v>11</v>
      </c>
      <c r="F14" s="36">
        <v>3.663988867</v>
      </c>
    </row>
    <row r="15">
      <c r="A15" s="24" t="s">
        <v>16</v>
      </c>
      <c r="B15" s="24" t="s">
        <v>382</v>
      </c>
      <c r="C15" s="36">
        <v>2014.0</v>
      </c>
      <c r="D15" s="36" t="s">
        <v>4</v>
      </c>
      <c r="E15" s="37" t="s">
        <v>11</v>
      </c>
      <c r="F15" s="36">
        <v>1.684108983</v>
      </c>
    </row>
    <row r="16">
      <c r="A16" s="24" t="s">
        <v>17</v>
      </c>
      <c r="B16" s="24" t="s">
        <v>404</v>
      </c>
      <c r="C16" s="36">
        <v>2014.0</v>
      </c>
      <c r="D16" s="36" t="s">
        <v>4</v>
      </c>
      <c r="E16" s="37" t="s">
        <v>11</v>
      </c>
      <c r="F16" s="36">
        <v>0.479359542</v>
      </c>
    </row>
    <row r="17">
      <c r="A17" s="24" t="s">
        <v>18</v>
      </c>
      <c r="B17" s="24" t="s">
        <v>383</v>
      </c>
      <c r="C17" s="36">
        <v>2014.0</v>
      </c>
      <c r="D17" s="36" t="s">
        <v>4</v>
      </c>
      <c r="E17" s="37" t="s">
        <v>11</v>
      </c>
      <c r="F17" s="36">
        <v>0.124160924</v>
      </c>
    </row>
    <row r="18">
      <c r="A18" s="24" t="s">
        <v>19</v>
      </c>
      <c r="B18" s="24" t="s">
        <v>380</v>
      </c>
      <c r="C18" s="36">
        <v>2014.0</v>
      </c>
      <c r="D18" s="36" t="s">
        <v>4</v>
      </c>
      <c r="E18" s="37" t="s">
        <v>11</v>
      </c>
      <c r="F18" s="36">
        <v>0.77610858</v>
      </c>
    </row>
    <row r="19">
      <c r="A19" s="24" t="s">
        <v>20</v>
      </c>
      <c r="B19" s="24" t="s">
        <v>387</v>
      </c>
      <c r="C19" s="36">
        <v>2014.0</v>
      </c>
      <c r="D19" s="36" t="s">
        <v>4</v>
      </c>
      <c r="E19" s="37" t="s">
        <v>11</v>
      </c>
      <c r="F19" s="36">
        <v>1.593086927</v>
      </c>
    </row>
    <row r="20">
      <c r="A20" s="24" t="s">
        <v>21</v>
      </c>
      <c r="B20" s="24" t="s">
        <v>393</v>
      </c>
      <c r="C20" s="36">
        <v>2014.0</v>
      </c>
      <c r="D20" s="36" t="s">
        <v>4</v>
      </c>
      <c r="E20" s="37" t="s">
        <v>11</v>
      </c>
      <c r="F20" s="36">
        <v>2.513137057</v>
      </c>
    </row>
    <row r="21">
      <c r="A21" s="24" t="s">
        <v>22</v>
      </c>
      <c r="B21" s="24" t="s">
        <v>408</v>
      </c>
      <c r="C21" s="36">
        <v>2014.0</v>
      </c>
      <c r="D21" s="36" t="s">
        <v>4</v>
      </c>
      <c r="E21" s="37" t="s">
        <v>11</v>
      </c>
      <c r="F21" s="36">
        <v>0.216187002</v>
      </c>
    </row>
    <row r="22">
      <c r="A22" s="24" t="s">
        <v>23</v>
      </c>
      <c r="B22" s="24" t="s">
        <v>379</v>
      </c>
      <c r="C22" s="36">
        <v>2014.0</v>
      </c>
      <c r="D22" s="36" t="s">
        <v>4</v>
      </c>
      <c r="E22" s="37" t="s">
        <v>11</v>
      </c>
      <c r="F22" s="36">
        <v>4.961763746</v>
      </c>
    </row>
    <row r="23">
      <c r="A23" s="24" t="s">
        <v>24</v>
      </c>
      <c r="B23" s="24" t="s">
        <v>386</v>
      </c>
      <c r="C23" s="36">
        <v>2014.0</v>
      </c>
      <c r="D23" s="36" t="s">
        <v>4</v>
      </c>
      <c r="E23" s="37" t="s">
        <v>11</v>
      </c>
      <c r="F23" s="36">
        <v>0.457999279</v>
      </c>
    </row>
    <row r="24">
      <c r="A24" s="24" t="s">
        <v>25</v>
      </c>
      <c r="B24" s="24" t="s">
        <v>406</v>
      </c>
      <c r="C24" s="36">
        <v>2014.0</v>
      </c>
      <c r="D24" s="36" t="s">
        <v>4</v>
      </c>
      <c r="E24" s="37" t="s">
        <v>11</v>
      </c>
      <c r="F24" s="36">
        <v>0.277966703</v>
      </c>
    </row>
    <row r="25">
      <c r="A25" s="24" t="s">
        <v>26</v>
      </c>
      <c r="B25" s="24" t="s">
        <v>392</v>
      </c>
      <c r="C25" s="36">
        <v>2014.0</v>
      </c>
      <c r="D25" s="36" t="s">
        <v>4</v>
      </c>
      <c r="E25" s="37" t="s">
        <v>11</v>
      </c>
      <c r="F25" s="36">
        <v>0.92864963</v>
      </c>
    </row>
    <row r="26">
      <c r="A26" s="24" t="s">
        <v>27</v>
      </c>
      <c r="B26" s="24" t="s">
        <v>389</v>
      </c>
      <c r="C26" s="36">
        <v>2014.0</v>
      </c>
      <c r="D26" s="36" t="s">
        <v>4</v>
      </c>
      <c r="E26" s="37" t="s">
        <v>11</v>
      </c>
      <c r="F26" s="36">
        <v>4.608474151</v>
      </c>
    </row>
    <row r="27">
      <c r="A27" s="24" t="s">
        <v>28</v>
      </c>
      <c r="B27" s="24" t="s">
        <v>391</v>
      </c>
      <c r="C27" s="36">
        <v>2014.0</v>
      </c>
      <c r="D27" s="36" t="s">
        <v>4</v>
      </c>
      <c r="E27" s="37" t="s">
        <v>11</v>
      </c>
      <c r="F27" s="36">
        <v>0.336472082</v>
      </c>
    </row>
    <row r="28">
      <c r="A28" s="24" t="s">
        <v>29</v>
      </c>
      <c r="B28" s="24" t="s">
        <v>396</v>
      </c>
      <c r="C28" s="36">
        <v>2014.0</v>
      </c>
      <c r="D28" s="36" t="s">
        <v>4</v>
      </c>
      <c r="E28" s="37" t="s">
        <v>11</v>
      </c>
      <c r="F28" s="36">
        <v>0.746515226</v>
      </c>
    </row>
    <row r="29">
      <c r="A29" s="24" t="s">
        <v>30</v>
      </c>
      <c r="B29" s="24" t="s">
        <v>376</v>
      </c>
      <c r="C29" s="36">
        <v>2014.0</v>
      </c>
      <c r="D29" s="36" t="s">
        <v>4</v>
      </c>
      <c r="E29" s="37" t="s">
        <v>11</v>
      </c>
      <c r="F29" s="36">
        <v>5.227176666</v>
      </c>
    </row>
    <row r="30">
      <c r="A30" s="24" t="s">
        <v>31</v>
      </c>
      <c r="B30" s="24" t="s">
        <v>407</v>
      </c>
      <c r="C30" s="36">
        <v>2014.0</v>
      </c>
      <c r="D30" s="36" t="s">
        <v>4</v>
      </c>
      <c r="E30" s="37" t="s">
        <v>11</v>
      </c>
      <c r="F30" s="36">
        <v>0.600303602</v>
      </c>
    </row>
    <row r="31">
      <c r="A31" s="24" t="s">
        <v>32</v>
      </c>
      <c r="B31" s="24" t="s">
        <v>381</v>
      </c>
      <c r="C31" s="36">
        <v>2014.0</v>
      </c>
      <c r="D31" s="36" t="s">
        <v>4</v>
      </c>
      <c r="E31" s="37" t="s">
        <v>11</v>
      </c>
      <c r="F31" s="36">
        <v>0.140365281</v>
      </c>
    </row>
    <row r="32">
      <c r="A32" s="24" t="s">
        <v>33</v>
      </c>
      <c r="B32" s="24" t="s">
        <v>390</v>
      </c>
      <c r="C32" s="36">
        <v>2014.0</v>
      </c>
      <c r="D32" s="36" t="s">
        <v>4</v>
      </c>
      <c r="E32" s="37" t="s">
        <v>11</v>
      </c>
      <c r="F32" s="36">
        <v>5.565552045</v>
      </c>
    </row>
    <row r="33">
      <c r="A33" s="24" t="s">
        <v>34</v>
      </c>
      <c r="B33" s="24" t="s">
        <v>398</v>
      </c>
      <c r="C33" s="36">
        <v>2014.0</v>
      </c>
      <c r="D33" s="36" t="s">
        <v>4</v>
      </c>
      <c r="E33" s="37" t="s">
        <v>11</v>
      </c>
      <c r="F33" s="36">
        <v>2.55756449</v>
      </c>
    </row>
    <row r="34">
      <c r="A34" s="24" t="s">
        <v>35</v>
      </c>
      <c r="B34" s="24" t="s">
        <v>399</v>
      </c>
      <c r="C34" s="36">
        <v>2014.0</v>
      </c>
      <c r="D34" s="36" t="s">
        <v>4</v>
      </c>
      <c r="E34" s="37" t="s">
        <v>11</v>
      </c>
      <c r="F34" s="36">
        <v>0.001</v>
      </c>
    </row>
    <row r="35">
      <c r="A35" s="27" t="s">
        <v>3</v>
      </c>
      <c r="B35" s="24" t="s">
        <v>400</v>
      </c>
      <c r="C35" s="36">
        <v>2015.0</v>
      </c>
      <c r="D35" s="36" t="s">
        <v>4</v>
      </c>
      <c r="E35" s="37" t="s">
        <v>11</v>
      </c>
      <c r="F35" s="36">
        <v>1.558498506</v>
      </c>
    </row>
    <row r="36">
      <c r="A36" s="27" t="s">
        <v>4</v>
      </c>
      <c r="B36" s="24" t="s">
        <v>378</v>
      </c>
      <c r="C36" s="36">
        <v>2015.0</v>
      </c>
      <c r="D36" s="36" t="s">
        <v>4</v>
      </c>
      <c r="E36" s="37" t="s">
        <v>11</v>
      </c>
      <c r="F36" s="36">
        <v>0.001</v>
      </c>
    </row>
    <row r="37">
      <c r="A37" s="24" t="s">
        <v>5</v>
      </c>
      <c r="B37" s="24" t="s">
        <v>384</v>
      </c>
      <c r="C37" s="36">
        <v>2015.0</v>
      </c>
      <c r="D37" s="36" t="s">
        <v>4</v>
      </c>
      <c r="E37" s="37" t="s">
        <v>11</v>
      </c>
      <c r="F37" s="36">
        <v>1.080870246</v>
      </c>
    </row>
    <row r="38">
      <c r="A38" s="24" t="s">
        <v>6</v>
      </c>
      <c r="B38" s="24" t="s">
        <v>394</v>
      </c>
      <c r="C38" s="36">
        <v>2015.0</v>
      </c>
      <c r="D38" s="36" t="s">
        <v>4</v>
      </c>
      <c r="E38" s="37" t="s">
        <v>11</v>
      </c>
      <c r="F38" s="36">
        <v>2.539262261</v>
      </c>
    </row>
    <row r="39">
      <c r="A39" s="24" t="s">
        <v>7</v>
      </c>
      <c r="B39" s="24" t="s">
        <v>385</v>
      </c>
      <c r="C39" s="36">
        <v>2015.0</v>
      </c>
      <c r="D39" s="36" t="s">
        <v>4</v>
      </c>
      <c r="E39" s="37" t="s">
        <v>11</v>
      </c>
      <c r="F39" s="36">
        <v>2.179036433</v>
      </c>
    </row>
    <row r="40">
      <c r="A40" s="24" t="s">
        <v>8</v>
      </c>
      <c r="B40" s="24" t="s">
        <v>405</v>
      </c>
      <c r="C40" s="36">
        <v>2015.0</v>
      </c>
      <c r="D40" s="36" t="s">
        <v>4</v>
      </c>
      <c r="E40" s="37" t="s">
        <v>11</v>
      </c>
      <c r="F40" s="36">
        <v>4.976669498</v>
      </c>
    </row>
    <row r="41">
      <c r="A41" s="24" t="s">
        <v>9</v>
      </c>
      <c r="B41" s="24" t="s">
        <v>397</v>
      </c>
      <c r="C41" s="36">
        <v>2015.0</v>
      </c>
      <c r="D41" s="36" t="s">
        <v>4</v>
      </c>
      <c r="E41" s="37" t="s">
        <v>11</v>
      </c>
      <c r="F41" s="36">
        <v>0.227974223</v>
      </c>
    </row>
    <row r="42">
      <c r="A42" s="24" t="s">
        <v>10</v>
      </c>
      <c r="B42" s="24" t="s">
        <v>388</v>
      </c>
      <c r="C42" s="36">
        <v>2015.0</v>
      </c>
      <c r="D42" s="36" t="s">
        <v>4</v>
      </c>
      <c r="E42" s="37" t="s">
        <v>11</v>
      </c>
      <c r="F42" s="36">
        <v>4.976669498</v>
      </c>
    </row>
    <row r="43">
      <c r="A43" s="24" t="s">
        <v>11</v>
      </c>
      <c r="B43" s="24" t="s">
        <v>402</v>
      </c>
      <c r="C43" s="36">
        <v>2015.0</v>
      </c>
      <c r="D43" s="36" t="s">
        <v>4</v>
      </c>
      <c r="E43" s="37" t="s">
        <v>11</v>
      </c>
      <c r="F43" s="36">
        <v>0.101657797</v>
      </c>
    </row>
    <row r="44">
      <c r="A44" s="24" t="s">
        <v>12</v>
      </c>
      <c r="B44" s="24" t="s">
        <v>401</v>
      </c>
      <c r="C44" s="36">
        <v>2015.0</v>
      </c>
      <c r="D44" s="36" t="s">
        <v>4</v>
      </c>
      <c r="E44" s="37" t="s">
        <v>11</v>
      </c>
      <c r="F44" s="36">
        <v>0.303857184</v>
      </c>
    </row>
    <row r="45">
      <c r="A45" s="24" t="s">
        <v>13</v>
      </c>
      <c r="B45" s="24" t="s">
        <v>403</v>
      </c>
      <c r="C45" s="36">
        <v>2015.0</v>
      </c>
      <c r="D45" s="36" t="s">
        <v>4</v>
      </c>
      <c r="E45" s="37" t="s">
        <v>11</v>
      </c>
      <c r="F45" s="36">
        <v>0.14014736</v>
      </c>
    </row>
    <row r="46">
      <c r="A46" s="24" t="s">
        <v>14</v>
      </c>
      <c r="B46" s="24" t="s">
        <v>395</v>
      </c>
      <c r="C46" s="36">
        <v>2015.0</v>
      </c>
      <c r="D46" s="36" t="s">
        <v>4</v>
      </c>
      <c r="E46" s="37" t="s">
        <v>11</v>
      </c>
      <c r="F46" s="36">
        <v>0.207694189</v>
      </c>
    </row>
    <row r="47">
      <c r="A47" s="24" t="s">
        <v>15</v>
      </c>
      <c r="B47" s="24" t="s">
        <v>377</v>
      </c>
      <c r="C47" s="36">
        <v>2015.0</v>
      </c>
      <c r="D47" s="36" t="s">
        <v>4</v>
      </c>
      <c r="E47" s="37" t="s">
        <v>11</v>
      </c>
      <c r="F47" s="36">
        <v>4.051116967</v>
      </c>
    </row>
    <row r="48">
      <c r="A48" s="24" t="s">
        <v>16</v>
      </c>
      <c r="B48" s="24" t="s">
        <v>382</v>
      </c>
      <c r="C48" s="36">
        <v>2015.0</v>
      </c>
      <c r="D48" s="36" t="s">
        <v>4</v>
      </c>
      <c r="E48" s="37" t="s">
        <v>11</v>
      </c>
      <c r="F48" s="36">
        <v>1.334052975</v>
      </c>
    </row>
    <row r="49">
      <c r="A49" s="24" t="s">
        <v>17</v>
      </c>
      <c r="B49" s="24" t="s">
        <v>404</v>
      </c>
      <c r="C49" s="36">
        <v>2015.0</v>
      </c>
      <c r="D49" s="36" t="s">
        <v>4</v>
      </c>
      <c r="E49" s="37" t="s">
        <v>11</v>
      </c>
      <c r="F49" s="36">
        <v>0.001</v>
      </c>
    </row>
    <row r="50">
      <c r="A50" s="24" t="s">
        <v>18</v>
      </c>
      <c r="B50" s="24" t="s">
        <v>383</v>
      </c>
      <c r="C50" s="36">
        <v>2015.0</v>
      </c>
      <c r="D50" s="36" t="s">
        <v>4</v>
      </c>
      <c r="E50" s="37" t="s">
        <v>11</v>
      </c>
      <c r="F50" s="36">
        <v>0.156204055</v>
      </c>
    </row>
    <row r="51">
      <c r="A51" s="24" t="s">
        <v>19</v>
      </c>
      <c r="B51" s="24" t="s">
        <v>380</v>
      </c>
      <c r="C51" s="36">
        <v>2015.0</v>
      </c>
      <c r="D51" s="36" t="s">
        <v>4</v>
      </c>
      <c r="E51" s="37" t="s">
        <v>11</v>
      </c>
      <c r="F51" s="36">
        <v>0.522735034</v>
      </c>
    </row>
    <row r="52">
      <c r="A52" s="24" t="s">
        <v>20</v>
      </c>
      <c r="B52" s="24" t="s">
        <v>387</v>
      </c>
      <c r="C52" s="36">
        <v>2015.0</v>
      </c>
      <c r="D52" s="36" t="s">
        <v>4</v>
      </c>
      <c r="E52" s="37" t="s">
        <v>11</v>
      </c>
      <c r="F52" s="36">
        <v>1.836900255</v>
      </c>
    </row>
    <row r="53">
      <c r="A53" s="24" t="s">
        <v>21</v>
      </c>
      <c r="B53" s="24" t="s">
        <v>393</v>
      </c>
      <c r="C53" s="36">
        <v>2015.0</v>
      </c>
      <c r="D53" s="36" t="s">
        <v>4</v>
      </c>
      <c r="E53" s="37" t="s">
        <v>11</v>
      </c>
      <c r="F53" s="36">
        <v>0.495067045</v>
      </c>
    </row>
    <row r="54">
      <c r="A54" s="24" t="s">
        <v>22</v>
      </c>
      <c r="B54" s="24" t="s">
        <v>408</v>
      </c>
      <c r="C54" s="36">
        <v>2015.0</v>
      </c>
      <c r="D54" s="36" t="s">
        <v>4</v>
      </c>
      <c r="E54" s="37" t="s">
        <v>11</v>
      </c>
      <c r="F54" s="36">
        <v>0.447590219</v>
      </c>
    </row>
    <row r="55">
      <c r="A55" s="24" t="s">
        <v>23</v>
      </c>
      <c r="B55" s="24" t="s">
        <v>379</v>
      </c>
      <c r="C55" s="36">
        <v>2015.0</v>
      </c>
      <c r="D55" s="36" t="s">
        <v>4</v>
      </c>
      <c r="E55" s="37" t="s">
        <v>11</v>
      </c>
      <c r="F55" s="36">
        <v>4.461642739</v>
      </c>
    </row>
    <row r="56">
      <c r="A56" s="24" t="s">
        <v>24</v>
      </c>
      <c r="B56" s="24" t="s">
        <v>386</v>
      </c>
      <c r="C56" s="36">
        <v>2015.0</v>
      </c>
      <c r="D56" s="36" t="s">
        <v>4</v>
      </c>
      <c r="E56" s="37" t="s">
        <v>11</v>
      </c>
      <c r="F56" s="36">
        <v>0.939352182</v>
      </c>
    </row>
    <row r="57">
      <c r="A57" s="24" t="s">
        <v>25</v>
      </c>
      <c r="B57" s="24" t="s">
        <v>406</v>
      </c>
      <c r="C57" s="36">
        <v>2015.0</v>
      </c>
      <c r="D57" s="36" t="s">
        <v>4</v>
      </c>
      <c r="E57" s="37" t="s">
        <v>11</v>
      </c>
      <c r="F57" s="36">
        <v>0.111757892</v>
      </c>
    </row>
    <row r="58">
      <c r="A58" s="24" t="s">
        <v>26</v>
      </c>
      <c r="B58" s="24" t="s">
        <v>392</v>
      </c>
      <c r="C58" s="36">
        <v>2015.0</v>
      </c>
      <c r="D58" s="36" t="s">
        <v>4</v>
      </c>
      <c r="E58" s="37" t="s">
        <v>11</v>
      </c>
      <c r="F58" s="36">
        <v>0.316830254</v>
      </c>
    </row>
    <row r="59">
      <c r="A59" s="24" t="s">
        <v>27</v>
      </c>
      <c r="B59" s="24" t="s">
        <v>389</v>
      </c>
      <c r="C59" s="36">
        <v>2015.0</v>
      </c>
      <c r="D59" s="36" t="s">
        <v>4</v>
      </c>
      <c r="E59" s="37" t="s">
        <v>11</v>
      </c>
      <c r="F59" s="36">
        <v>4.460655742</v>
      </c>
    </row>
    <row r="60">
      <c r="A60" s="24" t="s">
        <v>28</v>
      </c>
      <c r="B60" s="24" t="s">
        <v>391</v>
      </c>
      <c r="C60" s="36">
        <v>2015.0</v>
      </c>
      <c r="D60" s="36" t="s">
        <v>4</v>
      </c>
      <c r="E60" s="37" t="s">
        <v>11</v>
      </c>
      <c r="F60" s="36">
        <v>0.876379951</v>
      </c>
    </row>
    <row r="61">
      <c r="A61" s="24" t="s">
        <v>29</v>
      </c>
      <c r="B61" s="24" t="s">
        <v>396</v>
      </c>
      <c r="C61" s="36">
        <v>2015.0</v>
      </c>
      <c r="D61" s="36" t="s">
        <v>4</v>
      </c>
      <c r="E61" s="37" t="s">
        <v>11</v>
      </c>
      <c r="F61" s="36">
        <v>0.735186611</v>
      </c>
    </row>
    <row r="62">
      <c r="A62" s="24" t="s">
        <v>30</v>
      </c>
      <c r="B62" s="24" t="s">
        <v>376</v>
      </c>
      <c r="C62" s="36">
        <v>2015.0</v>
      </c>
      <c r="D62" s="36" t="s">
        <v>4</v>
      </c>
      <c r="E62" s="37" t="s">
        <v>11</v>
      </c>
      <c r="F62" s="36">
        <v>5.925903994</v>
      </c>
    </row>
    <row r="63">
      <c r="A63" s="24" t="s">
        <v>31</v>
      </c>
      <c r="B63" s="24" t="s">
        <v>407</v>
      </c>
      <c r="C63" s="36">
        <v>2015.0</v>
      </c>
      <c r="D63" s="36" t="s">
        <v>4</v>
      </c>
      <c r="E63" s="37" t="s">
        <v>11</v>
      </c>
      <c r="F63" s="36">
        <v>1.637601909</v>
      </c>
    </row>
    <row r="64">
      <c r="A64" s="24" t="s">
        <v>32</v>
      </c>
      <c r="B64" s="24" t="s">
        <v>381</v>
      </c>
      <c r="C64" s="36">
        <v>2015.0</v>
      </c>
      <c r="D64" s="36" t="s">
        <v>4</v>
      </c>
      <c r="E64" s="37" t="s">
        <v>11</v>
      </c>
      <c r="F64" s="36">
        <v>0.045671682</v>
      </c>
    </row>
    <row r="65">
      <c r="A65" s="24" t="s">
        <v>33</v>
      </c>
      <c r="B65" s="24" t="s">
        <v>390</v>
      </c>
      <c r="C65" s="36">
        <v>2015.0</v>
      </c>
      <c r="D65" s="36" t="s">
        <v>4</v>
      </c>
      <c r="E65" s="37" t="s">
        <v>11</v>
      </c>
      <c r="F65" s="36">
        <v>5.59437169</v>
      </c>
    </row>
    <row r="66">
      <c r="A66" s="24" t="s">
        <v>34</v>
      </c>
      <c r="B66" s="24" t="s">
        <v>398</v>
      </c>
      <c r="C66" s="36">
        <v>2015.0</v>
      </c>
      <c r="D66" s="36" t="s">
        <v>4</v>
      </c>
      <c r="E66" s="37" t="s">
        <v>11</v>
      </c>
      <c r="F66" s="36">
        <v>5.423782276</v>
      </c>
    </row>
    <row r="67">
      <c r="A67" s="24" t="s">
        <v>35</v>
      </c>
      <c r="B67" s="24" t="s">
        <v>399</v>
      </c>
      <c r="C67" s="36">
        <v>2015.0</v>
      </c>
      <c r="D67" s="36" t="s">
        <v>4</v>
      </c>
      <c r="E67" s="37" t="s">
        <v>11</v>
      </c>
      <c r="F67" s="36">
        <v>0.093808161</v>
      </c>
    </row>
    <row r="68">
      <c r="A68" s="27" t="s">
        <v>4</v>
      </c>
      <c r="B68" s="24" t="s">
        <v>378</v>
      </c>
      <c r="C68" s="36">
        <v>2016.0</v>
      </c>
      <c r="D68" s="36" t="s">
        <v>4</v>
      </c>
      <c r="E68" s="37" t="s">
        <v>11</v>
      </c>
      <c r="F68" s="26">
        <v>0.3602940339</v>
      </c>
    </row>
    <row r="69">
      <c r="A69" s="24" t="s">
        <v>5</v>
      </c>
      <c r="B69" s="24" t="s">
        <v>384</v>
      </c>
      <c r="C69" s="36">
        <v>2016.0</v>
      </c>
      <c r="D69" s="36" t="s">
        <v>4</v>
      </c>
      <c r="E69" s="37" t="s">
        <v>11</v>
      </c>
      <c r="F69" s="26">
        <v>1.9888249109</v>
      </c>
    </row>
    <row r="70">
      <c r="A70" s="24" t="s">
        <v>6</v>
      </c>
      <c r="B70" s="24" t="s">
        <v>394</v>
      </c>
      <c r="C70" s="36">
        <v>2016.0</v>
      </c>
      <c r="D70" s="36" t="s">
        <v>4</v>
      </c>
      <c r="E70" s="37" t="s">
        <v>11</v>
      </c>
      <c r="F70" s="26">
        <v>1.886384879</v>
      </c>
    </row>
    <row r="71">
      <c r="A71" s="24" t="s">
        <v>7</v>
      </c>
      <c r="B71" s="24" t="s">
        <v>385</v>
      </c>
      <c r="C71" s="36">
        <v>2016.0</v>
      </c>
      <c r="D71" s="36" t="s">
        <v>4</v>
      </c>
      <c r="E71" s="37" t="s">
        <v>11</v>
      </c>
      <c r="F71" s="26">
        <v>3.0895488615</v>
      </c>
    </row>
    <row r="72">
      <c r="A72" s="24" t="s">
        <v>8</v>
      </c>
      <c r="B72" s="24" t="s">
        <v>405</v>
      </c>
      <c r="C72" s="36">
        <v>2016.0</v>
      </c>
      <c r="D72" s="36" t="s">
        <v>4</v>
      </c>
      <c r="E72" s="37" t="s">
        <v>11</v>
      </c>
      <c r="F72" s="26">
        <v>0.2286211486</v>
      </c>
    </row>
    <row r="73">
      <c r="A73" s="24" t="s">
        <v>9</v>
      </c>
      <c r="B73" s="24" t="s">
        <v>397</v>
      </c>
      <c r="C73" s="36">
        <v>2016.0</v>
      </c>
      <c r="D73" s="36" t="s">
        <v>4</v>
      </c>
      <c r="E73" s="37" t="s">
        <v>11</v>
      </c>
      <c r="F73" s="26">
        <v>1.4010961121</v>
      </c>
    </row>
    <row r="74">
      <c r="A74" s="24" t="s">
        <v>10</v>
      </c>
      <c r="B74" s="24" t="s">
        <v>388</v>
      </c>
      <c r="C74" s="36">
        <v>2016.0</v>
      </c>
      <c r="D74" s="36" t="s">
        <v>4</v>
      </c>
      <c r="E74" s="37" t="s">
        <v>11</v>
      </c>
      <c r="F74" s="26">
        <v>2.3915463234</v>
      </c>
    </row>
    <row r="75">
      <c r="A75" s="24" t="s">
        <v>11</v>
      </c>
      <c r="B75" s="24" t="s">
        <v>402</v>
      </c>
      <c r="C75" s="36">
        <v>2016.0</v>
      </c>
      <c r="D75" s="36" t="s">
        <v>4</v>
      </c>
      <c r="E75" s="37" t="s">
        <v>11</v>
      </c>
      <c r="F75" s="26">
        <v>0.2431431572</v>
      </c>
    </row>
    <row r="76">
      <c r="A76" s="24" t="s">
        <v>12</v>
      </c>
      <c r="B76" s="24" t="s">
        <v>401</v>
      </c>
      <c r="C76" s="36">
        <v>2016.0</v>
      </c>
      <c r="D76" s="36" t="s">
        <v>4</v>
      </c>
      <c r="E76" s="37" t="s">
        <v>11</v>
      </c>
      <c r="F76" s="26">
        <v>0.4793472259</v>
      </c>
    </row>
    <row r="77">
      <c r="A77" s="24" t="s">
        <v>13</v>
      </c>
      <c r="B77" s="24" t="s">
        <v>403</v>
      </c>
      <c r="C77" s="36">
        <v>2016.0</v>
      </c>
      <c r="D77" s="36" t="s">
        <v>4</v>
      </c>
      <c r="E77" s="37" t="s">
        <v>11</v>
      </c>
      <c r="F77" s="26">
        <v>0.3443500201</v>
      </c>
    </row>
    <row r="78">
      <c r="A78" s="24" t="s">
        <v>14</v>
      </c>
      <c r="B78" s="24" t="s">
        <v>395</v>
      </c>
      <c r="C78" s="36">
        <v>2016.0</v>
      </c>
      <c r="D78" s="36" t="s">
        <v>4</v>
      </c>
      <c r="E78" s="37" t="s">
        <v>11</v>
      </c>
      <c r="F78" s="26">
        <v>0.5762434466</v>
      </c>
    </row>
    <row r="79">
      <c r="A79" s="24" t="s">
        <v>15</v>
      </c>
      <c r="B79" s="24" t="s">
        <v>377</v>
      </c>
      <c r="C79" s="36">
        <v>2016.0</v>
      </c>
      <c r="D79" s="36" t="s">
        <v>4</v>
      </c>
      <c r="E79" s="37" t="s">
        <v>11</v>
      </c>
      <c r="F79" s="26">
        <v>3.3731320911</v>
      </c>
    </row>
    <row r="80">
      <c r="A80" s="24" t="s">
        <v>16</v>
      </c>
      <c r="B80" s="24" t="s">
        <v>382</v>
      </c>
      <c r="C80" s="36">
        <v>2016.0</v>
      </c>
      <c r="D80" s="36" t="s">
        <v>4</v>
      </c>
      <c r="E80" s="37" t="s">
        <v>11</v>
      </c>
      <c r="F80" s="26">
        <v>1.9291379266</v>
      </c>
    </row>
    <row r="81">
      <c r="A81" s="24" t="s">
        <v>17</v>
      </c>
      <c r="B81" s="24" t="s">
        <v>404</v>
      </c>
      <c r="C81" s="36">
        <v>2016.0</v>
      </c>
      <c r="D81" s="36" t="s">
        <v>4</v>
      </c>
      <c r="E81" s="37" t="s">
        <v>11</v>
      </c>
      <c r="F81" s="26">
        <v>0.1864932994</v>
      </c>
    </row>
    <row r="82">
      <c r="A82" s="24" t="s">
        <v>18</v>
      </c>
      <c r="B82" s="24" t="s">
        <v>383</v>
      </c>
      <c r="C82" s="36">
        <v>2016.0</v>
      </c>
      <c r="D82" s="36" t="s">
        <v>4</v>
      </c>
      <c r="E82" s="37" t="s">
        <v>11</v>
      </c>
      <c r="F82" s="26">
        <v>0.9132300805</v>
      </c>
    </row>
    <row r="83">
      <c r="A83" s="24" t="s">
        <v>19</v>
      </c>
      <c r="B83" s="24" t="s">
        <v>380</v>
      </c>
      <c r="C83" s="36">
        <v>2016.0</v>
      </c>
      <c r="D83" s="36" t="s">
        <v>4</v>
      </c>
      <c r="E83" s="37" t="s">
        <v>11</v>
      </c>
      <c r="F83" s="26">
        <v>1.6023427775</v>
      </c>
    </row>
    <row r="84">
      <c r="A84" s="24" t="s">
        <v>20</v>
      </c>
      <c r="B84" s="24" t="s">
        <v>387</v>
      </c>
      <c r="C84" s="36">
        <v>2016.0</v>
      </c>
      <c r="D84" s="36" t="s">
        <v>4</v>
      </c>
      <c r="E84" s="37" t="s">
        <v>11</v>
      </c>
      <c r="F84" s="26">
        <v>1.3032818504</v>
      </c>
    </row>
    <row r="85">
      <c r="A85" s="24" t="s">
        <v>21</v>
      </c>
      <c r="B85" s="24" t="s">
        <v>393</v>
      </c>
      <c r="C85" s="36">
        <v>2016.0</v>
      </c>
      <c r="D85" s="36" t="s">
        <v>4</v>
      </c>
      <c r="E85" s="37" t="s">
        <v>11</v>
      </c>
      <c r="F85" s="26">
        <v>0.8554954406</v>
      </c>
    </row>
    <row r="86">
      <c r="A86" s="24" t="s">
        <v>22</v>
      </c>
      <c r="B86" s="24" t="s">
        <v>408</v>
      </c>
      <c r="C86" s="36">
        <v>2016.0</v>
      </c>
      <c r="D86" s="36" t="s">
        <v>4</v>
      </c>
      <c r="E86" s="37" t="s">
        <v>11</v>
      </c>
      <c r="F86" s="26">
        <v>1.0809288202</v>
      </c>
    </row>
    <row r="87">
      <c r="A87" s="24" t="s">
        <v>23</v>
      </c>
      <c r="B87" s="24" t="s">
        <v>379</v>
      </c>
      <c r="C87" s="36">
        <v>2016.0</v>
      </c>
      <c r="D87" s="36" t="s">
        <v>4</v>
      </c>
      <c r="E87" s="37" t="s">
        <v>11</v>
      </c>
      <c r="F87" s="26">
        <v>8.7442916716</v>
      </c>
    </row>
    <row r="88">
      <c r="A88" s="24" t="s">
        <v>24</v>
      </c>
      <c r="B88" s="24" t="s">
        <v>386</v>
      </c>
      <c r="C88" s="36">
        <v>2016.0</v>
      </c>
      <c r="D88" s="36" t="s">
        <v>4</v>
      </c>
      <c r="E88" s="37" t="s">
        <v>11</v>
      </c>
      <c r="F88" s="26">
        <v>0.9705524991</v>
      </c>
    </row>
    <row r="89">
      <c r="A89" s="24" t="s">
        <v>25</v>
      </c>
      <c r="B89" s="24" t="s">
        <v>406</v>
      </c>
      <c r="C89" s="36">
        <v>2016.0</v>
      </c>
      <c r="D89" s="36" t="s">
        <v>4</v>
      </c>
      <c r="E89" s="37" t="s">
        <v>11</v>
      </c>
      <c r="F89" s="26">
        <v>0.7500474171</v>
      </c>
    </row>
    <row r="90">
      <c r="A90" s="24" t="s">
        <v>26</v>
      </c>
      <c r="B90" s="24" t="s">
        <v>392</v>
      </c>
      <c r="C90" s="36">
        <v>2016.0</v>
      </c>
      <c r="D90" s="36" t="s">
        <v>4</v>
      </c>
      <c r="E90" s="37" t="s">
        <v>11</v>
      </c>
      <c r="F90" s="26">
        <v>0.9094835805</v>
      </c>
    </row>
    <row r="91">
      <c r="A91" s="24" t="s">
        <v>27</v>
      </c>
      <c r="B91" s="24" t="s">
        <v>389</v>
      </c>
      <c r="C91" s="36">
        <v>2016.0</v>
      </c>
      <c r="D91" s="36" t="s">
        <v>4</v>
      </c>
      <c r="E91" s="37" t="s">
        <v>11</v>
      </c>
      <c r="F91" s="26">
        <v>2.9701721702</v>
      </c>
    </row>
    <row r="92">
      <c r="A92" s="24" t="s">
        <v>28</v>
      </c>
      <c r="B92" s="24" t="s">
        <v>391</v>
      </c>
      <c r="C92" s="36">
        <v>2016.0</v>
      </c>
      <c r="D92" s="36" t="s">
        <v>4</v>
      </c>
      <c r="E92" s="37" t="s">
        <v>11</v>
      </c>
      <c r="F92" s="26">
        <v>1.8023486127</v>
      </c>
    </row>
    <row r="93">
      <c r="A93" s="24" t="s">
        <v>29</v>
      </c>
      <c r="B93" s="24" t="s">
        <v>396</v>
      </c>
      <c r="C93" s="36">
        <v>2016.0</v>
      </c>
      <c r="D93" s="36" t="s">
        <v>4</v>
      </c>
      <c r="E93" s="37" t="s">
        <v>11</v>
      </c>
      <c r="F93" s="26">
        <v>1.7448529686</v>
      </c>
    </row>
    <row r="94">
      <c r="A94" s="24" t="s">
        <v>30</v>
      </c>
      <c r="B94" s="24" t="s">
        <v>376</v>
      </c>
      <c r="C94" s="36">
        <v>2016.0</v>
      </c>
      <c r="D94" s="36" t="s">
        <v>4</v>
      </c>
      <c r="E94" s="37" t="s">
        <v>11</v>
      </c>
      <c r="F94" s="26">
        <v>4.0046128091</v>
      </c>
    </row>
    <row r="95">
      <c r="A95" s="24" t="s">
        <v>31</v>
      </c>
      <c r="B95" s="24" t="s">
        <v>407</v>
      </c>
      <c r="C95" s="36">
        <v>2016.0</v>
      </c>
      <c r="D95" s="36" t="s">
        <v>4</v>
      </c>
      <c r="E95" s="37" t="s">
        <v>11</v>
      </c>
      <c r="F95" s="26">
        <v>1.2761782398</v>
      </c>
    </row>
    <row r="96">
      <c r="A96" s="24" t="s">
        <v>32</v>
      </c>
      <c r="B96" s="24" t="s">
        <v>381</v>
      </c>
      <c r="C96" s="36">
        <v>2016.0</v>
      </c>
      <c r="D96" s="36" t="s">
        <v>4</v>
      </c>
      <c r="E96" s="37" t="s">
        <v>11</v>
      </c>
      <c r="F96" s="26">
        <v>0.3371162914</v>
      </c>
    </row>
    <row r="97">
      <c r="A97" s="24" t="s">
        <v>33</v>
      </c>
      <c r="B97" s="24" t="s">
        <v>390</v>
      </c>
      <c r="C97" s="36">
        <v>2016.0</v>
      </c>
      <c r="D97" s="36" t="s">
        <v>4</v>
      </c>
      <c r="E97" s="37" t="s">
        <v>11</v>
      </c>
      <c r="F97" s="26">
        <v>3.5628101709</v>
      </c>
    </row>
    <row r="98">
      <c r="A98" s="24" t="s">
        <v>34</v>
      </c>
      <c r="B98" s="24" t="s">
        <v>398</v>
      </c>
      <c r="C98" s="36">
        <v>2016.0</v>
      </c>
      <c r="D98" s="36" t="s">
        <v>4</v>
      </c>
      <c r="E98" s="37" t="s">
        <v>11</v>
      </c>
      <c r="F98" s="26">
        <v>2.6201246484</v>
      </c>
    </row>
    <row r="99">
      <c r="A99" s="24" t="s">
        <v>35</v>
      </c>
      <c r="B99" s="24" t="s">
        <v>399</v>
      </c>
      <c r="C99" s="36">
        <v>2016.0</v>
      </c>
      <c r="D99" s="36" t="s">
        <v>4</v>
      </c>
      <c r="E99" s="37" t="s">
        <v>11</v>
      </c>
      <c r="F99" s="26">
        <v>0.4443362958</v>
      </c>
    </row>
    <row r="100">
      <c r="A100" s="27" t="s">
        <v>3</v>
      </c>
      <c r="B100" s="24" t="s">
        <v>400</v>
      </c>
      <c r="C100" s="36">
        <v>2016.0</v>
      </c>
      <c r="D100" s="36" t="s">
        <v>4</v>
      </c>
      <c r="E100" s="37" t="s">
        <v>11</v>
      </c>
      <c r="F100" s="54">
        <v>1.6212491496</v>
      </c>
    </row>
    <row r="101">
      <c r="A101" s="27" t="s">
        <v>4</v>
      </c>
      <c r="B101" s="24" t="s">
        <v>378</v>
      </c>
      <c r="C101" s="36">
        <v>2018.0</v>
      </c>
      <c r="D101" s="36" t="s">
        <v>4</v>
      </c>
      <c r="E101" s="37" t="s">
        <v>11</v>
      </c>
      <c r="F101" s="26">
        <v>0.199734173</v>
      </c>
    </row>
    <row r="102">
      <c r="A102" s="24" t="s">
        <v>5</v>
      </c>
      <c r="B102" s="24" t="s">
        <v>384</v>
      </c>
      <c r="C102" s="36">
        <v>2018.0</v>
      </c>
      <c r="D102" s="36" t="s">
        <v>4</v>
      </c>
      <c r="E102" s="37" t="s">
        <v>11</v>
      </c>
      <c r="F102" s="26">
        <v>1.7991753968</v>
      </c>
    </row>
    <row r="103">
      <c r="A103" s="24" t="s">
        <v>6</v>
      </c>
      <c r="B103" s="24" t="s">
        <v>394</v>
      </c>
      <c r="C103" s="36">
        <v>2018.0</v>
      </c>
      <c r="D103" s="36" t="s">
        <v>4</v>
      </c>
      <c r="E103" s="37" t="s">
        <v>11</v>
      </c>
      <c r="F103" s="26">
        <v>1.6991037435</v>
      </c>
    </row>
    <row r="104">
      <c r="A104" s="24" t="s">
        <v>7</v>
      </c>
      <c r="B104" s="24" t="s">
        <v>385</v>
      </c>
      <c r="C104" s="36">
        <v>2018.0</v>
      </c>
      <c r="D104" s="36" t="s">
        <v>4</v>
      </c>
      <c r="E104" s="37" t="s">
        <v>11</v>
      </c>
      <c r="F104" s="26">
        <v>1.6278512114</v>
      </c>
    </row>
    <row r="105">
      <c r="A105" s="24" t="s">
        <v>8</v>
      </c>
      <c r="B105" s="24" t="s">
        <v>405</v>
      </c>
      <c r="C105" s="36">
        <v>2018.0</v>
      </c>
      <c r="D105" s="36" t="s">
        <v>4</v>
      </c>
      <c r="E105" s="37" t="s">
        <v>11</v>
      </c>
      <c r="F105" s="26">
        <v>0.5089345486</v>
      </c>
    </row>
    <row r="106">
      <c r="A106" s="24" t="s">
        <v>9</v>
      </c>
      <c r="B106" s="24" t="s">
        <v>397</v>
      </c>
      <c r="C106" s="36">
        <v>2018.0</v>
      </c>
      <c r="D106" s="36" t="s">
        <v>4</v>
      </c>
      <c r="E106" s="37" t="s">
        <v>11</v>
      </c>
      <c r="F106" s="26">
        <v>1.0210985526</v>
      </c>
    </row>
    <row r="107">
      <c r="A107" s="24" t="s">
        <v>10</v>
      </c>
      <c r="B107" s="24" t="s">
        <v>388</v>
      </c>
      <c r="C107" s="36">
        <v>2018.0</v>
      </c>
      <c r="D107" s="36" t="s">
        <v>4</v>
      </c>
      <c r="E107" s="37" t="s">
        <v>11</v>
      </c>
      <c r="F107" s="26">
        <v>2.1278571503</v>
      </c>
    </row>
    <row r="108">
      <c r="A108" s="24" t="s">
        <v>11</v>
      </c>
      <c r="B108" s="24" t="s">
        <v>402</v>
      </c>
      <c r="C108" s="36">
        <v>2018.0</v>
      </c>
      <c r="D108" s="36" t="s">
        <v>4</v>
      </c>
      <c r="E108" s="37" t="s">
        <v>11</v>
      </c>
      <c r="F108" s="26">
        <v>0.5518191808</v>
      </c>
    </row>
    <row r="109">
      <c r="A109" s="24" t="s">
        <v>12</v>
      </c>
      <c r="B109" s="24" t="s">
        <v>401</v>
      </c>
      <c r="C109" s="36">
        <v>2018.0</v>
      </c>
      <c r="D109" s="36" t="s">
        <v>4</v>
      </c>
      <c r="E109" s="37" t="s">
        <v>11</v>
      </c>
      <c r="F109" s="26">
        <v>0.9265829964</v>
      </c>
    </row>
    <row r="110">
      <c r="A110" s="24" t="s">
        <v>13</v>
      </c>
      <c r="B110" s="24" t="s">
        <v>403</v>
      </c>
      <c r="C110" s="36">
        <v>2018.0</v>
      </c>
      <c r="D110" s="36" t="s">
        <v>4</v>
      </c>
      <c r="E110" s="37" t="s">
        <v>11</v>
      </c>
      <c r="F110" s="26">
        <v>0.3353157771</v>
      </c>
    </row>
    <row r="111">
      <c r="A111" s="24" t="s">
        <v>14</v>
      </c>
      <c r="B111" s="24" t="s">
        <v>395</v>
      </c>
      <c r="C111" s="36">
        <v>2018.0</v>
      </c>
      <c r="D111" s="36" t="s">
        <v>4</v>
      </c>
      <c r="E111" s="37" t="s">
        <v>11</v>
      </c>
      <c r="F111" s="26">
        <v>0.3669601206</v>
      </c>
    </row>
    <row r="112">
      <c r="A112" s="24" t="s">
        <v>15</v>
      </c>
      <c r="B112" s="24" t="s">
        <v>377</v>
      </c>
      <c r="C112" s="36">
        <v>2018.0</v>
      </c>
      <c r="D112" s="36" t="s">
        <v>4</v>
      </c>
      <c r="E112" s="37" t="s">
        <v>11</v>
      </c>
      <c r="F112" s="26">
        <v>2.718767893</v>
      </c>
    </row>
    <row r="113">
      <c r="A113" s="24" t="s">
        <v>16</v>
      </c>
      <c r="B113" s="24" t="s">
        <v>382</v>
      </c>
      <c r="C113" s="36">
        <v>2018.0</v>
      </c>
      <c r="D113" s="36" t="s">
        <v>4</v>
      </c>
      <c r="E113" s="37" t="s">
        <v>11</v>
      </c>
      <c r="F113" s="26">
        <v>1.2871678298</v>
      </c>
    </row>
    <row r="114">
      <c r="A114" s="24" t="s">
        <v>17</v>
      </c>
      <c r="B114" s="24" t="s">
        <v>404</v>
      </c>
      <c r="C114" s="36">
        <v>2018.0</v>
      </c>
      <c r="D114" s="36" t="s">
        <v>4</v>
      </c>
      <c r="E114" s="37" t="s">
        <v>11</v>
      </c>
      <c r="F114" s="26">
        <v>0.6065748378</v>
      </c>
    </row>
    <row r="115">
      <c r="A115" s="24" t="s">
        <v>18</v>
      </c>
      <c r="B115" s="24" t="s">
        <v>383</v>
      </c>
      <c r="C115" s="36">
        <v>2018.0</v>
      </c>
      <c r="D115" s="36" t="s">
        <v>4</v>
      </c>
      <c r="E115" s="37" t="s">
        <v>11</v>
      </c>
      <c r="F115" s="26">
        <v>0.286098427</v>
      </c>
    </row>
    <row r="116">
      <c r="A116" s="24" t="s">
        <v>19</v>
      </c>
      <c r="B116" s="24" t="s">
        <v>380</v>
      </c>
      <c r="C116" s="36">
        <v>2018.0</v>
      </c>
      <c r="D116" s="36" t="s">
        <v>4</v>
      </c>
      <c r="E116" s="37" t="s">
        <v>11</v>
      </c>
      <c r="F116" s="26">
        <v>0.7828447207</v>
      </c>
    </row>
    <row r="117">
      <c r="A117" s="24" t="s">
        <v>20</v>
      </c>
      <c r="B117" s="24" t="s">
        <v>387</v>
      </c>
      <c r="C117" s="36">
        <v>2018.0</v>
      </c>
      <c r="D117" s="36" t="s">
        <v>4</v>
      </c>
      <c r="E117" s="37" t="s">
        <v>11</v>
      </c>
      <c r="F117" s="26">
        <v>1.6425972824</v>
      </c>
    </row>
    <row r="118">
      <c r="A118" s="24" t="s">
        <v>21</v>
      </c>
      <c r="B118" s="24" t="s">
        <v>393</v>
      </c>
      <c r="C118" s="36">
        <v>2018.0</v>
      </c>
      <c r="D118" s="36" t="s">
        <v>4</v>
      </c>
      <c r="E118" s="37" t="s">
        <v>11</v>
      </c>
      <c r="F118" s="26">
        <v>1.0381922509</v>
      </c>
    </row>
    <row r="119">
      <c r="A119" s="24" t="s">
        <v>22</v>
      </c>
      <c r="B119" s="24" t="s">
        <v>408</v>
      </c>
      <c r="C119" s="36">
        <v>2018.0</v>
      </c>
      <c r="D119" s="36" t="s">
        <v>4</v>
      </c>
      <c r="E119" s="37" t="s">
        <v>11</v>
      </c>
      <c r="F119" s="26">
        <v>0.6265600391</v>
      </c>
    </row>
    <row r="120">
      <c r="A120" s="24" t="s">
        <v>23</v>
      </c>
      <c r="B120" s="24" t="s">
        <v>379</v>
      </c>
      <c r="C120" s="36">
        <v>2018.0</v>
      </c>
      <c r="D120" s="36" t="s">
        <v>4</v>
      </c>
      <c r="E120" s="37" t="s">
        <v>11</v>
      </c>
      <c r="F120" s="26">
        <v>5.7292525409</v>
      </c>
    </row>
    <row r="121">
      <c r="A121" s="24" t="s">
        <v>24</v>
      </c>
      <c r="B121" s="24" t="s">
        <v>386</v>
      </c>
      <c r="C121" s="36">
        <v>2018.0</v>
      </c>
      <c r="D121" s="36" t="s">
        <v>4</v>
      </c>
      <c r="E121" s="37" t="s">
        <v>11</v>
      </c>
      <c r="F121" s="26">
        <v>0.6656485475</v>
      </c>
    </row>
    <row r="122">
      <c r="A122" s="24" t="s">
        <v>25</v>
      </c>
      <c r="B122" s="24" t="s">
        <v>406</v>
      </c>
      <c r="C122" s="36">
        <v>2018.0</v>
      </c>
      <c r="D122" s="36" t="s">
        <v>4</v>
      </c>
      <c r="E122" s="37" t="s">
        <v>11</v>
      </c>
      <c r="F122" s="26">
        <v>0.7265741677</v>
      </c>
    </row>
    <row r="123">
      <c r="A123" s="24" t="s">
        <v>26</v>
      </c>
      <c r="B123" s="24" t="s">
        <v>392</v>
      </c>
      <c r="C123" s="36">
        <v>2018.0</v>
      </c>
      <c r="D123" s="36" t="s">
        <v>4</v>
      </c>
      <c r="E123" s="37" t="s">
        <v>11</v>
      </c>
      <c r="F123" s="26">
        <v>2.8987909823</v>
      </c>
    </row>
    <row r="124">
      <c r="A124" s="24" t="s">
        <v>27</v>
      </c>
      <c r="B124" s="24" t="s">
        <v>389</v>
      </c>
      <c r="C124" s="36">
        <v>2018.0</v>
      </c>
      <c r="D124" s="36" t="s">
        <v>4</v>
      </c>
      <c r="E124" s="37" t="s">
        <v>11</v>
      </c>
      <c r="F124" s="26">
        <v>2.1470025137</v>
      </c>
    </row>
    <row r="125">
      <c r="A125" s="24" t="s">
        <v>28</v>
      </c>
      <c r="B125" s="24" t="s">
        <v>391</v>
      </c>
      <c r="C125" s="36">
        <v>2018.0</v>
      </c>
      <c r="D125" s="36" t="s">
        <v>4</v>
      </c>
      <c r="E125" s="37" t="s">
        <v>11</v>
      </c>
      <c r="F125" s="26">
        <v>0.9357468311</v>
      </c>
    </row>
    <row r="126">
      <c r="A126" s="24" t="s">
        <v>29</v>
      </c>
      <c r="B126" s="24" t="s">
        <v>396</v>
      </c>
      <c r="C126" s="36">
        <v>2018.0</v>
      </c>
      <c r="D126" s="36" t="s">
        <v>4</v>
      </c>
      <c r="E126" s="37" t="s">
        <v>11</v>
      </c>
      <c r="F126" s="26">
        <v>0.9843048493</v>
      </c>
    </row>
    <row r="127">
      <c r="A127" s="24" t="s">
        <v>30</v>
      </c>
      <c r="B127" s="24" t="s">
        <v>376</v>
      </c>
      <c r="C127" s="36">
        <v>2018.0</v>
      </c>
      <c r="D127" s="36" t="s">
        <v>4</v>
      </c>
      <c r="E127" s="37" t="s">
        <v>11</v>
      </c>
      <c r="F127" s="26">
        <v>4.9111562161</v>
      </c>
    </row>
    <row r="128">
      <c r="A128" s="24" t="s">
        <v>31</v>
      </c>
      <c r="B128" s="24" t="s">
        <v>407</v>
      </c>
      <c r="C128" s="36">
        <v>2018.0</v>
      </c>
      <c r="D128" s="36" t="s">
        <v>4</v>
      </c>
      <c r="E128" s="37" t="s">
        <v>11</v>
      </c>
      <c r="F128" s="26">
        <v>0.9904792585</v>
      </c>
    </row>
    <row r="129">
      <c r="A129" s="24" t="s">
        <v>32</v>
      </c>
      <c r="B129" s="24" t="s">
        <v>381</v>
      </c>
      <c r="C129" s="36">
        <v>2018.0</v>
      </c>
      <c r="D129" s="36" t="s">
        <v>4</v>
      </c>
      <c r="E129" s="37" t="s">
        <v>11</v>
      </c>
      <c r="F129" s="26">
        <v>0.3046438641</v>
      </c>
    </row>
    <row r="130">
      <c r="A130" s="24" t="s">
        <v>33</v>
      </c>
      <c r="B130" s="24" t="s">
        <v>390</v>
      </c>
      <c r="C130" s="36">
        <v>2018.0</v>
      </c>
      <c r="D130" s="36" t="s">
        <v>4</v>
      </c>
      <c r="E130" s="37" t="s">
        <v>11</v>
      </c>
      <c r="F130" s="26">
        <v>2.5073502613</v>
      </c>
    </row>
    <row r="131">
      <c r="A131" s="24" t="s">
        <v>34</v>
      </c>
      <c r="B131" s="24" t="s">
        <v>398</v>
      </c>
      <c r="C131" s="36">
        <v>2018.0</v>
      </c>
      <c r="D131" s="36" t="s">
        <v>4</v>
      </c>
      <c r="E131" s="37" t="s">
        <v>11</v>
      </c>
      <c r="F131" s="26">
        <v>2.5514333536</v>
      </c>
    </row>
    <row r="132">
      <c r="A132" s="24" t="s">
        <v>35</v>
      </c>
      <c r="B132" s="24" t="s">
        <v>399</v>
      </c>
      <c r="C132" s="36">
        <v>2018.0</v>
      </c>
      <c r="D132" s="36" t="s">
        <v>4</v>
      </c>
      <c r="E132" s="37" t="s">
        <v>11</v>
      </c>
      <c r="F132" s="26">
        <v>0.2102160285</v>
      </c>
    </row>
    <row r="133">
      <c r="A133" s="27" t="s">
        <v>3</v>
      </c>
      <c r="B133" s="24" t="s">
        <v>400</v>
      </c>
      <c r="C133" s="36">
        <v>2018.0</v>
      </c>
      <c r="D133" s="36" t="s">
        <v>4</v>
      </c>
      <c r="E133" s="37" t="s">
        <v>11</v>
      </c>
      <c r="F133" s="54">
        <v>1.2834135722</v>
      </c>
    </row>
    <row r="134">
      <c r="A134" s="27" t="s">
        <v>4</v>
      </c>
      <c r="B134" s="24" t="s">
        <v>378</v>
      </c>
      <c r="C134" s="36">
        <v>2020.0</v>
      </c>
      <c r="D134" s="36" t="s">
        <v>4</v>
      </c>
      <c r="E134" s="37" t="s">
        <v>11</v>
      </c>
      <c r="F134" s="26">
        <v>0.5033221492</v>
      </c>
    </row>
    <row r="135">
      <c r="A135" s="24" t="s">
        <v>5</v>
      </c>
      <c r="B135" s="24" t="s">
        <v>384</v>
      </c>
      <c r="C135" s="36">
        <v>2020.0</v>
      </c>
      <c r="D135" s="36" t="s">
        <v>4</v>
      </c>
      <c r="E135" s="37" t="s">
        <v>11</v>
      </c>
      <c r="F135" s="26">
        <v>1.4700161115</v>
      </c>
    </row>
    <row r="136">
      <c r="A136" s="24" t="s">
        <v>6</v>
      </c>
      <c r="B136" s="24" t="s">
        <v>394</v>
      </c>
      <c r="C136" s="36">
        <v>2020.0</v>
      </c>
      <c r="D136" s="36" t="s">
        <v>4</v>
      </c>
      <c r="E136" s="37" t="s">
        <v>11</v>
      </c>
      <c r="F136" s="26">
        <v>1.8876525533</v>
      </c>
    </row>
    <row r="137">
      <c r="A137" s="24" t="s">
        <v>7</v>
      </c>
      <c r="B137" s="24" t="s">
        <v>385</v>
      </c>
      <c r="C137" s="36">
        <v>2020.0</v>
      </c>
      <c r="D137" s="36" t="s">
        <v>4</v>
      </c>
      <c r="E137" s="37" t="s">
        <v>11</v>
      </c>
      <c r="F137" s="26">
        <v>2.0149128373</v>
      </c>
    </row>
    <row r="138">
      <c r="A138" s="24" t="s">
        <v>8</v>
      </c>
      <c r="B138" s="24" t="s">
        <v>405</v>
      </c>
      <c r="C138" s="36">
        <v>2020.0</v>
      </c>
      <c r="D138" s="36" t="s">
        <v>4</v>
      </c>
      <c r="E138" s="37" t="s">
        <v>11</v>
      </c>
      <c r="F138" s="26">
        <v>0.4401433163</v>
      </c>
    </row>
    <row r="139">
      <c r="A139" s="24" t="s">
        <v>9</v>
      </c>
      <c r="B139" s="24" t="s">
        <v>397</v>
      </c>
      <c r="C139" s="36">
        <v>2020.0</v>
      </c>
      <c r="D139" s="36" t="s">
        <v>4</v>
      </c>
      <c r="E139" s="37" t="s">
        <v>11</v>
      </c>
      <c r="F139" s="26">
        <v>0.7205597818</v>
      </c>
    </row>
    <row r="140">
      <c r="A140" s="24" t="s">
        <v>10</v>
      </c>
      <c r="B140" s="24" t="s">
        <v>388</v>
      </c>
      <c r="C140" s="36">
        <v>2020.0</v>
      </c>
      <c r="D140" s="36" t="s">
        <v>4</v>
      </c>
      <c r="E140" s="37" t="s">
        <v>11</v>
      </c>
      <c r="F140" s="26">
        <v>2.0088648922</v>
      </c>
    </row>
    <row r="141">
      <c r="A141" s="24" t="s">
        <v>11</v>
      </c>
      <c r="B141" s="24" t="s">
        <v>402</v>
      </c>
      <c r="C141" s="36">
        <v>2020.0</v>
      </c>
      <c r="D141" s="36" t="s">
        <v>4</v>
      </c>
      <c r="E141" s="37" t="s">
        <v>11</v>
      </c>
      <c r="F141" s="26">
        <v>0.4040631071</v>
      </c>
    </row>
    <row r="142">
      <c r="A142" s="24" t="s">
        <v>12</v>
      </c>
      <c r="B142" s="24" t="s">
        <v>401</v>
      </c>
      <c r="C142" s="36">
        <v>2020.0</v>
      </c>
      <c r="D142" s="36" t="s">
        <v>4</v>
      </c>
      <c r="E142" s="37" t="s">
        <v>11</v>
      </c>
      <c r="F142" s="26">
        <v>0.5486888196</v>
      </c>
    </row>
    <row r="143">
      <c r="A143" s="24" t="s">
        <v>13</v>
      </c>
      <c r="B143" s="24" t="s">
        <v>403</v>
      </c>
      <c r="C143" s="36">
        <v>2020.0</v>
      </c>
      <c r="D143" s="36" t="s">
        <v>4</v>
      </c>
      <c r="E143" s="37" t="s">
        <v>11</v>
      </c>
      <c r="F143" s="26">
        <v>0.3613729468</v>
      </c>
    </row>
    <row r="144">
      <c r="A144" s="24" t="s">
        <v>14</v>
      </c>
      <c r="B144" s="24" t="s">
        <v>395</v>
      </c>
      <c r="C144" s="36">
        <v>2020.0</v>
      </c>
      <c r="D144" s="36" t="s">
        <v>4</v>
      </c>
      <c r="E144" s="37" t="s">
        <v>11</v>
      </c>
      <c r="F144" s="26">
        <v>0.2833960226</v>
      </c>
    </row>
    <row r="145">
      <c r="A145" s="24" t="s">
        <v>15</v>
      </c>
      <c r="B145" s="24" t="s">
        <v>377</v>
      </c>
      <c r="C145" s="36">
        <v>2020.0</v>
      </c>
      <c r="D145" s="36" t="s">
        <v>4</v>
      </c>
      <c r="E145" s="37" t="s">
        <v>11</v>
      </c>
      <c r="F145" s="26">
        <v>2.3194065718</v>
      </c>
    </row>
    <row r="146">
      <c r="A146" s="24" t="s">
        <v>16</v>
      </c>
      <c r="B146" s="24" t="s">
        <v>382</v>
      </c>
      <c r="C146" s="36">
        <v>2020.0</v>
      </c>
      <c r="D146" s="36" t="s">
        <v>4</v>
      </c>
      <c r="E146" s="37" t="s">
        <v>11</v>
      </c>
      <c r="F146" s="26">
        <v>1.497127694</v>
      </c>
    </row>
    <row r="147">
      <c r="A147" s="24" t="s">
        <v>17</v>
      </c>
      <c r="B147" s="24" t="s">
        <v>404</v>
      </c>
      <c r="C147" s="36">
        <v>2020.0</v>
      </c>
      <c r="D147" s="36" t="s">
        <v>4</v>
      </c>
      <c r="E147" s="37" t="s">
        <v>11</v>
      </c>
      <c r="F147" s="26">
        <v>0.3183868052</v>
      </c>
    </row>
    <row r="148">
      <c r="A148" s="24" t="s">
        <v>18</v>
      </c>
      <c r="B148" s="24" t="s">
        <v>383</v>
      </c>
      <c r="C148" s="36">
        <v>2020.0</v>
      </c>
      <c r="D148" s="36" t="s">
        <v>4</v>
      </c>
      <c r="E148" s="37" t="s">
        <v>11</v>
      </c>
      <c r="F148" s="26">
        <v>0.8876393826</v>
      </c>
    </row>
    <row r="149">
      <c r="A149" s="24" t="s">
        <v>19</v>
      </c>
      <c r="B149" s="24" t="s">
        <v>380</v>
      </c>
      <c r="C149" s="36">
        <v>2020.0</v>
      </c>
      <c r="D149" s="36" t="s">
        <v>4</v>
      </c>
      <c r="E149" s="37" t="s">
        <v>11</v>
      </c>
      <c r="F149" s="26">
        <v>0.5625925399</v>
      </c>
    </row>
    <row r="150">
      <c r="A150" s="24" t="s">
        <v>20</v>
      </c>
      <c r="B150" s="24" t="s">
        <v>387</v>
      </c>
      <c r="C150" s="36">
        <v>2020.0</v>
      </c>
      <c r="D150" s="36" t="s">
        <v>4</v>
      </c>
      <c r="E150" s="37" t="s">
        <v>11</v>
      </c>
      <c r="F150" s="26">
        <v>1.06377649</v>
      </c>
    </row>
    <row r="151">
      <c r="A151" s="24" t="s">
        <v>21</v>
      </c>
      <c r="B151" s="24" t="s">
        <v>393</v>
      </c>
      <c r="C151" s="36">
        <v>2020.0</v>
      </c>
      <c r="D151" s="36" t="s">
        <v>4</v>
      </c>
      <c r="E151" s="37" t="s">
        <v>11</v>
      </c>
      <c r="F151" s="26">
        <v>0.7198212034</v>
      </c>
    </row>
    <row r="152">
      <c r="A152" s="24" t="s">
        <v>22</v>
      </c>
      <c r="B152" s="24" t="s">
        <v>408</v>
      </c>
      <c r="C152" s="36">
        <v>2020.0</v>
      </c>
      <c r="D152" s="36" t="s">
        <v>4</v>
      </c>
      <c r="E152" s="37" t="s">
        <v>11</v>
      </c>
      <c r="F152" s="26">
        <v>0.4063188844</v>
      </c>
    </row>
    <row r="153">
      <c r="A153" s="24" t="s">
        <v>23</v>
      </c>
      <c r="B153" s="24" t="s">
        <v>379</v>
      </c>
      <c r="C153" s="36">
        <v>2020.0</v>
      </c>
      <c r="D153" s="36" t="s">
        <v>4</v>
      </c>
      <c r="E153" s="37" t="s">
        <v>11</v>
      </c>
      <c r="F153" s="26">
        <v>5.4534865975</v>
      </c>
    </row>
    <row r="154">
      <c r="A154" s="24" t="s">
        <v>24</v>
      </c>
      <c r="B154" s="24" t="s">
        <v>386</v>
      </c>
      <c r="C154" s="36">
        <v>2020.0</v>
      </c>
      <c r="D154" s="36" t="s">
        <v>4</v>
      </c>
      <c r="E154" s="37" t="s">
        <v>11</v>
      </c>
      <c r="F154" s="26">
        <v>0.867034095</v>
      </c>
    </row>
    <row r="155">
      <c r="A155" s="24" t="s">
        <v>25</v>
      </c>
      <c r="B155" s="24" t="s">
        <v>406</v>
      </c>
      <c r="C155" s="36">
        <v>2020.0</v>
      </c>
      <c r="D155" s="36" t="s">
        <v>4</v>
      </c>
      <c r="E155" s="37" t="s">
        <v>11</v>
      </c>
      <c r="F155" s="26">
        <v>0.4653230587</v>
      </c>
    </row>
    <row r="156">
      <c r="A156" s="24" t="s">
        <v>26</v>
      </c>
      <c r="B156" s="24" t="s">
        <v>392</v>
      </c>
      <c r="C156" s="36">
        <v>2020.0</v>
      </c>
      <c r="D156" s="36" t="s">
        <v>4</v>
      </c>
      <c r="E156" s="37" t="s">
        <v>11</v>
      </c>
      <c r="F156" s="26">
        <v>1.3971157932</v>
      </c>
    </row>
    <row r="157">
      <c r="A157" s="24" t="s">
        <v>27</v>
      </c>
      <c r="B157" s="24" t="s">
        <v>389</v>
      </c>
      <c r="C157" s="36">
        <v>2020.0</v>
      </c>
      <c r="D157" s="36" t="s">
        <v>4</v>
      </c>
      <c r="E157" s="37" t="s">
        <v>11</v>
      </c>
      <c r="F157" s="26">
        <v>3.8209955695</v>
      </c>
    </row>
    <row r="158">
      <c r="A158" s="24" t="s">
        <v>28</v>
      </c>
      <c r="B158" s="24" t="s">
        <v>391</v>
      </c>
      <c r="C158" s="36">
        <v>2020.0</v>
      </c>
      <c r="D158" s="36" t="s">
        <v>4</v>
      </c>
      <c r="E158" s="37" t="s">
        <v>11</v>
      </c>
      <c r="F158" s="26">
        <v>0.606697807</v>
      </c>
    </row>
    <row r="159">
      <c r="A159" s="24" t="s">
        <v>29</v>
      </c>
      <c r="B159" s="24" t="s">
        <v>396</v>
      </c>
      <c r="C159" s="36">
        <v>2020.0</v>
      </c>
      <c r="D159" s="36" t="s">
        <v>4</v>
      </c>
      <c r="E159" s="37" t="s">
        <v>11</v>
      </c>
      <c r="F159" s="26">
        <v>1.2496335695</v>
      </c>
    </row>
    <row r="160">
      <c r="A160" s="24" t="s">
        <v>30</v>
      </c>
      <c r="B160" s="24" t="s">
        <v>376</v>
      </c>
      <c r="C160" s="36">
        <v>2020.0</v>
      </c>
      <c r="D160" s="36" t="s">
        <v>4</v>
      </c>
      <c r="E160" s="37" t="s">
        <v>11</v>
      </c>
      <c r="F160" s="26">
        <v>3.6110481009</v>
      </c>
    </row>
    <row r="161">
      <c r="A161" s="24" t="s">
        <v>31</v>
      </c>
      <c r="B161" s="24" t="s">
        <v>407</v>
      </c>
      <c r="C161" s="36">
        <v>2020.0</v>
      </c>
      <c r="D161" s="36" t="s">
        <v>4</v>
      </c>
      <c r="E161" s="37" t="s">
        <v>11</v>
      </c>
      <c r="F161" s="26">
        <v>0.7949918402</v>
      </c>
    </row>
    <row r="162">
      <c r="A162" s="24" t="s">
        <v>32</v>
      </c>
      <c r="B162" s="24" t="s">
        <v>381</v>
      </c>
      <c r="C162" s="36">
        <v>2020.0</v>
      </c>
      <c r="D162" s="36" t="s">
        <v>4</v>
      </c>
      <c r="E162" s="37" t="s">
        <v>11</v>
      </c>
      <c r="F162" s="26">
        <v>0.3367287682</v>
      </c>
    </row>
    <row r="163">
      <c r="A163" s="24" t="s">
        <v>33</v>
      </c>
      <c r="B163" s="24" t="s">
        <v>390</v>
      </c>
      <c r="C163" s="36">
        <v>2020.0</v>
      </c>
      <c r="D163" s="36" t="s">
        <v>4</v>
      </c>
      <c r="E163" s="37" t="s">
        <v>11</v>
      </c>
      <c r="F163" s="26">
        <v>2.5466639358</v>
      </c>
    </row>
    <row r="164">
      <c r="A164" s="24" t="s">
        <v>34</v>
      </c>
      <c r="B164" s="24" t="s">
        <v>398</v>
      </c>
      <c r="C164" s="36">
        <v>2020.0</v>
      </c>
      <c r="D164" s="36" t="s">
        <v>4</v>
      </c>
      <c r="E164" s="37" t="s">
        <v>11</v>
      </c>
      <c r="F164" s="26">
        <v>1.6425741532</v>
      </c>
    </row>
    <row r="165">
      <c r="A165" s="24" t="s">
        <v>35</v>
      </c>
      <c r="B165" s="24" t="s">
        <v>399</v>
      </c>
      <c r="C165" s="36">
        <v>2020.0</v>
      </c>
      <c r="D165" s="36" t="s">
        <v>4</v>
      </c>
      <c r="E165" s="37" t="s">
        <v>11</v>
      </c>
      <c r="F165" s="26">
        <v>0.1163689928</v>
      </c>
    </row>
    <row r="166">
      <c r="A166" s="27" t="s">
        <v>3</v>
      </c>
      <c r="B166" s="24" t="s">
        <v>400</v>
      </c>
      <c r="C166" s="36">
        <v>2020.0</v>
      </c>
      <c r="D166" s="36" t="s">
        <v>4</v>
      </c>
      <c r="E166" s="37" t="s">
        <v>11</v>
      </c>
      <c r="F166" s="54">
        <v>1.2298372433</v>
      </c>
    </row>
    <row r="167">
      <c r="A167" s="27" t="s">
        <v>4</v>
      </c>
      <c r="B167" s="24" t="s">
        <v>378</v>
      </c>
      <c r="C167" s="36">
        <v>2022.0</v>
      </c>
      <c r="D167" s="36" t="s">
        <v>4</v>
      </c>
      <c r="E167" s="37" t="s">
        <v>11</v>
      </c>
      <c r="F167" s="26">
        <v>0.1504223552</v>
      </c>
    </row>
    <row r="168">
      <c r="A168" s="24" t="s">
        <v>5</v>
      </c>
      <c r="B168" s="24" t="s">
        <v>384</v>
      </c>
      <c r="C168" s="36">
        <v>2022.0</v>
      </c>
      <c r="D168" s="36" t="s">
        <v>4</v>
      </c>
      <c r="E168" s="37" t="s">
        <v>11</v>
      </c>
      <c r="F168" s="26">
        <v>0.9153769513</v>
      </c>
    </row>
    <row r="169">
      <c r="A169" s="24" t="s">
        <v>6</v>
      </c>
      <c r="B169" s="24" t="s">
        <v>394</v>
      </c>
      <c r="C169" s="36">
        <v>2022.0</v>
      </c>
      <c r="D169" s="36" t="s">
        <v>4</v>
      </c>
      <c r="E169" s="37" t="s">
        <v>11</v>
      </c>
      <c r="F169" s="26">
        <v>1.2873950099</v>
      </c>
    </row>
    <row r="170">
      <c r="A170" s="24" t="s">
        <v>7</v>
      </c>
      <c r="B170" s="24" t="s">
        <v>385</v>
      </c>
      <c r="C170" s="36">
        <v>2022.0</v>
      </c>
      <c r="D170" s="36" t="s">
        <v>4</v>
      </c>
      <c r="E170" s="37" t="s">
        <v>11</v>
      </c>
      <c r="F170" s="26">
        <v>1.9965745354</v>
      </c>
    </row>
    <row r="171">
      <c r="A171" s="24" t="s">
        <v>8</v>
      </c>
      <c r="B171" s="24" t="s">
        <v>405</v>
      </c>
      <c r="C171" s="36">
        <v>2022.0</v>
      </c>
      <c r="D171" s="36" t="s">
        <v>4</v>
      </c>
      <c r="E171" s="37" t="s">
        <v>11</v>
      </c>
      <c r="F171" s="26">
        <v>0.6980164564</v>
      </c>
    </row>
    <row r="172">
      <c r="A172" s="24" t="s">
        <v>9</v>
      </c>
      <c r="B172" s="24" t="s">
        <v>397</v>
      </c>
      <c r="C172" s="36">
        <v>2022.0</v>
      </c>
      <c r="D172" s="36" t="s">
        <v>4</v>
      </c>
      <c r="E172" s="37" t="s">
        <v>11</v>
      </c>
      <c r="F172" s="26">
        <v>0.5760403034</v>
      </c>
    </row>
    <row r="173">
      <c r="A173" s="24" t="s">
        <v>10</v>
      </c>
      <c r="B173" s="24" t="s">
        <v>388</v>
      </c>
      <c r="C173" s="36">
        <v>2022.0</v>
      </c>
      <c r="D173" s="36" t="s">
        <v>4</v>
      </c>
      <c r="E173" s="37" t="s">
        <v>11</v>
      </c>
      <c r="F173" s="26">
        <v>2.4636030913</v>
      </c>
    </row>
    <row r="174">
      <c r="A174" s="24" t="s">
        <v>11</v>
      </c>
      <c r="B174" s="24" t="s">
        <v>402</v>
      </c>
      <c r="C174" s="36">
        <v>2022.0</v>
      </c>
      <c r="D174" s="36" t="s">
        <v>4</v>
      </c>
      <c r="E174" s="37" t="s">
        <v>11</v>
      </c>
      <c r="F174" s="26">
        <v>0.5750199605</v>
      </c>
    </row>
    <row r="175">
      <c r="A175" s="24" t="s">
        <v>12</v>
      </c>
      <c r="B175" s="24" t="s">
        <v>401</v>
      </c>
      <c r="C175" s="36">
        <v>2022.0</v>
      </c>
      <c r="D175" s="36" t="s">
        <v>4</v>
      </c>
      <c r="E175" s="37" t="s">
        <v>11</v>
      </c>
      <c r="F175" s="26">
        <v>0.3615128966</v>
      </c>
    </row>
    <row r="176">
      <c r="A176" s="24" t="s">
        <v>13</v>
      </c>
      <c r="B176" s="24" t="s">
        <v>403</v>
      </c>
      <c r="C176" s="36">
        <v>2022.0</v>
      </c>
      <c r="D176" s="36" t="s">
        <v>4</v>
      </c>
      <c r="E176" s="37" t="s">
        <v>11</v>
      </c>
      <c r="F176" s="26">
        <v>0.4148771344</v>
      </c>
    </row>
    <row r="177">
      <c r="A177" s="24" t="s">
        <v>14</v>
      </c>
      <c r="B177" s="24" t="s">
        <v>395</v>
      </c>
      <c r="C177" s="36">
        <v>2022.0</v>
      </c>
      <c r="D177" s="36" t="s">
        <v>4</v>
      </c>
      <c r="E177" s="37" t="s">
        <v>11</v>
      </c>
      <c r="F177" s="26">
        <v>0.362536436</v>
      </c>
    </row>
    <row r="178">
      <c r="A178" s="24" t="s">
        <v>15</v>
      </c>
      <c r="B178" s="24" t="s">
        <v>377</v>
      </c>
      <c r="C178" s="36">
        <v>2022.0</v>
      </c>
      <c r="D178" s="36" t="s">
        <v>4</v>
      </c>
      <c r="E178" s="37" t="s">
        <v>11</v>
      </c>
      <c r="F178" s="26">
        <v>2.6860784804</v>
      </c>
    </row>
    <row r="179">
      <c r="A179" s="24" t="s">
        <v>16</v>
      </c>
      <c r="B179" s="24" t="s">
        <v>382</v>
      </c>
      <c r="C179" s="36">
        <v>2022.0</v>
      </c>
      <c r="D179" s="36" t="s">
        <v>4</v>
      </c>
      <c r="E179" s="37" t="s">
        <v>11</v>
      </c>
      <c r="F179" s="26">
        <v>1.2042037381</v>
      </c>
    </row>
    <row r="180">
      <c r="A180" s="24" t="s">
        <v>17</v>
      </c>
      <c r="B180" s="24" t="s">
        <v>404</v>
      </c>
      <c r="C180" s="36">
        <v>2022.0</v>
      </c>
      <c r="D180" s="36" t="s">
        <v>4</v>
      </c>
      <c r="E180" s="37" t="s">
        <v>11</v>
      </c>
      <c r="F180" s="26">
        <v>0.2568330906</v>
      </c>
    </row>
    <row r="181">
      <c r="A181" s="24" t="s">
        <v>18</v>
      </c>
      <c r="B181" s="24" t="s">
        <v>383</v>
      </c>
      <c r="C181" s="36">
        <v>2022.0</v>
      </c>
      <c r="D181" s="36" t="s">
        <v>4</v>
      </c>
      <c r="E181" s="37" t="s">
        <v>11</v>
      </c>
      <c r="F181" s="26">
        <v>0.5803617275</v>
      </c>
    </row>
    <row r="182">
      <c r="A182" s="24" t="s">
        <v>19</v>
      </c>
      <c r="B182" s="24" t="s">
        <v>380</v>
      </c>
      <c r="C182" s="36">
        <v>2022.0</v>
      </c>
      <c r="D182" s="36" t="s">
        <v>4</v>
      </c>
      <c r="E182" s="37" t="s">
        <v>11</v>
      </c>
      <c r="F182" s="26">
        <v>0.3216580309</v>
      </c>
    </row>
    <row r="183">
      <c r="A183" s="24" t="s">
        <v>20</v>
      </c>
      <c r="B183" s="24" t="s">
        <v>387</v>
      </c>
      <c r="C183" s="36">
        <v>2022.0</v>
      </c>
      <c r="D183" s="36" t="s">
        <v>4</v>
      </c>
      <c r="E183" s="37" t="s">
        <v>11</v>
      </c>
      <c r="F183" s="26">
        <v>1.343939559</v>
      </c>
    </row>
    <row r="184">
      <c r="A184" s="24" t="s">
        <v>21</v>
      </c>
      <c r="B184" s="24" t="s">
        <v>393</v>
      </c>
      <c r="C184" s="36">
        <v>2022.0</v>
      </c>
      <c r="D184" s="36" t="s">
        <v>4</v>
      </c>
      <c r="E184" s="37" t="s">
        <v>11</v>
      </c>
      <c r="F184" s="26">
        <v>0.3315561585</v>
      </c>
    </row>
    <row r="185">
      <c r="A185" s="24" t="s">
        <v>22</v>
      </c>
      <c r="B185" s="24" t="s">
        <v>408</v>
      </c>
      <c r="C185" s="36">
        <v>2022.0</v>
      </c>
      <c r="D185" s="36" t="s">
        <v>4</v>
      </c>
      <c r="E185" s="37" t="s">
        <v>11</v>
      </c>
      <c r="F185" s="26">
        <v>0.5762276346</v>
      </c>
    </row>
    <row r="186">
      <c r="A186" s="24" t="s">
        <v>23</v>
      </c>
      <c r="B186" s="24" t="s">
        <v>379</v>
      </c>
      <c r="C186" s="36">
        <v>2022.0</v>
      </c>
      <c r="D186" s="36" t="s">
        <v>4</v>
      </c>
      <c r="E186" s="37" t="s">
        <v>11</v>
      </c>
      <c r="F186" s="26">
        <v>5.4536846814</v>
      </c>
    </row>
    <row r="187">
      <c r="A187" s="24" t="s">
        <v>24</v>
      </c>
      <c r="B187" s="24" t="s">
        <v>386</v>
      </c>
      <c r="C187" s="36">
        <v>2022.0</v>
      </c>
      <c r="D187" s="36" t="s">
        <v>4</v>
      </c>
      <c r="E187" s="37" t="s">
        <v>11</v>
      </c>
      <c r="F187" s="26">
        <v>0.8366863539</v>
      </c>
    </row>
    <row r="188">
      <c r="A188" s="24" t="s">
        <v>25</v>
      </c>
      <c r="B188" s="24" t="s">
        <v>406</v>
      </c>
      <c r="C188" s="36">
        <v>2022.0</v>
      </c>
      <c r="D188" s="36" t="s">
        <v>4</v>
      </c>
      <c r="E188" s="37" t="s">
        <v>11</v>
      </c>
      <c r="F188" s="26">
        <v>0.5277243162</v>
      </c>
    </row>
    <row r="189">
      <c r="A189" s="24" t="s">
        <v>26</v>
      </c>
      <c r="B189" s="24" t="s">
        <v>392</v>
      </c>
      <c r="C189" s="36">
        <v>2022.0</v>
      </c>
      <c r="D189" s="36" t="s">
        <v>4</v>
      </c>
      <c r="E189" s="37" t="s">
        <v>11</v>
      </c>
      <c r="F189" s="26">
        <v>2.3113354446</v>
      </c>
    </row>
    <row r="190">
      <c r="A190" s="24" t="s">
        <v>27</v>
      </c>
      <c r="B190" s="24" t="s">
        <v>389</v>
      </c>
      <c r="C190" s="36">
        <v>2022.0</v>
      </c>
      <c r="D190" s="36" t="s">
        <v>4</v>
      </c>
      <c r="E190" s="37" t="s">
        <v>11</v>
      </c>
      <c r="F190" s="26">
        <v>2.9519094058</v>
      </c>
    </row>
    <row r="191">
      <c r="A191" s="24" t="s">
        <v>28</v>
      </c>
      <c r="B191" s="24" t="s">
        <v>391</v>
      </c>
      <c r="C191" s="36">
        <v>2022.0</v>
      </c>
      <c r="D191" s="36" t="s">
        <v>4</v>
      </c>
      <c r="E191" s="37" t="s">
        <v>11</v>
      </c>
      <c r="F191" s="26">
        <v>1.1061768503</v>
      </c>
    </row>
    <row r="192">
      <c r="A192" s="24" t="s">
        <v>29</v>
      </c>
      <c r="B192" s="24" t="s">
        <v>396</v>
      </c>
      <c r="C192" s="36">
        <v>2022.0</v>
      </c>
      <c r="D192" s="36" t="s">
        <v>4</v>
      </c>
      <c r="E192" s="37" t="s">
        <v>11</v>
      </c>
      <c r="F192" s="26">
        <v>1.5136899854</v>
      </c>
    </row>
    <row r="193">
      <c r="A193" s="24" t="s">
        <v>30</v>
      </c>
      <c r="B193" s="24" t="s">
        <v>376</v>
      </c>
      <c r="C193" s="36">
        <v>2022.0</v>
      </c>
      <c r="D193" s="36" t="s">
        <v>4</v>
      </c>
      <c r="E193" s="37" t="s">
        <v>11</v>
      </c>
      <c r="F193" s="26">
        <v>4.4184376313</v>
      </c>
    </row>
    <row r="194">
      <c r="A194" s="24" t="s">
        <v>31</v>
      </c>
      <c r="B194" s="24" t="s">
        <v>407</v>
      </c>
      <c r="C194" s="36">
        <v>2022.0</v>
      </c>
      <c r="D194" s="36" t="s">
        <v>4</v>
      </c>
      <c r="E194" s="37" t="s">
        <v>11</v>
      </c>
      <c r="F194" s="26">
        <v>0.5436053227</v>
      </c>
    </row>
    <row r="195">
      <c r="A195" s="24" t="s">
        <v>32</v>
      </c>
      <c r="B195" s="24" t="s">
        <v>381</v>
      </c>
      <c r="C195" s="36">
        <v>2022.0</v>
      </c>
      <c r="D195" s="36" t="s">
        <v>4</v>
      </c>
      <c r="E195" s="37" t="s">
        <v>11</v>
      </c>
      <c r="F195" s="26">
        <v>0.2130506667</v>
      </c>
    </row>
    <row r="196">
      <c r="A196" s="24" t="s">
        <v>33</v>
      </c>
      <c r="B196" s="24" t="s">
        <v>390</v>
      </c>
      <c r="C196" s="36">
        <v>2022.0</v>
      </c>
      <c r="D196" s="36" t="s">
        <v>4</v>
      </c>
      <c r="E196" s="37" t="s">
        <v>11</v>
      </c>
      <c r="F196" s="26">
        <v>3.3824503707</v>
      </c>
    </row>
    <row r="197">
      <c r="A197" s="24" t="s">
        <v>34</v>
      </c>
      <c r="B197" s="24" t="s">
        <v>398</v>
      </c>
      <c r="C197" s="36">
        <v>2022.0</v>
      </c>
      <c r="D197" s="36" t="s">
        <v>4</v>
      </c>
      <c r="E197" s="37" t="s">
        <v>11</v>
      </c>
      <c r="F197" s="26">
        <v>0.9966321057</v>
      </c>
    </row>
    <row r="198">
      <c r="A198" s="24" t="s">
        <v>35</v>
      </c>
      <c r="B198" s="24" t="s">
        <v>399</v>
      </c>
      <c r="C198" s="36">
        <v>2022.0</v>
      </c>
      <c r="D198" s="36" t="s">
        <v>4</v>
      </c>
      <c r="E198" s="37" t="s">
        <v>11</v>
      </c>
      <c r="F198" s="26">
        <v>0.8075699784</v>
      </c>
    </row>
    <row r="199">
      <c r="A199" s="27" t="s">
        <v>3</v>
      </c>
      <c r="B199" s="24" t="s">
        <v>400</v>
      </c>
      <c r="C199" s="36">
        <v>2022.0</v>
      </c>
      <c r="D199" s="36" t="s">
        <v>4</v>
      </c>
      <c r="E199" s="37" t="s">
        <v>11</v>
      </c>
      <c r="F199" s="54">
        <v>1.2524620375</v>
      </c>
    </row>
  </sheetData>
  <autoFilter ref="$A$1:$F$199"/>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4" t="s">
        <v>1</v>
      </c>
      <c r="B1" s="24" t="s">
        <v>374</v>
      </c>
      <c r="C1" s="24" t="s">
        <v>0</v>
      </c>
      <c r="D1" s="24" t="s">
        <v>37</v>
      </c>
      <c r="E1" s="24" t="s">
        <v>39</v>
      </c>
      <c r="F1" s="24" t="s">
        <v>375</v>
      </c>
    </row>
    <row r="2">
      <c r="A2" s="27" t="s">
        <v>3</v>
      </c>
      <c r="B2" s="24" t="s">
        <v>400</v>
      </c>
      <c r="C2" s="36">
        <v>2010.0</v>
      </c>
      <c r="D2" s="36" t="s">
        <v>4</v>
      </c>
      <c r="E2" s="36" t="s">
        <v>12</v>
      </c>
      <c r="F2" s="36">
        <v>5.388958</v>
      </c>
    </row>
    <row r="3">
      <c r="A3" s="27" t="s">
        <v>4</v>
      </c>
      <c r="B3" s="24" t="s">
        <v>378</v>
      </c>
      <c r="C3" s="36">
        <v>2010.0</v>
      </c>
      <c r="D3" s="36" t="s">
        <v>4</v>
      </c>
      <c r="E3" s="36" t="s">
        <v>12</v>
      </c>
      <c r="F3" s="38">
        <v>0.95622312</v>
      </c>
    </row>
    <row r="4">
      <c r="A4" s="24" t="s">
        <v>5</v>
      </c>
      <c r="B4" s="24" t="s">
        <v>384</v>
      </c>
      <c r="C4" s="36">
        <v>2010.0</v>
      </c>
      <c r="D4" s="36" t="s">
        <v>4</v>
      </c>
      <c r="E4" s="36" t="s">
        <v>12</v>
      </c>
      <c r="F4" s="38">
        <v>1.80416731</v>
      </c>
    </row>
    <row r="5">
      <c r="A5" s="24" t="s">
        <v>6</v>
      </c>
      <c r="B5" s="24" t="s">
        <v>394</v>
      </c>
      <c r="C5" s="36">
        <v>2010.0</v>
      </c>
      <c r="D5" s="36" t="s">
        <v>4</v>
      </c>
      <c r="E5" s="36" t="s">
        <v>12</v>
      </c>
      <c r="F5" s="38">
        <v>4.0063656</v>
      </c>
    </row>
    <row r="6">
      <c r="A6" s="24" t="s">
        <v>7</v>
      </c>
      <c r="B6" s="24" t="s">
        <v>385</v>
      </c>
      <c r="C6" s="36">
        <v>2010.0</v>
      </c>
      <c r="D6" s="36" t="s">
        <v>4</v>
      </c>
      <c r="E6" s="36" t="s">
        <v>12</v>
      </c>
      <c r="F6" s="38">
        <v>4.73134551</v>
      </c>
    </row>
    <row r="7">
      <c r="A7" s="24" t="s">
        <v>8</v>
      </c>
      <c r="B7" s="24" t="s">
        <v>405</v>
      </c>
      <c r="C7" s="36">
        <v>2010.0</v>
      </c>
      <c r="D7" s="36" t="s">
        <v>4</v>
      </c>
      <c r="E7" s="36" t="s">
        <v>12</v>
      </c>
      <c r="F7" s="38">
        <v>1.21593832</v>
      </c>
    </row>
    <row r="8">
      <c r="A8" s="24" t="s">
        <v>9</v>
      </c>
      <c r="B8" s="24" t="s">
        <v>397</v>
      </c>
      <c r="C8" s="36">
        <v>2010.0</v>
      </c>
      <c r="D8" s="36" t="s">
        <v>4</v>
      </c>
      <c r="E8" s="36" t="s">
        <v>12</v>
      </c>
      <c r="F8" s="38">
        <v>4.07951637</v>
      </c>
    </row>
    <row r="9">
      <c r="A9" s="24" t="s">
        <v>10</v>
      </c>
      <c r="B9" s="24" t="s">
        <v>388</v>
      </c>
      <c r="C9" s="36">
        <v>2010.0</v>
      </c>
      <c r="D9" s="36" t="s">
        <v>4</v>
      </c>
      <c r="E9" s="36" t="s">
        <v>12</v>
      </c>
      <c r="F9" s="38">
        <v>13.9054942</v>
      </c>
    </row>
    <row r="10">
      <c r="A10" s="24" t="s">
        <v>11</v>
      </c>
      <c r="B10" s="24" t="s">
        <v>402</v>
      </c>
      <c r="C10" s="36">
        <v>2010.0</v>
      </c>
      <c r="D10" s="36" t="s">
        <v>4</v>
      </c>
      <c r="E10" s="36" t="s">
        <v>12</v>
      </c>
      <c r="F10" s="38">
        <v>2.54833354</v>
      </c>
    </row>
    <row r="11">
      <c r="A11" s="24" t="s">
        <v>12</v>
      </c>
      <c r="B11" s="24" t="s">
        <v>401</v>
      </c>
      <c r="C11" s="36">
        <v>2010.0</v>
      </c>
      <c r="D11" s="36" t="s">
        <v>4</v>
      </c>
      <c r="E11" s="36" t="s">
        <v>12</v>
      </c>
      <c r="F11" s="38">
        <v>0.65907304</v>
      </c>
    </row>
    <row r="12">
      <c r="A12" s="24" t="s">
        <v>13</v>
      </c>
      <c r="B12" s="24" t="s">
        <v>403</v>
      </c>
      <c r="C12" s="36">
        <v>2010.0</v>
      </c>
      <c r="D12" s="36" t="s">
        <v>4</v>
      </c>
      <c r="E12" s="36" t="s">
        <v>12</v>
      </c>
      <c r="F12" s="38">
        <v>5.39179617</v>
      </c>
    </row>
    <row r="13">
      <c r="A13" s="24" t="s">
        <v>14</v>
      </c>
      <c r="B13" s="24" t="s">
        <v>395</v>
      </c>
      <c r="C13" s="36">
        <v>2010.0</v>
      </c>
      <c r="D13" s="36" t="s">
        <v>4</v>
      </c>
      <c r="E13" s="36" t="s">
        <v>12</v>
      </c>
      <c r="F13" s="38">
        <v>2.67109897</v>
      </c>
    </row>
    <row r="14">
      <c r="A14" s="24" t="s">
        <v>15</v>
      </c>
      <c r="B14" s="24" t="s">
        <v>377</v>
      </c>
      <c r="C14" s="36">
        <v>2010.0</v>
      </c>
      <c r="D14" s="36" t="s">
        <v>4</v>
      </c>
      <c r="E14" s="36" t="s">
        <v>12</v>
      </c>
      <c r="F14" s="38">
        <v>17.1823219</v>
      </c>
    </row>
    <row r="15">
      <c r="A15" s="24" t="s">
        <v>16</v>
      </c>
      <c r="B15" s="24" t="s">
        <v>382</v>
      </c>
      <c r="C15" s="36">
        <v>2010.0</v>
      </c>
      <c r="D15" s="36" t="s">
        <v>4</v>
      </c>
      <c r="E15" s="36" t="s">
        <v>12</v>
      </c>
      <c r="F15" s="38">
        <v>6.38318402</v>
      </c>
    </row>
    <row r="16">
      <c r="A16" s="24" t="s">
        <v>17</v>
      </c>
      <c r="B16" s="24" t="s">
        <v>404</v>
      </c>
      <c r="C16" s="36">
        <v>2010.0</v>
      </c>
      <c r="D16" s="36" t="s">
        <v>4</v>
      </c>
      <c r="E16" s="36" t="s">
        <v>12</v>
      </c>
      <c r="F16" s="38">
        <v>2.1759094</v>
      </c>
    </row>
    <row r="17">
      <c r="A17" s="24" t="s">
        <v>18</v>
      </c>
      <c r="B17" s="24" t="s">
        <v>383</v>
      </c>
      <c r="C17" s="36">
        <v>2010.0</v>
      </c>
      <c r="D17" s="36" t="s">
        <v>4</v>
      </c>
      <c r="E17" s="36" t="s">
        <v>12</v>
      </c>
      <c r="F17" s="38">
        <v>3.11335219</v>
      </c>
    </row>
    <row r="18">
      <c r="A18" s="24" t="s">
        <v>19</v>
      </c>
      <c r="B18" s="24" t="s">
        <v>380</v>
      </c>
      <c r="C18" s="36">
        <v>2010.0</v>
      </c>
      <c r="D18" s="36" t="s">
        <v>4</v>
      </c>
      <c r="E18" s="36" t="s">
        <v>12</v>
      </c>
      <c r="F18" s="38">
        <v>8.89652099</v>
      </c>
    </row>
    <row r="19">
      <c r="A19" s="24" t="s">
        <v>20</v>
      </c>
      <c r="B19" s="24" t="s">
        <v>387</v>
      </c>
      <c r="C19" s="36">
        <v>2010.0</v>
      </c>
      <c r="D19" s="36" t="s">
        <v>4</v>
      </c>
      <c r="E19" s="36" t="s">
        <v>12</v>
      </c>
      <c r="F19" s="38">
        <v>6.60776189</v>
      </c>
    </row>
    <row r="20">
      <c r="A20" s="24" t="s">
        <v>21</v>
      </c>
      <c r="B20" s="24" t="s">
        <v>393</v>
      </c>
      <c r="C20" s="36">
        <v>2010.0</v>
      </c>
      <c r="D20" s="36" t="s">
        <v>4</v>
      </c>
      <c r="E20" s="36" t="s">
        <v>12</v>
      </c>
      <c r="F20" s="38">
        <v>3.54264687</v>
      </c>
    </row>
    <row r="21">
      <c r="A21" s="24" t="s">
        <v>22</v>
      </c>
      <c r="B21" s="24" t="s">
        <v>408</v>
      </c>
      <c r="C21" s="36">
        <v>2010.0</v>
      </c>
      <c r="D21" s="36" t="s">
        <v>4</v>
      </c>
      <c r="E21" s="36" t="s">
        <v>12</v>
      </c>
      <c r="F21" s="38">
        <v>1.5229933</v>
      </c>
    </row>
    <row r="22">
      <c r="A22" s="24" t="s">
        <v>23</v>
      </c>
      <c r="B22" s="24" t="s">
        <v>379</v>
      </c>
      <c r="C22" s="36">
        <v>2010.0</v>
      </c>
      <c r="D22" s="36" t="s">
        <v>4</v>
      </c>
      <c r="E22" s="36" t="s">
        <v>12</v>
      </c>
      <c r="F22" s="38">
        <v>17.6632628</v>
      </c>
    </row>
    <row r="23">
      <c r="A23" s="24" t="s">
        <v>24</v>
      </c>
      <c r="B23" s="24" t="s">
        <v>386</v>
      </c>
      <c r="C23" s="36">
        <v>2010.0</v>
      </c>
      <c r="D23" s="36" t="s">
        <v>4</v>
      </c>
      <c r="E23" s="36" t="s">
        <v>12</v>
      </c>
      <c r="F23" s="38">
        <v>8.69256545</v>
      </c>
    </row>
    <row r="24">
      <c r="A24" s="24" t="s">
        <v>25</v>
      </c>
      <c r="B24" s="24" t="s">
        <v>406</v>
      </c>
      <c r="C24" s="36">
        <v>2010.0</v>
      </c>
      <c r="D24" s="36" t="s">
        <v>4</v>
      </c>
      <c r="E24" s="36" t="s">
        <v>12</v>
      </c>
      <c r="F24" s="38">
        <v>2.51106596</v>
      </c>
    </row>
    <row r="25">
      <c r="A25" s="24" t="s">
        <v>26</v>
      </c>
      <c r="B25" s="24" t="s">
        <v>392</v>
      </c>
      <c r="C25" s="36">
        <v>2010.0</v>
      </c>
      <c r="D25" s="36" t="s">
        <v>4</v>
      </c>
      <c r="E25" s="36" t="s">
        <v>12</v>
      </c>
      <c r="F25" s="38">
        <v>3.53981579</v>
      </c>
    </row>
    <row r="26">
      <c r="A26" s="24" t="s">
        <v>27</v>
      </c>
      <c r="B26" s="24" t="s">
        <v>389</v>
      </c>
      <c r="C26" s="36">
        <v>2010.0</v>
      </c>
      <c r="D26" s="36" t="s">
        <v>4</v>
      </c>
      <c r="E26" s="36" t="s">
        <v>12</v>
      </c>
      <c r="F26" s="38">
        <v>7.60390153</v>
      </c>
    </row>
    <row r="27">
      <c r="A27" s="24" t="s">
        <v>28</v>
      </c>
      <c r="B27" s="24" t="s">
        <v>391</v>
      </c>
      <c r="C27" s="36">
        <v>2010.0</v>
      </c>
      <c r="D27" s="36" t="s">
        <v>4</v>
      </c>
      <c r="E27" s="36" t="s">
        <v>12</v>
      </c>
      <c r="F27" s="38">
        <v>5.57090653</v>
      </c>
    </row>
    <row r="28">
      <c r="A28" s="24" t="s">
        <v>29</v>
      </c>
      <c r="B28" s="24" t="s">
        <v>396</v>
      </c>
      <c r="C28" s="36">
        <v>2010.0</v>
      </c>
      <c r="D28" s="36" t="s">
        <v>4</v>
      </c>
      <c r="E28" s="36" t="s">
        <v>12</v>
      </c>
      <c r="F28" s="38">
        <v>4.82325256</v>
      </c>
    </row>
    <row r="29">
      <c r="A29" s="24" t="s">
        <v>30</v>
      </c>
      <c r="B29" s="24" t="s">
        <v>376</v>
      </c>
      <c r="C29" s="36">
        <v>2010.0</v>
      </c>
      <c r="D29" s="36" t="s">
        <v>4</v>
      </c>
      <c r="E29" s="36" t="s">
        <v>12</v>
      </c>
      <c r="F29" s="38">
        <v>5.48239121</v>
      </c>
    </row>
    <row r="30">
      <c r="A30" s="24" t="s">
        <v>31</v>
      </c>
      <c r="B30" s="24" t="s">
        <v>407</v>
      </c>
      <c r="C30" s="36">
        <v>2010.0</v>
      </c>
      <c r="D30" s="36" t="s">
        <v>4</v>
      </c>
      <c r="E30" s="36" t="s">
        <v>12</v>
      </c>
      <c r="F30" s="38">
        <v>3.11944666</v>
      </c>
    </row>
    <row r="31">
      <c r="A31" s="24" t="s">
        <v>32</v>
      </c>
      <c r="B31" s="24" t="s">
        <v>381</v>
      </c>
      <c r="C31" s="36">
        <v>2010.0</v>
      </c>
      <c r="D31" s="36" t="s">
        <v>4</v>
      </c>
      <c r="E31" s="36" t="s">
        <v>12</v>
      </c>
      <c r="F31" s="38">
        <v>3.18726826</v>
      </c>
    </row>
    <row r="32">
      <c r="A32" s="24" t="s">
        <v>33</v>
      </c>
      <c r="B32" s="24" t="s">
        <v>390</v>
      </c>
      <c r="C32" s="36">
        <v>2010.0</v>
      </c>
      <c r="D32" s="36" t="s">
        <v>4</v>
      </c>
      <c r="E32" s="36" t="s">
        <v>12</v>
      </c>
      <c r="F32" s="38">
        <v>11.0478294</v>
      </c>
    </row>
    <row r="33">
      <c r="A33" s="24" t="s">
        <v>34</v>
      </c>
      <c r="B33" s="24" t="s">
        <v>398</v>
      </c>
      <c r="C33" s="36">
        <v>2010.0</v>
      </c>
      <c r="D33" s="36" t="s">
        <v>4</v>
      </c>
      <c r="E33" s="36" t="s">
        <v>12</v>
      </c>
      <c r="F33" s="38">
        <v>2.66857491</v>
      </c>
    </row>
    <row r="34">
      <c r="A34" s="24" t="s">
        <v>35</v>
      </c>
      <c r="B34" s="24" t="s">
        <v>399</v>
      </c>
      <c r="C34" s="36">
        <v>2010.0</v>
      </c>
      <c r="D34" s="36" t="s">
        <v>4</v>
      </c>
      <c r="E34" s="36" t="s">
        <v>12</v>
      </c>
      <c r="F34" s="38">
        <v>2.48030046</v>
      </c>
    </row>
    <row r="35">
      <c r="A35" s="27" t="s">
        <v>3</v>
      </c>
      <c r="B35" s="24" t="s">
        <v>400</v>
      </c>
      <c r="C35" s="36">
        <v>2014.0</v>
      </c>
      <c r="D35" s="36" t="s">
        <v>4</v>
      </c>
      <c r="E35" s="36" t="s">
        <v>12</v>
      </c>
      <c r="F35" s="36">
        <v>2.700839695</v>
      </c>
    </row>
    <row r="36">
      <c r="A36" s="27" t="s">
        <v>4</v>
      </c>
      <c r="B36" s="24" t="s">
        <v>378</v>
      </c>
      <c r="C36" s="36">
        <v>2014.0</v>
      </c>
      <c r="D36" s="37" t="s">
        <v>4</v>
      </c>
      <c r="E36" s="37" t="s">
        <v>12</v>
      </c>
      <c r="F36" s="36">
        <v>0.76868793</v>
      </c>
    </row>
    <row r="37">
      <c r="A37" s="24" t="s">
        <v>5</v>
      </c>
      <c r="B37" s="24" t="s">
        <v>384</v>
      </c>
      <c r="C37" s="36">
        <v>2014.0</v>
      </c>
      <c r="D37" s="36" t="s">
        <v>4</v>
      </c>
      <c r="E37" s="36" t="s">
        <v>12</v>
      </c>
      <c r="F37" s="36">
        <v>1.972998484</v>
      </c>
    </row>
    <row r="38">
      <c r="A38" s="24" t="s">
        <v>6</v>
      </c>
      <c r="B38" s="24" t="s">
        <v>394</v>
      </c>
      <c r="C38" s="36">
        <v>2014.0</v>
      </c>
      <c r="D38" s="36" t="s">
        <v>4</v>
      </c>
      <c r="E38" s="36" t="s">
        <v>12</v>
      </c>
      <c r="F38" s="36">
        <v>2.90772237</v>
      </c>
    </row>
    <row r="39">
      <c r="A39" s="24" t="s">
        <v>7</v>
      </c>
      <c r="B39" s="24" t="s">
        <v>385</v>
      </c>
      <c r="C39" s="36">
        <v>2014.0</v>
      </c>
      <c r="D39" s="36" t="s">
        <v>4</v>
      </c>
      <c r="E39" s="36" t="s">
        <v>12</v>
      </c>
      <c r="F39" s="36">
        <v>1.667625566</v>
      </c>
    </row>
    <row r="40">
      <c r="A40" s="24" t="s">
        <v>8</v>
      </c>
      <c r="B40" s="24" t="s">
        <v>405</v>
      </c>
      <c r="C40" s="36">
        <v>2014.0</v>
      </c>
      <c r="D40" s="36" t="s">
        <v>4</v>
      </c>
      <c r="E40" s="36" t="s">
        <v>12</v>
      </c>
      <c r="F40" s="36">
        <v>0.545298942</v>
      </c>
    </row>
    <row r="41">
      <c r="A41" s="24" t="s">
        <v>9</v>
      </c>
      <c r="B41" s="24" t="s">
        <v>397</v>
      </c>
      <c r="C41" s="36">
        <v>2014.0</v>
      </c>
      <c r="D41" s="36" t="s">
        <v>4</v>
      </c>
      <c r="E41" s="36" t="s">
        <v>12</v>
      </c>
      <c r="F41" s="36">
        <v>2.61145318</v>
      </c>
    </row>
    <row r="42">
      <c r="A42" s="24" t="s">
        <v>10</v>
      </c>
      <c r="B42" s="24" t="s">
        <v>388</v>
      </c>
      <c r="C42" s="36">
        <v>2014.0</v>
      </c>
      <c r="D42" s="36" t="s">
        <v>4</v>
      </c>
      <c r="E42" s="36" t="s">
        <v>12</v>
      </c>
      <c r="F42" s="36">
        <v>7.622878575</v>
      </c>
    </row>
    <row r="43">
      <c r="A43" s="24" t="s">
        <v>11</v>
      </c>
      <c r="B43" s="24" t="s">
        <v>402</v>
      </c>
      <c r="C43" s="36">
        <v>2014.0</v>
      </c>
      <c r="D43" s="36" t="s">
        <v>4</v>
      </c>
      <c r="E43" s="36" t="s">
        <v>12</v>
      </c>
      <c r="F43" s="36">
        <v>1.269344495</v>
      </c>
    </row>
    <row r="44">
      <c r="A44" s="24" t="s">
        <v>12</v>
      </c>
      <c r="B44" s="24" t="s">
        <v>401</v>
      </c>
      <c r="C44" s="36">
        <v>2014.0</v>
      </c>
      <c r="D44" s="36" t="s">
        <v>4</v>
      </c>
      <c r="E44" s="36" t="s">
        <v>12</v>
      </c>
      <c r="F44" s="36">
        <v>0.773896926</v>
      </c>
    </row>
    <row r="45">
      <c r="A45" s="24" t="s">
        <v>13</v>
      </c>
      <c r="B45" s="24" t="s">
        <v>403</v>
      </c>
      <c r="C45" s="36">
        <v>2014.0</v>
      </c>
      <c r="D45" s="36" t="s">
        <v>4</v>
      </c>
      <c r="E45" s="36" t="s">
        <v>12</v>
      </c>
      <c r="F45" s="36">
        <v>2.17881822</v>
      </c>
    </row>
    <row r="46">
      <c r="A46" s="24" t="s">
        <v>14</v>
      </c>
      <c r="B46" s="24" t="s">
        <v>395</v>
      </c>
      <c r="C46" s="36">
        <v>2014.0</v>
      </c>
      <c r="D46" s="36" t="s">
        <v>4</v>
      </c>
      <c r="E46" s="36" t="s">
        <v>12</v>
      </c>
      <c r="F46" s="36">
        <v>1.259828222</v>
      </c>
    </row>
    <row r="47">
      <c r="A47" s="24" t="s">
        <v>15</v>
      </c>
      <c r="B47" s="24" t="s">
        <v>377</v>
      </c>
      <c r="C47" s="36">
        <v>2014.0</v>
      </c>
      <c r="D47" s="36" t="s">
        <v>4</v>
      </c>
      <c r="E47" s="36" t="s">
        <v>12</v>
      </c>
      <c r="F47" s="36">
        <v>10.42856604</v>
      </c>
    </row>
    <row r="48">
      <c r="A48" s="24" t="s">
        <v>16</v>
      </c>
      <c r="B48" s="24" t="s">
        <v>382</v>
      </c>
      <c r="C48" s="36">
        <v>2014.0</v>
      </c>
      <c r="D48" s="36" t="s">
        <v>4</v>
      </c>
      <c r="E48" s="36" t="s">
        <v>12</v>
      </c>
      <c r="F48" s="36">
        <v>2.34532273</v>
      </c>
    </row>
    <row r="49">
      <c r="A49" s="24" t="s">
        <v>17</v>
      </c>
      <c r="B49" s="24" t="s">
        <v>404</v>
      </c>
      <c r="C49" s="36">
        <v>2014.0</v>
      </c>
      <c r="D49" s="36" t="s">
        <v>4</v>
      </c>
      <c r="E49" s="36" t="s">
        <v>12</v>
      </c>
      <c r="F49" s="36">
        <v>0.618118925</v>
      </c>
    </row>
    <row r="50">
      <c r="A50" s="24" t="s">
        <v>18</v>
      </c>
      <c r="B50" s="24" t="s">
        <v>383</v>
      </c>
      <c r="C50" s="36">
        <v>2014.0</v>
      </c>
      <c r="D50" s="36" t="s">
        <v>4</v>
      </c>
      <c r="E50" s="36" t="s">
        <v>12</v>
      </c>
      <c r="F50" s="36">
        <v>1.213429494</v>
      </c>
    </row>
    <row r="51">
      <c r="A51" s="24" t="s">
        <v>19</v>
      </c>
      <c r="B51" s="24" t="s">
        <v>380</v>
      </c>
      <c r="C51" s="36">
        <v>2014.0</v>
      </c>
      <c r="D51" s="36" t="s">
        <v>4</v>
      </c>
      <c r="E51" s="36" t="s">
        <v>12</v>
      </c>
      <c r="F51" s="36">
        <v>5.144070927</v>
      </c>
    </row>
    <row r="52">
      <c r="A52" s="24" t="s">
        <v>20</v>
      </c>
      <c r="B52" s="24" t="s">
        <v>387</v>
      </c>
      <c r="C52" s="36">
        <v>2014.0</v>
      </c>
      <c r="D52" s="36" t="s">
        <v>4</v>
      </c>
      <c r="E52" s="36" t="s">
        <v>12</v>
      </c>
      <c r="F52" s="36">
        <v>4.450338429</v>
      </c>
    </row>
    <row r="53">
      <c r="A53" s="24" t="s">
        <v>21</v>
      </c>
      <c r="B53" s="24" t="s">
        <v>393</v>
      </c>
      <c r="C53" s="36">
        <v>2014.0</v>
      </c>
      <c r="D53" s="36" t="s">
        <v>4</v>
      </c>
      <c r="E53" s="36" t="s">
        <v>12</v>
      </c>
      <c r="F53" s="36">
        <v>2.472346194</v>
      </c>
    </row>
    <row r="54">
      <c r="A54" s="24" t="s">
        <v>22</v>
      </c>
      <c r="B54" s="24" t="s">
        <v>408</v>
      </c>
      <c r="C54" s="36">
        <v>2014.0</v>
      </c>
      <c r="D54" s="36" t="s">
        <v>4</v>
      </c>
      <c r="E54" s="36" t="s">
        <v>12</v>
      </c>
      <c r="F54" s="36">
        <v>0.336479626</v>
      </c>
    </row>
    <row r="55">
      <c r="A55" s="24" t="s">
        <v>23</v>
      </c>
      <c r="B55" s="24" t="s">
        <v>379</v>
      </c>
      <c r="C55" s="36">
        <v>2014.0</v>
      </c>
      <c r="D55" s="36" t="s">
        <v>4</v>
      </c>
      <c r="E55" s="36" t="s">
        <v>12</v>
      </c>
      <c r="F55" s="36">
        <v>8.150760378</v>
      </c>
    </row>
    <row r="56">
      <c r="A56" s="24" t="s">
        <v>24</v>
      </c>
      <c r="B56" s="24" t="s">
        <v>386</v>
      </c>
      <c r="C56" s="36">
        <v>2014.0</v>
      </c>
      <c r="D56" s="36" t="s">
        <v>4</v>
      </c>
      <c r="E56" s="36" t="s">
        <v>12</v>
      </c>
      <c r="F56" s="36">
        <v>4.527040333</v>
      </c>
    </row>
    <row r="57">
      <c r="A57" s="24" t="s">
        <v>25</v>
      </c>
      <c r="B57" s="24" t="s">
        <v>406</v>
      </c>
      <c r="C57" s="36">
        <v>2014.0</v>
      </c>
      <c r="D57" s="36" t="s">
        <v>4</v>
      </c>
      <c r="E57" s="36" t="s">
        <v>12</v>
      </c>
      <c r="F57" s="36">
        <v>1.733250535</v>
      </c>
    </row>
    <row r="58">
      <c r="A58" s="24" t="s">
        <v>26</v>
      </c>
      <c r="B58" s="24" t="s">
        <v>392</v>
      </c>
      <c r="C58" s="36">
        <v>2014.0</v>
      </c>
      <c r="D58" s="36" t="s">
        <v>4</v>
      </c>
      <c r="E58" s="36" t="s">
        <v>12</v>
      </c>
      <c r="F58" s="36">
        <v>2.188257828</v>
      </c>
    </row>
    <row r="59">
      <c r="A59" s="24" t="s">
        <v>27</v>
      </c>
      <c r="B59" s="24" t="s">
        <v>389</v>
      </c>
      <c r="C59" s="36">
        <v>2014.0</v>
      </c>
      <c r="D59" s="36" t="s">
        <v>4</v>
      </c>
      <c r="E59" s="36" t="s">
        <v>12</v>
      </c>
      <c r="F59" s="36">
        <v>4.72945144</v>
      </c>
    </row>
    <row r="60">
      <c r="A60" s="24" t="s">
        <v>28</v>
      </c>
      <c r="B60" s="24" t="s">
        <v>391</v>
      </c>
      <c r="C60" s="36">
        <v>2014.0</v>
      </c>
      <c r="D60" s="36" t="s">
        <v>4</v>
      </c>
      <c r="E60" s="36" t="s">
        <v>12</v>
      </c>
      <c r="F60" s="36">
        <v>3.341425589</v>
      </c>
    </row>
    <row r="61">
      <c r="A61" s="24" t="s">
        <v>29</v>
      </c>
      <c r="B61" s="24" t="s">
        <v>396</v>
      </c>
      <c r="C61" s="36">
        <v>2014.0</v>
      </c>
      <c r="D61" s="36" t="s">
        <v>4</v>
      </c>
      <c r="E61" s="36" t="s">
        <v>12</v>
      </c>
      <c r="F61" s="36">
        <v>0.980723253</v>
      </c>
    </row>
    <row r="62">
      <c r="A62" s="24" t="s">
        <v>30</v>
      </c>
      <c r="B62" s="24" t="s">
        <v>376</v>
      </c>
      <c r="C62" s="36">
        <v>2014.0</v>
      </c>
      <c r="D62" s="36" t="s">
        <v>4</v>
      </c>
      <c r="E62" s="36" t="s">
        <v>12</v>
      </c>
      <c r="F62" s="36">
        <v>2.449517207</v>
      </c>
    </row>
    <row r="63">
      <c r="A63" s="24" t="s">
        <v>31</v>
      </c>
      <c r="B63" s="24" t="s">
        <v>407</v>
      </c>
      <c r="C63" s="36">
        <v>2014.0</v>
      </c>
      <c r="D63" s="36" t="s">
        <v>4</v>
      </c>
      <c r="E63" s="36" t="s">
        <v>12</v>
      </c>
      <c r="F63" s="36">
        <v>2.342814057</v>
      </c>
    </row>
    <row r="64">
      <c r="A64" s="24" t="s">
        <v>32</v>
      </c>
      <c r="B64" s="24" t="s">
        <v>381</v>
      </c>
      <c r="C64" s="36">
        <v>2014.0</v>
      </c>
      <c r="D64" s="36" t="s">
        <v>4</v>
      </c>
      <c r="E64" s="36" t="s">
        <v>12</v>
      </c>
      <c r="F64" s="36">
        <v>0.797168859</v>
      </c>
    </row>
    <row r="65">
      <c r="A65" s="24" t="s">
        <v>33</v>
      </c>
      <c r="B65" s="24" t="s">
        <v>390</v>
      </c>
      <c r="C65" s="36">
        <v>2014.0</v>
      </c>
      <c r="D65" s="36" t="s">
        <v>4</v>
      </c>
      <c r="E65" s="36" t="s">
        <v>12</v>
      </c>
      <c r="F65" s="36">
        <v>4.321181325</v>
      </c>
    </row>
    <row r="66">
      <c r="A66" s="24" t="s">
        <v>34</v>
      </c>
      <c r="B66" s="24" t="s">
        <v>398</v>
      </c>
      <c r="C66" s="36">
        <v>2014.0</v>
      </c>
      <c r="D66" s="36" t="s">
        <v>4</v>
      </c>
      <c r="E66" s="36" t="s">
        <v>12</v>
      </c>
      <c r="F66" s="36">
        <v>1.680454042</v>
      </c>
    </row>
    <row r="67">
      <c r="A67" s="24" t="s">
        <v>35</v>
      </c>
      <c r="B67" s="24" t="s">
        <v>399</v>
      </c>
      <c r="C67" s="36">
        <v>2014.0</v>
      </c>
      <c r="D67" s="36" t="s">
        <v>4</v>
      </c>
      <c r="E67" s="36" t="s">
        <v>12</v>
      </c>
      <c r="F67" s="36">
        <v>0.633936167</v>
      </c>
    </row>
    <row r="68">
      <c r="A68" s="27" t="s">
        <v>3</v>
      </c>
      <c r="B68" s="24" t="s">
        <v>400</v>
      </c>
      <c r="C68" s="36">
        <v>2015.0</v>
      </c>
      <c r="D68" s="36" t="s">
        <v>4</v>
      </c>
      <c r="E68" s="36" t="s">
        <v>12</v>
      </c>
      <c r="F68" s="36">
        <v>2.765557057</v>
      </c>
    </row>
    <row r="69">
      <c r="A69" s="27" t="s">
        <v>4</v>
      </c>
      <c r="B69" s="24" t="s">
        <v>378</v>
      </c>
      <c r="C69" s="36">
        <v>2015.0</v>
      </c>
      <c r="D69" s="36" t="s">
        <v>4</v>
      </c>
      <c r="E69" s="36" t="s">
        <v>12</v>
      </c>
      <c r="F69" s="36">
        <v>0.41102551</v>
      </c>
    </row>
    <row r="70">
      <c r="A70" s="24" t="s">
        <v>5</v>
      </c>
      <c r="B70" s="24" t="s">
        <v>384</v>
      </c>
      <c r="C70" s="36">
        <v>2015.0</v>
      </c>
      <c r="D70" s="36" t="s">
        <v>4</v>
      </c>
      <c r="E70" s="36" t="s">
        <v>12</v>
      </c>
      <c r="F70" s="36">
        <v>1.572889368</v>
      </c>
    </row>
    <row r="71">
      <c r="A71" s="24" t="s">
        <v>6</v>
      </c>
      <c r="B71" s="24" t="s">
        <v>394</v>
      </c>
      <c r="C71" s="36">
        <v>2015.0</v>
      </c>
      <c r="D71" s="36" t="s">
        <v>4</v>
      </c>
      <c r="E71" s="36" t="s">
        <v>12</v>
      </c>
      <c r="F71" s="36">
        <v>2.608084728</v>
      </c>
    </row>
    <row r="72">
      <c r="A72" s="24" t="s">
        <v>7</v>
      </c>
      <c r="B72" s="24" t="s">
        <v>385</v>
      </c>
      <c r="C72" s="36">
        <v>2015.0</v>
      </c>
      <c r="D72" s="36" t="s">
        <v>4</v>
      </c>
      <c r="E72" s="36" t="s">
        <v>12</v>
      </c>
      <c r="F72" s="36">
        <v>1.822302927</v>
      </c>
    </row>
    <row r="73">
      <c r="A73" s="24" t="s">
        <v>8</v>
      </c>
      <c r="B73" s="24" t="s">
        <v>405</v>
      </c>
      <c r="C73" s="36">
        <v>2015.0</v>
      </c>
      <c r="D73" s="36" t="s">
        <v>4</v>
      </c>
      <c r="E73" s="36" t="s">
        <v>12</v>
      </c>
      <c r="F73" s="36">
        <v>0.40069072</v>
      </c>
    </row>
    <row r="74">
      <c r="A74" s="24" t="s">
        <v>9</v>
      </c>
      <c r="B74" s="24" t="s">
        <v>397</v>
      </c>
      <c r="C74" s="36">
        <v>2015.0</v>
      </c>
      <c r="D74" s="36" t="s">
        <v>4</v>
      </c>
      <c r="E74" s="36" t="s">
        <v>12</v>
      </c>
      <c r="F74" s="36">
        <v>0.333600075</v>
      </c>
    </row>
    <row r="75">
      <c r="A75" s="24" t="s">
        <v>10</v>
      </c>
      <c r="B75" s="24" t="s">
        <v>388</v>
      </c>
      <c r="C75" s="36">
        <v>2015.0</v>
      </c>
      <c r="D75" s="36" t="s">
        <v>4</v>
      </c>
      <c r="E75" s="36" t="s">
        <v>12</v>
      </c>
      <c r="F75" s="36">
        <v>14.61535396</v>
      </c>
    </row>
    <row r="76">
      <c r="A76" s="24" t="s">
        <v>11</v>
      </c>
      <c r="B76" s="24" t="s">
        <v>402</v>
      </c>
      <c r="C76" s="36">
        <v>2015.0</v>
      </c>
      <c r="D76" s="36" t="s">
        <v>4</v>
      </c>
      <c r="E76" s="36" t="s">
        <v>12</v>
      </c>
      <c r="F76" s="36">
        <v>2.995403143</v>
      </c>
    </row>
    <row r="77">
      <c r="A77" s="24" t="s">
        <v>12</v>
      </c>
      <c r="B77" s="24" t="s">
        <v>401</v>
      </c>
      <c r="C77" s="36">
        <v>2015.0</v>
      </c>
      <c r="D77" s="36" t="s">
        <v>4</v>
      </c>
      <c r="E77" s="36" t="s">
        <v>12</v>
      </c>
      <c r="F77" s="36">
        <v>0.212938096</v>
      </c>
    </row>
    <row r="78">
      <c r="A78" s="24" t="s">
        <v>13</v>
      </c>
      <c r="B78" s="24" t="s">
        <v>403</v>
      </c>
      <c r="C78" s="36">
        <v>2015.0</v>
      </c>
      <c r="D78" s="36" t="s">
        <v>4</v>
      </c>
      <c r="E78" s="36" t="s">
        <v>12</v>
      </c>
      <c r="F78" s="36">
        <v>1.715887398</v>
      </c>
    </row>
    <row r="79">
      <c r="A79" s="24" t="s">
        <v>14</v>
      </c>
      <c r="B79" s="24" t="s">
        <v>395</v>
      </c>
      <c r="C79" s="36">
        <v>2015.0</v>
      </c>
      <c r="D79" s="36" t="s">
        <v>4</v>
      </c>
      <c r="E79" s="36" t="s">
        <v>12</v>
      </c>
      <c r="F79" s="36">
        <v>1.397882526</v>
      </c>
    </row>
    <row r="80">
      <c r="A80" s="24" t="s">
        <v>15</v>
      </c>
      <c r="B80" s="24" t="s">
        <v>377</v>
      </c>
      <c r="C80" s="36">
        <v>2015.0</v>
      </c>
      <c r="D80" s="36" t="s">
        <v>4</v>
      </c>
      <c r="E80" s="36" t="s">
        <v>12</v>
      </c>
      <c r="F80" s="36">
        <v>12.07820463</v>
      </c>
    </row>
    <row r="81">
      <c r="A81" s="24" t="s">
        <v>16</v>
      </c>
      <c r="B81" s="24" t="s">
        <v>382</v>
      </c>
      <c r="C81" s="36">
        <v>2015.0</v>
      </c>
      <c r="D81" s="36" t="s">
        <v>4</v>
      </c>
      <c r="E81" s="36" t="s">
        <v>12</v>
      </c>
      <c r="F81" s="36">
        <v>2.996527389</v>
      </c>
    </row>
    <row r="82">
      <c r="A82" s="24" t="s">
        <v>17</v>
      </c>
      <c r="B82" s="24" t="s">
        <v>404</v>
      </c>
      <c r="C82" s="36">
        <v>2015.0</v>
      </c>
      <c r="D82" s="36" t="s">
        <v>4</v>
      </c>
      <c r="E82" s="36" t="s">
        <v>12</v>
      </c>
      <c r="F82" s="36">
        <v>0.806299751</v>
      </c>
    </row>
    <row r="83">
      <c r="A83" s="24" t="s">
        <v>18</v>
      </c>
      <c r="B83" s="24" t="s">
        <v>383</v>
      </c>
      <c r="C83" s="36">
        <v>2015.0</v>
      </c>
      <c r="D83" s="36" t="s">
        <v>4</v>
      </c>
      <c r="E83" s="36" t="s">
        <v>12</v>
      </c>
      <c r="F83" s="36">
        <v>0.910598367</v>
      </c>
    </row>
    <row r="84">
      <c r="A84" s="24" t="s">
        <v>19</v>
      </c>
      <c r="B84" s="24" t="s">
        <v>380</v>
      </c>
      <c r="C84" s="36">
        <v>2015.0</v>
      </c>
      <c r="D84" s="36" t="s">
        <v>4</v>
      </c>
      <c r="E84" s="36" t="s">
        <v>12</v>
      </c>
      <c r="F84" s="36">
        <v>3.4456349</v>
      </c>
    </row>
    <row r="85">
      <c r="A85" s="24" t="s">
        <v>20</v>
      </c>
      <c r="B85" s="24" t="s">
        <v>387</v>
      </c>
      <c r="C85" s="36">
        <v>2015.0</v>
      </c>
      <c r="D85" s="36" t="s">
        <v>4</v>
      </c>
      <c r="E85" s="36" t="s">
        <v>12</v>
      </c>
      <c r="F85" s="36">
        <v>4.313914857</v>
      </c>
    </row>
    <row r="86">
      <c r="A86" s="24" t="s">
        <v>21</v>
      </c>
      <c r="B86" s="24" t="s">
        <v>393</v>
      </c>
      <c r="C86" s="36">
        <v>2015.0</v>
      </c>
      <c r="D86" s="36" t="s">
        <v>4</v>
      </c>
      <c r="E86" s="36" t="s">
        <v>12</v>
      </c>
      <c r="F86" s="36">
        <v>2.813217678</v>
      </c>
    </row>
    <row r="87">
      <c r="A87" s="24" t="s">
        <v>22</v>
      </c>
      <c r="B87" s="24" t="s">
        <v>408</v>
      </c>
      <c r="C87" s="36">
        <v>2015.0</v>
      </c>
      <c r="D87" s="36" t="s">
        <v>4</v>
      </c>
      <c r="E87" s="36" t="s">
        <v>12</v>
      </c>
      <c r="F87" s="36">
        <v>0.415723202</v>
      </c>
    </row>
    <row r="88">
      <c r="A88" s="24" t="s">
        <v>23</v>
      </c>
      <c r="B88" s="24" t="s">
        <v>379</v>
      </c>
      <c r="C88" s="36">
        <v>2015.0</v>
      </c>
      <c r="D88" s="36" t="s">
        <v>4</v>
      </c>
      <c r="E88" s="36" t="s">
        <v>12</v>
      </c>
      <c r="F88" s="36">
        <v>5.914122752</v>
      </c>
    </row>
    <row r="89">
      <c r="A89" s="24" t="s">
        <v>24</v>
      </c>
      <c r="B89" s="24" t="s">
        <v>386</v>
      </c>
      <c r="C89" s="36">
        <v>2015.0</v>
      </c>
      <c r="D89" s="36" t="s">
        <v>4</v>
      </c>
      <c r="E89" s="36" t="s">
        <v>12</v>
      </c>
      <c r="F89" s="36">
        <v>4.120243865</v>
      </c>
    </row>
    <row r="90">
      <c r="A90" s="24" t="s">
        <v>25</v>
      </c>
      <c r="B90" s="24" t="s">
        <v>406</v>
      </c>
      <c r="C90" s="36">
        <v>2015.0</v>
      </c>
      <c r="D90" s="36" t="s">
        <v>4</v>
      </c>
      <c r="E90" s="36" t="s">
        <v>12</v>
      </c>
      <c r="F90" s="36">
        <v>1.479866927</v>
      </c>
    </row>
    <row r="91">
      <c r="A91" s="24" t="s">
        <v>26</v>
      </c>
      <c r="B91" s="24" t="s">
        <v>392</v>
      </c>
      <c r="C91" s="36">
        <v>2015.0</v>
      </c>
      <c r="D91" s="36" t="s">
        <v>4</v>
      </c>
      <c r="E91" s="36" t="s">
        <v>12</v>
      </c>
      <c r="F91" s="36">
        <v>2.527424942</v>
      </c>
    </row>
    <row r="92">
      <c r="A92" s="24" t="s">
        <v>27</v>
      </c>
      <c r="B92" s="24" t="s">
        <v>389</v>
      </c>
      <c r="C92" s="36">
        <v>2015.0</v>
      </c>
      <c r="D92" s="36" t="s">
        <v>4</v>
      </c>
      <c r="E92" s="36" t="s">
        <v>12</v>
      </c>
      <c r="F92" s="36">
        <v>4.423897031</v>
      </c>
    </row>
    <row r="93">
      <c r="A93" s="24" t="s">
        <v>28</v>
      </c>
      <c r="B93" s="24" t="s">
        <v>391</v>
      </c>
      <c r="C93" s="36">
        <v>2015.0</v>
      </c>
      <c r="D93" s="36" t="s">
        <v>4</v>
      </c>
      <c r="E93" s="36" t="s">
        <v>12</v>
      </c>
      <c r="F93" s="36">
        <v>2.111853988</v>
      </c>
    </row>
    <row r="94">
      <c r="A94" s="24" t="s">
        <v>29</v>
      </c>
      <c r="B94" s="24" t="s">
        <v>396</v>
      </c>
      <c r="C94" s="36">
        <v>2015.0</v>
      </c>
      <c r="D94" s="36" t="s">
        <v>4</v>
      </c>
      <c r="E94" s="36" t="s">
        <v>12</v>
      </c>
      <c r="F94" s="36">
        <v>2.429746669</v>
      </c>
    </row>
    <row r="95">
      <c r="A95" s="24" t="s">
        <v>30</v>
      </c>
      <c r="B95" s="24" t="s">
        <v>376</v>
      </c>
      <c r="C95" s="36">
        <v>2015.0</v>
      </c>
      <c r="D95" s="36" t="s">
        <v>4</v>
      </c>
      <c r="E95" s="36" t="s">
        <v>12</v>
      </c>
      <c r="F95" s="36">
        <v>3.314466371</v>
      </c>
    </row>
    <row r="96">
      <c r="A96" s="24" t="s">
        <v>31</v>
      </c>
      <c r="B96" s="24" t="s">
        <v>407</v>
      </c>
      <c r="C96" s="36">
        <v>2015.0</v>
      </c>
      <c r="D96" s="36" t="s">
        <v>4</v>
      </c>
      <c r="E96" s="36" t="s">
        <v>12</v>
      </c>
      <c r="F96" s="36">
        <v>1.169815073</v>
      </c>
    </row>
    <row r="97">
      <c r="A97" s="24" t="s">
        <v>32</v>
      </c>
      <c r="B97" s="24" t="s">
        <v>381</v>
      </c>
      <c r="C97" s="36">
        <v>2015.0</v>
      </c>
      <c r="D97" s="36" t="s">
        <v>4</v>
      </c>
      <c r="E97" s="36" t="s">
        <v>12</v>
      </c>
      <c r="F97" s="36">
        <v>0.773332675</v>
      </c>
    </row>
    <row r="98">
      <c r="A98" s="24" t="s">
        <v>33</v>
      </c>
      <c r="B98" s="24" t="s">
        <v>390</v>
      </c>
      <c r="C98" s="36">
        <v>2015.0</v>
      </c>
      <c r="D98" s="36" t="s">
        <v>4</v>
      </c>
      <c r="E98" s="36" t="s">
        <v>12</v>
      </c>
      <c r="F98" s="36">
        <v>7.203625151</v>
      </c>
    </row>
    <row r="99">
      <c r="A99" s="24" t="s">
        <v>34</v>
      </c>
      <c r="B99" s="24" t="s">
        <v>398</v>
      </c>
      <c r="C99" s="36">
        <v>2015.0</v>
      </c>
      <c r="D99" s="36" t="s">
        <v>4</v>
      </c>
      <c r="E99" s="36" t="s">
        <v>12</v>
      </c>
      <c r="F99" s="36">
        <v>1.391785735</v>
      </c>
    </row>
    <row r="100">
      <c r="A100" s="24" t="s">
        <v>35</v>
      </c>
      <c r="B100" s="24" t="s">
        <v>399</v>
      </c>
      <c r="C100" s="36">
        <v>2015.0</v>
      </c>
      <c r="D100" s="36" t="s">
        <v>4</v>
      </c>
      <c r="E100" s="36" t="s">
        <v>12</v>
      </c>
      <c r="F100" s="36">
        <v>0.815755769</v>
      </c>
    </row>
    <row r="101">
      <c r="A101" s="27" t="s">
        <v>3</v>
      </c>
      <c r="B101" s="24" t="s">
        <v>400</v>
      </c>
      <c r="C101" s="36">
        <v>2016.0</v>
      </c>
      <c r="D101" s="36" t="s">
        <v>4</v>
      </c>
      <c r="E101" s="36" t="s">
        <v>12</v>
      </c>
      <c r="F101" s="36">
        <v>2.550436185</v>
      </c>
    </row>
    <row r="102">
      <c r="A102" s="27" t="s">
        <v>4</v>
      </c>
      <c r="B102" s="24" t="s">
        <v>378</v>
      </c>
      <c r="C102" s="36">
        <v>2016.0</v>
      </c>
      <c r="D102" s="36" t="s">
        <v>4</v>
      </c>
      <c r="E102" s="36" t="s">
        <v>12</v>
      </c>
      <c r="F102" s="36">
        <v>0.553122634</v>
      </c>
    </row>
    <row r="103">
      <c r="A103" s="24" t="s">
        <v>5</v>
      </c>
      <c r="B103" s="24" t="s">
        <v>384</v>
      </c>
      <c r="C103" s="36">
        <v>2016.0</v>
      </c>
      <c r="D103" s="36" t="s">
        <v>4</v>
      </c>
      <c r="E103" s="36" t="s">
        <v>12</v>
      </c>
      <c r="F103" s="36">
        <v>0.797798209</v>
      </c>
    </row>
    <row r="104">
      <c r="A104" s="24" t="s">
        <v>6</v>
      </c>
      <c r="B104" s="24" t="s">
        <v>394</v>
      </c>
      <c r="C104" s="36">
        <v>2016.0</v>
      </c>
      <c r="D104" s="36" t="s">
        <v>4</v>
      </c>
      <c r="E104" s="36" t="s">
        <v>12</v>
      </c>
      <c r="F104" s="36">
        <v>2.002331109</v>
      </c>
    </row>
    <row r="105">
      <c r="A105" s="24" t="s">
        <v>7</v>
      </c>
      <c r="B105" s="24" t="s">
        <v>385</v>
      </c>
      <c r="C105" s="36">
        <v>2016.0</v>
      </c>
      <c r="D105" s="36" t="s">
        <v>4</v>
      </c>
      <c r="E105" s="36" t="s">
        <v>12</v>
      </c>
      <c r="F105" s="36">
        <v>1.615846135</v>
      </c>
    </row>
    <row r="106">
      <c r="A106" s="24" t="s">
        <v>8</v>
      </c>
      <c r="B106" s="24" t="s">
        <v>405</v>
      </c>
      <c r="C106" s="36">
        <v>2016.0</v>
      </c>
      <c r="D106" s="36" t="s">
        <v>4</v>
      </c>
      <c r="E106" s="36" t="s">
        <v>12</v>
      </c>
      <c r="F106" s="36">
        <v>0.524865711</v>
      </c>
    </row>
    <row r="107">
      <c r="A107" s="24" t="s">
        <v>9</v>
      </c>
      <c r="B107" s="24" t="s">
        <v>397</v>
      </c>
      <c r="C107" s="36">
        <v>2016.0</v>
      </c>
      <c r="D107" s="36" t="s">
        <v>4</v>
      </c>
      <c r="E107" s="36" t="s">
        <v>12</v>
      </c>
      <c r="F107" s="36">
        <v>1.564099018</v>
      </c>
    </row>
    <row r="108">
      <c r="A108" s="24" t="s">
        <v>10</v>
      </c>
      <c r="B108" s="24" t="s">
        <v>388</v>
      </c>
      <c r="C108" s="36">
        <v>2016.0</v>
      </c>
      <c r="D108" s="36" t="s">
        <v>4</v>
      </c>
      <c r="E108" s="36" t="s">
        <v>12</v>
      </c>
      <c r="F108" s="36">
        <v>7.876483993</v>
      </c>
    </row>
    <row r="109">
      <c r="A109" s="24" t="s">
        <v>11</v>
      </c>
      <c r="B109" s="24" t="s">
        <v>402</v>
      </c>
      <c r="C109" s="36">
        <v>2016.0</v>
      </c>
      <c r="D109" s="36" t="s">
        <v>4</v>
      </c>
      <c r="E109" s="36" t="s">
        <v>12</v>
      </c>
      <c r="F109" s="36">
        <v>0.850620791</v>
      </c>
    </row>
    <row r="110">
      <c r="A110" s="24" t="s">
        <v>12</v>
      </c>
      <c r="B110" s="24" t="s">
        <v>401</v>
      </c>
      <c r="C110" s="36">
        <v>2016.0</v>
      </c>
      <c r="D110" s="36" t="s">
        <v>4</v>
      </c>
      <c r="E110" s="36" t="s">
        <v>12</v>
      </c>
      <c r="F110" s="36">
        <v>0.481511639</v>
      </c>
    </row>
    <row r="111">
      <c r="A111" s="24" t="s">
        <v>13</v>
      </c>
      <c r="B111" s="24" t="s">
        <v>403</v>
      </c>
      <c r="C111" s="36">
        <v>2016.0</v>
      </c>
      <c r="D111" s="36" t="s">
        <v>4</v>
      </c>
      <c r="E111" s="36" t="s">
        <v>12</v>
      </c>
      <c r="F111" s="36">
        <v>0.886961706</v>
      </c>
    </row>
    <row r="112">
      <c r="A112" s="24" t="s">
        <v>14</v>
      </c>
      <c r="B112" s="24" t="s">
        <v>395</v>
      </c>
      <c r="C112" s="36">
        <v>2016.0</v>
      </c>
      <c r="D112" s="36" t="s">
        <v>4</v>
      </c>
      <c r="E112" s="36" t="s">
        <v>12</v>
      </c>
      <c r="F112" s="36">
        <v>0.761698885</v>
      </c>
    </row>
    <row r="113">
      <c r="A113" s="24" t="s">
        <v>15</v>
      </c>
      <c r="B113" s="24" t="s">
        <v>377</v>
      </c>
      <c r="C113" s="36">
        <v>2016.0</v>
      </c>
      <c r="D113" s="36" t="s">
        <v>4</v>
      </c>
      <c r="E113" s="36" t="s">
        <v>12</v>
      </c>
      <c r="F113" s="36">
        <v>9.805693629</v>
      </c>
    </row>
    <row r="114">
      <c r="A114" s="24" t="s">
        <v>16</v>
      </c>
      <c r="B114" s="24" t="s">
        <v>382</v>
      </c>
      <c r="C114" s="36">
        <v>2016.0</v>
      </c>
      <c r="D114" s="36" t="s">
        <v>4</v>
      </c>
      <c r="E114" s="36" t="s">
        <v>12</v>
      </c>
      <c r="F114" s="36">
        <v>2.55804218</v>
      </c>
    </row>
    <row r="115">
      <c r="A115" s="24" t="s">
        <v>17</v>
      </c>
      <c r="B115" s="24" t="s">
        <v>404</v>
      </c>
      <c r="C115" s="36">
        <v>2016.0</v>
      </c>
      <c r="D115" s="36" t="s">
        <v>4</v>
      </c>
      <c r="E115" s="36" t="s">
        <v>12</v>
      </c>
      <c r="F115" s="36">
        <v>1.027186188</v>
      </c>
    </row>
    <row r="116">
      <c r="A116" s="24" t="s">
        <v>18</v>
      </c>
      <c r="B116" s="24" t="s">
        <v>383</v>
      </c>
      <c r="C116" s="36">
        <v>2016.0</v>
      </c>
      <c r="D116" s="36" t="s">
        <v>4</v>
      </c>
      <c r="E116" s="36" t="s">
        <v>12</v>
      </c>
      <c r="F116" s="36">
        <v>1.04284706</v>
      </c>
    </row>
    <row r="117">
      <c r="A117" s="24" t="s">
        <v>19</v>
      </c>
      <c r="B117" s="24" t="s">
        <v>380</v>
      </c>
      <c r="C117" s="36">
        <v>2016.0</v>
      </c>
      <c r="D117" s="36" t="s">
        <v>4</v>
      </c>
      <c r="E117" s="36" t="s">
        <v>12</v>
      </c>
      <c r="F117" s="36">
        <v>3.909411928</v>
      </c>
    </row>
    <row r="118">
      <c r="A118" s="24" t="s">
        <v>20</v>
      </c>
      <c r="B118" s="24" t="s">
        <v>387</v>
      </c>
      <c r="C118" s="36">
        <v>2016.0</v>
      </c>
      <c r="D118" s="36" t="s">
        <v>4</v>
      </c>
      <c r="E118" s="36" t="s">
        <v>12</v>
      </c>
      <c r="F118" s="36">
        <v>3.013894394</v>
      </c>
    </row>
    <row r="119">
      <c r="A119" s="24" t="s">
        <v>21</v>
      </c>
      <c r="B119" s="24" t="s">
        <v>393</v>
      </c>
      <c r="C119" s="36">
        <v>2016.0</v>
      </c>
      <c r="D119" s="36" t="s">
        <v>4</v>
      </c>
      <c r="E119" s="36" t="s">
        <v>12</v>
      </c>
      <c r="F119" s="36">
        <v>2.739414242</v>
      </c>
    </row>
    <row r="120">
      <c r="A120" s="24" t="s">
        <v>22</v>
      </c>
      <c r="B120" s="24" t="s">
        <v>408</v>
      </c>
      <c r="C120" s="36">
        <v>2016.0</v>
      </c>
      <c r="D120" s="36" t="s">
        <v>4</v>
      </c>
      <c r="E120" s="36" t="s">
        <v>12</v>
      </c>
      <c r="F120" s="36">
        <v>0.042643138</v>
      </c>
    </row>
    <row r="121">
      <c r="A121" s="24" t="s">
        <v>23</v>
      </c>
      <c r="B121" s="24" t="s">
        <v>379</v>
      </c>
      <c r="C121" s="36">
        <v>2016.0</v>
      </c>
      <c r="D121" s="36" t="s">
        <v>4</v>
      </c>
      <c r="E121" s="36" t="s">
        <v>12</v>
      </c>
      <c r="F121" s="36">
        <v>9.137909394</v>
      </c>
    </row>
    <row r="122">
      <c r="A122" s="24" t="s">
        <v>24</v>
      </c>
      <c r="B122" s="24" t="s">
        <v>386</v>
      </c>
      <c r="C122" s="36">
        <v>2016.0</v>
      </c>
      <c r="D122" s="36" t="s">
        <v>4</v>
      </c>
      <c r="E122" s="36" t="s">
        <v>12</v>
      </c>
      <c r="F122" s="36">
        <v>3.211790643</v>
      </c>
    </row>
    <row r="123">
      <c r="A123" s="24" t="s">
        <v>25</v>
      </c>
      <c r="B123" s="24" t="s">
        <v>406</v>
      </c>
      <c r="C123" s="36">
        <v>2016.0</v>
      </c>
      <c r="D123" s="36" t="s">
        <v>4</v>
      </c>
      <c r="E123" s="36" t="s">
        <v>12</v>
      </c>
      <c r="F123" s="36">
        <v>1.195892558</v>
      </c>
    </row>
    <row r="124">
      <c r="A124" s="24" t="s">
        <v>26</v>
      </c>
      <c r="B124" s="24" t="s">
        <v>392</v>
      </c>
      <c r="C124" s="36">
        <v>2016.0</v>
      </c>
      <c r="D124" s="36" t="s">
        <v>4</v>
      </c>
      <c r="E124" s="36" t="s">
        <v>12</v>
      </c>
      <c r="F124" s="36">
        <v>1.835540263</v>
      </c>
    </row>
    <row r="125">
      <c r="A125" s="24" t="s">
        <v>27</v>
      </c>
      <c r="B125" s="24" t="s">
        <v>389</v>
      </c>
      <c r="C125" s="36">
        <v>2016.0</v>
      </c>
      <c r="D125" s="36" t="s">
        <v>4</v>
      </c>
      <c r="E125" s="36" t="s">
        <v>12</v>
      </c>
      <c r="F125" s="36">
        <v>4.389159637</v>
      </c>
    </row>
    <row r="126">
      <c r="A126" s="24" t="s">
        <v>28</v>
      </c>
      <c r="B126" s="24" t="s">
        <v>391</v>
      </c>
      <c r="C126" s="36">
        <v>2016.0</v>
      </c>
      <c r="D126" s="36" t="s">
        <v>4</v>
      </c>
      <c r="E126" s="36" t="s">
        <v>12</v>
      </c>
      <c r="F126" s="36">
        <v>2.444622921</v>
      </c>
    </row>
    <row r="127">
      <c r="A127" s="24" t="s">
        <v>29</v>
      </c>
      <c r="B127" s="24" t="s">
        <v>396</v>
      </c>
      <c r="C127" s="36">
        <v>2016.0</v>
      </c>
      <c r="D127" s="36" t="s">
        <v>4</v>
      </c>
      <c r="E127" s="36" t="s">
        <v>12</v>
      </c>
      <c r="F127" s="36">
        <v>2.198681522</v>
      </c>
    </row>
    <row r="128">
      <c r="A128" s="24" t="s">
        <v>30</v>
      </c>
      <c r="B128" s="24" t="s">
        <v>376</v>
      </c>
      <c r="C128" s="36">
        <v>2016.0</v>
      </c>
      <c r="D128" s="36" t="s">
        <v>4</v>
      </c>
      <c r="E128" s="36" t="s">
        <v>12</v>
      </c>
      <c r="F128" s="36">
        <v>2.759663944</v>
      </c>
    </row>
    <row r="129">
      <c r="A129" s="24" t="s">
        <v>31</v>
      </c>
      <c r="B129" s="24" t="s">
        <v>407</v>
      </c>
      <c r="C129" s="36">
        <v>2016.0</v>
      </c>
      <c r="D129" s="36" t="s">
        <v>4</v>
      </c>
      <c r="E129" s="36" t="s">
        <v>12</v>
      </c>
      <c r="F129" s="36">
        <v>1.4042205</v>
      </c>
    </row>
    <row r="130">
      <c r="A130" s="24" t="s">
        <v>32</v>
      </c>
      <c r="B130" s="24" t="s">
        <v>381</v>
      </c>
      <c r="C130" s="36">
        <v>2016.0</v>
      </c>
      <c r="D130" s="36" t="s">
        <v>4</v>
      </c>
      <c r="E130" s="36" t="s">
        <v>12</v>
      </c>
      <c r="F130" s="36">
        <v>0.623902265</v>
      </c>
    </row>
    <row r="131">
      <c r="A131" s="24" t="s">
        <v>33</v>
      </c>
      <c r="B131" s="24" t="s">
        <v>390</v>
      </c>
      <c r="C131" s="36">
        <v>2016.0</v>
      </c>
      <c r="D131" s="36" t="s">
        <v>4</v>
      </c>
      <c r="E131" s="36" t="s">
        <v>12</v>
      </c>
      <c r="F131" s="36">
        <v>6.332110879</v>
      </c>
    </row>
    <row r="132">
      <c r="A132" s="24" t="s">
        <v>34</v>
      </c>
      <c r="B132" s="24" t="s">
        <v>398</v>
      </c>
      <c r="C132" s="36">
        <v>2016.0</v>
      </c>
      <c r="D132" s="36" t="s">
        <v>4</v>
      </c>
      <c r="E132" s="36" t="s">
        <v>12</v>
      </c>
      <c r="F132" s="36">
        <v>1.624385182</v>
      </c>
    </row>
    <row r="133">
      <c r="A133" s="24" t="s">
        <v>35</v>
      </c>
      <c r="B133" s="24" t="s">
        <v>399</v>
      </c>
      <c r="C133" s="36">
        <v>2016.0</v>
      </c>
      <c r="D133" s="36" t="s">
        <v>4</v>
      </c>
      <c r="E133" s="36" t="s">
        <v>12</v>
      </c>
      <c r="F133" s="36">
        <v>0.535281216</v>
      </c>
    </row>
    <row r="134">
      <c r="A134" s="27" t="s">
        <v>3</v>
      </c>
      <c r="B134" s="24" t="s">
        <v>400</v>
      </c>
      <c r="C134" s="36">
        <v>2017.0</v>
      </c>
      <c r="D134" s="36" t="s">
        <v>4</v>
      </c>
      <c r="E134" s="36" t="s">
        <v>12</v>
      </c>
      <c r="F134" s="36">
        <v>2.02779479</v>
      </c>
    </row>
    <row r="135">
      <c r="A135" s="27" t="s">
        <v>4</v>
      </c>
      <c r="B135" s="24" t="s">
        <v>378</v>
      </c>
      <c r="C135" s="36">
        <v>2017.0</v>
      </c>
      <c r="D135" s="36" t="s">
        <v>4</v>
      </c>
      <c r="E135" s="36" t="s">
        <v>12</v>
      </c>
      <c r="F135" s="36">
        <v>0.327334557</v>
      </c>
    </row>
    <row r="136">
      <c r="A136" s="24" t="s">
        <v>5</v>
      </c>
      <c r="B136" s="24" t="s">
        <v>384</v>
      </c>
      <c r="C136" s="36">
        <v>2017.0</v>
      </c>
      <c r="D136" s="36" t="s">
        <v>4</v>
      </c>
      <c r="E136" s="36" t="s">
        <v>12</v>
      </c>
      <c r="F136" s="36">
        <v>0.931753624</v>
      </c>
    </row>
    <row r="137">
      <c r="A137" s="24" t="s">
        <v>6</v>
      </c>
      <c r="B137" s="24" t="s">
        <v>394</v>
      </c>
      <c r="C137" s="36">
        <v>2017.0</v>
      </c>
      <c r="D137" s="36" t="s">
        <v>4</v>
      </c>
      <c r="E137" s="36" t="s">
        <v>12</v>
      </c>
      <c r="F137" s="36">
        <v>1.96716841</v>
      </c>
    </row>
    <row r="138">
      <c r="A138" s="24" t="s">
        <v>7</v>
      </c>
      <c r="B138" s="24" t="s">
        <v>385</v>
      </c>
      <c r="C138" s="36">
        <v>2017.0</v>
      </c>
      <c r="D138" s="36" t="s">
        <v>4</v>
      </c>
      <c r="E138" s="36" t="s">
        <v>12</v>
      </c>
      <c r="F138" s="36">
        <v>2.727181323</v>
      </c>
    </row>
    <row r="139">
      <c r="A139" s="24" t="s">
        <v>8</v>
      </c>
      <c r="B139" s="24" t="s">
        <v>405</v>
      </c>
      <c r="C139" s="36">
        <v>2017.0</v>
      </c>
      <c r="D139" s="36" t="s">
        <v>4</v>
      </c>
      <c r="E139" s="36" t="s">
        <v>12</v>
      </c>
      <c r="F139" s="36">
        <v>0.365101938</v>
      </c>
    </row>
    <row r="140">
      <c r="A140" s="24" t="s">
        <v>9</v>
      </c>
      <c r="B140" s="24" t="s">
        <v>397</v>
      </c>
      <c r="C140" s="36">
        <v>2017.0</v>
      </c>
      <c r="D140" s="36" t="s">
        <v>4</v>
      </c>
      <c r="E140" s="36" t="s">
        <v>12</v>
      </c>
      <c r="F140" s="36">
        <v>1.126864638</v>
      </c>
    </row>
    <row r="141">
      <c r="A141" s="24" t="s">
        <v>10</v>
      </c>
      <c r="B141" s="24" t="s">
        <v>388</v>
      </c>
      <c r="C141" s="36">
        <v>2017.0</v>
      </c>
      <c r="D141" s="36" t="s">
        <v>4</v>
      </c>
      <c r="E141" s="36" t="s">
        <v>12</v>
      </c>
      <c r="F141" s="36">
        <v>7.404813151</v>
      </c>
    </row>
    <row r="142">
      <c r="A142" s="24" t="s">
        <v>11</v>
      </c>
      <c r="B142" s="24" t="s">
        <v>402</v>
      </c>
      <c r="C142" s="36">
        <v>2017.0</v>
      </c>
      <c r="D142" s="36" t="s">
        <v>4</v>
      </c>
      <c r="E142" s="36" t="s">
        <v>12</v>
      </c>
      <c r="F142" s="36">
        <v>0.514617012</v>
      </c>
    </row>
    <row r="143">
      <c r="A143" s="24" t="s">
        <v>12</v>
      </c>
      <c r="B143" s="24" t="s">
        <v>401</v>
      </c>
      <c r="C143" s="36">
        <v>2017.0</v>
      </c>
      <c r="D143" s="36" t="s">
        <v>4</v>
      </c>
      <c r="E143" s="36" t="s">
        <v>12</v>
      </c>
      <c r="F143" s="36">
        <v>0.13134656</v>
      </c>
    </row>
    <row r="144">
      <c r="A144" s="24" t="s">
        <v>13</v>
      </c>
      <c r="B144" s="24" t="s">
        <v>403</v>
      </c>
      <c r="C144" s="36">
        <v>2017.0</v>
      </c>
      <c r="D144" s="36" t="s">
        <v>4</v>
      </c>
      <c r="E144" s="36" t="s">
        <v>12</v>
      </c>
      <c r="F144" s="36">
        <v>1.051197708</v>
      </c>
    </row>
    <row r="145">
      <c r="A145" s="24" t="s">
        <v>14</v>
      </c>
      <c r="B145" s="24" t="s">
        <v>395</v>
      </c>
      <c r="C145" s="36">
        <v>2017.0</v>
      </c>
      <c r="D145" s="36" t="s">
        <v>4</v>
      </c>
      <c r="E145" s="36" t="s">
        <v>12</v>
      </c>
      <c r="F145" s="36">
        <v>1.204591252</v>
      </c>
    </row>
    <row r="146">
      <c r="A146" s="24" t="s">
        <v>15</v>
      </c>
      <c r="B146" s="24" t="s">
        <v>377</v>
      </c>
      <c r="C146" s="36">
        <v>2017.0</v>
      </c>
      <c r="D146" s="36" t="s">
        <v>4</v>
      </c>
      <c r="E146" s="36" t="s">
        <v>12</v>
      </c>
      <c r="F146" s="36">
        <v>9.971235042</v>
      </c>
    </row>
    <row r="147">
      <c r="A147" s="24" t="s">
        <v>16</v>
      </c>
      <c r="B147" s="24" t="s">
        <v>382</v>
      </c>
      <c r="C147" s="36">
        <v>2017.0</v>
      </c>
      <c r="D147" s="36" t="s">
        <v>4</v>
      </c>
      <c r="E147" s="36" t="s">
        <v>12</v>
      </c>
      <c r="F147" s="36">
        <v>3.221190156</v>
      </c>
    </row>
    <row r="148">
      <c r="A148" s="24" t="s">
        <v>17</v>
      </c>
      <c r="B148" s="24" t="s">
        <v>404</v>
      </c>
      <c r="C148" s="36">
        <v>2017.0</v>
      </c>
      <c r="D148" s="36" t="s">
        <v>4</v>
      </c>
      <c r="E148" s="36" t="s">
        <v>12</v>
      </c>
      <c r="F148" s="36">
        <v>0.362439771</v>
      </c>
    </row>
    <row r="149">
      <c r="A149" s="24" t="s">
        <v>18</v>
      </c>
      <c r="B149" s="24" t="s">
        <v>383</v>
      </c>
      <c r="C149" s="36">
        <v>2017.0</v>
      </c>
      <c r="D149" s="36" t="s">
        <v>4</v>
      </c>
      <c r="E149" s="36" t="s">
        <v>12</v>
      </c>
      <c r="F149" s="36">
        <v>0.714086279</v>
      </c>
    </row>
    <row r="150">
      <c r="A150" s="24" t="s">
        <v>19</v>
      </c>
      <c r="B150" s="24" t="s">
        <v>380</v>
      </c>
      <c r="C150" s="36">
        <v>2017.0</v>
      </c>
      <c r="D150" s="36" t="s">
        <v>4</v>
      </c>
      <c r="E150" s="36" t="s">
        <v>12</v>
      </c>
      <c r="F150" s="36">
        <v>2.396577969</v>
      </c>
    </row>
    <row r="151">
      <c r="A151" s="24" t="s">
        <v>20</v>
      </c>
      <c r="B151" s="24" t="s">
        <v>387</v>
      </c>
      <c r="C151" s="36">
        <v>2017.0</v>
      </c>
      <c r="D151" s="36" t="s">
        <v>4</v>
      </c>
      <c r="E151" s="36" t="s">
        <v>12</v>
      </c>
      <c r="F151" s="36">
        <v>2.461306234</v>
      </c>
    </row>
    <row r="152">
      <c r="A152" s="24" t="s">
        <v>21</v>
      </c>
      <c r="B152" s="24" t="s">
        <v>393</v>
      </c>
      <c r="C152" s="36">
        <v>2017.0</v>
      </c>
      <c r="D152" s="36" t="s">
        <v>4</v>
      </c>
      <c r="E152" s="36" t="s">
        <v>12</v>
      </c>
      <c r="F152" s="36">
        <v>1.1027475</v>
      </c>
    </row>
    <row r="153">
      <c r="A153" s="24" t="s">
        <v>22</v>
      </c>
      <c r="B153" s="24" t="s">
        <v>408</v>
      </c>
      <c r="C153" s="36">
        <v>2017.0</v>
      </c>
      <c r="D153" s="36" t="s">
        <v>4</v>
      </c>
      <c r="E153" s="36" t="s">
        <v>12</v>
      </c>
      <c r="F153" s="36">
        <v>0.289705288</v>
      </c>
    </row>
    <row r="154">
      <c r="A154" s="24" t="s">
        <v>23</v>
      </c>
      <c r="B154" s="24" t="s">
        <v>379</v>
      </c>
      <c r="C154" s="36">
        <v>2017.0</v>
      </c>
      <c r="D154" s="36" t="s">
        <v>4</v>
      </c>
      <c r="E154" s="36" t="s">
        <v>12</v>
      </c>
      <c r="F154" s="36">
        <v>6.346116125</v>
      </c>
    </row>
    <row r="155">
      <c r="A155" s="24" t="s">
        <v>24</v>
      </c>
      <c r="B155" s="24" t="s">
        <v>386</v>
      </c>
      <c r="C155" s="36">
        <v>2017.0</v>
      </c>
      <c r="D155" s="36" t="s">
        <v>4</v>
      </c>
      <c r="E155" s="36" t="s">
        <v>12</v>
      </c>
      <c r="F155" s="36">
        <v>2.929399381</v>
      </c>
    </row>
    <row r="156">
      <c r="A156" s="24" t="s">
        <v>25</v>
      </c>
      <c r="B156" s="24" t="s">
        <v>406</v>
      </c>
      <c r="C156" s="36">
        <v>2017.0</v>
      </c>
      <c r="D156" s="36" t="s">
        <v>4</v>
      </c>
      <c r="E156" s="36" t="s">
        <v>12</v>
      </c>
      <c r="F156" s="36">
        <v>0.542317114</v>
      </c>
    </row>
    <row r="157">
      <c r="A157" s="24" t="s">
        <v>26</v>
      </c>
      <c r="B157" s="24" t="s">
        <v>392</v>
      </c>
      <c r="C157" s="36">
        <v>2017.0</v>
      </c>
      <c r="D157" s="36" t="s">
        <v>4</v>
      </c>
      <c r="E157" s="36" t="s">
        <v>12</v>
      </c>
      <c r="F157" s="36">
        <v>1.522037982</v>
      </c>
    </row>
    <row r="158">
      <c r="A158" s="24" t="s">
        <v>27</v>
      </c>
      <c r="B158" s="24" t="s">
        <v>389</v>
      </c>
      <c r="C158" s="36">
        <v>2017.0</v>
      </c>
      <c r="D158" s="36" t="s">
        <v>4</v>
      </c>
      <c r="E158" s="36" t="s">
        <v>12</v>
      </c>
      <c r="F158" s="36">
        <v>2.650726563</v>
      </c>
    </row>
    <row r="159">
      <c r="A159" s="24" t="s">
        <v>28</v>
      </c>
      <c r="B159" s="24" t="s">
        <v>391</v>
      </c>
      <c r="C159" s="36">
        <v>2017.0</v>
      </c>
      <c r="D159" s="36" t="s">
        <v>4</v>
      </c>
      <c r="E159" s="36" t="s">
        <v>12</v>
      </c>
      <c r="F159" s="36">
        <v>1.844057997</v>
      </c>
    </row>
    <row r="160">
      <c r="A160" s="24" t="s">
        <v>29</v>
      </c>
      <c r="B160" s="24" t="s">
        <v>396</v>
      </c>
      <c r="C160" s="36">
        <v>2017.0</v>
      </c>
      <c r="D160" s="36" t="s">
        <v>4</v>
      </c>
      <c r="E160" s="36" t="s">
        <v>12</v>
      </c>
      <c r="F160" s="36">
        <v>1.220679382</v>
      </c>
    </row>
    <row r="161">
      <c r="A161" s="24" t="s">
        <v>30</v>
      </c>
      <c r="B161" s="24" t="s">
        <v>376</v>
      </c>
      <c r="C161" s="36">
        <v>2017.0</v>
      </c>
      <c r="D161" s="36" t="s">
        <v>4</v>
      </c>
      <c r="E161" s="36" t="s">
        <v>12</v>
      </c>
      <c r="F161" s="36">
        <v>2.686124806</v>
      </c>
    </row>
    <row r="162">
      <c r="A162" s="24" t="s">
        <v>31</v>
      </c>
      <c r="B162" s="24" t="s">
        <v>407</v>
      </c>
      <c r="C162" s="36">
        <v>2017.0</v>
      </c>
      <c r="D162" s="36" t="s">
        <v>4</v>
      </c>
      <c r="E162" s="36" t="s">
        <v>12</v>
      </c>
      <c r="F162" s="36">
        <v>0.837597022</v>
      </c>
    </row>
    <row r="163">
      <c r="A163" s="24" t="s">
        <v>32</v>
      </c>
      <c r="B163" s="24" t="s">
        <v>381</v>
      </c>
      <c r="C163" s="36">
        <v>2017.0</v>
      </c>
      <c r="D163" s="36" t="s">
        <v>4</v>
      </c>
      <c r="E163" s="36" t="s">
        <v>12</v>
      </c>
      <c r="F163" s="36">
        <v>0.701007564</v>
      </c>
    </row>
    <row r="164">
      <c r="A164" s="24" t="s">
        <v>33</v>
      </c>
      <c r="B164" s="24" t="s">
        <v>390</v>
      </c>
      <c r="C164" s="36">
        <v>2017.0</v>
      </c>
      <c r="D164" s="36" t="s">
        <v>4</v>
      </c>
      <c r="E164" s="36" t="s">
        <v>12</v>
      </c>
      <c r="F164" s="36">
        <v>4.704326855</v>
      </c>
    </row>
    <row r="165">
      <c r="A165" s="24" t="s">
        <v>34</v>
      </c>
      <c r="B165" s="24" t="s">
        <v>398</v>
      </c>
      <c r="C165" s="36">
        <v>2017.0</v>
      </c>
      <c r="D165" s="36" t="s">
        <v>4</v>
      </c>
      <c r="E165" s="36" t="s">
        <v>12</v>
      </c>
      <c r="F165" s="36">
        <v>0.849165815</v>
      </c>
    </row>
    <row r="166">
      <c r="A166" s="24" t="s">
        <v>35</v>
      </c>
      <c r="B166" s="24" t="s">
        <v>399</v>
      </c>
      <c r="C166" s="36">
        <v>2017.0</v>
      </c>
      <c r="D166" s="36" t="s">
        <v>4</v>
      </c>
      <c r="E166" s="36" t="s">
        <v>12</v>
      </c>
      <c r="F166" s="36">
        <v>0.470344859</v>
      </c>
    </row>
    <row r="167">
      <c r="A167" s="27" t="s">
        <v>3</v>
      </c>
      <c r="B167" s="24" t="s">
        <v>400</v>
      </c>
      <c r="C167" s="36">
        <v>2020.0</v>
      </c>
      <c r="D167" s="36" t="s">
        <v>4</v>
      </c>
      <c r="E167" s="36" t="s">
        <v>12</v>
      </c>
      <c r="F167" s="36">
        <v>2.968948</v>
      </c>
    </row>
    <row r="168">
      <c r="A168" s="27" t="s">
        <v>4</v>
      </c>
      <c r="B168" s="24" t="s">
        <v>378</v>
      </c>
      <c r="C168" s="36">
        <v>2020.0</v>
      </c>
      <c r="D168" s="36" t="s">
        <v>4</v>
      </c>
      <c r="E168" s="36" t="s">
        <v>12</v>
      </c>
      <c r="F168" s="38">
        <v>0.34325179</v>
      </c>
    </row>
    <row r="169">
      <c r="A169" s="24" t="s">
        <v>5</v>
      </c>
      <c r="B169" s="24" t="s">
        <v>384</v>
      </c>
      <c r="C169" s="36">
        <v>2020.0</v>
      </c>
      <c r="D169" s="36" t="s">
        <v>4</v>
      </c>
      <c r="E169" s="36" t="s">
        <v>12</v>
      </c>
      <c r="F169" s="38">
        <v>1.5094164</v>
      </c>
    </row>
    <row r="170">
      <c r="A170" s="24" t="s">
        <v>6</v>
      </c>
      <c r="B170" s="24" t="s">
        <v>394</v>
      </c>
      <c r="C170" s="36">
        <v>2020.0</v>
      </c>
      <c r="D170" s="36" t="s">
        <v>4</v>
      </c>
      <c r="E170" s="36" t="s">
        <v>12</v>
      </c>
      <c r="F170" s="38">
        <v>3.20738706</v>
      </c>
    </row>
    <row r="171">
      <c r="A171" s="24" t="s">
        <v>7</v>
      </c>
      <c r="B171" s="24" t="s">
        <v>385</v>
      </c>
      <c r="C171" s="36">
        <v>2020.0</v>
      </c>
      <c r="D171" s="36" t="s">
        <v>4</v>
      </c>
      <c r="E171" s="36" t="s">
        <v>12</v>
      </c>
      <c r="F171" s="38">
        <v>2.29208623</v>
      </c>
    </row>
    <row r="172">
      <c r="A172" s="24" t="s">
        <v>8</v>
      </c>
      <c r="B172" s="24" t="s">
        <v>405</v>
      </c>
      <c r="C172" s="36">
        <v>2020.0</v>
      </c>
      <c r="D172" s="36" t="s">
        <v>4</v>
      </c>
      <c r="E172" s="36" t="s">
        <v>12</v>
      </c>
      <c r="F172" s="38">
        <v>0.58221601</v>
      </c>
    </row>
    <row r="173">
      <c r="A173" s="24" t="s">
        <v>9</v>
      </c>
      <c r="B173" s="24" t="s">
        <v>397</v>
      </c>
      <c r="C173" s="36">
        <v>2020.0</v>
      </c>
      <c r="D173" s="36" t="s">
        <v>4</v>
      </c>
      <c r="E173" s="36" t="s">
        <v>12</v>
      </c>
      <c r="F173" s="38">
        <v>1.68815591</v>
      </c>
    </row>
    <row r="174">
      <c r="A174" s="24" t="s">
        <v>10</v>
      </c>
      <c r="B174" s="24" t="s">
        <v>388</v>
      </c>
      <c r="C174" s="36">
        <v>2020.0</v>
      </c>
      <c r="D174" s="36" t="s">
        <v>4</v>
      </c>
      <c r="E174" s="36" t="s">
        <v>12</v>
      </c>
      <c r="F174" s="38">
        <v>11.0238544</v>
      </c>
    </row>
    <row r="175">
      <c r="A175" s="24" t="s">
        <v>11</v>
      </c>
      <c r="B175" s="24" t="s">
        <v>402</v>
      </c>
      <c r="C175" s="36">
        <v>2020.0</v>
      </c>
      <c r="D175" s="36" t="s">
        <v>4</v>
      </c>
      <c r="E175" s="36" t="s">
        <v>12</v>
      </c>
      <c r="F175" s="38">
        <v>1.71218657</v>
      </c>
    </row>
    <row r="176">
      <c r="A176" s="24" t="s">
        <v>12</v>
      </c>
      <c r="B176" s="24" t="s">
        <v>401</v>
      </c>
      <c r="C176" s="36">
        <v>2020.0</v>
      </c>
      <c r="D176" s="36" t="s">
        <v>4</v>
      </c>
      <c r="E176" s="36" t="s">
        <v>12</v>
      </c>
      <c r="F176" s="38">
        <v>0.33148818</v>
      </c>
    </row>
    <row r="177">
      <c r="A177" s="24" t="s">
        <v>13</v>
      </c>
      <c r="B177" s="24" t="s">
        <v>403</v>
      </c>
      <c r="C177" s="36">
        <v>2020.0</v>
      </c>
      <c r="D177" s="36" t="s">
        <v>4</v>
      </c>
      <c r="E177" s="36" t="s">
        <v>12</v>
      </c>
      <c r="F177" s="38">
        <v>3.28166574</v>
      </c>
    </row>
    <row r="178">
      <c r="A178" s="24" t="s">
        <v>14</v>
      </c>
      <c r="B178" s="24" t="s">
        <v>395</v>
      </c>
      <c r="C178" s="36">
        <v>2020.0</v>
      </c>
      <c r="D178" s="36" t="s">
        <v>4</v>
      </c>
      <c r="E178" s="36" t="s">
        <v>12</v>
      </c>
      <c r="F178" s="38">
        <v>1.35556052</v>
      </c>
    </row>
    <row r="179">
      <c r="A179" s="24" t="s">
        <v>15</v>
      </c>
      <c r="B179" s="24" t="s">
        <v>377</v>
      </c>
      <c r="C179" s="36">
        <v>2020.0</v>
      </c>
      <c r="D179" s="36" t="s">
        <v>4</v>
      </c>
      <c r="E179" s="36" t="s">
        <v>12</v>
      </c>
      <c r="F179" s="38">
        <v>12.1817968</v>
      </c>
    </row>
    <row r="180">
      <c r="A180" s="24" t="s">
        <v>16</v>
      </c>
      <c r="B180" s="24" t="s">
        <v>382</v>
      </c>
      <c r="C180" s="36">
        <v>2020.0</v>
      </c>
      <c r="D180" s="36" t="s">
        <v>4</v>
      </c>
      <c r="E180" s="36" t="s">
        <v>12</v>
      </c>
      <c r="F180" s="38">
        <v>2.50606429</v>
      </c>
    </row>
    <row r="181">
      <c r="A181" s="24" t="s">
        <v>17</v>
      </c>
      <c r="B181" s="24" t="s">
        <v>404</v>
      </c>
      <c r="C181" s="36">
        <v>2020.0</v>
      </c>
      <c r="D181" s="36" t="s">
        <v>4</v>
      </c>
      <c r="E181" s="36" t="s">
        <v>12</v>
      </c>
      <c r="F181" s="38">
        <v>1.06516247</v>
      </c>
    </row>
    <row r="182">
      <c r="A182" s="24" t="s">
        <v>18</v>
      </c>
      <c r="B182" s="24" t="s">
        <v>383</v>
      </c>
      <c r="C182" s="36">
        <v>2020.0</v>
      </c>
      <c r="D182" s="36" t="s">
        <v>4</v>
      </c>
      <c r="E182" s="36" t="s">
        <v>12</v>
      </c>
      <c r="F182" s="38">
        <v>1.39725299</v>
      </c>
    </row>
    <row r="183">
      <c r="A183" s="24" t="s">
        <v>19</v>
      </c>
      <c r="B183" s="24" t="s">
        <v>380</v>
      </c>
      <c r="C183" s="36">
        <v>2020.0</v>
      </c>
      <c r="D183" s="36" t="s">
        <v>4</v>
      </c>
      <c r="E183" s="36" t="s">
        <v>12</v>
      </c>
      <c r="F183" s="38">
        <v>3.8805659</v>
      </c>
    </row>
    <row r="184">
      <c r="A184" s="24" t="s">
        <v>20</v>
      </c>
      <c r="B184" s="24" t="s">
        <v>387</v>
      </c>
      <c r="C184" s="36">
        <v>2020.0</v>
      </c>
      <c r="D184" s="36" t="s">
        <v>4</v>
      </c>
      <c r="E184" s="36" t="s">
        <v>12</v>
      </c>
      <c r="F184" s="38">
        <v>2.99609994</v>
      </c>
    </row>
    <row r="185">
      <c r="A185" s="24" t="s">
        <v>21</v>
      </c>
      <c r="B185" s="24" t="s">
        <v>393</v>
      </c>
      <c r="C185" s="36">
        <v>2020.0</v>
      </c>
      <c r="D185" s="36" t="s">
        <v>4</v>
      </c>
      <c r="E185" s="36" t="s">
        <v>12</v>
      </c>
      <c r="F185" s="38">
        <v>3.03002459</v>
      </c>
    </row>
    <row r="186">
      <c r="A186" s="24" t="s">
        <v>22</v>
      </c>
      <c r="B186" s="24" t="s">
        <v>408</v>
      </c>
      <c r="C186" s="36">
        <v>2020.0</v>
      </c>
      <c r="D186" s="36" t="s">
        <v>4</v>
      </c>
      <c r="E186" s="36" t="s">
        <v>12</v>
      </c>
      <c r="F186" s="38">
        <v>0.49575679</v>
      </c>
    </row>
    <row r="187">
      <c r="A187" s="24" t="s">
        <v>23</v>
      </c>
      <c r="B187" s="24" t="s">
        <v>379</v>
      </c>
      <c r="C187" s="36">
        <v>2020.0</v>
      </c>
      <c r="D187" s="36" t="s">
        <v>4</v>
      </c>
      <c r="E187" s="36" t="s">
        <v>12</v>
      </c>
      <c r="F187" s="38">
        <v>11.743291</v>
      </c>
    </row>
    <row r="188">
      <c r="A188" s="24" t="s">
        <v>24</v>
      </c>
      <c r="B188" s="24" t="s">
        <v>386</v>
      </c>
      <c r="C188" s="36">
        <v>2020.0</v>
      </c>
      <c r="D188" s="36" t="s">
        <v>4</v>
      </c>
      <c r="E188" s="36" t="s">
        <v>12</v>
      </c>
      <c r="F188" s="38">
        <v>4.56552472</v>
      </c>
    </row>
    <row r="189">
      <c r="A189" s="24" t="s">
        <v>25</v>
      </c>
      <c r="B189" s="24" t="s">
        <v>406</v>
      </c>
      <c r="C189" s="36">
        <v>2020.0</v>
      </c>
      <c r="D189" s="36" t="s">
        <v>4</v>
      </c>
      <c r="E189" s="36" t="s">
        <v>12</v>
      </c>
      <c r="F189" s="38">
        <v>1.08083503</v>
      </c>
    </row>
    <row r="190">
      <c r="A190" s="24" t="s">
        <v>26</v>
      </c>
      <c r="B190" s="24" t="s">
        <v>392</v>
      </c>
      <c r="C190" s="36">
        <v>2020.0</v>
      </c>
      <c r="D190" s="36" t="s">
        <v>4</v>
      </c>
      <c r="E190" s="36" t="s">
        <v>12</v>
      </c>
      <c r="F190" s="38">
        <v>1.54149461</v>
      </c>
    </row>
    <row r="191">
      <c r="A191" s="24" t="s">
        <v>27</v>
      </c>
      <c r="B191" s="24" t="s">
        <v>389</v>
      </c>
      <c r="C191" s="36">
        <v>2020.0</v>
      </c>
      <c r="D191" s="36" t="s">
        <v>4</v>
      </c>
      <c r="E191" s="36" t="s">
        <v>12</v>
      </c>
      <c r="F191" s="38">
        <v>4.29635874</v>
      </c>
    </row>
    <row r="192">
      <c r="A192" s="24" t="s">
        <v>28</v>
      </c>
      <c r="B192" s="24" t="s">
        <v>391</v>
      </c>
      <c r="C192" s="36">
        <v>2020.0</v>
      </c>
      <c r="D192" s="36" t="s">
        <v>4</v>
      </c>
      <c r="E192" s="36" t="s">
        <v>12</v>
      </c>
      <c r="F192" s="38">
        <v>2.04278532</v>
      </c>
    </row>
    <row r="193">
      <c r="A193" s="24" t="s">
        <v>29</v>
      </c>
      <c r="B193" s="24" t="s">
        <v>396</v>
      </c>
      <c r="C193" s="36">
        <v>2020.0</v>
      </c>
      <c r="D193" s="36" t="s">
        <v>4</v>
      </c>
      <c r="E193" s="36" t="s">
        <v>12</v>
      </c>
      <c r="F193" s="38">
        <v>2.00184279</v>
      </c>
    </row>
    <row r="194">
      <c r="A194" s="24" t="s">
        <v>30</v>
      </c>
      <c r="B194" s="24" t="s">
        <v>376</v>
      </c>
      <c r="C194" s="36">
        <v>2020.0</v>
      </c>
      <c r="D194" s="36" t="s">
        <v>4</v>
      </c>
      <c r="E194" s="36" t="s">
        <v>12</v>
      </c>
      <c r="F194" s="38">
        <v>3.16125553</v>
      </c>
    </row>
    <row r="195">
      <c r="A195" s="24" t="s">
        <v>31</v>
      </c>
      <c r="B195" s="24" t="s">
        <v>407</v>
      </c>
      <c r="C195" s="36">
        <v>2020.0</v>
      </c>
      <c r="D195" s="36" t="s">
        <v>4</v>
      </c>
      <c r="E195" s="36" t="s">
        <v>12</v>
      </c>
      <c r="F195" s="38">
        <v>1.13227965</v>
      </c>
    </row>
    <row r="196">
      <c r="A196" s="24" t="s">
        <v>32</v>
      </c>
      <c r="B196" s="24" t="s">
        <v>381</v>
      </c>
      <c r="C196" s="36">
        <v>2020.0</v>
      </c>
      <c r="D196" s="36" t="s">
        <v>4</v>
      </c>
      <c r="E196" s="36" t="s">
        <v>12</v>
      </c>
      <c r="F196" s="38">
        <v>1.28803698</v>
      </c>
    </row>
    <row r="197">
      <c r="A197" s="24" t="s">
        <v>33</v>
      </c>
      <c r="B197" s="24" t="s">
        <v>390</v>
      </c>
      <c r="C197" s="36">
        <v>2020.0</v>
      </c>
      <c r="D197" s="36" t="s">
        <v>4</v>
      </c>
      <c r="E197" s="36" t="s">
        <v>12</v>
      </c>
      <c r="F197" s="38">
        <v>5.45703306</v>
      </c>
    </row>
    <row r="198">
      <c r="A198" s="24" t="s">
        <v>34</v>
      </c>
      <c r="B198" s="24" t="s">
        <v>398</v>
      </c>
      <c r="C198" s="36">
        <v>2020.0</v>
      </c>
      <c r="D198" s="36" t="s">
        <v>4</v>
      </c>
      <c r="E198" s="36" t="s">
        <v>12</v>
      </c>
      <c r="F198" s="38">
        <v>1.19401496</v>
      </c>
    </row>
    <row r="199">
      <c r="A199" s="24" t="s">
        <v>35</v>
      </c>
      <c r="B199" s="24" t="s">
        <v>399</v>
      </c>
      <c r="C199" s="36">
        <v>2020.0</v>
      </c>
      <c r="D199" s="36" t="s">
        <v>4</v>
      </c>
      <c r="E199" s="36" t="s">
        <v>12</v>
      </c>
      <c r="F199" s="38">
        <v>0.97861479</v>
      </c>
    </row>
    <row r="200">
      <c r="A200" s="27" t="s">
        <v>4</v>
      </c>
      <c r="B200" s="24" t="s">
        <v>378</v>
      </c>
      <c r="C200" s="24">
        <v>2022.0</v>
      </c>
      <c r="D200" s="36" t="s">
        <v>4</v>
      </c>
      <c r="E200" s="36" t="s">
        <v>12</v>
      </c>
      <c r="F200" s="38">
        <v>0.402</v>
      </c>
    </row>
    <row r="201">
      <c r="A201" s="24" t="s">
        <v>5</v>
      </c>
      <c r="B201" s="24" t="s">
        <v>384</v>
      </c>
      <c r="C201" s="24">
        <v>2022.0</v>
      </c>
      <c r="D201" s="36" t="s">
        <v>4</v>
      </c>
      <c r="E201" s="36" t="s">
        <v>12</v>
      </c>
      <c r="F201" s="38">
        <v>0.98066</v>
      </c>
    </row>
    <row r="202">
      <c r="A202" s="24" t="s">
        <v>6</v>
      </c>
      <c r="B202" s="24" t="s">
        <v>394</v>
      </c>
      <c r="C202" s="24">
        <v>2022.0</v>
      </c>
      <c r="D202" s="36" t="s">
        <v>4</v>
      </c>
      <c r="E202" s="36" t="s">
        <v>12</v>
      </c>
      <c r="F202" s="38">
        <v>1.8413</v>
      </c>
    </row>
    <row r="203">
      <c r="A203" s="24" t="s">
        <v>7</v>
      </c>
      <c r="B203" s="24" t="s">
        <v>385</v>
      </c>
      <c r="C203" s="24">
        <v>2022.0</v>
      </c>
      <c r="D203" s="36" t="s">
        <v>4</v>
      </c>
      <c r="E203" s="36" t="s">
        <v>12</v>
      </c>
      <c r="F203" s="38">
        <v>2.14729</v>
      </c>
    </row>
    <row r="204">
      <c r="A204" s="24" t="s">
        <v>8</v>
      </c>
      <c r="B204" s="24" t="s">
        <v>405</v>
      </c>
      <c r="C204" s="24">
        <v>2022.0</v>
      </c>
      <c r="D204" s="36" t="s">
        <v>4</v>
      </c>
      <c r="E204" s="36" t="s">
        <v>12</v>
      </c>
      <c r="F204" s="38">
        <v>0.41118</v>
      </c>
    </row>
    <row r="205">
      <c r="A205" s="24" t="s">
        <v>9</v>
      </c>
      <c r="B205" s="24" t="s">
        <v>397</v>
      </c>
      <c r="C205" s="24">
        <v>2022.0</v>
      </c>
      <c r="D205" s="36" t="s">
        <v>4</v>
      </c>
      <c r="E205" s="36" t="s">
        <v>12</v>
      </c>
      <c r="F205" s="38">
        <v>1.148</v>
      </c>
    </row>
    <row r="206">
      <c r="A206" s="24" t="s">
        <v>10</v>
      </c>
      <c r="B206" s="24" t="s">
        <v>388</v>
      </c>
      <c r="C206" s="24">
        <v>2022.0</v>
      </c>
      <c r="D206" s="36" t="s">
        <v>4</v>
      </c>
      <c r="E206" s="36" t="s">
        <v>12</v>
      </c>
      <c r="F206" s="38">
        <v>7.89582</v>
      </c>
    </row>
    <row r="207">
      <c r="A207" s="24" t="s">
        <v>11</v>
      </c>
      <c r="B207" s="24" t="s">
        <v>402</v>
      </c>
      <c r="C207" s="24">
        <v>2022.0</v>
      </c>
      <c r="D207" s="36" t="s">
        <v>4</v>
      </c>
      <c r="E207" s="36" t="s">
        <v>12</v>
      </c>
      <c r="F207" s="38">
        <v>1.33166</v>
      </c>
    </row>
    <row r="208">
      <c r="A208" s="24" t="s">
        <v>12</v>
      </c>
      <c r="B208" s="24" t="s">
        <v>401</v>
      </c>
      <c r="C208" s="24">
        <v>2022.0</v>
      </c>
      <c r="D208" s="36" t="s">
        <v>4</v>
      </c>
      <c r="E208" s="36" t="s">
        <v>12</v>
      </c>
      <c r="F208" s="38">
        <v>0.41598</v>
      </c>
    </row>
    <row r="209">
      <c r="A209" s="24">
        <v>10.0</v>
      </c>
      <c r="B209" s="24" t="s">
        <v>403</v>
      </c>
      <c r="C209" s="24">
        <v>2022.0</v>
      </c>
      <c r="D209" s="36" t="s">
        <v>4</v>
      </c>
      <c r="E209" s="36" t="s">
        <v>12</v>
      </c>
      <c r="F209" s="38">
        <v>3.23941</v>
      </c>
    </row>
    <row r="210">
      <c r="A210" s="24">
        <v>11.0</v>
      </c>
      <c r="B210" s="24" t="s">
        <v>395</v>
      </c>
      <c r="C210" s="24">
        <v>2022.0</v>
      </c>
      <c r="D210" s="36" t="s">
        <v>4</v>
      </c>
      <c r="E210" s="36" t="s">
        <v>12</v>
      </c>
      <c r="F210" s="38">
        <v>1.34992</v>
      </c>
    </row>
    <row r="211">
      <c r="A211" s="24">
        <v>12.0</v>
      </c>
      <c r="B211" s="24" t="s">
        <v>377</v>
      </c>
      <c r="C211" s="24">
        <v>2022.0</v>
      </c>
      <c r="D211" s="36" t="s">
        <v>4</v>
      </c>
      <c r="E211" s="36" t="s">
        <v>12</v>
      </c>
      <c r="F211" s="38">
        <v>10.73711</v>
      </c>
    </row>
    <row r="212">
      <c r="A212" s="24">
        <v>13.0</v>
      </c>
      <c r="B212" s="24" t="s">
        <v>382</v>
      </c>
      <c r="C212" s="24">
        <v>2022.0</v>
      </c>
      <c r="D212" s="36" t="s">
        <v>4</v>
      </c>
      <c r="E212" s="36" t="s">
        <v>12</v>
      </c>
      <c r="F212" s="38">
        <v>2.15725</v>
      </c>
    </row>
    <row r="213">
      <c r="A213" s="24">
        <v>14.0</v>
      </c>
      <c r="B213" s="24" t="s">
        <v>404</v>
      </c>
      <c r="C213" s="24">
        <v>2022.0</v>
      </c>
      <c r="D213" s="36" t="s">
        <v>4</v>
      </c>
      <c r="E213" s="36" t="s">
        <v>12</v>
      </c>
      <c r="F213" s="38">
        <v>1.2691</v>
      </c>
    </row>
    <row r="214">
      <c r="A214" s="24">
        <v>15.0</v>
      </c>
      <c r="B214" s="24" t="s">
        <v>383</v>
      </c>
      <c r="C214" s="24">
        <v>2022.0</v>
      </c>
      <c r="D214" s="36" t="s">
        <v>4</v>
      </c>
      <c r="E214" s="36" t="s">
        <v>12</v>
      </c>
      <c r="F214" s="38">
        <v>1.16836</v>
      </c>
    </row>
    <row r="215">
      <c r="A215" s="24">
        <v>16.0</v>
      </c>
      <c r="B215" s="24" t="s">
        <v>380</v>
      </c>
      <c r="C215" s="24">
        <v>2022.0</v>
      </c>
      <c r="D215" s="36" t="s">
        <v>4</v>
      </c>
      <c r="E215" s="36" t="s">
        <v>12</v>
      </c>
      <c r="F215" s="38">
        <v>3.66677</v>
      </c>
    </row>
    <row r="216">
      <c r="A216" s="24">
        <v>17.0</v>
      </c>
      <c r="B216" s="24" t="s">
        <v>387</v>
      </c>
      <c r="C216" s="24">
        <v>2022.0</v>
      </c>
      <c r="D216" s="36" t="s">
        <v>4</v>
      </c>
      <c r="E216" s="36" t="s">
        <v>12</v>
      </c>
      <c r="F216" s="38">
        <v>2.56361</v>
      </c>
    </row>
    <row r="217">
      <c r="A217" s="24">
        <v>18.0</v>
      </c>
      <c r="B217" s="24" t="s">
        <v>393</v>
      </c>
      <c r="C217" s="24">
        <v>2022.0</v>
      </c>
      <c r="D217" s="36" t="s">
        <v>4</v>
      </c>
      <c r="E217" s="36" t="s">
        <v>12</v>
      </c>
      <c r="F217" s="38">
        <v>3.52872</v>
      </c>
    </row>
    <row r="218">
      <c r="A218" s="24">
        <v>19.0</v>
      </c>
      <c r="B218" s="24" t="s">
        <v>408</v>
      </c>
      <c r="C218" s="24">
        <v>2022.0</v>
      </c>
      <c r="D218" s="36" t="s">
        <v>4</v>
      </c>
      <c r="E218" s="36" t="s">
        <v>12</v>
      </c>
      <c r="F218" s="38">
        <v>0.50157</v>
      </c>
    </row>
    <row r="219">
      <c r="A219" s="24">
        <v>20.0</v>
      </c>
      <c r="B219" s="24" t="s">
        <v>379</v>
      </c>
      <c r="C219" s="24">
        <v>2022.0</v>
      </c>
      <c r="D219" s="36" t="s">
        <v>4</v>
      </c>
      <c r="E219" s="36" t="s">
        <v>12</v>
      </c>
      <c r="F219" s="38">
        <v>10.79865</v>
      </c>
    </row>
    <row r="220">
      <c r="A220" s="24">
        <v>21.0</v>
      </c>
      <c r="B220" s="24" t="s">
        <v>386</v>
      </c>
      <c r="C220" s="24">
        <v>2022.0</v>
      </c>
      <c r="D220" s="36" t="s">
        <v>4</v>
      </c>
      <c r="E220" s="36" t="s">
        <v>12</v>
      </c>
      <c r="F220" s="38">
        <v>4.04974</v>
      </c>
    </row>
    <row r="221">
      <c r="A221" s="24">
        <v>22.0</v>
      </c>
      <c r="B221" s="24" t="s">
        <v>406</v>
      </c>
      <c r="C221" s="24">
        <v>2022.0</v>
      </c>
      <c r="D221" s="36" t="s">
        <v>4</v>
      </c>
      <c r="E221" s="36" t="s">
        <v>12</v>
      </c>
      <c r="F221" s="38">
        <v>0.64678</v>
      </c>
    </row>
    <row r="222">
      <c r="A222" s="24">
        <v>23.0</v>
      </c>
      <c r="B222" s="24" t="s">
        <v>392</v>
      </c>
      <c r="C222" s="24">
        <v>2022.0</v>
      </c>
      <c r="D222" s="36" t="s">
        <v>4</v>
      </c>
      <c r="E222" s="36" t="s">
        <v>12</v>
      </c>
      <c r="F222" s="38">
        <v>1.11619</v>
      </c>
    </row>
    <row r="223">
      <c r="A223" s="24">
        <v>24.0</v>
      </c>
      <c r="B223" s="24" t="s">
        <v>389</v>
      </c>
      <c r="C223" s="24">
        <v>2022.0</v>
      </c>
      <c r="D223" s="36" t="s">
        <v>4</v>
      </c>
      <c r="E223" s="36" t="s">
        <v>12</v>
      </c>
      <c r="F223" s="38">
        <v>4.34469</v>
      </c>
    </row>
    <row r="224">
      <c r="A224" s="24">
        <v>25.0</v>
      </c>
      <c r="B224" s="24" t="s">
        <v>391</v>
      </c>
      <c r="C224" s="24">
        <v>2022.0</v>
      </c>
      <c r="D224" s="36" t="s">
        <v>4</v>
      </c>
      <c r="E224" s="36" t="s">
        <v>12</v>
      </c>
      <c r="F224" s="38">
        <v>1.61471</v>
      </c>
    </row>
    <row r="225">
      <c r="A225" s="24">
        <v>26.0</v>
      </c>
      <c r="B225" s="24" t="s">
        <v>396</v>
      </c>
      <c r="C225" s="24">
        <v>2022.0</v>
      </c>
      <c r="D225" s="36" t="s">
        <v>4</v>
      </c>
      <c r="E225" s="36" t="s">
        <v>12</v>
      </c>
      <c r="F225" s="38">
        <v>1.77798</v>
      </c>
    </row>
    <row r="226">
      <c r="A226" s="24">
        <v>27.0</v>
      </c>
      <c r="B226" s="24" t="s">
        <v>376</v>
      </c>
      <c r="C226" s="24">
        <v>2022.0</v>
      </c>
      <c r="D226" s="36" t="s">
        <v>4</v>
      </c>
      <c r="E226" s="36" t="s">
        <v>12</v>
      </c>
      <c r="F226" s="38">
        <v>2.89397</v>
      </c>
    </row>
    <row r="227">
      <c r="A227" s="24">
        <v>28.0</v>
      </c>
      <c r="B227" s="24" t="s">
        <v>407</v>
      </c>
      <c r="C227" s="24">
        <v>2022.0</v>
      </c>
      <c r="D227" s="36" t="s">
        <v>4</v>
      </c>
      <c r="E227" s="36" t="s">
        <v>12</v>
      </c>
      <c r="F227" s="38">
        <v>1.15133</v>
      </c>
    </row>
    <row r="228">
      <c r="A228" s="24">
        <v>29.0</v>
      </c>
      <c r="B228" s="24" t="s">
        <v>381</v>
      </c>
      <c r="C228" s="24">
        <v>2022.0</v>
      </c>
      <c r="D228" s="36" t="s">
        <v>4</v>
      </c>
      <c r="E228" s="36" t="s">
        <v>12</v>
      </c>
      <c r="F228" s="38">
        <v>1.16621</v>
      </c>
    </row>
    <row r="229">
      <c r="A229" s="24">
        <v>30.0</v>
      </c>
      <c r="B229" s="24" t="s">
        <v>390</v>
      </c>
      <c r="C229" s="24">
        <v>2022.0</v>
      </c>
      <c r="D229" s="36" t="s">
        <v>4</v>
      </c>
      <c r="E229" s="36" t="s">
        <v>12</v>
      </c>
      <c r="F229" s="38">
        <v>5.08203</v>
      </c>
    </row>
    <row r="230">
      <c r="A230" s="24">
        <v>31.0</v>
      </c>
      <c r="B230" s="24" t="s">
        <v>398</v>
      </c>
      <c r="C230" s="24">
        <v>2022.0</v>
      </c>
      <c r="D230" s="36" t="s">
        <v>4</v>
      </c>
      <c r="E230" s="36" t="s">
        <v>12</v>
      </c>
      <c r="F230" s="38">
        <v>0.62698</v>
      </c>
    </row>
    <row r="231">
      <c r="A231" s="24">
        <v>32.0</v>
      </c>
      <c r="B231" s="24" t="s">
        <v>399</v>
      </c>
      <c r="C231" s="24">
        <v>2022.0</v>
      </c>
      <c r="D231" s="36" t="s">
        <v>4</v>
      </c>
      <c r="E231" s="36" t="s">
        <v>12</v>
      </c>
      <c r="F231" s="38">
        <v>0.71947</v>
      </c>
    </row>
    <row r="232">
      <c r="A232" s="27" t="s">
        <v>3</v>
      </c>
      <c r="B232" s="24" t="s">
        <v>400</v>
      </c>
      <c r="C232" s="24">
        <v>2022.0</v>
      </c>
      <c r="D232" s="36" t="s">
        <v>4</v>
      </c>
      <c r="E232" s="36" t="s">
        <v>12</v>
      </c>
      <c r="F232" s="38">
        <v>2.60312</v>
      </c>
    </row>
  </sheetData>
  <autoFilter ref="$A$1:$F$232"/>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27" t="s">
        <v>3</v>
      </c>
      <c r="B2" s="24" t="s">
        <v>400</v>
      </c>
      <c r="C2" s="36">
        <v>2014.0</v>
      </c>
      <c r="D2" s="37" t="s">
        <v>4</v>
      </c>
      <c r="E2" s="37" t="s">
        <v>13</v>
      </c>
      <c r="F2" s="36">
        <v>16.15316202</v>
      </c>
    </row>
    <row r="3">
      <c r="A3" s="27" t="s">
        <v>4</v>
      </c>
      <c r="B3" s="24" t="s">
        <v>378</v>
      </c>
      <c r="C3" s="36">
        <v>2014.0</v>
      </c>
      <c r="D3" s="37" t="s">
        <v>4</v>
      </c>
      <c r="E3" s="37" t="s">
        <v>13</v>
      </c>
      <c r="F3" s="36">
        <v>1.754837615</v>
      </c>
    </row>
    <row r="4">
      <c r="A4" s="24" t="s">
        <v>5</v>
      </c>
      <c r="B4" s="24" t="s">
        <v>384</v>
      </c>
      <c r="C4" s="36">
        <v>2014.0</v>
      </c>
      <c r="D4" s="37" t="s">
        <v>4</v>
      </c>
      <c r="E4" s="37" t="s">
        <v>13</v>
      </c>
      <c r="F4" s="36">
        <v>1.796923922</v>
      </c>
    </row>
    <row r="5">
      <c r="A5" s="24" t="s">
        <v>6</v>
      </c>
      <c r="B5" s="24" t="s">
        <v>394</v>
      </c>
      <c r="C5" s="36">
        <v>2014.0</v>
      </c>
      <c r="D5" s="37" t="s">
        <v>4</v>
      </c>
      <c r="E5" s="37" t="s">
        <v>13</v>
      </c>
      <c r="F5" s="36">
        <v>2.931972821</v>
      </c>
    </row>
    <row r="6">
      <c r="A6" s="24" t="s">
        <v>7</v>
      </c>
      <c r="B6" s="24" t="s">
        <v>385</v>
      </c>
      <c r="C6" s="36">
        <v>2014.0</v>
      </c>
      <c r="D6" s="37" t="s">
        <v>4</v>
      </c>
      <c r="E6" s="37" t="s">
        <v>13</v>
      </c>
      <c r="F6" s="36">
        <v>29.32255932</v>
      </c>
    </row>
    <row r="7">
      <c r="A7" s="24" t="s">
        <v>8</v>
      </c>
      <c r="B7" s="24" t="s">
        <v>405</v>
      </c>
      <c r="C7" s="36">
        <v>2014.0</v>
      </c>
      <c r="D7" s="37" t="s">
        <v>4</v>
      </c>
      <c r="E7" s="37" t="s">
        <v>13</v>
      </c>
      <c r="F7" s="36">
        <v>2.6960741</v>
      </c>
    </row>
    <row r="8">
      <c r="A8" s="24" t="s">
        <v>9</v>
      </c>
      <c r="B8" s="24" t="s">
        <v>397</v>
      </c>
      <c r="C8" s="36">
        <v>2014.0</v>
      </c>
      <c r="D8" s="37" t="s">
        <v>4</v>
      </c>
      <c r="E8" s="37" t="s">
        <v>13</v>
      </c>
      <c r="F8" s="36">
        <v>9.667528648</v>
      </c>
    </row>
    <row r="9">
      <c r="A9" s="24" t="s">
        <v>10</v>
      </c>
      <c r="B9" s="24" t="s">
        <v>388</v>
      </c>
      <c r="C9" s="36">
        <v>2014.0</v>
      </c>
      <c r="D9" s="37" t="s">
        <v>4</v>
      </c>
      <c r="E9" s="37" t="s">
        <v>13</v>
      </c>
      <c r="F9" s="36">
        <v>54.91567692</v>
      </c>
    </row>
    <row r="10">
      <c r="A10" s="24" t="s">
        <v>11</v>
      </c>
      <c r="B10" s="24" t="s">
        <v>402</v>
      </c>
      <c r="C10" s="36">
        <v>2014.0</v>
      </c>
      <c r="D10" s="37" t="s">
        <v>4</v>
      </c>
      <c r="E10" s="37" t="s">
        <v>13</v>
      </c>
      <c r="F10" s="36">
        <v>6.39809688</v>
      </c>
    </row>
    <row r="11">
      <c r="A11" s="24" t="s">
        <v>12</v>
      </c>
      <c r="B11" s="24" t="s">
        <v>401</v>
      </c>
      <c r="C11" s="36">
        <v>2014.0</v>
      </c>
      <c r="D11" s="37" t="s">
        <v>4</v>
      </c>
      <c r="E11" s="37" t="s">
        <v>13</v>
      </c>
      <c r="F11" s="36">
        <v>0.374992979</v>
      </c>
    </row>
    <row r="12">
      <c r="A12" s="24" t="s">
        <v>13</v>
      </c>
      <c r="B12" s="24" t="s">
        <v>403</v>
      </c>
      <c r="C12" s="36">
        <v>2014.0</v>
      </c>
      <c r="D12" s="37" t="s">
        <v>4</v>
      </c>
      <c r="E12" s="37" t="s">
        <v>13</v>
      </c>
      <c r="F12" s="36">
        <v>12.86820441</v>
      </c>
    </row>
    <row r="13">
      <c r="A13" s="24" t="s">
        <v>14</v>
      </c>
      <c r="B13" s="24" t="s">
        <v>395</v>
      </c>
      <c r="C13" s="36">
        <v>2014.0</v>
      </c>
      <c r="D13" s="37" t="s">
        <v>4</v>
      </c>
      <c r="E13" s="37" t="s">
        <v>13</v>
      </c>
      <c r="F13" s="36">
        <v>11.68030518</v>
      </c>
    </row>
    <row r="14">
      <c r="A14" s="24" t="s">
        <v>15</v>
      </c>
      <c r="B14" s="24" t="s">
        <v>377</v>
      </c>
      <c r="C14" s="36">
        <v>2014.0</v>
      </c>
      <c r="D14" s="37" t="s">
        <v>4</v>
      </c>
      <c r="E14" s="37" t="s">
        <v>13</v>
      </c>
      <c r="F14" s="36">
        <v>49.41311966</v>
      </c>
    </row>
    <row r="15">
      <c r="A15" s="24" t="s">
        <v>16</v>
      </c>
      <c r="B15" s="24" t="s">
        <v>382</v>
      </c>
      <c r="C15" s="36">
        <v>2014.0</v>
      </c>
      <c r="D15" s="37" t="s">
        <v>4</v>
      </c>
      <c r="E15" s="37" t="s">
        <v>13</v>
      </c>
      <c r="F15" s="36">
        <v>22.31427514</v>
      </c>
    </row>
    <row r="16">
      <c r="A16" s="24" t="s">
        <v>17</v>
      </c>
      <c r="B16" s="24" t="s">
        <v>404</v>
      </c>
      <c r="C16" s="36">
        <v>2014.0</v>
      </c>
      <c r="D16" s="37" t="s">
        <v>4</v>
      </c>
      <c r="E16" s="37" t="s">
        <v>13</v>
      </c>
      <c r="F16" s="36">
        <v>6.115647581</v>
      </c>
    </row>
    <row r="17">
      <c r="A17" s="24" t="s">
        <v>18</v>
      </c>
      <c r="B17" s="24" t="s">
        <v>383</v>
      </c>
      <c r="C17" s="36">
        <v>2014.0</v>
      </c>
      <c r="D17" s="37" t="s">
        <v>4</v>
      </c>
      <c r="E17" s="37" t="s">
        <v>13</v>
      </c>
      <c r="F17" s="36">
        <v>6.739428709</v>
      </c>
    </row>
    <row r="18">
      <c r="A18" s="24" t="s">
        <v>19</v>
      </c>
      <c r="B18" s="24" t="s">
        <v>380</v>
      </c>
      <c r="C18" s="36">
        <v>2014.0</v>
      </c>
      <c r="D18" s="37" t="s">
        <v>4</v>
      </c>
      <c r="E18" s="37" t="s">
        <v>13</v>
      </c>
      <c r="F18" s="36">
        <v>25.17914803</v>
      </c>
    </row>
    <row r="19">
      <c r="A19" s="24" t="s">
        <v>20</v>
      </c>
      <c r="B19" s="24" t="s">
        <v>387</v>
      </c>
      <c r="C19" s="36">
        <v>2014.0</v>
      </c>
      <c r="D19" s="37" t="s">
        <v>4</v>
      </c>
      <c r="E19" s="37" t="s">
        <v>13</v>
      </c>
      <c r="F19" s="36">
        <v>12.9192334</v>
      </c>
    </row>
    <row r="20">
      <c r="A20" s="24" t="s">
        <v>21</v>
      </c>
      <c r="B20" s="24" t="s">
        <v>393</v>
      </c>
      <c r="C20" s="36">
        <v>2014.0</v>
      </c>
      <c r="D20" s="37" t="s">
        <v>4</v>
      </c>
      <c r="E20" s="37" t="s">
        <v>13</v>
      </c>
      <c r="F20" s="36">
        <v>13.39409972</v>
      </c>
    </row>
    <row r="21">
      <c r="A21" s="24" t="s">
        <v>22</v>
      </c>
      <c r="B21" s="24" t="s">
        <v>408</v>
      </c>
      <c r="C21" s="36">
        <v>2014.0</v>
      </c>
      <c r="D21" s="37" t="s">
        <v>4</v>
      </c>
      <c r="E21" s="37" t="s">
        <v>13</v>
      </c>
      <c r="F21" s="36">
        <v>2.827725983</v>
      </c>
    </row>
    <row r="22">
      <c r="A22" s="24" t="s">
        <v>23</v>
      </c>
      <c r="B22" s="24" t="s">
        <v>379</v>
      </c>
      <c r="C22" s="36">
        <v>2014.0</v>
      </c>
      <c r="D22" s="37" t="s">
        <v>4</v>
      </c>
      <c r="E22" s="37" t="s">
        <v>13</v>
      </c>
      <c r="F22" s="36">
        <v>51.72955508</v>
      </c>
    </row>
    <row r="23">
      <c r="A23" s="24" t="s">
        <v>24</v>
      </c>
      <c r="B23" s="24" t="s">
        <v>386</v>
      </c>
      <c r="C23" s="36">
        <v>2014.0</v>
      </c>
      <c r="D23" s="37" t="s">
        <v>4</v>
      </c>
      <c r="E23" s="37" t="s">
        <v>13</v>
      </c>
      <c r="F23" s="36">
        <v>26.59399095</v>
      </c>
    </row>
    <row r="24">
      <c r="A24" s="24" t="s">
        <v>25</v>
      </c>
      <c r="B24" s="24" t="s">
        <v>406</v>
      </c>
      <c r="C24" s="36">
        <v>2014.0</v>
      </c>
      <c r="D24" s="37" t="s">
        <v>4</v>
      </c>
      <c r="E24" s="37" t="s">
        <v>13</v>
      </c>
      <c r="F24" s="36">
        <v>11.66021035</v>
      </c>
    </row>
    <row r="25">
      <c r="A25" s="24" t="s">
        <v>26</v>
      </c>
      <c r="B25" s="24" t="s">
        <v>392</v>
      </c>
      <c r="C25" s="36">
        <v>2014.0</v>
      </c>
      <c r="D25" s="37" t="s">
        <v>4</v>
      </c>
      <c r="E25" s="37" t="s">
        <v>13</v>
      </c>
      <c r="F25" s="36">
        <v>13.87534656</v>
      </c>
    </row>
    <row r="26">
      <c r="A26" s="24" t="s">
        <v>27</v>
      </c>
      <c r="B26" s="24" t="s">
        <v>389</v>
      </c>
      <c r="C26" s="36">
        <v>2014.0</v>
      </c>
      <c r="D26" s="37" t="s">
        <v>4</v>
      </c>
      <c r="E26" s="37" t="s">
        <v>13</v>
      </c>
      <c r="F26" s="36">
        <v>27.46327988</v>
      </c>
    </row>
    <row r="27">
      <c r="A27" s="24" t="s">
        <v>28</v>
      </c>
      <c r="B27" s="24" t="s">
        <v>391</v>
      </c>
      <c r="C27" s="36">
        <v>2014.0</v>
      </c>
      <c r="D27" s="37" t="s">
        <v>4</v>
      </c>
      <c r="E27" s="37" t="s">
        <v>13</v>
      </c>
      <c r="F27" s="36">
        <v>11.42630921</v>
      </c>
    </row>
    <row r="28">
      <c r="A28" s="24" t="s">
        <v>29</v>
      </c>
      <c r="B28" s="24" t="s">
        <v>396</v>
      </c>
      <c r="C28" s="36">
        <v>2014.0</v>
      </c>
      <c r="D28" s="37" t="s">
        <v>4</v>
      </c>
      <c r="E28" s="37" t="s">
        <v>13</v>
      </c>
      <c r="F28" s="36">
        <v>5.137092772</v>
      </c>
    </row>
    <row r="29">
      <c r="A29" s="24" t="s">
        <v>30</v>
      </c>
      <c r="B29" s="24" t="s">
        <v>376</v>
      </c>
      <c r="C29" s="36">
        <v>2014.0</v>
      </c>
      <c r="D29" s="37" t="s">
        <v>4</v>
      </c>
      <c r="E29" s="37" t="s">
        <v>13</v>
      </c>
      <c r="F29" s="36">
        <v>27.46745609</v>
      </c>
    </row>
    <row r="30">
      <c r="A30" s="24" t="s">
        <v>31</v>
      </c>
      <c r="B30" s="24" t="s">
        <v>407</v>
      </c>
      <c r="C30" s="36">
        <v>2014.0</v>
      </c>
      <c r="D30" s="37" t="s">
        <v>4</v>
      </c>
      <c r="E30" s="37" t="s">
        <v>13</v>
      </c>
      <c r="F30" s="36">
        <v>5.572133433</v>
      </c>
    </row>
    <row r="31">
      <c r="A31" s="24" t="s">
        <v>32</v>
      </c>
      <c r="B31" s="24" t="s">
        <v>381</v>
      </c>
      <c r="C31" s="36">
        <v>2014.0</v>
      </c>
      <c r="D31" s="37" t="s">
        <v>4</v>
      </c>
      <c r="E31" s="37" t="s">
        <v>13</v>
      </c>
      <c r="F31" s="36">
        <v>10.46714492</v>
      </c>
    </row>
    <row r="32">
      <c r="A32" s="24" t="s">
        <v>33</v>
      </c>
      <c r="B32" s="24" t="s">
        <v>390</v>
      </c>
      <c r="C32" s="36">
        <v>2014.0</v>
      </c>
      <c r="D32" s="37" t="s">
        <v>4</v>
      </c>
      <c r="E32" s="37" t="s">
        <v>13</v>
      </c>
      <c r="F32" s="36">
        <v>29.20115455</v>
      </c>
    </row>
    <row r="33">
      <c r="A33" s="24" t="s">
        <v>34</v>
      </c>
      <c r="B33" s="24" t="s">
        <v>398</v>
      </c>
      <c r="C33" s="36">
        <v>2014.0</v>
      </c>
      <c r="D33" s="37" t="s">
        <v>4</v>
      </c>
      <c r="E33" s="37" t="s">
        <v>13</v>
      </c>
      <c r="F33" s="36">
        <v>36.96980075</v>
      </c>
    </row>
    <row r="34">
      <c r="A34" s="24" t="s">
        <v>35</v>
      </c>
      <c r="B34" s="24" t="s">
        <v>399</v>
      </c>
      <c r="C34" s="36">
        <v>2014.0</v>
      </c>
      <c r="D34" s="37" t="s">
        <v>4</v>
      </c>
      <c r="E34" s="37" t="s">
        <v>13</v>
      </c>
      <c r="F34" s="36">
        <v>9.925928513</v>
      </c>
    </row>
    <row r="35">
      <c r="A35" s="27" t="s">
        <v>3</v>
      </c>
      <c r="B35" s="24" t="s">
        <v>400</v>
      </c>
      <c r="C35" s="36">
        <v>2015.0</v>
      </c>
      <c r="D35" s="37" t="s">
        <v>4</v>
      </c>
      <c r="E35" s="37" t="s">
        <v>13</v>
      </c>
      <c r="F35" s="36">
        <v>15.77046804</v>
      </c>
    </row>
    <row r="36">
      <c r="A36" s="27" t="s">
        <v>4</v>
      </c>
      <c r="B36" s="24" t="s">
        <v>378</v>
      </c>
      <c r="C36" s="36">
        <v>2015.0</v>
      </c>
      <c r="D36" s="37" t="s">
        <v>4</v>
      </c>
      <c r="E36" s="37" t="s">
        <v>13</v>
      </c>
      <c r="F36" s="36">
        <v>1.443874331</v>
      </c>
    </row>
    <row r="37">
      <c r="A37" s="24" t="s">
        <v>5</v>
      </c>
      <c r="B37" s="24" t="s">
        <v>384</v>
      </c>
      <c r="C37" s="36">
        <v>2015.0</v>
      </c>
      <c r="D37" s="37" t="s">
        <v>4</v>
      </c>
      <c r="E37" s="37" t="s">
        <v>13</v>
      </c>
      <c r="F37" s="36">
        <v>1.001308881</v>
      </c>
    </row>
    <row r="38">
      <c r="A38" s="24" t="s">
        <v>6</v>
      </c>
      <c r="B38" s="24" t="s">
        <v>394</v>
      </c>
      <c r="C38" s="36">
        <v>2015.0</v>
      </c>
      <c r="D38" s="37" t="s">
        <v>4</v>
      </c>
      <c r="E38" s="37" t="s">
        <v>13</v>
      </c>
      <c r="F38" s="36">
        <v>1.924161465</v>
      </c>
    </row>
    <row r="39">
      <c r="A39" s="24" t="s">
        <v>7</v>
      </c>
      <c r="B39" s="24" t="s">
        <v>385</v>
      </c>
      <c r="C39" s="36">
        <v>2015.0</v>
      </c>
      <c r="D39" s="37" t="s">
        <v>4</v>
      </c>
      <c r="E39" s="37" t="s">
        <v>13</v>
      </c>
      <c r="F39" s="36">
        <v>25.77195671</v>
      </c>
    </row>
    <row r="40">
      <c r="A40" s="24" t="s">
        <v>8</v>
      </c>
      <c r="B40" s="24" t="s">
        <v>405</v>
      </c>
      <c r="C40" s="36">
        <v>2015.0</v>
      </c>
      <c r="D40" s="37" t="s">
        <v>4</v>
      </c>
      <c r="E40" s="37" t="s">
        <v>13</v>
      </c>
      <c r="F40" s="36">
        <v>1.456434736</v>
      </c>
    </row>
    <row r="41">
      <c r="A41" s="24" t="s">
        <v>9</v>
      </c>
      <c r="B41" s="24" t="s">
        <v>397</v>
      </c>
      <c r="C41" s="36">
        <v>2015.0</v>
      </c>
      <c r="D41" s="37" t="s">
        <v>4</v>
      </c>
      <c r="E41" s="37" t="s">
        <v>13</v>
      </c>
      <c r="F41" s="36">
        <v>1.690769453</v>
      </c>
    </row>
    <row r="42">
      <c r="A42" s="24" t="s">
        <v>10</v>
      </c>
      <c r="B42" s="24" t="s">
        <v>388</v>
      </c>
      <c r="C42" s="36">
        <v>2015.0</v>
      </c>
      <c r="D42" s="37" t="s">
        <v>4</v>
      </c>
      <c r="E42" s="37" t="s">
        <v>13</v>
      </c>
      <c r="F42" s="36">
        <v>80.33363185</v>
      </c>
    </row>
    <row r="43">
      <c r="A43" s="24" t="s">
        <v>11</v>
      </c>
      <c r="B43" s="24" t="s">
        <v>402</v>
      </c>
      <c r="C43" s="36">
        <v>2015.0</v>
      </c>
      <c r="D43" s="37" t="s">
        <v>4</v>
      </c>
      <c r="E43" s="37" t="s">
        <v>13</v>
      </c>
      <c r="F43" s="36">
        <v>50.1980719</v>
      </c>
    </row>
    <row r="44">
      <c r="A44" s="24" t="s">
        <v>12</v>
      </c>
      <c r="B44" s="24" t="s">
        <v>401</v>
      </c>
      <c r="C44" s="36">
        <v>2015.0</v>
      </c>
      <c r="D44" s="37" t="s">
        <v>4</v>
      </c>
      <c r="E44" s="37" t="s">
        <v>13</v>
      </c>
      <c r="F44" s="36">
        <v>0.052337048</v>
      </c>
    </row>
    <row r="45">
      <c r="A45" s="24" t="s">
        <v>13</v>
      </c>
      <c r="B45" s="24" t="s">
        <v>403</v>
      </c>
      <c r="C45" s="36">
        <v>2015.0</v>
      </c>
      <c r="D45" s="37" t="s">
        <v>4</v>
      </c>
      <c r="E45" s="37" t="s">
        <v>13</v>
      </c>
      <c r="F45" s="36">
        <v>10.89607933</v>
      </c>
    </row>
    <row r="46">
      <c r="A46" s="24" t="s">
        <v>14</v>
      </c>
      <c r="B46" s="24" t="s">
        <v>395</v>
      </c>
      <c r="C46" s="36">
        <v>2015.0</v>
      </c>
      <c r="D46" s="37" t="s">
        <v>4</v>
      </c>
      <c r="E46" s="37" t="s">
        <v>13</v>
      </c>
      <c r="F46" s="36">
        <v>9.894266047</v>
      </c>
    </row>
    <row r="47">
      <c r="A47" s="24" t="s">
        <v>15</v>
      </c>
      <c r="B47" s="24" t="s">
        <v>377</v>
      </c>
      <c r="C47" s="36">
        <v>2015.0</v>
      </c>
      <c r="D47" s="37" t="s">
        <v>4</v>
      </c>
      <c r="E47" s="37" t="s">
        <v>13</v>
      </c>
      <c r="F47" s="36">
        <v>46.50143237</v>
      </c>
    </row>
    <row r="48">
      <c r="A48" s="24" t="s">
        <v>16</v>
      </c>
      <c r="B48" s="24" t="s">
        <v>382</v>
      </c>
      <c r="C48" s="36">
        <v>2015.0</v>
      </c>
      <c r="D48" s="37" t="s">
        <v>4</v>
      </c>
      <c r="E48" s="37" t="s">
        <v>13</v>
      </c>
      <c r="F48" s="36">
        <v>18.75477357</v>
      </c>
    </row>
    <row r="49">
      <c r="A49" s="24" t="s">
        <v>17</v>
      </c>
      <c r="B49" s="24" t="s">
        <v>404</v>
      </c>
      <c r="C49" s="36">
        <v>2015.0</v>
      </c>
      <c r="D49" s="37" t="s">
        <v>4</v>
      </c>
      <c r="E49" s="37" t="s">
        <v>13</v>
      </c>
      <c r="F49" s="36">
        <v>4.98933993</v>
      </c>
    </row>
    <row r="50">
      <c r="A50" s="24" t="s">
        <v>18</v>
      </c>
      <c r="B50" s="24" t="s">
        <v>383</v>
      </c>
      <c r="C50" s="36">
        <v>2015.0</v>
      </c>
      <c r="D50" s="37" t="s">
        <v>4</v>
      </c>
      <c r="E50" s="37" t="s">
        <v>13</v>
      </c>
      <c r="F50" s="36">
        <v>6.680870403</v>
      </c>
    </row>
    <row r="51">
      <c r="A51" s="24" t="s">
        <v>19</v>
      </c>
      <c r="B51" s="24" t="s">
        <v>380</v>
      </c>
      <c r="C51" s="36">
        <v>2015.0</v>
      </c>
      <c r="D51" s="37" t="s">
        <v>4</v>
      </c>
      <c r="E51" s="37" t="s">
        <v>13</v>
      </c>
      <c r="F51" s="36">
        <v>24.03563267</v>
      </c>
    </row>
    <row r="52">
      <c r="A52" s="24" t="s">
        <v>20</v>
      </c>
      <c r="B52" s="24" t="s">
        <v>387</v>
      </c>
      <c r="C52" s="36">
        <v>2015.0</v>
      </c>
      <c r="D52" s="37" t="s">
        <v>4</v>
      </c>
      <c r="E52" s="37" t="s">
        <v>13</v>
      </c>
      <c r="F52" s="36">
        <v>11.32484741</v>
      </c>
    </row>
    <row r="53">
      <c r="A53" s="24" t="s">
        <v>21</v>
      </c>
      <c r="B53" s="24" t="s">
        <v>393</v>
      </c>
      <c r="C53" s="36">
        <v>2015.0</v>
      </c>
      <c r="D53" s="37" t="s">
        <v>4</v>
      </c>
      <c r="E53" s="37" t="s">
        <v>13</v>
      </c>
      <c r="F53" s="36">
        <v>12.38279602</v>
      </c>
    </row>
    <row r="54">
      <c r="A54" s="24" t="s">
        <v>22</v>
      </c>
      <c r="B54" s="24" t="s">
        <v>408</v>
      </c>
      <c r="C54" s="36">
        <v>2015.0</v>
      </c>
      <c r="D54" s="37" t="s">
        <v>4</v>
      </c>
      <c r="E54" s="37" t="s">
        <v>13</v>
      </c>
      <c r="F54" s="36">
        <v>1.703853769</v>
      </c>
    </row>
    <row r="55">
      <c r="A55" s="24" t="s">
        <v>23</v>
      </c>
      <c r="B55" s="24" t="s">
        <v>379</v>
      </c>
      <c r="C55" s="36">
        <v>2015.0</v>
      </c>
      <c r="D55" s="37" t="s">
        <v>4</v>
      </c>
      <c r="E55" s="37" t="s">
        <v>13</v>
      </c>
      <c r="F55" s="36">
        <v>51.67193068</v>
      </c>
    </row>
    <row r="56">
      <c r="A56" s="24" t="s">
        <v>24</v>
      </c>
      <c r="B56" s="24" t="s">
        <v>386</v>
      </c>
      <c r="C56" s="36">
        <v>2015.0</v>
      </c>
      <c r="D56" s="37" t="s">
        <v>4</v>
      </c>
      <c r="E56" s="37" t="s">
        <v>13</v>
      </c>
      <c r="F56" s="36">
        <v>25.65155038</v>
      </c>
    </row>
    <row r="57">
      <c r="A57" s="24" t="s">
        <v>25</v>
      </c>
      <c r="B57" s="24" t="s">
        <v>406</v>
      </c>
      <c r="C57" s="36">
        <v>2015.0</v>
      </c>
      <c r="D57" s="37" t="s">
        <v>4</v>
      </c>
      <c r="E57" s="37" t="s">
        <v>13</v>
      </c>
      <c r="F57" s="36">
        <v>10.09392104</v>
      </c>
    </row>
    <row r="58">
      <c r="A58" s="24" t="s">
        <v>26</v>
      </c>
      <c r="B58" s="24" t="s">
        <v>392</v>
      </c>
      <c r="C58" s="36">
        <v>2015.0</v>
      </c>
      <c r="D58" s="37" t="s">
        <v>4</v>
      </c>
      <c r="E58" s="37" t="s">
        <v>13</v>
      </c>
      <c r="F58" s="36">
        <v>11.14150308</v>
      </c>
    </row>
    <row r="59">
      <c r="A59" s="24" t="s">
        <v>27</v>
      </c>
      <c r="B59" s="24" t="s">
        <v>389</v>
      </c>
      <c r="C59" s="36">
        <v>2015.0</v>
      </c>
      <c r="D59" s="37" t="s">
        <v>4</v>
      </c>
      <c r="E59" s="37" t="s">
        <v>13</v>
      </c>
      <c r="F59" s="36">
        <v>25.8609968</v>
      </c>
    </row>
    <row r="60">
      <c r="A60" s="24" t="s">
        <v>28</v>
      </c>
      <c r="B60" s="24" t="s">
        <v>391</v>
      </c>
      <c r="C60" s="36">
        <v>2015.0</v>
      </c>
      <c r="D60" s="37" t="s">
        <v>4</v>
      </c>
      <c r="E60" s="37" t="s">
        <v>13</v>
      </c>
      <c r="F60" s="36">
        <v>9.1929088</v>
      </c>
    </row>
    <row r="61">
      <c r="A61" s="24" t="s">
        <v>29</v>
      </c>
      <c r="B61" s="24" t="s">
        <v>396</v>
      </c>
      <c r="C61" s="36">
        <v>2015.0</v>
      </c>
      <c r="D61" s="37" t="s">
        <v>4</v>
      </c>
      <c r="E61" s="37" t="s">
        <v>13</v>
      </c>
      <c r="F61" s="36">
        <v>6.584879085</v>
      </c>
    </row>
    <row r="62">
      <c r="A62" s="24" t="s">
        <v>30</v>
      </c>
      <c r="B62" s="24" t="s">
        <v>376</v>
      </c>
      <c r="C62" s="36">
        <v>2015.0</v>
      </c>
      <c r="D62" s="37" t="s">
        <v>4</v>
      </c>
      <c r="E62" s="37" t="s">
        <v>13</v>
      </c>
      <c r="F62" s="36">
        <v>31.78120903</v>
      </c>
    </row>
    <row r="63">
      <c r="A63" s="24" t="s">
        <v>31</v>
      </c>
      <c r="B63" s="24" t="s">
        <v>407</v>
      </c>
      <c r="C63" s="36">
        <v>2015.0</v>
      </c>
      <c r="D63" s="37" t="s">
        <v>4</v>
      </c>
      <c r="E63" s="37" t="s">
        <v>13</v>
      </c>
      <c r="F63" s="36">
        <v>5.745675085</v>
      </c>
    </row>
    <row r="64">
      <c r="A64" s="24" t="s">
        <v>32</v>
      </c>
      <c r="B64" s="24" t="s">
        <v>381</v>
      </c>
      <c r="C64" s="36">
        <v>2015.0</v>
      </c>
      <c r="D64" s="37" t="s">
        <v>4</v>
      </c>
      <c r="E64" s="37" t="s">
        <v>13</v>
      </c>
      <c r="F64" s="36">
        <v>9.060582869</v>
      </c>
    </row>
    <row r="65">
      <c r="A65" s="24" t="s">
        <v>33</v>
      </c>
      <c r="B65" s="24" t="s">
        <v>390</v>
      </c>
      <c r="C65" s="36">
        <v>2015.0</v>
      </c>
      <c r="D65" s="37" t="s">
        <v>4</v>
      </c>
      <c r="E65" s="37" t="s">
        <v>13</v>
      </c>
      <c r="F65" s="36">
        <v>33.52554813</v>
      </c>
    </row>
    <row r="66">
      <c r="A66" s="24" t="s">
        <v>34</v>
      </c>
      <c r="B66" s="24" t="s">
        <v>398</v>
      </c>
      <c r="C66" s="36">
        <v>2015.0</v>
      </c>
      <c r="D66" s="37" t="s">
        <v>4</v>
      </c>
      <c r="E66" s="37" t="s">
        <v>13</v>
      </c>
      <c r="F66" s="36">
        <v>34.57915936</v>
      </c>
    </row>
    <row r="67">
      <c r="A67" s="24" t="s">
        <v>35</v>
      </c>
      <c r="B67" s="24" t="s">
        <v>399</v>
      </c>
      <c r="C67" s="36">
        <v>2015.0</v>
      </c>
      <c r="D67" s="37" t="s">
        <v>4</v>
      </c>
      <c r="E67" s="37" t="s">
        <v>13</v>
      </c>
      <c r="F67" s="36">
        <v>10.46824031</v>
      </c>
    </row>
    <row r="68">
      <c r="A68" s="27" t="s">
        <v>3</v>
      </c>
      <c r="B68" s="24" t="s">
        <v>400</v>
      </c>
      <c r="C68" s="36">
        <v>2016.0</v>
      </c>
      <c r="D68" s="37" t="s">
        <v>4</v>
      </c>
      <c r="E68" s="37" t="s">
        <v>13</v>
      </c>
      <c r="F68" s="36">
        <v>14.71347995</v>
      </c>
    </row>
    <row r="69">
      <c r="A69" s="27" t="s">
        <v>4</v>
      </c>
      <c r="B69" s="24" t="s">
        <v>378</v>
      </c>
      <c r="C69" s="36">
        <v>2016.0</v>
      </c>
      <c r="D69" s="37" t="s">
        <v>4</v>
      </c>
      <c r="E69" s="37" t="s">
        <v>13</v>
      </c>
      <c r="F69" s="36">
        <v>1.252616421</v>
      </c>
    </row>
    <row r="70">
      <c r="A70" s="24" t="s">
        <v>5</v>
      </c>
      <c r="B70" s="24" t="s">
        <v>384</v>
      </c>
      <c r="C70" s="36">
        <v>2016.0</v>
      </c>
      <c r="D70" s="37" t="s">
        <v>4</v>
      </c>
      <c r="E70" s="37" t="s">
        <v>13</v>
      </c>
      <c r="F70" s="36">
        <v>0.623249395</v>
      </c>
    </row>
    <row r="71">
      <c r="A71" s="24" t="s">
        <v>6</v>
      </c>
      <c r="B71" s="24" t="s">
        <v>394</v>
      </c>
      <c r="C71" s="36">
        <v>2016.0</v>
      </c>
      <c r="D71" s="37" t="s">
        <v>4</v>
      </c>
      <c r="E71" s="37" t="s">
        <v>13</v>
      </c>
      <c r="F71" s="36">
        <v>3.314520138</v>
      </c>
    </row>
    <row r="72">
      <c r="A72" s="24" t="s">
        <v>7</v>
      </c>
      <c r="B72" s="24" t="s">
        <v>385</v>
      </c>
      <c r="C72" s="36">
        <v>2016.0</v>
      </c>
      <c r="D72" s="37" t="s">
        <v>4</v>
      </c>
      <c r="E72" s="37" t="s">
        <v>13</v>
      </c>
      <c r="F72" s="36">
        <v>26.47657347</v>
      </c>
    </row>
    <row r="73">
      <c r="A73" s="24" t="s">
        <v>8</v>
      </c>
      <c r="B73" s="24" t="s">
        <v>405</v>
      </c>
      <c r="C73" s="36">
        <v>2016.0</v>
      </c>
      <c r="D73" s="37" t="s">
        <v>4</v>
      </c>
      <c r="E73" s="37" t="s">
        <v>13</v>
      </c>
      <c r="F73" s="36">
        <v>1.221319794</v>
      </c>
    </row>
    <row r="74">
      <c r="A74" s="24" t="s">
        <v>9</v>
      </c>
      <c r="B74" s="24" t="s">
        <v>397</v>
      </c>
      <c r="C74" s="36">
        <v>2016.0</v>
      </c>
      <c r="D74" s="37" t="s">
        <v>4</v>
      </c>
      <c r="E74" s="37" t="s">
        <v>13</v>
      </c>
      <c r="F74" s="36">
        <v>8.776563869</v>
      </c>
    </row>
    <row r="75">
      <c r="A75" s="24" t="s">
        <v>10</v>
      </c>
      <c r="B75" s="24" t="s">
        <v>388</v>
      </c>
      <c r="C75" s="36">
        <v>2016.0</v>
      </c>
      <c r="D75" s="37" t="s">
        <v>4</v>
      </c>
      <c r="E75" s="37" t="s">
        <v>13</v>
      </c>
      <c r="F75" s="36">
        <v>50.65514251</v>
      </c>
    </row>
    <row r="76">
      <c r="A76" s="24" t="s">
        <v>11</v>
      </c>
      <c r="B76" s="24" t="s">
        <v>402</v>
      </c>
      <c r="C76" s="36">
        <v>2016.0</v>
      </c>
      <c r="D76" s="37" t="s">
        <v>4</v>
      </c>
      <c r="E76" s="37" t="s">
        <v>13</v>
      </c>
      <c r="F76" s="36">
        <v>8.799822737</v>
      </c>
    </row>
    <row r="77">
      <c r="A77" s="24" t="s">
        <v>12</v>
      </c>
      <c r="B77" s="24" t="s">
        <v>401</v>
      </c>
      <c r="C77" s="36">
        <v>2016.0</v>
      </c>
      <c r="D77" s="37" t="s">
        <v>4</v>
      </c>
      <c r="E77" s="37" t="s">
        <v>13</v>
      </c>
      <c r="F77" s="36">
        <v>0.058922735</v>
      </c>
    </row>
    <row r="78">
      <c r="A78" s="24" t="s">
        <v>13</v>
      </c>
      <c r="B78" s="24" t="s">
        <v>403</v>
      </c>
      <c r="C78" s="36">
        <v>2016.0</v>
      </c>
      <c r="D78" s="37" t="s">
        <v>4</v>
      </c>
      <c r="E78" s="37" t="s">
        <v>13</v>
      </c>
      <c r="F78" s="36">
        <v>8.505911291</v>
      </c>
    </row>
    <row r="79">
      <c r="A79" s="24" t="s">
        <v>14</v>
      </c>
      <c r="B79" s="24" t="s">
        <v>395</v>
      </c>
      <c r="C79" s="36">
        <v>2016.0</v>
      </c>
      <c r="D79" s="37" t="s">
        <v>4</v>
      </c>
      <c r="E79" s="37" t="s">
        <v>13</v>
      </c>
      <c r="F79" s="36">
        <v>7.51205889</v>
      </c>
    </row>
    <row r="80">
      <c r="A80" s="24" t="s">
        <v>15</v>
      </c>
      <c r="B80" s="24" t="s">
        <v>377</v>
      </c>
      <c r="C80" s="36">
        <v>2016.0</v>
      </c>
      <c r="D80" s="37" t="s">
        <v>4</v>
      </c>
      <c r="E80" s="37" t="s">
        <v>13</v>
      </c>
      <c r="F80" s="36">
        <v>43.90959323</v>
      </c>
    </row>
    <row r="81">
      <c r="A81" s="24" t="s">
        <v>16</v>
      </c>
      <c r="B81" s="24" t="s">
        <v>382</v>
      </c>
      <c r="C81" s="36">
        <v>2016.0</v>
      </c>
      <c r="D81" s="37" t="s">
        <v>4</v>
      </c>
      <c r="E81" s="37" t="s">
        <v>13</v>
      </c>
      <c r="F81" s="36">
        <v>18.47196112</v>
      </c>
    </row>
    <row r="82">
      <c r="A82" s="24" t="s">
        <v>17</v>
      </c>
      <c r="B82" s="24" t="s">
        <v>404</v>
      </c>
      <c r="C82" s="36">
        <v>2016.0</v>
      </c>
      <c r="D82" s="37" t="s">
        <v>4</v>
      </c>
      <c r="E82" s="37" t="s">
        <v>13</v>
      </c>
      <c r="F82" s="36">
        <v>2.55890037</v>
      </c>
    </row>
    <row r="83">
      <c r="A83" s="24" t="s">
        <v>18</v>
      </c>
      <c r="B83" s="24" t="s">
        <v>383</v>
      </c>
      <c r="C83" s="36">
        <v>2016.0</v>
      </c>
      <c r="D83" s="37" t="s">
        <v>4</v>
      </c>
      <c r="E83" s="37" t="s">
        <v>13</v>
      </c>
      <c r="F83" s="36">
        <v>6.004737842</v>
      </c>
    </row>
    <row r="84">
      <c r="A84" s="24" t="s">
        <v>19</v>
      </c>
      <c r="B84" s="24" t="s">
        <v>380</v>
      </c>
      <c r="C84" s="44">
        <v>2016.0</v>
      </c>
      <c r="D84" s="37" t="s">
        <v>4</v>
      </c>
      <c r="E84" s="37" t="s">
        <v>13</v>
      </c>
      <c r="F84" s="36">
        <v>23.37961967</v>
      </c>
    </row>
    <row r="85">
      <c r="A85" s="24" t="s">
        <v>20</v>
      </c>
      <c r="B85" s="24" t="s">
        <v>387</v>
      </c>
      <c r="C85" s="44">
        <v>2016.0</v>
      </c>
      <c r="D85" s="37" t="s">
        <v>4</v>
      </c>
      <c r="E85" s="37" t="s">
        <v>13</v>
      </c>
      <c r="F85" s="36">
        <v>7.781381475</v>
      </c>
    </row>
    <row r="86">
      <c r="A86" s="24" t="s">
        <v>21</v>
      </c>
      <c r="B86" s="24" t="s">
        <v>393</v>
      </c>
      <c r="C86" s="44">
        <v>2016.0</v>
      </c>
      <c r="D86" s="37" t="s">
        <v>4</v>
      </c>
      <c r="E86" s="37" t="s">
        <v>13</v>
      </c>
      <c r="F86" s="36">
        <v>10.38368724</v>
      </c>
    </row>
    <row r="87">
      <c r="A87" s="24" t="s">
        <v>22</v>
      </c>
      <c r="B87" s="24" t="s">
        <v>408</v>
      </c>
      <c r="C87" s="44">
        <v>2016.0</v>
      </c>
      <c r="D87" s="37" t="s">
        <v>4</v>
      </c>
      <c r="E87" s="37" t="s">
        <v>13</v>
      </c>
      <c r="F87" s="36">
        <v>1.019822684</v>
      </c>
    </row>
    <row r="88">
      <c r="A88" s="24" t="s">
        <v>23</v>
      </c>
      <c r="B88" s="24" t="s">
        <v>379</v>
      </c>
      <c r="C88" s="44">
        <v>2016.0</v>
      </c>
      <c r="D88" s="37" t="s">
        <v>4</v>
      </c>
      <c r="E88" s="37" t="s">
        <v>13</v>
      </c>
      <c r="F88" s="36">
        <v>53.11557746</v>
      </c>
    </row>
    <row r="89">
      <c r="A89" s="24" t="s">
        <v>24</v>
      </c>
      <c r="B89" s="24" t="s">
        <v>386</v>
      </c>
      <c r="C89" s="44">
        <v>2016.0</v>
      </c>
      <c r="D89" s="37" t="s">
        <v>4</v>
      </c>
      <c r="E89" s="37" t="s">
        <v>13</v>
      </c>
      <c r="F89" s="36">
        <v>23.73796406</v>
      </c>
    </row>
    <row r="90">
      <c r="A90" s="24" t="s">
        <v>25</v>
      </c>
      <c r="B90" s="24" t="s">
        <v>406</v>
      </c>
      <c r="C90" s="44">
        <v>2016.0</v>
      </c>
      <c r="D90" s="37" t="s">
        <v>4</v>
      </c>
      <c r="E90" s="37" t="s">
        <v>13</v>
      </c>
      <c r="F90" s="36">
        <v>9.601525994</v>
      </c>
    </row>
    <row r="91">
      <c r="A91" s="24" t="s">
        <v>26</v>
      </c>
      <c r="B91" s="24" t="s">
        <v>392</v>
      </c>
      <c r="C91" s="44">
        <v>2016.0</v>
      </c>
      <c r="D91" s="37" t="s">
        <v>4</v>
      </c>
      <c r="E91" s="37" t="s">
        <v>13</v>
      </c>
      <c r="F91" s="36">
        <v>11.70179568</v>
      </c>
    </row>
    <row r="92">
      <c r="A92" s="24" t="s">
        <v>27</v>
      </c>
      <c r="B92" s="24" t="s">
        <v>389</v>
      </c>
      <c r="C92" s="44">
        <v>2016.0</v>
      </c>
      <c r="D92" s="37" t="s">
        <v>4</v>
      </c>
      <c r="E92" s="37" t="s">
        <v>13</v>
      </c>
      <c r="F92" s="36">
        <v>22.53254732</v>
      </c>
    </row>
    <row r="93">
      <c r="A93" s="24" t="s">
        <v>28</v>
      </c>
      <c r="B93" s="24" t="s">
        <v>391</v>
      </c>
      <c r="C93" s="44">
        <v>2016.0</v>
      </c>
      <c r="D93" s="37" t="s">
        <v>4</v>
      </c>
      <c r="E93" s="37" t="s">
        <v>13</v>
      </c>
      <c r="F93" s="36">
        <v>7.545938286</v>
      </c>
    </row>
    <row r="94">
      <c r="A94" s="24" t="s">
        <v>29</v>
      </c>
      <c r="B94" s="24" t="s">
        <v>396</v>
      </c>
      <c r="C94" s="44">
        <v>2016.0</v>
      </c>
      <c r="D94" s="37" t="s">
        <v>4</v>
      </c>
      <c r="E94" s="37" t="s">
        <v>13</v>
      </c>
      <c r="F94" s="36">
        <v>4.517803228</v>
      </c>
    </row>
    <row r="95">
      <c r="A95" s="24" t="s">
        <v>30</v>
      </c>
      <c r="B95" s="24" t="s">
        <v>376</v>
      </c>
      <c r="C95" s="44">
        <v>2016.0</v>
      </c>
      <c r="D95" s="37" t="s">
        <v>4</v>
      </c>
      <c r="E95" s="37" t="s">
        <v>13</v>
      </c>
      <c r="F95" s="36">
        <v>30.20161822</v>
      </c>
    </row>
    <row r="96">
      <c r="A96" s="24" t="s">
        <v>31</v>
      </c>
      <c r="B96" s="24" t="s">
        <v>407</v>
      </c>
      <c r="C96" s="44">
        <v>2016.0</v>
      </c>
      <c r="D96" s="37" t="s">
        <v>4</v>
      </c>
      <c r="E96" s="37" t="s">
        <v>13</v>
      </c>
      <c r="F96" s="36">
        <v>5.861592992</v>
      </c>
    </row>
    <row r="97">
      <c r="A97" s="24" t="s">
        <v>32</v>
      </c>
      <c r="B97" s="24" t="s">
        <v>381</v>
      </c>
      <c r="C97" s="44">
        <v>2016.0</v>
      </c>
      <c r="D97" s="37" t="s">
        <v>4</v>
      </c>
      <c r="E97" s="37" t="s">
        <v>13</v>
      </c>
      <c r="F97" s="36">
        <v>8.764474564</v>
      </c>
    </row>
    <row r="98">
      <c r="A98" s="24" t="s">
        <v>33</v>
      </c>
      <c r="B98" s="24" t="s">
        <v>390</v>
      </c>
      <c r="C98" s="44">
        <v>2016.0</v>
      </c>
      <c r="D98" s="37" t="s">
        <v>4</v>
      </c>
      <c r="E98" s="37" t="s">
        <v>13</v>
      </c>
      <c r="F98" s="36">
        <v>33.28517912</v>
      </c>
    </row>
    <row r="99">
      <c r="A99" s="24" t="s">
        <v>34</v>
      </c>
      <c r="B99" s="24" t="s">
        <v>398</v>
      </c>
      <c r="C99" s="44">
        <v>2016.0</v>
      </c>
      <c r="D99" s="37" t="s">
        <v>4</v>
      </c>
      <c r="E99" s="37" t="s">
        <v>13</v>
      </c>
      <c r="F99" s="36">
        <v>33.05370901</v>
      </c>
    </row>
    <row r="100">
      <c r="A100" s="24" t="s">
        <v>35</v>
      </c>
      <c r="B100" s="24" t="s">
        <v>399</v>
      </c>
      <c r="C100" s="36">
        <v>2016.0</v>
      </c>
      <c r="D100" s="37" t="s">
        <v>4</v>
      </c>
      <c r="E100" s="37" t="s">
        <v>13</v>
      </c>
      <c r="F100" s="36">
        <v>9.990144642</v>
      </c>
    </row>
    <row r="101">
      <c r="A101" s="27" t="s">
        <v>3</v>
      </c>
      <c r="B101" s="24" t="s">
        <v>400</v>
      </c>
      <c r="C101" s="36">
        <v>2017.0</v>
      </c>
      <c r="D101" s="37" t="s">
        <v>4</v>
      </c>
      <c r="E101" s="37" t="s">
        <v>13</v>
      </c>
      <c r="F101" s="36">
        <v>13.56180944</v>
      </c>
    </row>
    <row r="102">
      <c r="A102" s="27" t="s">
        <v>4</v>
      </c>
      <c r="B102" s="24" t="s">
        <v>378</v>
      </c>
      <c r="C102" s="36">
        <v>2017.0</v>
      </c>
      <c r="D102" s="37" t="s">
        <v>4</v>
      </c>
      <c r="E102" s="37" t="s">
        <v>13</v>
      </c>
      <c r="F102" s="36">
        <v>0.974364923</v>
      </c>
    </row>
    <row r="103">
      <c r="A103" s="24" t="s">
        <v>5</v>
      </c>
      <c r="B103" s="24" t="s">
        <v>384</v>
      </c>
      <c r="C103" s="36">
        <v>2017.0</v>
      </c>
      <c r="D103" s="37" t="s">
        <v>4</v>
      </c>
      <c r="E103" s="37" t="s">
        <v>13</v>
      </c>
      <c r="F103" s="36">
        <v>0.277213565</v>
      </c>
    </row>
    <row r="104">
      <c r="A104" s="24" t="s">
        <v>6</v>
      </c>
      <c r="B104" s="24" t="s">
        <v>394</v>
      </c>
      <c r="C104" s="36">
        <v>2017.0</v>
      </c>
      <c r="D104" s="37" t="s">
        <v>4</v>
      </c>
      <c r="E104" s="37" t="s">
        <v>13</v>
      </c>
      <c r="F104" s="36">
        <v>1.860566971</v>
      </c>
    </row>
    <row r="105">
      <c r="A105" s="24" t="s">
        <v>7</v>
      </c>
      <c r="B105" s="24" t="s">
        <v>385</v>
      </c>
      <c r="C105" s="36">
        <v>2017.0</v>
      </c>
      <c r="D105" s="37" t="s">
        <v>4</v>
      </c>
      <c r="E105" s="37" t="s">
        <v>13</v>
      </c>
      <c r="F105" s="36">
        <v>29.08966599</v>
      </c>
    </row>
    <row r="106">
      <c r="A106" s="24" t="s">
        <v>8</v>
      </c>
      <c r="B106" s="24" t="s">
        <v>405</v>
      </c>
      <c r="C106" s="36">
        <v>2017.0</v>
      </c>
      <c r="D106" s="37" t="s">
        <v>4</v>
      </c>
      <c r="E106" s="37" t="s">
        <v>13</v>
      </c>
      <c r="F106" s="36">
        <v>1.940266337</v>
      </c>
    </row>
    <row r="107">
      <c r="A107" s="24" t="s">
        <v>9</v>
      </c>
      <c r="B107" s="24" t="s">
        <v>397</v>
      </c>
      <c r="C107" s="36">
        <v>2017.0</v>
      </c>
      <c r="D107" s="37" t="s">
        <v>4</v>
      </c>
      <c r="E107" s="37" t="s">
        <v>13</v>
      </c>
      <c r="F107" s="36">
        <v>6.875259779</v>
      </c>
    </row>
    <row r="108">
      <c r="A108" s="24" t="s">
        <v>10</v>
      </c>
      <c r="B108" s="24" t="s">
        <v>388</v>
      </c>
      <c r="C108" s="36">
        <v>2017.0</v>
      </c>
      <c r="D108" s="37" t="s">
        <v>4</v>
      </c>
      <c r="E108" s="37" t="s">
        <v>13</v>
      </c>
      <c r="F108" s="36">
        <v>48.90320452</v>
      </c>
    </row>
    <row r="109">
      <c r="A109" s="24" t="s">
        <v>11</v>
      </c>
      <c r="B109" s="24" t="s">
        <v>402</v>
      </c>
      <c r="C109" s="36">
        <v>2017.0</v>
      </c>
      <c r="D109" s="37" t="s">
        <v>4</v>
      </c>
      <c r="E109" s="37" t="s">
        <v>13</v>
      </c>
      <c r="F109" s="36">
        <v>4.81942496</v>
      </c>
    </row>
    <row r="110">
      <c r="A110" s="24" t="s">
        <v>12</v>
      </c>
      <c r="B110" s="24" t="s">
        <v>401</v>
      </c>
      <c r="C110" s="36">
        <v>2017.0</v>
      </c>
      <c r="D110" s="37" t="s">
        <v>4</v>
      </c>
      <c r="E110" s="37" t="s">
        <v>13</v>
      </c>
      <c r="F110" s="36">
        <v>0.033223387</v>
      </c>
    </row>
    <row r="111">
      <c r="A111" s="24" t="s">
        <v>13</v>
      </c>
      <c r="B111" s="24" t="s">
        <v>403</v>
      </c>
      <c r="C111" s="36">
        <v>2017.0</v>
      </c>
      <c r="D111" s="37" t="s">
        <v>4</v>
      </c>
      <c r="E111" s="37" t="s">
        <v>13</v>
      </c>
      <c r="F111" s="36">
        <v>5.795814582</v>
      </c>
    </row>
    <row r="112">
      <c r="A112" s="24" t="s">
        <v>14</v>
      </c>
      <c r="B112" s="24" t="s">
        <v>395</v>
      </c>
      <c r="C112" s="36">
        <v>2017.0</v>
      </c>
      <c r="D112" s="37" t="s">
        <v>4</v>
      </c>
      <c r="E112" s="37" t="s">
        <v>13</v>
      </c>
      <c r="F112" s="36">
        <v>7.458655617</v>
      </c>
    </row>
    <row r="113">
      <c r="A113" s="24" t="s">
        <v>15</v>
      </c>
      <c r="B113" s="24" t="s">
        <v>377</v>
      </c>
      <c r="C113" s="36">
        <v>2017.0</v>
      </c>
      <c r="D113" s="37" t="s">
        <v>4</v>
      </c>
      <c r="E113" s="37" t="s">
        <v>13</v>
      </c>
      <c r="F113" s="36">
        <v>41.31305881</v>
      </c>
    </row>
    <row r="114">
      <c r="A114" s="24" t="s">
        <v>16</v>
      </c>
      <c r="B114" s="24" t="s">
        <v>382</v>
      </c>
      <c r="C114" s="36">
        <v>2017.0</v>
      </c>
      <c r="D114" s="37" t="s">
        <v>4</v>
      </c>
      <c r="E114" s="37" t="s">
        <v>13</v>
      </c>
      <c r="F114" s="36">
        <v>21.15384373</v>
      </c>
    </row>
    <row r="115">
      <c r="A115" s="24" t="s">
        <v>17</v>
      </c>
      <c r="B115" s="24" t="s">
        <v>404</v>
      </c>
      <c r="C115" s="36">
        <v>2017.0</v>
      </c>
      <c r="D115" s="37" t="s">
        <v>4</v>
      </c>
      <c r="E115" s="37" t="s">
        <v>13</v>
      </c>
      <c r="F115" s="36">
        <v>2.15328992</v>
      </c>
    </row>
    <row r="116">
      <c r="A116" s="24" t="s">
        <v>18</v>
      </c>
      <c r="B116" s="24" t="s">
        <v>383</v>
      </c>
      <c r="C116" s="36">
        <v>2017.0</v>
      </c>
      <c r="D116" s="37" t="s">
        <v>4</v>
      </c>
      <c r="E116" s="37" t="s">
        <v>13</v>
      </c>
      <c r="F116" s="36">
        <v>5.550613878</v>
      </c>
    </row>
    <row r="117">
      <c r="A117" s="24" t="s">
        <v>19</v>
      </c>
      <c r="B117" s="24" t="s">
        <v>380</v>
      </c>
      <c r="C117" s="36">
        <v>2017.0</v>
      </c>
      <c r="D117" s="37" t="s">
        <v>4</v>
      </c>
      <c r="E117" s="37" t="s">
        <v>13</v>
      </c>
      <c r="F117" s="36">
        <v>18.86548874</v>
      </c>
    </row>
    <row r="118">
      <c r="A118" s="24" t="s">
        <v>20</v>
      </c>
      <c r="B118" s="24" t="s">
        <v>387</v>
      </c>
      <c r="C118" s="36">
        <v>2017.0</v>
      </c>
      <c r="D118" s="37" t="s">
        <v>4</v>
      </c>
      <c r="E118" s="37" t="s">
        <v>13</v>
      </c>
      <c r="F118" s="36">
        <v>8.827222097</v>
      </c>
    </row>
    <row r="119">
      <c r="A119" s="24" t="s">
        <v>21</v>
      </c>
      <c r="B119" s="24" t="s">
        <v>393</v>
      </c>
      <c r="C119" s="36">
        <v>2017.0</v>
      </c>
      <c r="D119" s="37" t="s">
        <v>4</v>
      </c>
      <c r="E119" s="37" t="s">
        <v>13</v>
      </c>
      <c r="F119" s="36">
        <v>7.930223591</v>
      </c>
    </row>
    <row r="120">
      <c r="A120" s="24" t="s">
        <v>22</v>
      </c>
      <c r="B120" s="24" t="s">
        <v>408</v>
      </c>
      <c r="C120" s="36">
        <v>2017.0</v>
      </c>
      <c r="D120" s="37" t="s">
        <v>4</v>
      </c>
      <c r="E120" s="37" t="s">
        <v>13</v>
      </c>
      <c r="F120" s="36">
        <v>0.829607419</v>
      </c>
    </row>
    <row r="121">
      <c r="A121" s="24" t="s">
        <v>23</v>
      </c>
      <c r="B121" s="24" t="s">
        <v>379</v>
      </c>
      <c r="C121" s="36">
        <v>2017.0</v>
      </c>
      <c r="D121" s="37" t="s">
        <v>4</v>
      </c>
      <c r="E121" s="37" t="s">
        <v>13</v>
      </c>
      <c r="F121" s="36">
        <v>48.77534148</v>
      </c>
    </row>
    <row r="122">
      <c r="A122" s="24" t="s">
        <v>24</v>
      </c>
      <c r="B122" s="24" t="s">
        <v>386</v>
      </c>
      <c r="C122" s="36">
        <v>2017.0</v>
      </c>
      <c r="D122" s="37" t="s">
        <v>4</v>
      </c>
      <c r="E122" s="37" t="s">
        <v>13</v>
      </c>
      <c r="F122" s="36">
        <v>24.23300183</v>
      </c>
    </row>
    <row r="123">
      <c r="A123" s="24" t="s">
        <v>25</v>
      </c>
      <c r="B123" s="24" t="s">
        <v>406</v>
      </c>
      <c r="C123" s="36">
        <v>2017.0</v>
      </c>
      <c r="D123" s="37" t="s">
        <v>4</v>
      </c>
      <c r="E123" s="37" t="s">
        <v>13</v>
      </c>
      <c r="F123" s="36">
        <v>9.416842609</v>
      </c>
    </row>
    <row r="124">
      <c r="A124" s="24" t="s">
        <v>26</v>
      </c>
      <c r="B124" s="24" t="s">
        <v>392</v>
      </c>
      <c r="C124" s="36">
        <v>2017.0</v>
      </c>
      <c r="D124" s="37" t="s">
        <v>4</v>
      </c>
      <c r="E124" s="37" t="s">
        <v>13</v>
      </c>
      <c r="F124" s="36">
        <v>12.70437361</v>
      </c>
    </row>
    <row r="125">
      <c r="A125" s="24" t="s">
        <v>27</v>
      </c>
      <c r="B125" s="24" t="s">
        <v>389</v>
      </c>
      <c r="C125" s="36">
        <v>2017.0</v>
      </c>
      <c r="D125" s="37" t="s">
        <v>4</v>
      </c>
      <c r="E125" s="37" t="s">
        <v>13</v>
      </c>
      <c r="F125" s="36">
        <v>18.05266407</v>
      </c>
    </row>
    <row r="126">
      <c r="A126" s="24" t="s">
        <v>28</v>
      </c>
      <c r="B126" s="24" t="s">
        <v>391</v>
      </c>
      <c r="C126" s="36">
        <v>2017.0</v>
      </c>
      <c r="D126" s="37" t="s">
        <v>4</v>
      </c>
      <c r="E126" s="37" t="s">
        <v>13</v>
      </c>
      <c r="F126" s="36">
        <v>6.882740221</v>
      </c>
    </row>
    <row r="127">
      <c r="A127" s="24" t="s">
        <v>29</v>
      </c>
      <c r="B127" s="24" t="s">
        <v>396</v>
      </c>
      <c r="C127" s="36">
        <v>2017.0</v>
      </c>
      <c r="D127" s="37" t="s">
        <v>4</v>
      </c>
      <c r="E127" s="37" t="s">
        <v>13</v>
      </c>
      <c r="F127" s="36">
        <v>3.002413636</v>
      </c>
    </row>
    <row r="128">
      <c r="A128" s="24" t="s">
        <v>30</v>
      </c>
      <c r="B128" s="24" t="s">
        <v>376</v>
      </c>
      <c r="C128" s="36">
        <v>2017.0</v>
      </c>
      <c r="D128" s="37" t="s">
        <v>4</v>
      </c>
      <c r="E128" s="37" t="s">
        <v>13</v>
      </c>
      <c r="F128" s="36">
        <v>28.77799366</v>
      </c>
    </row>
    <row r="129">
      <c r="A129" s="24" t="s">
        <v>31</v>
      </c>
      <c r="B129" s="24" t="s">
        <v>407</v>
      </c>
      <c r="C129" s="36">
        <v>2017.0</v>
      </c>
      <c r="D129" s="37" t="s">
        <v>4</v>
      </c>
      <c r="E129" s="37" t="s">
        <v>13</v>
      </c>
      <c r="F129" s="36">
        <v>6.120571691</v>
      </c>
    </row>
    <row r="130">
      <c r="A130" s="24" t="s">
        <v>32</v>
      </c>
      <c r="B130" s="24" t="s">
        <v>381</v>
      </c>
      <c r="C130" s="36">
        <v>2017.0</v>
      </c>
      <c r="D130" s="37" t="s">
        <v>4</v>
      </c>
      <c r="E130" s="37" t="s">
        <v>13</v>
      </c>
      <c r="F130" s="36">
        <v>7.558876673</v>
      </c>
    </row>
    <row r="131">
      <c r="A131" s="24" t="s">
        <v>33</v>
      </c>
      <c r="B131" s="24" t="s">
        <v>390</v>
      </c>
      <c r="C131" s="36">
        <v>2017.0</v>
      </c>
      <c r="D131" s="37" t="s">
        <v>4</v>
      </c>
      <c r="E131" s="37" t="s">
        <v>13</v>
      </c>
      <c r="F131" s="36">
        <v>30.01802766</v>
      </c>
    </row>
    <row r="132">
      <c r="A132" s="24" t="s">
        <v>34</v>
      </c>
      <c r="B132" s="24" t="s">
        <v>398</v>
      </c>
      <c r="C132" s="36">
        <v>2017.0</v>
      </c>
      <c r="D132" s="37" t="s">
        <v>4</v>
      </c>
      <c r="E132" s="37" t="s">
        <v>13</v>
      </c>
      <c r="F132" s="36">
        <v>32.9184542</v>
      </c>
    </row>
    <row r="133">
      <c r="A133" s="24" t="s">
        <v>35</v>
      </c>
      <c r="B133" s="24" t="s">
        <v>399</v>
      </c>
      <c r="C133" s="36">
        <v>2017.0</v>
      </c>
      <c r="D133" s="37" t="s">
        <v>4</v>
      </c>
      <c r="E133" s="37" t="s">
        <v>13</v>
      </c>
      <c r="F133" s="36">
        <v>6.487303644</v>
      </c>
    </row>
    <row r="134">
      <c r="A134" s="27" t="s">
        <v>3</v>
      </c>
      <c r="B134" s="24" t="s">
        <v>400</v>
      </c>
      <c r="C134" s="36">
        <v>2020.0</v>
      </c>
      <c r="D134" s="37" t="s">
        <v>4</v>
      </c>
      <c r="E134" s="37" t="s">
        <v>13</v>
      </c>
      <c r="F134" s="36">
        <v>11.7</v>
      </c>
    </row>
    <row r="135">
      <c r="A135" s="27" t="s">
        <v>4</v>
      </c>
      <c r="B135" s="24" t="s">
        <v>378</v>
      </c>
      <c r="C135" s="36">
        <v>2020.0</v>
      </c>
      <c r="D135" s="37" t="s">
        <v>4</v>
      </c>
      <c r="E135" s="37" t="s">
        <v>13</v>
      </c>
      <c r="F135" s="38">
        <v>0.8856</v>
      </c>
    </row>
    <row r="136">
      <c r="A136" s="24" t="s">
        <v>5</v>
      </c>
      <c r="B136" s="24" t="s">
        <v>384</v>
      </c>
      <c r="C136" s="36">
        <v>2020.0</v>
      </c>
      <c r="D136" s="37" t="s">
        <v>4</v>
      </c>
      <c r="E136" s="37" t="s">
        <v>13</v>
      </c>
      <c r="F136" s="38">
        <v>0.6678</v>
      </c>
    </row>
    <row r="137">
      <c r="A137" s="24" t="s">
        <v>6</v>
      </c>
      <c r="B137" s="24" t="s">
        <v>394</v>
      </c>
      <c r="C137" s="36">
        <v>2020.0</v>
      </c>
      <c r="D137" s="37" t="s">
        <v>4</v>
      </c>
      <c r="E137" s="37" t="s">
        <v>13</v>
      </c>
      <c r="F137" s="38">
        <v>2.7877</v>
      </c>
    </row>
    <row r="138">
      <c r="A138" s="24" t="s">
        <v>7</v>
      </c>
      <c r="B138" s="24" t="s">
        <v>385</v>
      </c>
      <c r="C138" s="36">
        <v>2020.0</v>
      </c>
      <c r="D138" s="37" t="s">
        <v>4</v>
      </c>
      <c r="E138" s="37" t="s">
        <v>13</v>
      </c>
      <c r="F138" s="38">
        <v>24.2607</v>
      </c>
    </row>
    <row r="139">
      <c r="A139" s="24" t="s">
        <v>8</v>
      </c>
      <c r="B139" s="24" t="s">
        <v>405</v>
      </c>
      <c r="C139" s="36">
        <v>2020.0</v>
      </c>
      <c r="D139" s="37" t="s">
        <v>4</v>
      </c>
      <c r="E139" s="37" t="s">
        <v>13</v>
      </c>
      <c r="F139" s="38">
        <v>1.1888</v>
      </c>
    </row>
    <row r="140">
      <c r="A140" s="24" t="s">
        <v>9</v>
      </c>
      <c r="B140" s="24" t="s">
        <v>397</v>
      </c>
      <c r="C140" s="36">
        <v>2020.0</v>
      </c>
      <c r="D140" s="37" t="s">
        <v>4</v>
      </c>
      <c r="E140" s="37" t="s">
        <v>13</v>
      </c>
      <c r="F140" s="38">
        <v>5.9143</v>
      </c>
    </row>
    <row r="141">
      <c r="A141" s="24" t="s">
        <v>10</v>
      </c>
      <c r="B141" s="24" t="s">
        <v>388</v>
      </c>
      <c r="C141" s="36">
        <v>2020.0</v>
      </c>
      <c r="D141" s="37" t="s">
        <v>4</v>
      </c>
      <c r="E141" s="37" t="s">
        <v>13</v>
      </c>
      <c r="F141" s="38">
        <v>49.1678</v>
      </c>
    </row>
    <row r="142">
      <c r="A142" s="24" t="s">
        <v>11</v>
      </c>
      <c r="B142" s="24" t="s">
        <v>402</v>
      </c>
      <c r="C142" s="36">
        <v>2020.0</v>
      </c>
      <c r="D142" s="37" t="s">
        <v>4</v>
      </c>
      <c r="E142" s="37" t="s">
        <v>13</v>
      </c>
      <c r="F142" s="38">
        <v>5.992</v>
      </c>
    </row>
    <row r="143">
      <c r="A143" s="24" t="s">
        <v>12</v>
      </c>
      <c r="B143" s="24" t="s">
        <v>401</v>
      </c>
      <c r="C143" s="36">
        <v>2020.0</v>
      </c>
      <c r="D143" s="37" t="s">
        <v>4</v>
      </c>
      <c r="E143" s="37" t="s">
        <v>13</v>
      </c>
      <c r="F143" s="38">
        <v>0.2302</v>
      </c>
    </row>
    <row r="144">
      <c r="A144" s="24" t="s">
        <v>13</v>
      </c>
      <c r="B144" s="24" t="s">
        <v>403</v>
      </c>
      <c r="C144" s="36">
        <v>2020.0</v>
      </c>
      <c r="D144" s="37" t="s">
        <v>4</v>
      </c>
      <c r="E144" s="37" t="s">
        <v>13</v>
      </c>
      <c r="F144" s="38">
        <v>10.5213</v>
      </c>
    </row>
    <row r="145">
      <c r="A145" s="24" t="s">
        <v>14</v>
      </c>
      <c r="B145" s="24" t="s">
        <v>395</v>
      </c>
      <c r="C145" s="36">
        <v>2020.0</v>
      </c>
      <c r="D145" s="37" t="s">
        <v>4</v>
      </c>
      <c r="E145" s="37" t="s">
        <v>13</v>
      </c>
      <c r="F145" s="38">
        <v>5.4663</v>
      </c>
    </row>
    <row r="146">
      <c r="A146" s="24" t="s">
        <v>15</v>
      </c>
      <c r="B146" s="24" t="s">
        <v>377</v>
      </c>
      <c r="C146" s="36">
        <v>2020.0</v>
      </c>
      <c r="D146" s="37" t="s">
        <v>4</v>
      </c>
      <c r="E146" s="37" t="s">
        <v>13</v>
      </c>
      <c r="F146" s="38">
        <v>40.6947</v>
      </c>
    </row>
    <row r="147">
      <c r="A147" s="24" t="s">
        <v>16</v>
      </c>
      <c r="B147" s="24" t="s">
        <v>382</v>
      </c>
      <c r="C147" s="36">
        <v>2020.0</v>
      </c>
      <c r="D147" s="37" t="s">
        <v>4</v>
      </c>
      <c r="E147" s="37" t="s">
        <v>13</v>
      </c>
      <c r="F147" s="38">
        <v>18.8083</v>
      </c>
    </row>
    <row r="148">
      <c r="A148" s="24" t="s">
        <v>17</v>
      </c>
      <c r="B148" s="24" t="s">
        <v>404</v>
      </c>
      <c r="C148" s="36">
        <v>2020.0</v>
      </c>
      <c r="D148" s="37" t="s">
        <v>4</v>
      </c>
      <c r="E148" s="37" t="s">
        <v>13</v>
      </c>
      <c r="F148" s="38">
        <v>2.6186</v>
      </c>
    </row>
    <row r="149">
      <c r="A149" s="24" t="s">
        <v>18</v>
      </c>
      <c r="B149" s="24" t="s">
        <v>383</v>
      </c>
      <c r="C149" s="36">
        <v>2020.0</v>
      </c>
      <c r="D149" s="37" t="s">
        <v>4</v>
      </c>
      <c r="E149" s="37" t="s">
        <v>13</v>
      </c>
      <c r="F149" s="38">
        <v>5.075</v>
      </c>
    </row>
    <row r="150">
      <c r="A150" s="24" t="s">
        <v>19</v>
      </c>
      <c r="B150" s="24" t="s">
        <v>380</v>
      </c>
      <c r="C150" s="36">
        <v>2020.0</v>
      </c>
      <c r="D150" s="37" t="s">
        <v>4</v>
      </c>
      <c r="E150" s="37" t="s">
        <v>13</v>
      </c>
      <c r="F150" s="38">
        <v>14.8433</v>
      </c>
    </row>
    <row r="151">
      <c r="A151" s="24" t="s">
        <v>20</v>
      </c>
      <c r="B151" s="24" t="s">
        <v>387</v>
      </c>
      <c r="C151" s="36">
        <v>2020.0</v>
      </c>
      <c r="D151" s="37" t="s">
        <v>4</v>
      </c>
      <c r="E151" s="37" t="s">
        <v>13</v>
      </c>
      <c r="F151" s="38">
        <v>8.7019</v>
      </c>
    </row>
    <row r="152">
      <c r="A152" s="24" t="s">
        <v>21</v>
      </c>
      <c r="B152" s="24" t="s">
        <v>393</v>
      </c>
      <c r="C152" s="36">
        <v>2020.0</v>
      </c>
      <c r="D152" s="37" t="s">
        <v>4</v>
      </c>
      <c r="E152" s="37" t="s">
        <v>13</v>
      </c>
      <c r="F152" s="38">
        <v>10.8704</v>
      </c>
    </row>
    <row r="153">
      <c r="A153" s="24" t="s">
        <v>22</v>
      </c>
      <c r="B153" s="24" t="s">
        <v>408</v>
      </c>
      <c r="C153" s="36">
        <v>2020.0</v>
      </c>
      <c r="D153" s="37" t="s">
        <v>4</v>
      </c>
      <c r="E153" s="37" t="s">
        <v>13</v>
      </c>
      <c r="F153" s="38">
        <v>1.1674</v>
      </c>
    </row>
    <row r="154">
      <c r="A154" s="24" t="s">
        <v>23</v>
      </c>
      <c r="B154" s="24" t="s">
        <v>379</v>
      </c>
      <c r="C154" s="36">
        <v>2020.0</v>
      </c>
      <c r="D154" s="37" t="s">
        <v>4</v>
      </c>
      <c r="E154" s="37" t="s">
        <v>13</v>
      </c>
      <c r="F154" s="38">
        <v>45.9016</v>
      </c>
    </row>
    <row r="155">
      <c r="A155" s="24" t="s">
        <v>24</v>
      </c>
      <c r="B155" s="24" t="s">
        <v>386</v>
      </c>
      <c r="C155" s="36">
        <v>2020.0</v>
      </c>
      <c r="D155" s="37" t="s">
        <v>4</v>
      </c>
      <c r="E155" s="37" t="s">
        <v>13</v>
      </c>
      <c r="F155" s="38">
        <v>21.2064</v>
      </c>
    </row>
    <row r="156">
      <c r="A156" s="24" t="s">
        <v>25</v>
      </c>
      <c r="B156" s="24" t="s">
        <v>406</v>
      </c>
      <c r="C156" s="36">
        <v>2020.0</v>
      </c>
      <c r="D156" s="37" t="s">
        <v>4</v>
      </c>
      <c r="E156" s="37" t="s">
        <v>13</v>
      </c>
      <c r="F156" s="38">
        <v>5.6653</v>
      </c>
    </row>
    <row r="157">
      <c r="A157" s="24" t="s">
        <v>26</v>
      </c>
      <c r="B157" s="24" t="s">
        <v>392</v>
      </c>
      <c r="C157" s="36">
        <v>2020.0</v>
      </c>
      <c r="D157" s="37" t="s">
        <v>4</v>
      </c>
      <c r="E157" s="37" t="s">
        <v>13</v>
      </c>
      <c r="F157" s="38">
        <v>11.0462</v>
      </c>
    </row>
    <row r="158">
      <c r="A158" s="24" t="s">
        <v>27</v>
      </c>
      <c r="B158" s="24" t="s">
        <v>389</v>
      </c>
      <c r="C158" s="36">
        <v>2020.0</v>
      </c>
      <c r="D158" s="37" t="s">
        <v>4</v>
      </c>
      <c r="E158" s="37" t="s">
        <v>13</v>
      </c>
      <c r="F158" s="38">
        <v>18.9898</v>
      </c>
    </row>
    <row r="159">
      <c r="A159" s="24" t="s">
        <v>28</v>
      </c>
      <c r="B159" s="24" t="s">
        <v>391</v>
      </c>
      <c r="C159" s="36">
        <v>2020.0</v>
      </c>
      <c r="D159" s="37" t="s">
        <v>4</v>
      </c>
      <c r="E159" s="37" t="s">
        <v>13</v>
      </c>
      <c r="F159" s="38">
        <v>6.0497</v>
      </c>
    </row>
    <row r="160">
      <c r="A160" s="24" t="s">
        <v>29</v>
      </c>
      <c r="B160" s="24" t="s">
        <v>396</v>
      </c>
      <c r="C160" s="36">
        <v>2020.0</v>
      </c>
      <c r="D160" s="37" t="s">
        <v>4</v>
      </c>
      <c r="E160" s="37" t="s">
        <v>13</v>
      </c>
      <c r="F160" s="38">
        <v>3.3448</v>
      </c>
    </row>
    <row r="161">
      <c r="A161" s="24" t="s">
        <v>30</v>
      </c>
      <c r="B161" s="24" t="s">
        <v>376</v>
      </c>
      <c r="C161" s="36">
        <v>2020.0</v>
      </c>
      <c r="D161" s="37" t="s">
        <v>4</v>
      </c>
      <c r="E161" s="37" t="s">
        <v>13</v>
      </c>
      <c r="F161" s="38">
        <v>26.5536</v>
      </c>
    </row>
    <row r="162">
      <c r="A162" s="24" t="s">
        <v>31</v>
      </c>
      <c r="B162" s="24" t="s">
        <v>407</v>
      </c>
      <c r="C162" s="36">
        <v>2020.0</v>
      </c>
      <c r="D162" s="37" t="s">
        <v>4</v>
      </c>
      <c r="E162" s="37" t="s">
        <v>13</v>
      </c>
      <c r="F162" s="38">
        <v>3.3868</v>
      </c>
    </row>
    <row r="163">
      <c r="A163" s="24" t="s">
        <v>32</v>
      </c>
      <c r="B163" s="24" t="s">
        <v>381</v>
      </c>
      <c r="C163" s="36">
        <v>2020.0</v>
      </c>
      <c r="D163" s="37" t="s">
        <v>4</v>
      </c>
      <c r="E163" s="37" t="s">
        <v>13</v>
      </c>
      <c r="F163" s="38">
        <v>7.3153</v>
      </c>
    </row>
    <row r="164">
      <c r="A164" s="24" t="s">
        <v>33</v>
      </c>
      <c r="B164" s="24" t="s">
        <v>390</v>
      </c>
      <c r="C164" s="36">
        <v>2020.0</v>
      </c>
      <c r="D164" s="37" t="s">
        <v>4</v>
      </c>
      <c r="E164" s="37" t="s">
        <v>13</v>
      </c>
      <c r="F164" s="38">
        <v>25.1218</v>
      </c>
    </row>
    <row r="165">
      <c r="A165" s="24" t="s">
        <v>34</v>
      </c>
      <c r="B165" s="24" t="s">
        <v>398</v>
      </c>
      <c r="C165" s="36">
        <v>2020.0</v>
      </c>
      <c r="D165" s="37" t="s">
        <v>4</v>
      </c>
      <c r="E165" s="37" t="s">
        <v>13</v>
      </c>
      <c r="F165" s="38">
        <v>27.4265</v>
      </c>
    </row>
    <row r="166">
      <c r="A166" s="24" t="s">
        <v>35</v>
      </c>
      <c r="B166" s="24" t="s">
        <v>399</v>
      </c>
      <c r="C166" s="36">
        <v>2020.0</v>
      </c>
      <c r="D166" s="37" t="s">
        <v>4</v>
      </c>
      <c r="E166" s="37" t="s">
        <v>13</v>
      </c>
      <c r="F166" s="38">
        <v>4.6223</v>
      </c>
    </row>
    <row r="167">
      <c r="A167" s="27" t="s">
        <v>4</v>
      </c>
      <c r="B167" s="24" t="s">
        <v>378</v>
      </c>
      <c r="C167" s="24">
        <v>2022.0</v>
      </c>
      <c r="D167" s="36" t="s">
        <v>4</v>
      </c>
      <c r="E167" s="36" t="s">
        <v>13</v>
      </c>
      <c r="F167" s="38">
        <v>1.289459</v>
      </c>
    </row>
    <row r="168">
      <c r="A168" s="24" t="s">
        <v>5</v>
      </c>
      <c r="B168" s="24" t="s">
        <v>384</v>
      </c>
      <c r="C168" s="24">
        <v>2022.0</v>
      </c>
      <c r="D168" s="36" t="s">
        <v>4</v>
      </c>
      <c r="E168" s="36" t="s">
        <v>13</v>
      </c>
      <c r="F168" s="38">
        <v>0.997739</v>
      </c>
    </row>
    <row r="169">
      <c r="A169" s="24" t="s">
        <v>6</v>
      </c>
      <c r="B169" s="24" t="s">
        <v>394</v>
      </c>
      <c r="C169" s="24">
        <v>2022.0</v>
      </c>
      <c r="D169" s="36" t="s">
        <v>4</v>
      </c>
      <c r="E169" s="36" t="s">
        <v>13</v>
      </c>
      <c r="F169" s="38">
        <v>3.46648</v>
      </c>
    </row>
    <row r="170">
      <c r="A170" s="24" t="s">
        <v>7</v>
      </c>
      <c r="B170" s="24" t="s">
        <v>385</v>
      </c>
      <c r="C170" s="24">
        <v>2022.0</v>
      </c>
      <c r="D170" s="36" t="s">
        <v>4</v>
      </c>
      <c r="E170" s="36" t="s">
        <v>13</v>
      </c>
      <c r="F170" s="38">
        <v>29.821157</v>
      </c>
    </row>
    <row r="171">
      <c r="A171" s="24" t="s">
        <v>8</v>
      </c>
      <c r="B171" s="24" t="s">
        <v>405</v>
      </c>
      <c r="C171" s="24">
        <v>2022.0</v>
      </c>
      <c r="D171" s="36" t="s">
        <v>4</v>
      </c>
      <c r="E171" s="36" t="s">
        <v>13</v>
      </c>
      <c r="F171" s="38">
        <v>1.61295</v>
      </c>
    </row>
    <row r="172">
      <c r="A172" s="24" t="s">
        <v>9</v>
      </c>
      <c r="B172" s="24" t="s">
        <v>397</v>
      </c>
      <c r="C172" s="24">
        <v>2022.0</v>
      </c>
      <c r="D172" s="36" t="s">
        <v>4</v>
      </c>
      <c r="E172" s="36" t="s">
        <v>13</v>
      </c>
      <c r="F172" s="38">
        <v>5.254759</v>
      </c>
    </row>
    <row r="173">
      <c r="A173" s="24" t="s">
        <v>10</v>
      </c>
      <c r="B173" s="24" t="s">
        <v>388</v>
      </c>
      <c r="C173" s="24">
        <v>2022.0</v>
      </c>
      <c r="D173" s="36" t="s">
        <v>4</v>
      </c>
      <c r="E173" s="36" t="s">
        <v>13</v>
      </c>
      <c r="F173" s="38">
        <v>48.173141</v>
      </c>
    </row>
    <row r="174">
      <c r="A174" s="24" t="s">
        <v>11</v>
      </c>
      <c r="B174" s="24" t="s">
        <v>402</v>
      </c>
      <c r="C174" s="24">
        <v>2022.0</v>
      </c>
      <c r="D174" s="36" t="s">
        <v>4</v>
      </c>
      <c r="E174" s="36" t="s">
        <v>13</v>
      </c>
      <c r="F174" s="38">
        <v>3.954282</v>
      </c>
    </row>
    <row r="175">
      <c r="A175" s="24" t="s">
        <v>12</v>
      </c>
      <c r="B175" s="24" t="s">
        <v>401</v>
      </c>
      <c r="C175" s="24">
        <v>2022.0</v>
      </c>
      <c r="D175" s="36" t="s">
        <v>4</v>
      </c>
      <c r="E175" s="36" t="s">
        <v>13</v>
      </c>
      <c r="F175" s="38">
        <v>0.474601</v>
      </c>
    </row>
    <row r="176">
      <c r="A176" s="24">
        <v>10.0</v>
      </c>
      <c r="B176" s="24" t="s">
        <v>403</v>
      </c>
      <c r="C176" s="24">
        <v>2022.0</v>
      </c>
      <c r="D176" s="36" t="s">
        <v>4</v>
      </c>
      <c r="E176" s="36" t="s">
        <v>13</v>
      </c>
      <c r="F176" s="38">
        <v>12.294855</v>
      </c>
    </row>
    <row r="177">
      <c r="A177" s="24">
        <v>11.0</v>
      </c>
      <c r="B177" s="24" t="s">
        <v>395</v>
      </c>
      <c r="C177" s="24">
        <v>2022.0</v>
      </c>
      <c r="D177" s="36" t="s">
        <v>4</v>
      </c>
      <c r="E177" s="36" t="s">
        <v>13</v>
      </c>
      <c r="F177" s="38">
        <v>5.285396</v>
      </c>
    </row>
    <row r="178">
      <c r="A178" s="24">
        <v>12.0</v>
      </c>
      <c r="B178" s="24" t="s">
        <v>377</v>
      </c>
      <c r="C178" s="24">
        <v>2022.0</v>
      </c>
      <c r="D178" s="36" t="s">
        <v>4</v>
      </c>
      <c r="E178" s="36" t="s">
        <v>13</v>
      </c>
      <c r="F178" s="38">
        <v>45.421549</v>
      </c>
    </row>
    <row r="179">
      <c r="A179" s="24">
        <v>13.0</v>
      </c>
      <c r="B179" s="24" t="s">
        <v>382</v>
      </c>
      <c r="C179" s="24">
        <v>2022.0</v>
      </c>
      <c r="D179" s="36" t="s">
        <v>4</v>
      </c>
      <c r="E179" s="36" t="s">
        <v>13</v>
      </c>
      <c r="F179" s="38">
        <v>21.931028</v>
      </c>
    </row>
    <row r="180">
      <c r="A180" s="24">
        <v>14.0</v>
      </c>
      <c r="B180" s="24" t="s">
        <v>404</v>
      </c>
      <c r="C180" s="24">
        <v>2022.0</v>
      </c>
      <c r="D180" s="36" t="s">
        <v>4</v>
      </c>
      <c r="E180" s="36" t="s">
        <v>13</v>
      </c>
      <c r="F180" s="38">
        <v>2.60957</v>
      </c>
    </row>
    <row r="181">
      <c r="A181" s="24">
        <v>15.0</v>
      </c>
      <c r="B181" s="24" t="s">
        <v>383</v>
      </c>
      <c r="C181" s="24">
        <v>2022.0</v>
      </c>
      <c r="D181" s="36" t="s">
        <v>4</v>
      </c>
      <c r="E181" s="36" t="s">
        <v>13</v>
      </c>
      <c r="F181" s="38">
        <v>5.871235</v>
      </c>
    </row>
    <row r="182">
      <c r="A182" s="24">
        <v>16.0</v>
      </c>
      <c r="B182" s="24" t="s">
        <v>380</v>
      </c>
      <c r="C182" s="24">
        <v>2022.0</v>
      </c>
      <c r="D182" s="36" t="s">
        <v>4</v>
      </c>
      <c r="E182" s="36" t="s">
        <v>13</v>
      </c>
      <c r="F182" s="38">
        <v>16.8334</v>
      </c>
    </row>
    <row r="183">
      <c r="A183" s="24">
        <v>17.0</v>
      </c>
      <c r="B183" s="24" t="s">
        <v>387</v>
      </c>
      <c r="C183" s="24">
        <v>2022.0</v>
      </c>
      <c r="D183" s="36" t="s">
        <v>4</v>
      </c>
      <c r="E183" s="36" t="s">
        <v>13</v>
      </c>
      <c r="F183" s="38">
        <v>8.48675</v>
      </c>
    </row>
    <row r="184">
      <c r="A184" s="24">
        <v>18.0</v>
      </c>
      <c r="B184" s="24" t="s">
        <v>393</v>
      </c>
      <c r="C184" s="24">
        <v>2022.0</v>
      </c>
      <c r="D184" s="36" t="s">
        <v>4</v>
      </c>
      <c r="E184" s="36" t="s">
        <v>13</v>
      </c>
      <c r="F184" s="38">
        <v>10.025059</v>
      </c>
    </row>
    <row r="185">
      <c r="A185" s="24">
        <v>19.0</v>
      </c>
      <c r="B185" s="24" t="s">
        <v>408</v>
      </c>
      <c r="C185" s="24">
        <v>2022.0</v>
      </c>
      <c r="D185" s="36" t="s">
        <v>4</v>
      </c>
      <c r="E185" s="36" t="s">
        <v>13</v>
      </c>
      <c r="F185" s="38">
        <v>1.971611</v>
      </c>
    </row>
    <row r="186">
      <c r="A186" s="24">
        <v>20.0</v>
      </c>
      <c r="B186" s="24" t="s">
        <v>379</v>
      </c>
      <c r="C186" s="24">
        <v>2022.0</v>
      </c>
      <c r="D186" s="36" t="s">
        <v>4</v>
      </c>
      <c r="E186" s="36" t="s">
        <v>13</v>
      </c>
      <c r="F186" s="38">
        <v>51.278798</v>
      </c>
    </row>
    <row r="187">
      <c r="A187" s="24">
        <v>21.0</v>
      </c>
      <c r="B187" s="24" t="s">
        <v>386</v>
      </c>
      <c r="C187" s="24">
        <v>2022.0</v>
      </c>
      <c r="D187" s="36" t="s">
        <v>4</v>
      </c>
      <c r="E187" s="36" t="s">
        <v>13</v>
      </c>
      <c r="F187" s="38">
        <v>20.45133</v>
      </c>
    </row>
    <row r="188">
      <c r="A188" s="24">
        <v>22.0</v>
      </c>
      <c r="B188" s="24" t="s">
        <v>406</v>
      </c>
      <c r="C188" s="24">
        <v>2022.0</v>
      </c>
      <c r="D188" s="36" t="s">
        <v>4</v>
      </c>
      <c r="E188" s="36" t="s">
        <v>13</v>
      </c>
      <c r="F188" s="38">
        <v>6.503018</v>
      </c>
    </row>
    <row r="189">
      <c r="A189" s="24">
        <v>23.0</v>
      </c>
      <c r="B189" s="24" t="s">
        <v>392</v>
      </c>
      <c r="C189" s="24">
        <v>2022.0</v>
      </c>
      <c r="D189" s="36" t="s">
        <v>4</v>
      </c>
      <c r="E189" s="36" t="s">
        <v>13</v>
      </c>
      <c r="F189" s="38">
        <v>12.261398</v>
      </c>
    </row>
    <row r="190">
      <c r="A190" s="24">
        <v>24.0</v>
      </c>
      <c r="B190" s="24" t="s">
        <v>389</v>
      </c>
      <c r="C190" s="24">
        <v>2022.0</v>
      </c>
      <c r="D190" s="36" t="s">
        <v>4</v>
      </c>
      <c r="E190" s="36" t="s">
        <v>13</v>
      </c>
      <c r="F190" s="38">
        <v>18.100514</v>
      </c>
    </row>
    <row r="191">
      <c r="A191" s="24">
        <v>25.0</v>
      </c>
      <c r="B191" s="24" t="s">
        <v>391</v>
      </c>
      <c r="C191" s="24">
        <v>2022.0</v>
      </c>
      <c r="D191" s="36" t="s">
        <v>4</v>
      </c>
      <c r="E191" s="36" t="s">
        <v>13</v>
      </c>
      <c r="F191" s="38">
        <v>5.235075</v>
      </c>
    </row>
    <row r="192">
      <c r="A192" s="24">
        <v>26.0</v>
      </c>
      <c r="B192" s="24" t="s">
        <v>396</v>
      </c>
      <c r="C192" s="24">
        <v>2022.0</v>
      </c>
      <c r="D192" s="36" t="s">
        <v>4</v>
      </c>
      <c r="E192" s="36" t="s">
        <v>13</v>
      </c>
      <c r="F192" s="38">
        <v>4.37191</v>
      </c>
    </row>
    <row r="193">
      <c r="A193" s="24">
        <v>27.0</v>
      </c>
      <c r="B193" s="24" t="s">
        <v>376</v>
      </c>
      <c r="C193" s="24">
        <v>2022.0</v>
      </c>
      <c r="D193" s="36" t="s">
        <v>4</v>
      </c>
      <c r="E193" s="36" t="s">
        <v>13</v>
      </c>
      <c r="F193" s="38">
        <v>34.41997</v>
      </c>
    </row>
    <row r="194">
      <c r="A194" s="24">
        <v>28.0</v>
      </c>
      <c r="B194" s="24" t="s">
        <v>407</v>
      </c>
      <c r="C194" s="24">
        <v>2022.0</v>
      </c>
      <c r="D194" s="36" t="s">
        <v>4</v>
      </c>
      <c r="E194" s="36" t="s">
        <v>13</v>
      </c>
      <c r="F194" s="38">
        <v>5.12918</v>
      </c>
    </row>
    <row r="195">
      <c r="A195" s="24">
        <v>29.0</v>
      </c>
      <c r="B195" s="24" t="s">
        <v>381</v>
      </c>
      <c r="C195" s="24">
        <v>2022.0</v>
      </c>
      <c r="D195" s="36" t="s">
        <v>4</v>
      </c>
      <c r="E195" s="36" t="s">
        <v>13</v>
      </c>
      <c r="F195" s="38">
        <v>8.404996</v>
      </c>
    </row>
    <row r="196">
      <c r="A196" s="24">
        <v>30.0</v>
      </c>
      <c r="B196" s="24" t="s">
        <v>390</v>
      </c>
      <c r="C196" s="24">
        <v>2022.0</v>
      </c>
      <c r="D196" s="36" t="s">
        <v>4</v>
      </c>
      <c r="E196" s="36" t="s">
        <v>13</v>
      </c>
      <c r="F196" s="38">
        <v>28.819582</v>
      </c>
    </row>
    <row r="197">
      <c r="A197" s="24">
        <v>31.0</v>
      </c>
      <c r="B197" s="24" t="s">
        <v>398</v>
      </c>
      <c r="C197" s="24">
        <v>2022.0</v>
      </c>
      <c r="D197" s="36" t="s">
        <v>4</v>
      </c>
      <c r="E197" s="36" t="s">
        <v>13</v>
      </c>
      <c r="F197" s="38">
        <v>30.810069</v>
      </c>
    </row>
    <row r="198">
      <c r="A198" s="24">
        <v>32.0</v>
      </c>
      <c r="B198" s="24" t="s">
        <v>399</v>
      </c>
      <c r="C198" s="24">
        <v>2022.0</v>
      </c>
      <c r="D198" s="36" t="s">
        <v>4</v>
      </c>
      <c r="E198" s="36" t="s">
        <v>13</v>
      </c>
      <c r="F198" s="38">
        <v>4.378135</v>
      </c>
    </row>
    <row r="199">
      <c r="A199" s="27" t="s">
        <v>3</v>
      </c>
      <c r="B199" s="24" t="s">
        <v>400</v>
      </c>
      <c r="C199" s="24">
        <v>2022.0</v>
      </c>
      <c r="D199" s="36" t="s">
        <v>4</v>
      </c>
      <c r="E199" s="36" t="s">
        <v>13</v>
      </c>
      <c r="F199" s="38">
        <v>13.496961</v>
      </c>
    </row>
  </sheetData>
  <autoFilter ref="$A$1:$F$199"/>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27" t="s">
        <v>3</v>
      </c>
      <c r="B2" s="24" t="s">
        <v>400</v>
      </c>
      <c r="C2" s="36">
        <v>2012.0</v>
      </c>
      <c r="D2" s="36" t="s">
        <v>4</v>
      </c>
      <c r="E2" s="36" t="s">
        <v>14</v>
      </c>
      <c r="F2" s="38">
        <v>6.712249</v>
      </c>
    </row>
    <row r="3">
      <c r="A3" s="27" t="s">
        <v>4</v>
      </c>
      <c r="B3" s="24" t="s">
        <v>378</v>
      </c>
      <c r="C3" s="36">
        <v>2012.0</v>
      </c>
      <c r="D3" s="36" t="s">
        <v>4</v>
      </c>
      <c r="E3" s="36" t="s">
        <v>14</v>
      </c>
      <c r="F3" s="38">
        <v>1.760098</v>
      </c>
    </row>
    <row r="4">
      <c r="A4" s="24" t="s">
        <v>5</v>
      </c>
      <c r="B4" s="24" t="s">
        <v>384</v>
      </c>
      <c r="C4" s="36">
        <v>2012.0</v>
      </c>
      <c r="D4" s="36" t="s">
        <v>4</v>
      </c>
      <c r="E4" s="36" t="s">
        <v>14</v>
      </c>
      <c r="F4" s="38">
        <v>1.248209</v>
      </c>
    </row>
    <row r="5">
      <c r="A5" s="24" t="s">
        <v>6</v>
      </c>
      <c r="B5" s="24" t="s">
        <v>394</v>
      </c>
      <c r="C5" s="36">
        <v>2012.0</v>
      </c>
      <c r="D5" s="36" t="s">
        <v>4</v>
      </c>
      <c r="E5" s="36" t="s">
        <v>14</v>
      </c>
      <c r="F5" s="38">
        <v>2.707156</v>
      </c>
    </row>
    <row r="6">
      <c r="A6" s="24" t="s">
        <v>7</v>
      </c>
      <c r="B6" s="24" t="s">
        <v>385</v>
      </c>
      <c r="C6" s="36">
        <v>2012.0</v>
      </c>
      <c r="D6" s="36" t="s">
        <v>4</v>
      </c>
      <c r="E6" s="36" t="s">
        <v>14</v>
      </c>
      <c r="F6" s="38">
        <v>12.5502</v>
      </c>
    </row>
    <row r="7">
      <c r="A7" s="24" t="s">
        <v>8</v>
      </c>
      <c r="B7" s="24" t="s">
        <v>405</v>
      </c>
      <c r="C7" s="36">
        <v>2012.0</v>
      </c>
      <c r="D7" s="36" t="s">
        <v>4</v>
      </c>
      <c r="E7" s="36" t="s">
        <v>14</v>
      </c>
      <c r="F7" s="38">
        <v>4.938019</v>
      </c>
    </row>
    <row r="8">
      <c r="A8" s="24" t="s">
        <v>9</v>
      </c>
      <c r="B8" s="24" t="s">
        <v>397</v>
      </c>
      <c r="C8" s="36">
        <v>2012.0</v>
      </c>
      <c r="D8" s="36" t="s">
        <v>4</v>
      </c>
      <c r="E8" s="36" t="s">
        <v>14</v>
      </c>
      <c r="F8" s="38">
        <v>7.614489</v>
      </c>
    </row>
    <row r="9">
      <c r="A9" s="24" t="s">
        <v>10</v>
      </c>
      <c r="B9" s="24" t="s">
        <v>388</v>
      </c>
      <c r="C9" s="36">
        <v>2012.0</v>
      </c>
      <c r="D9" s="36" t="s">
        <v>4</v>
      </c>
      <c r="E9" s="36" t="s">
        <v>14</v>
      </c>
      <c r="F9" s="38">
        <v>17.19922</v>
      </c>
    </row>
    <row r="10">
      <c r="A10" s="24" t="s">
        <v>11</v>
      </c>
      <c r="B10" s="24" t="s">
        <v>402</v>
      </c>
      <c r="C10" s="36">
        <v>2012.0</v>
      </c>
      <c r="D10" s="36" t="s">
        <v>4</v>
      </c>
      <c r="E10" s="36" t="s">
        <v>14</v>
      </c>
      <c r="F10" s="38">
        <v>2.894849</v>
      </c>
    </row>
    <row r="11">
      <c r="A11" s="24" t="s">
        <v>12</v>
      </c>
      <c r="B11" s="24" t="s">
        <v>401</v>
      </c>
      <c r="C11" s="36">
        <v>2012.0</v>
      </c>
      <c r="D11" s="36" t="s">
        <v>4</v>
      </c>
      <c r="E11" s="36" t="s">
        <v>14</v>
      </c>
      <c r="F11" s="38">
        <v>4.29742</v>
      </c>
    </row>
    <row r="12">
      <c r="A12" s="24" t="s">
        <v>13</v>
      </c>
      <c r="B12" s="24" t="s">
        <v>403</v>
      </c>
      <c r="C12" s="36">
        <v>2012.0</v>
      </c>
      <c r="D12" s="36" t="s">
        <v>4</v>
      </c>
      <c r="E12" s="36" t="s">
        <v>14</v>
      </c>
      <c r="F12" s="38">
        <v>4.719479</v>
      </c>
    </row>
    <row r="13">
      <c r="A13" s="24" t="s">
        <v>14</v>
      </c>
      <c r="B13" s="24" t="s">
        <v>395</v>
      </c>
      <c r="C13" s="36">
        <v>2012.0</v>
      </c>
      <c r="D13" s="36" t="s">
        <v>4</v>
      </c>
      <c r="E13" s="36" t="s">
        <v>14</v>
      </c>
      <c r="F13" s="38">
        <v>2.32457</v>
      </c>
    </row>
    <row r="14">
      <c r="A14" s="24" t="s">
        <v>15</v>
      </c>
      <c r="B14" s="24" t="s">
        <v>377</v>
      </c>
      <c r="C14" s="36">
        <v>2012.0</v>
      </c>
      <c r="D14" s="36" t="s">
        <v>4</v>
      </c>
      <c r="E14" s="36" t="s">
        <v>14</v>
      </c>
      <c r="F14" s="38">
        <v>19.87358</v>
      </c>
    </row>
    <row r="15">
      <c r="A15" s="24" t="s">
        <v>16</v>
      </c>
      <c r="B15" s="24" t="s">
        <v>382</v>
      </c>
      <c r="C15" s="36">
        <v>2012.0</v>
      </c>
      <c r="D15" s="36" t="s">
        <v>4</v>
      </c>
      <c r="E15" s="36" t="s">
        <v>14</v>
      </c>
      <c r="F15" s="38">
        <v>6.930095</v>
      </c>
    </row>
    <row r="16">
      <c r="A16" s="24" t="s">
        <v>17</v>
      </c>
      <c r="B16" s="24" t="s">
        <v>404</v>
      </c>
      <c r="C16" s="36">
        <v>2012.0</v>
      </c>
      <c r="D16" s="36" t="s">
        <v>4</v>
      </c>
      <c r="E16" s="36" t="s">
        <v>14</v>
      </c>
      <c r="F16" s="38">
        <v>3.527844</v>
      </c>
    </row>
    <row r="17">
      <c r="A17" s="24" t="s">
        <v>18</v>
      </c>
      <c r="B17" s="24" t="s">
        <v>383</v>
      </c>
      <c r="C17" s="36">
        <v>2012.0</v>
      </c>
      <c r="D17" s="36" t="s">
        <v>4</v>
      </c>
      <c r="E17" s="36" t="s">
        <v>14</v>
      </c>
      <c r="F17" s="38">
        <v>7.762011</v>
      </c>
    </row>
    <row r="18">
      <c r="A18" s="24" t="s">
        <v>19</v>
      </c>
      <c r="B18" s="24" t="s">
        <v>380</v>
      </c>
      <c r="C18" s="36">
        <v>2012.0</v>
      </c>
      <c r="D18" s="36" t="s">
        <v>4</v>
      </c>
      <c r="E18" s="36" t="s">
        <v>14</v>
      </c>
      <c r="F18" s="38">
        <v>10.80886</v>
      </c>
    </row>
    <row r="19">
      <c r="A19" s="24" t="s">
        <v>20</v>
      </c>
      <c r="B19" s="24" t="s">
        <v>387</v>
      </c>
      <c r="C19" s="36">
        <v>2012.0</v>
      </c>
      <c r="D19" s="36" t="s">
        <v>4</v>
      </c>
      <c r="E19" s="36" t="s">
        <v>14</v>
      </c>
      <c r="F19" s="38">
        <v>5.215179</v>
      </c>
    </row>
    <row r="20">
      <c r="A20" s="24" t="s">
        <v>21</v>
      </c>
      <c r="B20" s="24" t="s">
        <v>393</v>
      </c>
      <c r="C20" s="36">
        <v>2012.0</v>
      </c>
      <c r="D20" s="36" t="s">
        <v>4</v>
      </c>
      <c r="E20" s="36" t="s">
        <v>14</v>
      </c>
      <c r="F20" s="38">
        <v>6.566148</v>
      </c>
    </row>
    <row r="21">
      <c r="A21" s="24" t="s">
        <v>22</v>
      </c>
      <c r="B21" s="24" t="s">
        <v>408</v>
      </c>
      <c r="C21" s="36">
        <v>2012.0</v>
      </c>
      <c r="D21" s="36" t="s">
        <v>4</v>
      </c>
      <c r="E21" s="36" t="s">
        <v>14</v>
      </c>
      <c r="F21" s="38">
        <v>4.208636</v>
      </c>
    </row>
    <row r="22">
      <c r="A22" s="24" t="s">
        <v>23</v>
      </c>
      <c r="B22" s="24" t="s">
        <v>379</v>
      </c>
      <c r="C22" s="36">
        <v>2012.0</v>
      </c>
      <c r="D22" s="36" t="s">
        <v>4</v>
      </c>
      <c r="E22" s="36" t="s">
        <v>14</v>
      </c>
      <c r="F22" s="38">
        <v>6.364712</v>
      </c>
    </row>
    <row r="23">
      <c r="A23" s="24" t="s">
        <v>24</v>
      </c>
      <c r="B23" s="24" t="s">
        <v>386</v>
      </c>
      <c r="C23" s="36">
        <v>2012.0</v>
      </c>
      <c r="D23" s="36" t="s">
        <v>4</v>
      </c>
      <c r="E23" s="36" t="s">
        <v>14</v>
      </c>
      <c r="F23" s="38">
        <v>7.600779</v>
      </c>
    </row>
    <row r="24">
      <c r="A24" s="24" t="s">
        <v>25</v>
      </c>
      <c r="B24" s="24" t="s">
        <v>406</v>
      </c>
      <c r="C24" s="36">
        <v>2012.0</v>
      </c>
      <c r="D24" s="36" t="s">
        <v>4</v>
      </c>
      <c r="E24" s="36" t="s">
        <v>14</v>
      </c>
      <c r="F24" s="38">
        <v>2.953983</v>
      </c>
    </row>
    <row r="25">
      <c r="A25" s="24" t="s">
        <v>26</v>
      </c>
      <c r="B25" s="24" t="s">
        <v>392</v>
      </c>
      <c r="C25" s="36">
        <v>2012.0</v>
      </c>
      <c r="D25" s="36" t="s">
        <v>4</v>
      </c>
      <c r="E25" s="36" t="s">
        <v>14</v>
      </c>
      <c r="F25" s="38">
        <v>7.573694</v>
      </c>
    </row>
    <row r="26">
      <c r="A26" s="24" t="s">
        <v>27</v>
      </c>
      <c r="B26" s="24" t="s">
        <v>389</v>
      </c>
      <c r="C26" s="36">
        <v>2012.0</v>
      </c>
      <c r="D26" s="36" t="s">
        <v>4</v>
      </c>
      <c r="E26" s="36" t="s">
        <v>14</v>
      </c>
      <c r="F26" s="38">
        <v>4.018244</v>
      </c>
    </row>
    <row r="27">
      <c r="A27" s="24" t="s">
        <v>28</v>
      </c>
      <c r="B27" s="24" t="s">
        <v>391</v>
      </c>
      <c r="C27" s="36">
        <v>2012.0</v>
      </c>
      <c r="D27" s="36" t="s">
        <v>4</v>
      </c>
      <c r="E27" s="36" t="s">
        <v>14</v>
      </c>
      <c r="F27" s="38">
        <v>3.735255</v>
      </c>
    </row>
    <row r="28">
      <c r="A28" s="24" t="s">
        <v>29</v>
      </c>
      <c r="B28" s="24" t="s">
        <v>396</v>
      </c>
      <c r="C28" s="36">
        <v>2012.0</v>
      </c>
      <c r="D28" s="36" t="s">
        <v>4</v>
      </c>
      <c r="E28" s="36" t="s">
        <v>14</v>
      </c>
      <c r="F28" s="38">
        <v>4.065337</v>
      </c>
    </row>
    <row r="29">
      <c r="A29" s="24" t="s">
        <v>30</v>
      </c>
      <c r="B29" s="24" t="s">
        <v>376</v>
      </c>
      <c r="C29" s="36">
        <v>2012.0</v>
      </c>
      <c r="D29" s="36" t="s">
        <v>4</v>
      </c>
      <c r="E29" s="36" t="s">
        <v>14</v>
      </c>
      <c r="F29" s="38">
        <v>13.20764</v>
      </c>
    </row>
    <row r="30">
      <c r="A30" s="24" t="s">
        <v>31</v>
      </c>
      <c r="B30" s="24" t="s">
        <v>407</v>
      </c>
      <c r="C30" s="36">
        <v>2012.0</v>
      </c>
      <c r="D30" s="36" t="s">
        <v>4</v>
      </c>
      <c r="E30" s="36" t="s">
        <v>14</v>
      </c>
      <c r="F30" s="38">
        <v>4.371126</v>
      </c>
    </row>
    <row r="31">
      <c r="A31" s="24" t="s">
        <v>32</v>
      </c>
      <c r="B31" s="24" t="s">
        <v>381</v>
      </c>
      <c r="C31" s="36">
        <v>2012.0</v>
      </c>
      <c r="D31" s="36" t="s">
        <v>4</v>
      </c>
      <c r="E31" s="36" t="s">
        <v>14</v>
      </c>
      <c r="F31" s="38">
        <v>6.351572</v>
      </c>
    </row>
    <row r="32">
      <c r="A32" s="24" t="s">
        <v>33</v>
      </c>
      <c r="B32" s="24" t="s">
        <v>390</v>
      </c>
      <c r="C32" s="36">
        <v>2012.0</v>
      </c>
      <c r="D32" s="36" t="s">
        <v>4</v>
      </c>
      <c r="E32" s="36" t="s">
        <v>14</v>
      </c>
      <c r="F32" s="38">
        <v>9.138181</v>
      </c>
    </row>
    <row r="33">
      <c r="A33" s="24" t="s">
        <v>34</v>
      </c>
      <c r="B33" s="24" t="s">
        <v>398</v>
      </c>
      <c r="C33" s="36">
        <v>2012.0</v>
      </c>
      <c r="D33" s="36" t="s">
        <v>4</v>
      </c>
      <c r="E33" s="36" t="s">
        <v>14</v>
      </c>
      <c r="F33" s="38">
        <v>12.64837</v>
      </c>
    </row>
    <row r="34">
      <c r="A34" s="24" t="s">
        <v>35</v>
      </c>
      <c r="B34" s="24" t="s">
        <v>399</v>
      </c>
      <c r="C34" s="36">
        <v>2012.0</v>
      </c>
      <c r="D34" s="36" t="s">
        <v>4</v>
      </c>
      <c r="E34" s="36" t="s">
        <v>14</v>
      </c>
      <c r="F34" s="38">
        <v>3.872818</v>
      </c>
    </row>
    <row r="35">
      <c r="A35" s="27" t="s">
        <v>3</v>
      </c>
      <c r="B35" s="24" t="s">
        <v>400</v>
      </c>
      <c r="C35" s="36">
        <v>2014.0</v>
      </c>
      <c r="D35" s="36" t="s">
        <v>4</v>
      </c>
      <c r="E35" s="36" t="s">
        <v>14</v>
      </c>
      <c r="F35" s="38">
        <v>5.739875</v>
      </c>
    </row>
    <row r="36">
      <c r="A36" s="27" t="s">
        <v>4</v>
      </c>
      <c r="B36" s="24" t="s">
        <v>378</v>
      </c>
      <c r="C36" s="36">
        <v>2014.0</v>
      </c>
      <c r="D36" s="36" t="s">
        <v>4</v>
      </c>
      <c r="E36" s="36" t="s">
        <v>14</v>
      </c>
      <c r="F36" s="38">
        <v>1.450427</v>
      </c>
    </row>
    <row r="37">
      <c r="A37" s="24" t="s">
        <v>5</v>
      </c>
      <c r="B37" s="24" t="s">
        <v>384</v>
      </c>
      <c r="C37" s="36">
        <v>2014.0</v>
      </c>
      <c r="D37" s="36" t="s">
        <v>4</v>
      </c>
      <c r="E37" s="36" t="s">
        <v>14</v>
      </c>
      <c r="F37" s="38">
        <v>4.628005</v>
      </c>
    </row>
    <row r="38">
      <c r="A38" s="24" t="s">
        <v>6</v>
      </c>
      <c r="B38" s="24" t="s">
        <v>394</v>
      </c>
      <c r="C38" s="36">
        <v>2014.0</v>
      </c>
      <c r="D38" s="36" t="s">
        <v>4</v>
      </c>
      <c r="E38" s="36" t="s">
        <v>14</v>
      </c>
      <c r="F38" s="38">
        <v>8.723302</v>
      </c>
    </row>
    <row r="39">
      <c r="A39" s="24" t="s">
        <v>7</v>
      </c>
      <c r="B39" s="24" t="s">
        <v>385</v>
      </c>
      <c r="C39" s="36">
        <v>2014.0</v>
      </c>
      <c r="D39" s="36" t="s">
        <v>4</v>
      </c>
      <c r="E39" s="36" t="s">
        <v>14</v>
      </c>
      <c r="F39" s="38">
        <v>11.76396</v>
      </c>
    </row>
    <row r="40">
      <c r="A40" s="24" t="s">
        <v>8</v>
      </c>
      <c r="B40" s="24" t="s">
        <v>405</v>
      </c>
      <c r="C40" s="36">
        <v>2014.0</v>
      </c>
      <c r="D40" s="36" t="s">
        <v>4</v>
      </c>
      <c r="E40" s="36" t="s">
        <v>14</v>
      </c>
      <c r="F40" s="38">
        <v>2.421342</v>
      </c>
    </row>
    <row r="41">
      <c r="A41" s="24" t="s">
        <v>9</v>
      </c>
      <c r="B41" s="24" t="s">
        <v>397</v>
      </c>
      <c r="C41" s="36">
        <v>2014.0</v>
      </c>
      <c r="D41" s="36" t="s">
        <v>4</v>
      </c>
      <c r="E41" s="36" t="s">
        <v>14</v>
      </c>
      <c r="F41" s="38">
        <v>6.312058</v>
      </c>
    </row>
    <row r="42">
      <c r="A42" s="24" t="s">
        <v>10</v>
      </c>
      <c r="B42" s="24" t="s">
        <v>388</v>
      </c>
      <c r="C42" s="36">
        <v>2014.0</v>
      </c>
      <c r="D42" s="36" t="s">
        <v>4</v>
      </c>
      <c r="E42" s="36" t="s">
        <v>14</v>
      </c>
      <c r="F42" s="38">
        <v>13.05773</v>
      </c>
    </row>
    <row r="43">
      <c r="A43" s="24" t="s">
        <v>11</v>
      </c>
      <c r="B43" s="24" t="s">
        <v>402</v>
      </c>
      <c r="C43" s="36">
        <v>2014.0</v>
      </c>
      <c r="D43" s="36" t="s">
        <v>4</v>
      </c>
      <c r="E43" s="36" t="s">
        <v>14</v>
      </c>
      <c r="F43" s="38">
        <v>5.320226</v>
      </c>
    </row>
    <row r="44">
      <c r="A44" s="24" t="s">
        <v>12</v>
      </c>
      <c r="B44" s="24" t="s">
        <v>401</v>
      </c>
      <c r="C44" s="36">
        <v>2014.0</v>
      </c>
      <c r="D44" s="36" t="s">
        <v>4</v>
      </c>
      <c r="E44" s="36" t="s">
        <v>14</v>
      </c>
      <c r="F44" s="38">
        <v>3.827258</v>
      </c>
    </row>
    <row r="45">
      <c r="A45" s="24" t="s">
        <v>13</v>
      </c>
      <c r="B45" s="24" t="s">
        <v>403</v>
      </c>
      <c r="C45" s="36">
        <v>2014.0</v>
      </c>
      <c r="D45" s="36" t="s">
        <v>4</v>
      </c>
      <c r="E45" s="36" t="s">
        <v>14</v>
      </c>
      <c r="F45" s="38">
        <v>2.052803</v>
      </c>
    </row>
    <row r="46">
      <c r="A46" s="24" t="s">
        <v>14</v>
      </c>
      <c r="B46" s="24" t="s">
        <v>395</v>
      </c>
      <c r="C46" s="36">
        <v>2014.0</v>
      </c>
      <c r="D46" s="36" t="s">
        <v>4</v>
      </c>
      <c r="E46" s="36" t="s">
        <v>14</v>
      </c>
      <c r="F46" s="38">
        <v>5.074126</v>
      </c>
    </row>
    <row r="47">
      <c r="A47" s="24" t="s">
        <v>15</v>
      </c>
      <c r="B47" s="24" t="s">
        <v>377</v>
      </c>
      <c r="C47" s="36">
        <v>2014.0</v>
      </c>
      <c r="D47" s="36" t="s">
        <v>4</v>
      </c>
      <c r="E47" s="36" t="s">
        <v>14</v>
      </c>
      <c r="F47" s="38">
        <v>16.84035</v>
      </c>
    </row>
    <row r="48">
      <c r="A48" s="24" t="s">
        <v>16</v>
      </c>
      <c r="B48" s="24" t="s">
        <v>382</v>
      </c>
      <c r="C48" s="36">
        <v>2014.0</v>
      </c>
      <c r="D48" s="36" t="s">
        <v>4</v>
      </c>
      <c r="E48" s="36" t="s">
        <v>14</v>
      </c>
      <c r="F48" s="38">
        <v>2.371533</v>
      </c>
    </row>
    <row r="49">
      <c r="A49" s="24" t="s">
        <v>17</v>
      </c>
      <c r="B49" s="24" t="s">
        <v>404</v>
      </c>
      <c r="C49" s="36">
        <v>2014.0</v>
      </c>
      <c r="D49" s="36" t="s">
        <v>4</v>
      </c>
      <c r="E49" s="36" t="s">
        <v>14</v>
      </c>
      <c r="F49" s="38">
        <v>2.391282</v>
      </c>
    </row>
    <row r="50">
      <c r="A50" s="24" t="s">
        <v>18</v>
      </c>
      <c r="B50" s="24" t="s">
        <v>383</v>
      </c>
      <c r="C50" s="36">
        <v>2014.0</v>
      </c>
      <c r="D50" s="36" t="s">
        <v>4</v>
      </c>
      <c r="E50" s="36" t="s">
        <v>14</v>
      </c>
      <c r="F50" s="38">
        <v>5.652748</v>
      </c>
    </row>
    <row r="51">
      <c r="A51" s="24" t="s">
        <v>19</v>
      </c>
      <c r="B51" s="24" t="s">
        <v>380</v>
      </c>
      <c r="C51" s="36">
        <v>2014.0</v>
      </c>
      <c r="D51" s="36" t="s">
        <v>4</v>
      </c>
      <c r="E51" s="36" t="s">
        <v>14</v>
      </c>
      <c r="F51" s="38">
        <v>7.007274</v>
      </c>
    </row>
    <row r="52">
      <c r="A52" s="24" t="s">
        <v>20</v>
      </c>
      <c r="B52" s="24" t="s">
        <v>387</v>
      </c>
      <c r="C52" s="36">
        <v>2014.0</v>
      </c>
      <c r="D52" s="36" t="s">
        <v>4</v>
      </c>
      <c r="E52" s="36" t="s">
        <v>14</v>
      </c>
      <c r="F52" s="38">
        <v>6.278495</v>
      </c>
    </row>
    <row r="53">
      <c r="A53" s="24" t="s">
        <v>21</v>
      </c>
      <c r="B53" s="24" t="s">
        <v>393</v>
      </c>
      <c r="C53" s="36">
        <v>2014.0</v>
      </c>
      <c r="D53" s="36" t="s">
        <v>4</v>
      </c>
      <c r="E53" s="36" t="s">
        <v>14</v>
      </c>
      <c r="F53" s="38">
        <v>3.357513</v>
      </c>
    </row>
    <row r="54">
      <c r="A54" s="24" t="s">
        <v>22</v>
      </c>
      <c r="B54" s="24" t="s">
        <v>408</v>
      </c>
      <c r="C54" s="36">
        <v>2014.0</v>
      </c>
      <c r="D54" s="36" t="s">
        <v>4</v>
      </c>
      <c r="E54" s="36" t="s">
        <v>14</v>
      </c>
      <c r="F54" s="38">
        <v>1.526889</v>
      </c>
    </row>
    <row r="55">
      <c r="A55" s="24" t="s">
        <v>23</v>
      </c>
      <c r="B55" s="24" t="s">
        <v>379</v>
      </c>
      <c r="C55" s="36">
        <v>2014.0</v>
      </c>
      <c r="D55" s="36" t="s">
        <v>4</v>
      </c>
      <c r="E55" s="36" t="s">
        <v>14</v>
      </c>
      <c r="F55" s="38">
        <v>9.887345</v>
      </c>
    </row>
    <row r="56">
      <c r="A56" s="24" t="s">
        <v>24</v>
      </c>
      <c r="B56" s="24" t="s">
        <v>386</v>
      </c>
      <c r="C56" s="36">
        <v>2014.0</v>
      </c>
      <c r="D56" s="36" t="s">
        <v>4</v>
      </c>
      <c r="E56" s="36" t="s">
        <v>14</v>
      </c>
      <c r="F56" s="38">
        <v>7.058375</v>
      </c>
    </row>
    <row r="57">
      <c r="A57" s="24" t="s">
        <v>25</v>
      </c>
      <c r="B57" s="24" t="s">
        <v>406</v>
      </c>
      <c r="C57" s="36">
        <v>2014.0</v>
      </c>
      <c r="D57" s="36" t="s">
        <v>4</v>
      </c>
      <c r="E57" s="36" t="s">
        <v>14</v>
      </c>
      <c r="F57" s="38">
        <v>5.449198</v>
      </c>
    </row>
    <row r="58">
      <c r="A58" s="24" t="s">
        <v>26</v>
      </c>
      <c r="B58" s="24" t="s">
        <v>392</v>
      </c>
      <c r="C58" s="36">
        <v>2014.0</v>
      </c>
      <c r="D58" s="36" t="s">
        <v>4</v>
      </c>
      <c r="E58" s="36" t="s">
        <v>14</v>
      </c>
      <c r="F58" s="38">
        <v>9.525614</v>
      </c>
    </row>
    <row r="59">
      <c r="A59" s="24" t="s">
        <v>27</v>
      </c>
      <c r="B59" s="24" t="s">
        <v>389</v>
      </c>
      <c r="C59" s="36">
        <v>2014.0</v>
      </c>
      <c r="D59" s="36" t="s">
        <v>4</v>
      </c>
      <c r="E59" s="36" t="s">
        <v>14</v>
      </c>
      <c r="F59" s="38">
        <v>3.152425</v>
      </c>
    </row>
    <row r="60">
      <c r="A60" s="24" t="s">
        <v>28</v>
      </c>
      <c r="B60" s="24" t="s">
        <v>391</v>
      </c>
      <c r="C60" s="36">
        <v>2014.0</v>
      </c>
      <c r="D60" s="36" t="s">
        <v>4</v>
      </c>
      <c r="E60" s="36" t="s">
        <v>14</v>
      </c>
      <c r="F60" s="38">
        <v>4.981611</v>
      </c>
    </row>
    <row r="61">
      <c r="A61" s="24" t="s">
        <v>29</v>
      </c>
      <c r="B61" s="24" t="s">
        <v>396</v>
      </c>
      <c r="C61" s="36">
        <v>2014.0</v>
      </c>
      <c r="D61" s="36" t="s">
        <v>4</v>
      </c>
      <c r="E61" s="36" t="s">
        <v>14</v>
      </c>
      <c r="F61" s="38">
        <v>3.133573</v>
      </c>
    </row>
    <row r="62">
      <c r="A62" s="24" t="s">
        <v>30</v>
      </c>
      <c r="B62" s="24" t="s">
        <v>376</v>
      </c>
      <c r="C62" s="36">
        <v>2014.0</v>
      </c>
      <c r="D62" s="36" t="s">
        <v>4</v>
      </c>
      <c r="E62" s="36" t="s">
        <v>14</v>
      </c>
      <c r="F62" s="38">
        <v>7.345967</v>
      </c>
    </row>
    <row r="63">
      <c r="A63" s="24" t="s">
        <v>31</v>
      </c>
      <c r="B63" s="24" t="s">
        <v>407</v>
      </c>
      <c r="C63" s="36">
        <v>2014.0</v>
      </c>
      <c r="D63" s="36" t="s">
        <v>4</v>
      </c>
      <c r="E63" s="36" t="s">
        <v>14</v>
      </c>
      <c r="F63" s="38">
        <v>3.359403</v>
      </c>
    </row>
    <row r="64">
      <c r="A64" s="24" t="s">
        <v>32</v>
      </c>
      <c r="B64" s="24" t="s">
        <v>381</v>
      </c>
      <c r="C64" s="36">
        <v>2014.0</v>
      </c>
      <c r="D64" s="36" t="s">
        <v>4</v>
      </c>
      <c r="E64" s="36" t="s">
        <v>14</v>
      </c>
      <c r="F64" s="38">
        <v>6.091983</v>
      </c>
    </row>
    <row r="65">
      <c r="A65" s="24" t="s">
        <v>33</v>
      </c>
      <c r="B65" s="24" t="s">
        <v>390</v>
      </c>
      <c r="C65" s="36">
        <v>2014.0</v>
      </c>
      <c r="D65" s="36" t="s">
        <v>4</v>
      </c>
      <c r="E65" s="36" t="s">
        <v>14</v>
      </c>
      <c r="F65" s="38">
        <v>8.375318</v>
      </c>
    </row>
    <row r="66">
      <c r="A66" s="24" t="s">
        <v>34</v>
      </c>
      <c r="B66" s="24" t="s">
        <v>398</v>
      </c>
      <c r="C66" s="36">
        <v>2014.0</v>
      </c>
      <c r="D66" s="36" t="s">
        <v>4</v>
      </c>
      <c r="E66" s="36" t="s">
        <v>14</v>
      </c>
      <c r="F66" s="38">
        <v>8.586881</v>
      </c>
    </row>
    <row r="67">
      <c r="A67" s="24" t="s">
        <v>35</v>
      </c>
      <c r="B67" s="24" t="s">
        <v>399</v>
      </c>
      <c r="C67" s="36">
        <v>2014.0</v>
      </c>
      <c r="D67" s="36" t="s">
        <v>4</v>
      </c>
      <c r="E67" s="36" t="s">
        <v>14</v>
      </c>
      <c r="F67" s="38">
        <v>1.574721</v>
      </c>
    </row>
    <row r="68">
      <c r="A68" s="27" t="s">
        <v>3</v>
      </c>
      <c r="B68" s="24" t="s">
        <v>400</v>
      </c>
      <c r="C68" s="36">
        <v>2016.0</v>
      </c>
      <c r="D68" s="36" t="s">
        <v>4</v>
      </c>
      <c r="E68" s="36" t="s">
        <v>14</v>
      </c>
      <c r="F68" s="36">
        <v>5.611907</v>
      </c>
    </row>
    <row r="69">
      <c r="A69" s="27" t="s">
        <v>4</v>
      </c>
      <c r="B69" s="24" t="s">
        <v>378</v>
      </c>
      <c r="C69" s="36">
        <v>2016.0</v>
      </c>
      <c r="D69" s="36" t="s">
        <v>4</v>
      </c>
      <c r="E69" s="36" t="s">
        <v>14</v>
      </c>
      <c r="F69" s="55">
        <v>2.761682</v>
      </c>
    </row>
    <row r="70">
      <c r="A70" s="24" t="s">
        <v>5</v>
      </c>
      <c r="B70" s="24" t="s">
        <v>384</v>
      </c>
      <c r="C70" s="36">
        <v>2016.0</v>
      </c>
      <c r="D70" s="36" t="s">
        <v>4</v>
      </c>
      <c r="E70" s="36" t="s">
        <v>14</v>
      </c>
      <c r="F70" s="55">
        <v>2.654276</v>
      </c>
    </row>
    <row r="71">
      <c r="A71" s="24" t="s">
        <v>6</v>
      </c>
      <c r="B71" s="24" t="s">
        <v>394</v>
      </c>
      <c r="C71" s="36">
        <v>2016.0</v>
      </c>
      <c r="D71" s="36" t="s">
        <v>4</v>
      </c>
      <c r="E71" s="36" t="s">
        <v>14</v>
      </c>
      <c r="F71" s="55">
        <v>7.043683</v>
      </c>
    </row>
    <row r="72">
      <c r="A72" s="24" t="s">
        <v>7</v>
      </c>
      <c r="B72" s="24" t="s">
        <v>385</v>
      </c>
      <c r="C72" s="36">
        <v>2016.0</v>
      </c>
      <c r="D72" s="36" t="s">
        <v>4</v>
      </c>
      <c r="E72" s="36" t="s">
        <v>14</v>
      </c>
      <c r="F72" s="55">
        <v>9.468499</v>
      </c>
    </row>
    <row r="73">
      <c r="A73" s="24" t="s">
        <v>8</v>
      </c>
      <c r="B73" s="24" t="s">
        <v>405</v>
      </c>
      <c r="C73" s="36">
        <v>2016.0</v>
      </c>
      <c r="D73" s="36" t="s">
        <v>4</v>
      </c>
      <c r="E73" s="36" t="s">
        <v>14</v>
      </c>
      <c r="F73" s="55">
        <v>2.489302</v>
      </c>
    </row>
    <row r="74">
      <c r="A74" s="24" t="s">
        <v>9</v>
      </c>
      <c r="B74" s="24" t="s">
        <v>397</v>
      </c>
      <c r="C74" s="36">
        <v>2016.0</v>
      </c>
      <c r="D74" s="36" t="s">
        <v>4</v>
      </c>
      <c r="E74" s="36" t="s">
        <v>14</v>
      </c>
      <c r="F74" s="55">
        <v>5.219481</v>
      </c>
    </row>
    <row r="75">
      <c r="A75" s="24" t="s">
        <v>10</v>
      </c>
      <c r="B75" s="24" t="s">
        <v>388</v>
      </c>
      <c r="C75" s="36">
        <v>2016.0</v>
      </c>
      <c r="D75" s="36" t="s">
        <v>4</v>
      </c>
      <c r="E75" s="36" t="s">
        <v>14</v>
      </c>
      <c r="F75" s="55">
        <v>10.45142</v>
      </c>
    </row>
    <row r="76">
      <c r="A76" s="24" t="s">
        <v>11</v>
      </c>
      <c r="B76" s="24" t="s">
        <v>402</v>
      </c>
      <c r="C76" s="36">
        <v>2016.0</v>
      </c>
      <c r="D76" s="36" t="s">
        <v>4</v>
      </c>
      <c r="E76" s="36" t="s">
        <v>14</v>
      </c>
      <c r="F76" s="55">
        <v>3.954421</v>
      </c>
    </row>
    <row r="77">
      <c r="A77" s="24" t="s">
        <v>12</v>
      </c>
      <c r="B77" s="24" t="s">
        <v>401</v>
      </c>
      <c r="C77" s="36">
        <v>2016.0</v>
      </c>
      <c r="D77" s="36" t="s">
        <v>4</v>
      </c>
      <c r="E77" s="36" t="s">
        <v>14</v>
      </c>
      <c r="F77" s="55">
        <v>3.397243</v>
      </c>
    </row>
    <row r="78">
      <c r="A78" s="24" t="s">
        <v>13</v>
      </c>
      <c r="B78" s="24" t="s">
        <v>403</v>
      </c>
      <c r="C78" s="36">
        <v>2016.0</v>
      </c>
      <c r="D78" s="36" t="s">
        <v>4</v>
      </c>
      <c r="E78" s="36" t="s">
        <v>14</v>
      </c>
      <c r="F78" s="55">
        <v>2.880971</v>
      </c>
    </row>
    <row r="79">
      <c r="A79" s="24" t="s">
        <v>14</v>
      </c>
      <c r="B79" s="24" t="s">
        <v>395</v>
      </c>
      <c r="C79" s="36">
        <v>2016.0</v>
      </c>
      <c r="D79" s="36" t="s">
        <v>4</v>
      </c>
      <c r="E79" s="36" t="s">
        <v>14</v>
      </c>
      <c r="F79" s="55">
        <v>4.336999</v>
      </c>
    </row>
    <row r="80">
      <c r="A80" s="24" t="s">
        <v>15</v>
      </c>
      <c r="B80" s="24" t="s">
        <v>377</v>
      </c>
      <c r="C80" s="36">
        <v>2016.0</v>
      </c>
      <c r="D80" s="36" t="s">
        <v>4</v>
      </c>
      <c r="E80" s="36" t="s">
        <v>14</v>
      </c>
      <c r="F80" s="55">
        <v>15.64384</v>
      </c>
    </row>
    <row r="81">
      <c r="A81" s="24" t="s">
        <v>16</v>
      </c>
      <c r="B81" s="24" t="s">
        <v>382</v>
      </c>
      <c r="C81" s="36">
        <v>2016.0</v>
      </c>
      <c r="D81" s="36" t="s">
        <v>4</v>
      </c>
      <c r="E81" s="36" t="s">
        <v>14</v>
      </c>
      <c r="F81" s="55">
        <v>4.604071</v>
      </c>
    </row>
    <row r="82">
      <c r="A82" s="24" t="s">
        <v>17</v>
      </c>
      <c r="B82" s="24" t="s">
        <v>404</v>
      </c>
      <c r="C82" s="36">
        <v>2016.0</v>
      </c>
      <c r="D82" s="36" t="s">
        <v>4</v>
      </c>
      <c r="E82" s="36" t="s">
        <v>14</v>
      </c>
      <c r="F82" s="55">
        <v>3.182507</v>
      </c>
    </row>
    <row r="83">
      <c r="A83" s="24" t="s">
        <v>18</v>
      </c>
      <c r="B83" s="24" t="s">
        <v>383</v>
      </c>
      <c r="C83" s="36">
        <v>2016.0</v>
      </c>
      <c r="D83" s="36" t="s">
        <v>4</v>
      </c>
      <c r="E83" s="36" t="s">
        <v>14</v>
      </c>
      <c r="F83" s="55">
        <v>6.942983</v>
      </c>
    </row>
    <row r="84">
      <c r="A84" s="24" t="s">
        <v>19</v>
      </c>
      <c r="B84" s="24" t="s">
        <v>380</v>
      </c>
      <c r="C84" s="36">
        <v>2016.0</v>
      </c>
      <c r="D84" s="36" t="s">
        <v>4</v>
      </c>
      <c r="E84" s="36" t="s">
        <v>14</v>
      </c>
      <c r="F84" s="55">
        <v>5.442487</v>
      </c>
    </row>
    <row r="85">
      <c r="A85" s="24" t="s">
        <v>20</v>
      </c>
      <c r="B85" s="24" t="s">
        <v>387</v>
      </c>
      <c r="C85" s="36">
        <v>2016.0</v>
      </c>
      <c r="D85" s="36" t="s">
        <v>4</v>
      </c>
      <c r="E85" s="36" t="s">
        <v>14</v>
      </c>
      <c r="F85" s="55">
        <v>5.473563</v>
      </c>
    </row>
    <row r="86">
      <c r="A86" s="24" t="s">
        <v>21</v>
      </c>
      <c r="B86" s="24" t="s">
        <v>393</v>
      </c>
      <c r="C86" s="36">
        <v>2016.0</v>
      </c>
      <c r="D86" s="36" t="s">
        <v>4</v>
      </c>
      <c r="E86" s="36" t="s">
        <v>14</v>
      </c>
      <c r="F86" s="55">
        <v>4.024252</v>
      </c>
    </row>
    <row r="87">
      <c r="A87" s="24" t="s">
        <v>22</v>
      </c>
      <c r="B87" s="24" t="s">
        <v>408</v>
      </c>
      <c r="C87" s="36">
        <v>2016.0</v>
      </c>
      <c r="D87" s="36" t="s">
        <v>4</v>
      </c>
      <c r="E87" s="36" t="s">
        <v>14</v>
      </c>
      <c r="F87" s="55">
        <v>2.165941</v>
      </c>
    </row>
    <row r="88">
      <c r="A88" s="24" t="s">
        <v>23</v>
      </c>
      <c r="B88" s="24" t="s">
        <v>379</v>
      </c>
      <c r="C88" s="36">
        <v>2016.0</v>
      </c>
      <c r="D88" s="36" t="s">
        <v>4</v>
      </c>
      <c r="E88" s="36" t="s">
        <v>14</v>
      </c>
      <c r="F88" s="55">
        <v>9.484616</v>
      </c>
    </row>
    <row r="89">
      <c r="A89" s="24" t="s">
        <v>24</v>
      </c>
      <c r="B89" s="24" t="s">
        <v>386</v>
      </c>
      <c r="C89" s="36">
        <v>2016.0</v>
      </c>
      <c r="D89" s="36" t="s">
        <v>4</v>
      </c>
      <c r="E89" s="36" t="s">
        <v>14</v>
      </c>
      <c r="F89" s="55">
        <v>6.616474</v>
      </c>
    </row>
    <row r="90">
      <c r="A90" s="24" t="s">
        <v>25</v>
      </c>
      <c r="B90" s="24" t="s">
        <v>406</v>
      </c>
      <c r="C90" s="36">
        <v>2016.0</v>
      </c>
      <c r="D90" s="36" t="s">
        <v>4</v>
      </c>
      <c r="E90" s="36" t="s">
        <v>14</v>
      </c>
      <c r="F90" s="55">
        <v>5.312304</v>
      </c>
    </row>
    <row r="91">
      <c r="A91" s="24" t="s">
        <v>26</v>
      </c>
      <c r="B91" s="24" t="s">
        <v>392</v>
      </c>
      <c r="C91" s="36">
        <v>2016.0</v>
      </c>
      <c r="D91" s="36" t="s">
        <v>4</v>
      </c>
      <c r="E91" s="36" t="s">
        <v>14</v>
      </c>
      <c r="F91" s="55">
        <v>10.85644</v>
      </c>
    </row>
    <row r="92">
      <c r="A92" s="24" t="s">
        <v>27</v>
      </c>
      <c r="B92" s="24" t="s">
        <v>389</v>
      </c>
      <c r="C92" s="36">
        <v>2016.0</v>
      </c>
      <c r="D92" s="36" t="s">
        <v>4</v>
      </c>
      <c r="E92" s="36" t="s">
        <v>14</v>
      </c>
      <c r="F92" s="55">
        <v>3.415686</v>
      </c>
    </row>
    <row r="93">
      <c r="A93" s="24" t="s">
        <v>28</v>
      </c>
      <c r="B93" s="24" t="s">
        <v>391</v>
      </c>
      <c r="C93" s="36">
        <v>2016.0</v>
      </c>
      <c r="D93" s="36" t="s">
        <v>4</v>
      </c>
      <c r="E93" s="36" t="s">
        <v>14</v>
      </c>
      <c r="F93" s="55">
        <v>5.564015</v>
      </c>
    </row>
    <row r="94">
      <c r="A94" s="24" t="s">
        <v>29</v>
      </c>
      <c r="B94" s="24" t="s">
        <v>396</v>
      </c>
      <c r="C94" s="36">
        <v>2016.0</v>
      </c>
      <c r="D94" s="36" t="s">
        <v>4</v>
      </c>
      <c r="E94" s="36" t="s">
        <v>14</v>
      </c>
      <c r="F94" s="55">
        <v>3.64523</v>
      </c>
    </row>
    <row r="95">
      <c r="A95" s="24" t="s">
        <v>30</v>
      </c>
      <c r="B95" s="24" t="s">
        <v>376</v>
      </c>
      <c r="C95" s="36">
        <v>2016.0</v>
      </c>
      <c r="D95" s="36" t="s">
        <v>4</v>
      </c>
      <c r="E95" s="36" t="s">
        <v>14</v>
      </c>
      <c r="F95" s="55">
        <v>6.435648</v>
      </c>
    </row>
    <row r="96">
      <c r="A96" s="24" t="s">
        <v>31</v>
      </c>
      <c r="B96" s="24" t="s">
        <v>407</v>
      </c>
      <c r="C96" s="36">
        <v>2016.0</v>
      </c>
      <c r="D96" s="36" t="s">
        <v>4</v>
      </c>
      <c r="E96" s="36" t="s">
        <v>14</v>
      </c>
      <c r="F96" s="55">
        <v>2.861219</v>
      </c>
    </row>
    <row r="97">
      <c r="A97" s="24" t="s">
        <v>32</v>
      </c>
      <c r="B97" s="24" t="s">
        <v>381</v>
      </c>
      <c r="C97" s="36">
        <v>2016.0</v>
      </c>
      <c r="D97" s="36" t="s">
        <v>4</v>
      </c>
      <c r="E97" s="36" t="s">
        <v>14</v>
      </c>
      <c r="F97" s="55">
        <v>6.163355</v>
      </c>
    </row>
    <row r="98">
      <c r="A98" s="24" t="s">
        <v>33</v>
      </c>
      <c r="B98" s="24" t="s">
        <v>390</v>
      </c>
      <c r="C98" s="36">
        <v>2016.0</v>
      </c>
      <c r="D98" s="36" t="s">
        <v>4</v>
      </c>
      <c r="E98" s="36" t="s">
        <v>14</v>
      </c>
      <c r="F98" s="55">
        <v>7.017259</v>
      </c>
    </row>
    <row r="99">
      <c r="A99" s="24" t="s">
        <v>34</v>
      </c>
      <c r="B99" s="24" t="s">
        <v>398</v>
      </c>
      <c r="C99" s="36">
        <v>2016.0</v>
      </c>
      <c r="D99" s="36" t="s">
        <v>4</v>
      </c>
      <c r="E99" s="36" t="s">
        <v>14</v>
      </c>
      <c r="F99" s="55">
        <v>8.135536</v>
      </c>
    </row>
    <row r="100">
      <c r="A100" s="24" t="s">
        <v>35</v>
      </c>
      <c r="B100" s="24" t="s">
        <v>399</v>
      </c>
      <c r="C100" s="36">
        <v>2016.0</v>
      </c>
      <c r="D100" s="36" t="s">
        <v>4</v>
      </c>
      <c r="E100" s="36" t="s">
        <v>14</v>
      </c>
      <c r="F100" s="55">
        <v>2.328023</v>
      </c>
    </row>
    <row r="101">
      <c r="A101" s="27" t="s">
        <v>3</v>
      </c>
      <c r="B101" s="24" t="s">
        <v>400</v>
      </c>
      <c r="C101" s="36">
        <v>2018.0</v>
      </c>
      <c r="D101" s="36" t="s">
        <v>4</v>
      </c>
      <c r="E101" s="36" t="s">
        <v>14</v>
      </c>
      <c r="F101" s="36">
        <v>5.132751</v>
      </c>
    </row>
    <row r="102">
      <c r="A102" s="27" t="s">
        <v>4</v>
      </c>
      <c r="B102" s="24" t="s">
        <v>378</v>
      </c>
      <c r="C102" s="36">
        <v>2018.0</v>
      </c>
      <c r="D102" s="36" t="s">
        <v>4</v>
      </c>
      <c r="E102" s="36" t="s">
        <v>14</v>
      </c>
      <c r="F102" s="38">
        <v>2.291687</v>
      </c>
    </row>
    <row r="103">
      <c r="A103" s="24" t="s">
        <v>5</v>
      </c>
      <c r="B103" s="24" t="s">
        <v>384</v>
      </c>
      <c r="C103" s="36">
        <v>2018.0</v>
      </c>
      <c r="D103" s="36" t="s">
        <v>4</v>
      </c>
      <c r="E103" s="36" t="s">
        <v>14</v>
      </c>
      <c r="F103" s="38">
        <v>3.412958</v>
      </c>
    </row>
    <row r="104">
      <c r="A104" s="24" t="s">
        <v>6</v>
      </c>
      <c r="B104" s="24" t="s">
        <v>394</v>
      </c>
      <c r="C104" s="36">
        <v>2018.0</v>
      </c>
      <c r="D104" s="36" t="s">
        <v>4</v>
      </c>
      <c r="E104" s="36" t="s">
        <v>14</v>
      </c>
      <c r="F104" s="38">
        <v>8.051089</v>
      </c>
    </row>
    <row r="105">
      <c r="A105" s="24" t="s">
        <v>7</v>
      </c>
      <c r="B105" s="24" t="s">
        <v>385</v>
      </c>
      <c r="C105" s="36">
        <v>2018.0</v>
      </c>
      <c r="D105" s="36" t="s">
        <v>4</v>
      </c>
      <c r="E105" s="36" t="s">
        <v>14</v>
      </c>
      <c r="F105" s="38">
        <v>10.56848</v>
      </c>
    </row>
    <row r="106">
      <c r="A106" s="24" t="s">
        <v>8</v>
      </c>
      <c r="B106" s="24" t="s">
        <v>405</v>
      </c>
      <c r="C106" s="36">
        <v>2018.0</v>
      </c>
      <c r="D106" s="36" t="s">
        <v>4</v>
      </c>
      <c r="E106" s="36" t="s">
        <v>14</v>
      </c>
      <c r="F106" s="38">
        <v>1.731975</v>
      </c>
    </row>
    <row r="107">
      <c r="A107" s="24" t="s">
        <v>9</v>
      </c>
      <c r="B107" s="24" t="s">
        <v>397</v>
      </c>
      <c r="C107" s="36">
        <v>2018.0</v>
      </c>
      <c r="D107" s="36" t="s">
        <v>4</v>
      </c>
      <c r="E107" s="36" t="s">
        <v>14</v>
      </c>
      <c r="F107" s="38">
        <v>3.693528</v>
      </c>
    </row>
    <row r="108">
      <c r="A108" s="24" t="s">
        <v>10</v>
      </c>
      <c r="B108" s="24" t="s">
        <v>388</v>
      </c>
      <c r="C108" s="36">
        <v>2018.0</v>
      </c>
      <c r="D108" s="36" t="s">
        <v>4</v>
      </c>
      <c r="E108" s="36" t="s">
        <v>14</v>
      </c>
      <c r="F108" s="38">
        <v>11.51205</v>
      </c>
    </row>
    <row r="109">
      <c r="A109" s="24" t="s">
        <v>11</v>
      </c>
      <c r="B109" s="24" t="s">
        <v>402</v>
      </c>
      <c r="C109" s="36">
        <v>2018.0</v>
      </c>
      <c r="D109" s="36" t="s">
        <v>4</v>
      </c>
      <c r="E109" s="36" t="s">
        <v>14</v>
      </c>
      <c r="F109" s="38">
        <v>2.728008</v>
      </c>
    </row>
    <row r="110">
      <c r="A110" s="24" t="s">
        <v>12</v>
      </c>
      <c r="B110" s="24" t="s">
        <v>401</v>
      </c>
      <c r="C110" s="36">
        <v>2018.0</v>
      </c>
      <c r="D110" s="36" t="s">
        <v>4</v>
      </c>
      <c r="E110" s="36" t="s">
        <v>14</v>
      </c>
      <c r="F110" s="38">
        <v>2.717401</v>
      </c>
    </row>
    <row r="111">
      <c r="A111" s="24" t="s">
        <v>13</v>
      </c>
      <c r="B111" s="24" t="s">
        <v>403</v>
      </c>
      <c r="C111" s="36">
        <v>2018.0</v>
      </c>
      <c r="D111" s="36" t="s">
        <v>4</v>
      </c>
      <c r="E111" s="36" t="s">
        <v>14</v>
      </c>
      <c r="F111" s="38">
        <v>2.24235</v>
      </c>
    </row>
    <row r="112">
      <c r="A112" s="24" t="s">
        <v>14</v>
      </c>
      <c r="B112" s="24" t="s">
        <v>395</v>
      </c>
      <c r="C112" s="36">
        <v>2018.0</v>
      </c>
      <c r="D112" s="36" t="s">
        <v>4</v>
      </c>
      <c r="E112" s="36" t="s">
        <v>14</v>
      </c>
      <c r="F112" s="38">
        <v>5.019144</v>
      </c>
    </row>
    <row r="113">
      <c r="A113" s="24" t="s">
        <v>15</v>
      </c>
      <c r="B113" s="24" t="s">
        <v>377</v>
      </c>
      <c r="C113" s="36">
        <v>2018.0</v>
      </c>
      <c r="D113" s="36" t="s">
        <v>4</v>
      </c>
      <c r="E113" s="36" t="s">
        <v>14</v>
      </c>
      <c r="F113" s="38">
        <v>13.17883</v>
      </c>
    </row>
    <row r="114">
      <c r="A114" s="24" t="s">
        <v>16</v>
      </c>
      <c r="B114" s="24" t="s">
        <v>382</v>
      </c>
      <c r="C114" s="36">
        <v>2018.0</v>
      </c>
      <c r="D114" s="36" t="s">
        <v>4</v>
      </c>
      <c r="E114" s="36" t="s">
        <v>14</v>
      </c>
      <c r="F114" s="38">
        <v>3.418415</v>
      </c>
    </row>
    <row r="115">
      <c r="A115" s="24" t="s">
        <v>17</v>
      </c>
      <c r="B115" s="24" t="s">
        <v>404</v>
      </c>
      <c r="C115" s="36">
        <v>2018.0</v>
      </c>
      <c r="D115" s="36" t="s">
        <v>4</v>
      </c>
      <c r="E115" s="36" t="s">
        <v>14</v>
      </c>
      <c r="F115" s="38">
        <v>3.268066</v>
      </c>
    </row>
    <row r="116">
      <c r="A116" s="24" t="s">
        <v>18</v>
      </c>
      <c r="B116" s="24" t="s">
        <v>383</v>
      </c>
      <c r="C116" s="36">
        <v>2018.0</v>
      </c>
      <c r="D116" s="36" t="s">
        <v>4</v>
      </c>
      <c r="E116" s="36" t="s">
        <v>14</v>
      </c>
      <c r="F116" s="38">
        <v>4.852576</v>
      </c>
    </row>
    <row r="117">
      <c r="A117" s="24" t="s">
        <v>19</v>
      </c>
      <c r="B117" s="24" t="s">
        <v>380</v>
      </c>
      <c r="C117" s="36">
        <v>2018.0</v>
      </c>
      <c r="D117" s="36" t="s">
        <v>4</v>
      </c>
      <c r="E117" s="36" t="s">
        <v>14</v>
      </c>
      <c r="F117" s="38">
        <v>5.151353</v>
      </c>
    </row>
    <row r="118">
      <c r="A118" s="24" t="s">
        <v>20</v>
      </c>
      <c r="B118" s="24" t="s">
        <v>387</v>
      </c>
      <c r="C118" s="36">
        <v>2018.0</v>
      </c>
      <c r="D118" s="36" t="s">
        <v>4</v>
      </c>
      <c r="E118" s="36" t="s">
        <v>14</v>
      </c>
      <c r="F118" s="38">
        <v>5.350314</v>
      </c>
    </row>
    <row r="119">
      <c r="A119" s="24" t="s">
        <v>21</v>
      </c>
      <c r="B119" s="24" t="s">
        <v>393</v>
      </c>
      <c r="C119" s="36">
        <v>2018.0</v>
      </c>
      <c r="D119" s="36" t="s">
        <v>4</v>
      </c>
      <c r="E119" s="36" t="s">
        <v>14</v>
      </c>
      <c r="F119" s="38">
        <v>4.546812</v>
      </c>
    </row>
    <row r="120">
      <c r="A120" s="24" t="s">
        <v>22</v>
      </c>
      <c r="B120" s="24" t="s">
        <v>408</v>
      </c>
      <c r="C120" s="36">
        <v>2018.0</v>
      </c>
      <c r="D120" s="36" t="s">
        <v>4</v>
      </c>
      <c r="E120" s="36" t="s">
        <v>14</v>
      </c>
      <c r="F120" s="38">
        <v>1.438495</v>
      </c>
    </row>
    <row r="121">
      <c r="A121" s="24" t="s">
        <v>23</v>
      </c>
      <c r="B121" s="24" t="s">
        <v>379</v>
      </c>
      <c r="C121" s="36">
        <v>2018.0</v>
      </c>
      <c r="D121" s="36" t="s">
        <v>4</v>
      </c>
      <c r="E121" s="36" t="s">
        <v>14</v>
      </c>
      <c r="F121" s="38">
        <v>9.654075</v>
      </c>
    </row>
    <row r="122">
      <c r="A122" s="24" t="s">
        <v>24</v>
      </c>
      <c r="B122" s="24" t="s">
        <v>386</v>
      </c>
      <c r="C122" s="36">
        <v>2018.0</v>
      </c>
      <c r="D122" s="36" t="s">
        <v>4</v>
      </c>
      <c r="E122" s="36" t="s">
        <v>14</v>
      </c>
      <c r="F122" s="38">
        <v>6.038774</v>
      </c>
    </row>
    <row r="123">
      <c r="A123" s="24" t="s">
        <v>25</v>
      </c>
      <c r="B123" s="24" t="s">
        <v>406</v>
      </c>
      <c r="C123" s="36">
        <v>2018.0</v>
      </c>
      <c r="D123" s="36" t="s">
        <v>4</v>
      </c>
      <c r="E123" s="36" t="s">
        <v>14</v>
      </c>
      <c r="F123" s="38">
        <v>4.722658</v>
      </c>
    </row>
    <row r="124">
      <c r="A124" s="24" t="s">
        <v>26</v>
      </c>
      <c r="B124" s="24" t="s">
        <v>392</v>
      </c>
      <c r="C124" s="36">
        <v>2018.0</v>
      </c>
      <c r="D124" s="36" t="s">
        <v>4</v>
      </c>
      <c r="E124" s="36" t="s">
        <v>14</v>
      </c>
      <c r="F124" s="38">
        <v>12.49214</v>
      </c>
    </row>
    <row r="125">
      <c r="A125" s="24" t="s">
        <v>27</v>
      </c>
      <c r="B125" s="24" t="s">
        <v>389</v>
      </c>
      <c r="C125" s="36">
        <v>2018.0</v>
      </c>
      <c r="D125" s="36" t="s">
        <v>4</v>
      </c>
      <c r="E125" s="36" t="s">
        <v>14</v>
      </c>
      <c r="F125" s="38">
        <v>2.506041</v>
      </c>
    </row>
    <row r="126">
      <c r="A126" s="24" t="s">
        <v>28</v>
      </c>
      <c r="B126" s="24" t="s">
        <v>391</v>
      </c>
      <c r="C126" s="36">
        <v>2018.0</v>
      </c>
      <c r="D126" s="36" t="s">
        <v>4</v>
      </c>
      <c r="E126" s="36" t="s">
        <v>14</v>
      </c>
      <c r="F126" s="38">
        <v>3.558481</v>
      </c>
    </row>
    <row r="127">
      <c r="A127" s="24" t="s">
        <v>29</v>
      </c>
      <c r="B127" s="24" t="s">
        <v>396</v>
      </c>
      <c r="C127" s="36">
        <v>2018.0</v>
      </c>
      <c r="D127" s="36" t="s">
        <v>4</v>
      </c>
      <c r="E127" s="36" t="s">
        <v>14</v>
      </c>
      <c r="F127" s="38">
        <v>3.671932</v>
      </c>
    </row>
    <row r="128">
      <c r="A128" s="24" t="s">
        <v>30</v>
      </c>
      <c r="B128" s="24" t="s">
        <v>376</v>
      </c>
      <c r="C128" s="36">
        <v>2018.0</v>
      </c>
      <c r="D128" s="36" t="s">
        <v>4</v>
      </c>
      <c r="E128" s="36" t="s">
        <v>14</v>
      </c>
      <c r="F128" s="38">
        <v>6.372651</v>
      </c>
    </row>
    <row r="129">
      <c r="A129" s="24" t="s">
        <v>31</v>
      </c>
      <c r="B129" s="24" t="s">
        <v>407</v>
      </c>
      <c r="C129" s="36">
        <v>2018.0</v>
      </c>
      <c r="D129" s="36" t="s">
        <v>4</v>
      </c>
      <c r="E129" s="36" t="s">
        <v>14</v>
      </c>
      <c r="F129" s="38">
        <v>3.685895</v>
      </c>
    </row>
    <row r="130">
      <c r="A130" s="24" t="s">
        <v>32</v>
      </c>
      <c r="B130" s="24" t="s">
        <v>381</v>
      </c>
      <c r="C130" s="36">
        <v>2018.0</v>
      </c>
      <c r="D130" s="36" t="s">
        <v>4</v>
      </c>
      <c r="E130" s="36" t="s">
        <v>14</v>
      </c>
      <c r="F130" s="38">
        <v>5.011043</v>
      </c>
    </row>
    <row r="131">
      <c r="A131" s="24" t="s">
        <v>33</v>
      </c>
      <c r="B131" s="24" t="s">
        <v>390</v>
      </c>
      <c r="C131" s="36">
        <v>2018.0</v>
      </c>
      <c r="D131" s="36" t="s">
        <v>4</v>
      </c>
      <c r="E131" s="36" t="s">
        <v>14</v>
      </c>
      <c r="F131" s="38">
        <v>7.63736</v>
      </c>
    </row>
    <row r="132">
      <c r="A132" s="24" t="s">
        <v>34</v>
      </c>
      <c r="B132" s="24" t="s">
        <v>398</v>
      </c>
      <c r="C132" s="36">
        <v>2018.0</v>
      </c>
      <c r="D132" s="36" t="s">
        <v>4</v>
      </c>
      <c r="E132" s="36" t="s">
        <v>14</v>
      </c>
      <c r="F132" s="38">
        <v>7.394456</v>
      </c>
    </row>
    <row r="133">
      <c r="A133" s="24" t="s">
        <v>35</v>
      </c>
      <c r="B133" s="24" t="s">
        <v>399</v>
      </c>
      <c r="C133" s="36">
        <v>2018.0</v>
      </c>
      <c r="D133" s="36" t="s">
        <v>4</v>
      </c>
      <c r="E133" s="36" t="s">
        <v>14</v>
      </c>
      <c r="F133" s="38">
        <v>2.442076</v>
      </c>
    </row>
    <row r="134">
      <c r="A134" s="27" t="s">
        <v>3</v>
      </c>
      <c r="B134" s="24" t="s">
        <v>400</v>
      </c>
      <c r="C134" s="36">
        <v>2020.0</v>
      </c>
      <c r="D134" s="36" t="s">
        <v>4</v>
      </c>
      <c r="E134" s="36" t="s">
        <v>14</v>
      </c>
      <c r="F134" s="36">
        <v>4.108741</v>
      </c>
    </row>
    <row r="135">
      <c r="A135" s="27" t="s">
        <v>4</v>
      </c>
      <c r="B135" s="24" t="s">
        <v>378</v>
      </c>
      <c r="C135" s="36">
        <v>2020.0</v>
      </c>
      <c r="D135" s="36" t="s">
        <v>4</v>
      </c>
      <c r="E135" s="36" t="s">
        <v>14</v>
      </c>
      <c r="F135" s="38">
        <v>1.591652</v>
      </c>
    </row>
    <row r="136">
      <c r="A136" s="24" t="s">
        <v>5</v>
      </c>
      <c r="B136" s="24" t="s">
        <v>384</v>
      </c>
      <c r="C136" s="36">
        <v>2020.0</v>
      </c>
      <c r="D136" s="36" t="s">
        <v>4</v>
      </c>
      <c r="E136" s="36" t="s">
        <v>14</v>
      </c>
      <c r="F136" s="38">
        <v>2.380158</v>
      </c>
    </row>
    <row r="137">
      <c r="A137" s="24" t="s">
        <v>6</v>
      </c>
      <c r="B137" s="24" t="s">
        <v>394</v>
      </c>
      <c r="C137" s="36">
        <v>2020.0</v>
      </c>
      <c r="D137" s="36" t="s">
        <v>4</v>
      </c>
      <c r="E137" s="36" t="s">
        <v>14</v>
      </c>
      <c r="F137" s="38">
        <v>5.347896</v>
      </c>
    </row>
    <row r="138">
      <c r="A138" s="24" t="s">
        <v>7</v>
      </c>
      <c r="B138" s="24" t="s">
        <v>385</v>
      </c>
      <c r="C138" s="36">
        <v>2020.0</v>
      </c>
      <c r="D138" s="36" t="s">
        <v>4</v>
      </c>
      <c r="E138" s="36" t="s">
        <v>14</v>
      </c>
      <c r="F138" s="38">
        <v>7.395417</v>
      </c>
    </row>
    <row r="139">
      <c r="A139" s="24" t="s">
        <v>8</v>
      </c>
      <c r="B139" s="24" t="s">
        <v>405</v>
      </c>
      <c r="C139" s="36">
        <v>2020.0</v>
      </c>
      <c r="D139" s="36" t="s">
        <v>4</v>
      </c>
      <c r="E139" s="36" t="s">
        <v>14</v>
      </c>
      <c r="F139" s="38">
        <v>0.994783</v>
      </c>
    </row>
    <row r="140">
      <c r="A140" s="24" t="s">
        <v>9</v>
      </c>
      <c r="B140" s="24" t="s">
        <v>397</v>
      </c>
      <c r="C140" s="36">
        <v>2020.0</v>
      </c>
      <c r="D140" s="36" t="s">
        <v>4</v>
      </c>
      <c r="E140" s="36" t="s">
        <v>14</v>
      </c>
      <c r="F140" s="38">
        <v>2.542522</v>
      </c>
    </row>
    <row r="141">
      <c r="A141" s="24" t="s">
        <v>10</v>
      </c>
      <c r="B141" s="24" t="s">
        <v>388</v>
      </c>
      <c r="C141" s="36">
        <v>2020.0</v>
      </c>
      <c r="D141" s="36" t="s">
        <v>4</v>
      </c>
      <c r="E141" s="36" t="s">
        <v>14</v>
      </c>
      <c r="F141" s="38">
        <v>10.03756</v>
      </c>
    </row>
    <row r="142">
      <c r="A142" s="24" t="s">
        <v>11</v>
      </c>
      <c r="B142" s="24" t="s">
        <v>402</v>
      </c>
      <c r="C142" s="36">
        <v>2020.0</v>
      </c>
      <c r="D142" s="36" t="s">
        <v>4</v>
      </c>
      <c r="E142" s="36" t="s">
        <v>14</v>
      </c>
      <c r="F142" s="38">
        <v>2.48155</v>
      </c>
    </row>
    <row r="143">
      <c r="A143" s="24" t="s">
        <v>12</v>
      </c>
      <c r="B143" s="24" t="s">
        <v>401</v>
      </c>
      <c r="C143" s="36">
        <v>2020.0</v>
      </c>
      <c r="D143" s="36" t="s">
        <v>4</v>
      </c>
      <c r="E143" s="36" t="s">
        <v>14</v>
      </c>
      <c r="F143" s="38">
        <v>2.923399</v>
      </c>
    </row>
    <row r="144">
      <c r="A144" s="24" t="s">
        <v>13</v>
      </c>
      <c r="B144" s="24" t="s">
        <v>403</v>
      </c>
      <c r="C144" s="36">
        <v>2020.0</v>
      </c>
      <c r="D144" s="36" t="s">
        <v>4</v>
      </c>
      <c r="E144" s="36" t="s">
        <v>14</v>
      </c>
      <c r="F144" s="38">
        <v>2.292498</v>
      </c>
    </row>
    <row r="145">
      <c r="A145" s="24" t="s">
        <v>14</v>
      </c>
      <c r="B145" s="24" t="s">
        <v>395</v>
      </c>
      <c r="C145" s="36">
        <v>2020.0</v>
      </c>
      <c r="D145" s="36" t="s">
        <v>4</v>
      </c>
      <c r="E145" s="36" t="s">
        <v>14</v>
      </c>
      <c r="F145" s="38">
        <v>2.87585</v>
      </c>
    </row>
    <row r="146">
      <c r="A146" s="24" t="s">
        <v>15</v>
      </c>
      <c r="B146" s="24" t="s">
        <v>377</v>
      </c>
      <c r="C146" s="36">
        <v>2020.0</v>
      </c>
      <c r="D146" s="36" t="s">
        <v>4</v>
      </c>
      <c r="E146" s="36" t="s">
        <v>14</v>
      </c>
      <c r="F146" s="38">
        <v>13.06388</v>
      </c>
    </row>
    <row r="147">
      <c r="A147" s="24" t="s">
        <v>16</v>
      </c>
      <c r="B147" s="24" t="s">
        <v>382</v>
      </c>
      <c r="C147" s="36">
        <v>2020.0</v>
      </c>
      <c r="D147" s="36" t="s">
        <v>4</v>
      </c>
      <c r="E147" s="36" t="s">
        <v>14</v>
      </c>
      <c r="F147" s="38">
        <v>2.8049</v>
      </c>
    </row>
    <row r="148">
      <c r="A148" s="24" t="s">
        <v>17</v>
      </c>
      <c r="B148" s="24" t="s">
        <v>404</v>
      </c>
      <c r="C148" s="36">
        <v>2020.0</v>
      </c>
      <c r="D148" s="36" t="s">
        <v>4</v>
      </c>
      <c r="E148" s="36" t="s">
        <v>14</v>
      </c>
      <c r="F148" s="38">
        <v>2.727139</v>
      </c>
    </row>
    <row r="149">
      <c r="A149" s="24" t="s">
        <v>18</v>
      </c>
      <c r="B149" s="24" t="s">
        <v>383</v>
      </c>
      <c r="C149" s="36">
        <v>2020.0</v>
      </c>
      <c r="D149" s="36" t="s">
        <v>4</v>
      </c>
      <c r="E149" s="36" t="s">
        <v>14</v>
      </c>
      <c r="F149" s="38">
        <v>3.188915</v>
      </c>
    </row>
    <row r="150">
      <c r="A150" s="24" t="s">
        <v>19</v>
      </c>
      <c r="B150" s="24" t="s">
        <v>380</v>
      </c>
      <c r="C150" s="36">
        <v>2020.0</v>
      </c>
      <c r="D150" s="36" t="s">
        <v>4</v>
      </c>
      <c r="E150" s="36" t="s">
        <v>14</v>
      </c>
      <c r="F150" s="38">
        <v>4.403821</v>
      </c>
    </row>
    <row r="151">
      <c r="A151" s="24" t="s">
        <v>20</v>
      </c>
      <c r="B151" s="24" t="s">
        <v>387</v>
      </c>
      <c r="C151" s="36">
        <v>2020.0</v>
      </c>
      <c r="D151" s="36" t="s">
        <v>4</v>
      </c>
      <c r="E151" s="36" t="s">
        <v>14</v>
      </c>
      <c r="F151" s="38">
        <v>4.533883</v>
      </c>
    </row>
    <row r="152">
      <c r="A152" s="24" t="s">
        <v>21</v>
      </c>
      <c r="B152" s="24" t="s">
        <v>393</v>
      </c>
      <c r="C152" s="36">
        <v>2020.0</v>
      </c>
      <c r="D152" s="36" t="s">
        <v>4</v>
      </c>
      <c r="E152" s="36" t="s">
        <v>14</v>
      </c>
      <c r="F152" s="38">
        <v>2.838134</v>
      </c>
    </row>
    <row r="153">
      <c r="A153" s="24" t="s">
        <v>22</v>
      </c>
      <c r="B153" s="24" t="s">
        <v>408</v>
      </c>
      <c r="C153" s="36">
        <v>2020.0</v>
      </c>
      <c r="D153" s="36" t="s">
        <v>4</v>
      </c>
      <c r="E153" s="36" t="s">
        <v>14</v>
      </c>
      <c r="F153" s="38">
        <v>1.75157</v>
      </c>
    </row>
    <row r="154">
      <c r="A154" s="24" t="s">
        <v>23</v>
      </c>
      <c r="B154" s="24" t="s">
        <v>379</v>
      </c>
      <c r="C154" s="36">
        <v>2020.0</v>
      </c>
      <c r="D154" s="36" t="s">
        <v>4</v>
      </c>
      <c r="E154" s="36" t="s">
        <v>14</v>
      </c>
      <c r="F154" s="38">
        <v>7.763281</v>
      </c>
    </row>
    <row r="155">
      <c r="A155" s="24" t="s">
        <v>24</v>
      </c>
      <c r="B155" s="24" t="s">
        <v>386</v>
      </c>
      <c r="C155" s="36">
        <v>2020.0</v>
      </c>
      <c r="D155" s="36" t="s">
        <v>4</v>
      </c>
      <c r="E155" s="36" t="s">
        <v>14</v>
      </c>
      <c r="F155" s="38">
        <v>4.85942</v>
      </c>
    </row>
    <row r="156">
      <c r="A156" s="24" t="s">
        <v>25</v>
      </c>
      <c r="B156" s="24" t="s">
        <v>406</v>
      </c>
      <c r="C156" s="36">
        <v>2020.0</v>
      </c>
      <c r="D156" s="36" t="s">
        <v>4</v>
      </c>
      <c r="E156" s="36" t="s">
        <v>14</v>
      </c>
      <c r="F156" s="38">
        <v>3.049396</v>
      </c>
    </row>
    <row r="157">
      <c r="A157" s="24" t="s">
        <v>26</v>
      </c>
      <c r="B157" s="24" t="s">
        <v>392</v>
      </c>
      <c r="C157" s="36">
        <v>2020.0</v>
      </c>
      <c r="D157" s="36" t="s">
        <v>4</v>
      </c>
      <c r="E157" s="36" t="s">
        <v>14</v>
      </c>
      <c r="F157" s="38">
        <v>7.719686</v>
      </c>
    </row>
    <row r="158">
      <c r="A158" s="24" t="s">
        <v>27</v>
      </c>
      <c r="B158" s="24" t="s">
        <v>389</v>
      </c>
      <c r="C158" s="36">
        <v>2020.0</v>
      </c>
      <c r="D158" s="36" t="s">
        <v>4</v>
      </c>
      <c r="E158" s="36" t="s">
        <v>14</v>
      </c>
      <c r="F158" s="38">
        <v>2.014053</v>
      </c>
    </row>
    <row r="159">
      <c r="A159" s="24" t="s">
        <v>28</v>
      </c>
      <c r="B159" s="24" t="s">
        <v>391</v>
      </c>
      <c r="C159" s="36">
        <v>2020.0</v>
      </c>
      <c r="D159" s="36" t="s">
        <v>4</v>
      </c>
      <c r="E159" s="36" t="s">
        <v>14</v>
      </c>
      <c r="F159" s="38">
        <v>2.815708</v>
      </c>
    </row>
    <row r="160">
      <c r="A160" s="24" t="s">
        <v>29</v>
      </c>
      <c r="B160" s="24" t="s">
        <v>396</v>
      </c>
      <c r="C160" s="36">
        <v>2020.0</v>
      </c>
      <c r="D160" s="36" t="s">
        <v>4</v>
      </c>
      <c r="E160" s="36" t="s">
        <v>14</v>
      </c>
      <c r="F160" s="38">
        <v>3.291568</v>
      </c>
    </row>
    <row r="161">
      <c r="A161" s="24" t="s">
        <v>30</v>
      </c>
      <c r="B161" s="24" t="s">
        <v>376</v>
      </c>
      <c r="C161" s="36">
        <v>2020.0</v>
      </c>
      <c r="D161" s="36" t="s">
        <v>4</v>
      </c>
      <c r="E161" s="36" t="s">
        <v>14</v>
      </c>
      <c r="F161" s="38">
        <v>5.335358</v>
      </c>
    </row>
    <row r="162">
      <c r="A162" s="24" t="s">
        <v>31</v>
      </c>
      <c r="B162" s="24" t="s">
        <v>407</v>
      </c>
      <c r="C162" s="36">
        <v>2020.0</v>
      </c>
      <c r="D162" s="36" t="s">
        <v>4</v>
      </c>
      <c r="E162" s="36" t="s">
        <v>14</v>
      </c>
      <c r="F162" s="38">
        <v>2.399482</v>
      </c>
    </row>
    <row r="163">
      <c r="A163" s="24" t="s">
        <v>32</v>
      </c>
      <c r="B163" s="24" t="s">
        <v>381</v>
      </c>
      <c r="C163" s="36">
        <v>2020.0</v>
      </c>
      <c r="D163" s="36" t="s">
        <v>4</v>
      </c>
      <c r="E163" s="36" t="s">
        <v>14</v>
      </c>
      <c r="F163" s="38">
        <v>4.93581</v>
      </c>
    </row>
    <row r="164">
      <c r="A164" s="24" t="s">
        <v>33</v>
      </c>
      <c r="B164" s="24" t="s">
        <v>390</v>
      </c>
      <c r="C164" s="36">
        <v>2020.0</v>
      </c>
      <c r="D164" s="36" t="s">
        <v>4</v>
      </c>
      <c r="E164" s="36" t="s">
        <v>14</v>
      </c>
      <c r="F164" s="38">
        <v>6.357904</v>
      </c>
    </row>
    <row r="165">
      <c r="A165" s="24" t="s">
        <v>34</v>
      </c>
      <c r="B165" s="24" t="s">
        <v>398</v>
      </c>
      <c r="C165" s="36">
        <v>2020.0</v>
      </c>
      <c r="D165" s="36" t="s">
        <v>4</v>
      </c>
      <c r="E165" s="36" t="s">
        <v>14</v>
      </c>
      <c r="F165" s="38">
        <v>6.618021</v>
      </c>
    </row>
    <row r="166">
      <c r="A166" s="24" t="s">
        <v>35</v>
      </c>
      <c r="B166" s="24" t="s">
        <v>399</v>
      </c>
      <c r="C166" s="36">
        <v>2020.0</v>
      </c>
      <c r="D166" s="36" t="s">
        <v>4</v>
      </c>
      <c r="E166" s="36" t="s">
        <v>14</v>
      </c>
      <c r="F166" s="38">
        <v>1.510106</v>
      </c>
    </row>
    <row r="167">
      <c r="A167" s="27" t="s">
        <v>4</v>
      </c>
      <c r="B167" s="24" t="s">
        <v>378</v>
      </c>
      <c r="C167" s="36">
        <v>2022.0</v>
      </c>
      <c r="D167" s="36" t="s">
        <v>4</v>
      </c>
      <c r="E167" s="36" t="s">
        <v>14</v>
      </c>
      <c r="F167" s="38">
        <v>1.428638</v>
      </c>
    </row>
    <row r="168">
      <c r="A168" s="24" t="s">
        <v>5</v>
      </c>
      <c r="B168" s="24" t="s">
        <v>384</v>
      </c>
      <c r="C168" s="36">
        <v>2022.0</v>
      </c>
      <c r="D168" s="36" t="s">
        <v>4</v>
      </c>
      <c r="E168" s="36" t="s">
        <v>14</v>
      </c>
      <c r="F168" s="38">
        <v>2.03028</v>
      </c>
    </row>
    <row r="169">
      <c r="A169" s="24" t="s">
        <v>6</v>
      </c>
      <c r="B169" s="24" t="s">
        <v>394</v>
      </c>
      <c r="C169" s="36">
        <v>2022.0</v>
      </c>
      <c r="D169" s="36" t="s">
        <v>4</v>
      </c>
      <c r="E169" s="36" t="s">
        <v>14</v>
      </c>
      <c r="F169" s="38">
        <v>4.593869</v>
      </c>
    </row>
    <row r="170">
      <c r="A170" s="24" t="s">
        <v>7</v>
      </c>
      <c r="B170" s="24" t="s">
        <v>385</v>
      </c>
      <c r="C170" s="36">
        <v>2022.0</v>
      </c>
      <c r="D170" s="36" t="s">
        <v>4</v>
      </c>
      <c r="E170" s="36" t="s">
        <v>14</v>
      </c>
      <c r="F170" s="38">
        <v>8.832408</v>
      </c>
    </row>
    <row r="171">
      <c r="A171" s="24" t="s">
        <v>8</v>
      </c>
      <c r="B171" s="24" t="s">
        <v>405</v>
      </c>
      <c r="C171" s="36">
        <v>2022.0</v>
      </c>
      <c r="D171" s="36" t="s">
        <v>4</v>
      </c>
      <c r="E171" s="36" t="s">
        <v>14</v>
      </c>
      <c r="F171" s="38">
        <v>1.321059</v>
      </c>
    </row>
    <row r="172">
      <c r="A172" s="24" t="s">
        <v>9</v>
      </c>
      <c r="B172" s="24" t="s">
        <v>397</v>
      </c>
      <c r="C172" s="36">
        <v>2022.0</v>
      </c>
      <c r="D172" s="36" t="s">
        <v>4</v>
      </c>
      <c r="E172" s="36" t="s">
        <v>14</v>
      </c>
      <c r="F172" s="38">
        <v>1.714136</v>
      </c>
    </row>
    <row r="173">
      <c r="A173" s="24" t="s">
        <v>10</v>
      </c>
      <c r="B173" s="24" t="s">
        <v>388</v>
      </c>
      <c r="C173" s="36">
        <v>2022.0</v>
      </c>
      <c r="D173" s="36" t="s">
        <v>4</v>
      </c>
      <c r="E173" s="36" t="s">
        <v>14</v>
      </c>
      <c r="F173" s="38">
        <v>10.40176</v>
      </c>
    </row>
    <row r="174">
      <c r="A174" s="24" t="s">
        <v>11</v>
      </c>
      <c r="B174" s="24" t="s">
        <v>402</v>
      </c>
      <c r="C174" s="36">
        <v>2022.0</v>
      </c>
      <c r="D174" s="36" t="s">
        <v>4</v>
      </c>
      <c r="E174" s="36" t="s">
        <v>14</v>
      </c>
      <c r="F174" s="38">
        <v>1.760183</v>
      </c>
    </row>
    <row r="175">
      <c r="A175" s="24" t="s">
        <v>12</v>
      </c>
      <c r="B175" s="24" t="s">
        <v>401</v>
      </c>
      <c r="C175" s="36">
        <v>2022.0</v>
      </c>
      <c r="D175" s="36" t="s">
        <v>4</v>
      </c>
      <c r="E175" s="36" t="s">
        <v>14</v>
      </c>
      <c r="F175" s="38">
        <v>1.783126</v>
      </c>
    </row>
    <row r="176">
      <c r="A176" s="38">
        <v>10.0</v>
      </c>
      <c r="B176" s="24" t="s">
        <v>403</v>
      </c>
      <c r="C176" s="36">
        <v>2022.0</v>
      </c>
      <c r="D176" s="36" t="s">
        <v>4</v>
      </c>
      <c r="E176" s="36" t="s">
        <v>14</v>
      </c>
      <c r="F176" s="38">
        <v>2.651748</v>
      </c>
    </row>
    <row r="177">
      <c r="A177" s="38">
        <v>11.0</v>
      </c>
      <c r="B177" s="24" t="s">
        <v>395</v>
      </c>
      <c r="C177" s="36">
        <v>2022.0</v>
      </c>
      <c r="D177" s="36" t="s">
        <v>4</v>
      </c>
      <c r="E177" s="36" t="s">
        <v>14</v>
      </c>
      <c r="F177" s="38">
        <v>2.412848</v>
      </c>
    </row>
    <row r="178">
      <c r="A178" s="38">
        <v>12.0</v>
      </c>
      <c r="B178" s="24" t="s">
        <v>377</v>
      </c>
      <c r="C178" s="36">
        <v>2022.0</v>
      </c>
      <c r="D178" s="36" t="s">
        <v>4</v>
      </c>
      <c r="E178" s="36" t="s">
        <v>14</v>
      </c>
      <c r="F178" s="38">
        <v>11.93743</v>
      </c>
    </row>
    <row r="179">
      <c r="A179" s="38">
        <v>13.0</v>
      </c>
      <c r="B179" s="24" t="s">
        <v>382</v>
      </c>
      <c r="C179" s="36">
        <v>2022.0</v>
      </c>
      <c r="D179" s="36" t="s">
        <v>4</v>
      </c>
      <c r="E179" s="36" t="s">
        <v>14</v>
      </c>
      <c r="F179" s="38">
        <v>2.22184</v>
      </c>
    </row>
    <row r="180">
      <c r="A180" s="38">
        <v>14.0</v>
      </c>
      <c r="B180" s="24" t="s">
        <v>404</v>
      </c>
      <c r="C180" s="36">
        <v>2022.0</v>
      </c>
      <c r="D180" s="36" t="s">
        <v>4</v>
      </c>
      <c r="E180" s="36" t="s">
        <v>14</v>
      </c>
      <c r="F180" s="38">
        <v>2.361523</v>
      </c>
    </row>
    <row r="181">
      <c r="A181" s="38">
        <v>15.0</v>
      </c>
      <c r="B181" s="24" t="s">
        <v>383</v>
      </c>
      <c r="C181" s="36">
        <v>2022.0</v>
      </c>
      <c r="D181" s="36" t="s">
        <v>4</v>
      </c>
      <c r="E181" s="36" t="s">
        <v>14</v>
      </c>
      <c r="F181" s="38">
        <v>3.124657</v>
      </c>
    </row>
    <row r="182">
      <c r="A182" s="38">
        <v>16.0</v>
      </c>
      <c r="B182" s="24" t="s">
        <v>380</v>
      </c>
      <c r="C182" s="36">
        <v>2022.0</v>
      </c>
      <c r="D182" s="36" t="s">
        <v>4</v>
      </c>
      <c r="E182" s="36" t="s">
        <v>14</v>
      </c>
      <c r="F182" s="38">
        <v>3.038586</v>
      </c>
    </row>
    <row r="183">
      <c r="A183" s="38">
        <v>17.0</v>
      </c>
      <c r="B183" s="24" t="s">
        <v>387</v>
      </c>
      <c r="C183" s="36">
        <v>2022.0</v>
      </c>
      <c r="D183" s="36" t="s">
        <v>4</v>
      </c>
      <c r="E183" s="36" t="s">
        <v>14</v>
      </c>
      <c r="F183" s="38">
        <v>4.640785</v>
      </c>
    </row>
    <row r="184">
      <c r="A184" s="38">
        <v>18.0</v>
      </c>
      <c r="B184" s="24" t="s">
        <v>393</v>
      </c>
      <c r="C184" s="36">
        <v>2022.0</v>
      </c>
      <c r="D184" s="36" t="s">
        <v>4</v>
      </c>
      <c r="E184" s="36" t="s">
        <v>14</v>
      </c>
      <c r="F184" s="38">
        <v>3.276102</v>
      </c>
    </row>
    <row r="185">
      <c r="A185" s="38">
        <v>19.0</v>
      </c>
      <c r="B185" s="24" t="s">
        <v>408</v>
      </c>
      <c r="C185" s="36">
        <v>2022.0</v>
      </c>
      <c r="D185" s="36" t="s">
        <v>4</v>
      </c>
      <c r="E185" s="36" t="s">
        <v>14</v>
      </c>
      <c r="F185" s="38">
        <v>1.507856</v>
      </c>
    </row>
    <row r="186">
      <c r="A186" s="38">
        <v>20.0</v>
      </c>
      <c r="B186" s="24" t="s">
        <v>379</v>
      </c>
      <c r="C186" s="36">
        <v>2022.0</v>
      </c>
      <c r="D186" s="36" t="s">
        <v>4</v>
      </c>
      <c r="E186" s="36" t="s">
        <v>14</v>
      </c>
      <c r="F186" s="38">
        <v>6.430477</v>
      </c>
    </row>
    <row r="187">
      <c r="A187" s="38">
        <v>21.0</v>
      </c>
      <c r="B187" s="24" t="s">
        <v>386</v>
      </c>
      <c r="C187" s="36">
        <v>2022.0</v>
      </c>
      <c r="D187" s="36" t="s">
        <v>4</v>
      </c>
      <c r="E187" s="36" t="s">
        <v>14</v>
      </c>
      <c r="F187" s="38">
        <v>4.697395</v>
      </c>
    </row>
    <row r="188">
      <c r="A188" s="38">
        <v>22.0</v>
      </c>
      <c r="B188" s="24" t="s">
        <v>406</v>
      </c>
      <c r="C188" s="36">
        <v>2022.0</v>
      </c>
      <c r="D188" s="36" t="s">
        <v>4</v>
      </c>
      <c r="E188" s="36" t="s">
        <v>14</v>
      </c>
      <c r="F188" s="38">
        <v>2.6815</v>
      </c>
    </row>
    <row r="189">
      <c r="A189" s="38">
        <v>23.0</v>
      </c>
      <c r="B189" s="24" t="s">
        <v>392</v>
      </c>
      <c r="C189" s="36">
        <v>2022.0</v>
      </c>
      <c r="D189" s="36" t="s">
        <v>4</v>
      </c>
      <c r="E189" s="36" t="s">
        <v>14</v>
      </c>
      <c r="F189" s="38">
        <v>7.489925</v>
      </c>
    </row>
    <row r="190">
      <c r="A190" s="38">
        <v>24.0</v>
      </c>
      <c r="B190" s="24" t="s">
        <v>389</v>
      </c>
      <c r="C190" s="36">
        <v>2022.0</v>
      </c>
      <c r="D190" s="36" t="s">
        <v>4</v>
      </c>
      <c r="E190" s="36" t="s">
        <v>14</v>
      </c>
      <c r="F190" s="38">
        <v>2.050077</v>
      </c>
    </row>
    <row r="191">
      <c r="A191" s="38">
        <v>25.0</v>
      </c>
      <c r="B191" s="24" t="s">
        <v>391</v>
      </c>
      <c r="C191" s="36">
        <v>2022.0</v>
      </c>
      <c r="D191" s="36" t="s">
        <v>4</v>
      </c>
      <c r="E191" s="36" t="s">
        <v>14</v>
      </c>
      <c r="F191" s="38">
        <v>3.01547</v>
      </c>
    </row>
    <row r="192">
      <c r="A192" s="38">
        <v>26.0</v>
      </c>
      <c r="B192" s="24" t="s">
        <v>396</v>
      </c>
      <c r="C192" s="36">
        <v>2022.0</v>
      </c>
      <c r="D192" s="36" t="s">
        <v>4</v>
      </c>
      <c r="E192" s="36" t="s">
        <v>14</v>
      </c>
      <c r="F192" s="38">
        <v>2.706169</v>
      </c>
    </row>
    <row r="193">
      <c r="A193" s="38">
        <v>27.0</v>
      </c>
      <c r="B193" s="24" t="s">
        <v>376</v>
      </c>
      <c r="C193" s="36">
        <v>2022.0</v>
      </c>
      <c r="D193" s="36" t="s">
        <v>4</v>
      </c>
      <c r="E193" s="36" t="s">
        <v>14</v>
      </c>
      <c r="F193" s="38">
        <v>5.894667</v>
      </c>
    </row>
    <row r="194">
      <c r="A194" s="38">
        <v>28.0</v>
      </c>
      <c r="B194" s="24" t="s">
        <v>407</v>
      </c>
      <c r="C194" s="36">
        <v>2022.0</v>
      </c>
      <c r="D194" s="36" t="s">
        <v>4</v>
      </c>
      <c r="E194" s="36" t="s">
        <v>14</v>
      </c>
      <c r="F194" s="38">
        <v>2.521011</v>
      </c>
    </row>
    <row r="195">
      <c r="A195" s="38">
        <v>29.0</v>
      </c>
      <c r="B195" s="24" t="s">
        <v>381</v>
      </c>
      <c r="C195" s="36">
        <v>2022.0</v>
      </c>
      <c r="D195" s="36" t="s">
        <v>4</v>
      </c>
      <c r="E195" s="36" t="s">
        <v>14</v>
      </c>
      <c r="F195" s="38">
        <v>4.667665</v>
      </c>
    </row>
    <row r="196">
      <c r="A196" s="38">
        <v>30.0</v>
      </c>
      <c r="B196" s="24" t="s">
        <v>390</v>
      </c>
      <c r="C196" s="36">
        <v>2022.0</v>
      </c>
      <c r="D196" s="36" t="s">
        <v>4</v>
      </c>
      <c r="E196" s="36" t="s">
        <v>14</v>
      </c>
      <c r="F196" s="38">
        <v>4.681663</v>
      </c>
    </row>
    <row r="197">
      <c r="A197" s="38">
        <v>31.0</v>
      </c>
      <c r="B197" s="24" t="s">
        <v>398</v>
      </c>
      <c r="C197" s="36">
        <v>2022.0</v>
      </c>
      <c r="D197" s="36" t="s">
        <v>4</v>
      </c>
      <c r="E197" s="36" t="s">
        <v>14</v>
      </c>
      <c r="F197" s="38">
        <v>7.17966</v>
      </c>
    </row>
    <row r="198">
      <c r="A198" s="38">
        <v>32.0</v>
      </c>
      <c r="B198" s="24" t="s">
        <v>399</v>
      </c>
      <c r="C198" s="36">
        <v>2022.0</v>
      </c>
      <c r="D198" s="36" t="s">
        <v>4</v>
      </c>
      <c r="E198" s="36" t="s">
        <v>14</v>
      </c>
      <c r="F198" s="38">
        <v>1.843259</v>
      </c>
    </row>
    <row r="199">
      <c r="A199" s="37" t="s">
        <v>3</v>
      </c>
      <c r="B199" s="36" t="s">
        <v>400</v>
      </c>
      <c r="C199" s="36">
        <v>2022.0</v>
      </c>
      <c r="D199" s="36" t="s">
        <v>4</v>
      </c>
      <c r="E199" s="36" t="s">
        <v>14</v>
      </c>
      <c r="F199" s="36">
        <v>3.693143</v>
      </c>
    </row>
  </sheetData>
  <autoFilter ref="$A$1:$F$199"/>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2" t="s">
        <v>1</v>
      </c>
      <c r="B1" s="1" t="s">
        <v>374</v>
      </c>
      <c r="C1" s="1" t="s">
        <v>0</v>
      </c>
      <c r="D1" s="1" t="s">
        <v>37</v>
      </c>
      <c r="E1" s="1" t="s">
        <v>39</v>
      </c>
      <c r="F1" s="1" t="s">
        <v>375</v>
      </c>
    </row>
    <row r="2">
      <c r="A2" s="31" t="s">
        <v>3</v>
      </c>
      <c r="B2" s="34" t="s">
        <v>400</v>
      </c>
      <c r="C2" s="35">
        <v>1990.0</v>
      </c>
      <c r="D2" s="56" t="s">
        <v>4</v>
      </c>
      <c r="E2" s="34">
        <v>12.0</v>
      </c>
      <c r="F2" s="35">
        <v>17.1508728</v>
      </c>
    </row>
    <row r="3">
      <c r="A3" s="31" t="s">
        <v>3</v>
      </c>
      <c r="B3" s="34" t="s">
        <v>400</v>
      </c>
      <c r="C3" s="35">
        <v>1991.0</v>
      </c>
      <c r="D3" s="56" t="s">
        <v>4</v>
      </c>
      <c r="E3" s="34">
        <v>12.0</v>
      </c>
      <c r="F3" s="35">
        <v>17.5646617</v>
      </c>
    </row>
    <row r="4">
      <c r="A4" s="31" t="s">
        <v>3</v>
      </c>
      <c r="B4" s="34" t="s">
        <v>400</v>
      </c>
      <c r="C4" s="35">
        <v>1992.0</v>
      </c>
      <c r="D4" s="34" t="s">
        <v>4</v>
      </c>
      <c r="E4" s="34">
        <v>12.0</v>
      </c>
      <c r="F4" s="35">
        <v>18.9098666</v>
      </c>
    </row>
    <row r="5">
      <c r="A5" s="31" t="s">
        <v>3</v>
      </c>
      <c r="B5" s="34" t="s">
        <v>400</v>
      </c>
      <c r="C5" s="35">
        <v>1993.0</v>
      </c>
      <c r="D5" s="34" t="s">
        <v>4</v>
      </c>
      <c r="E5" s="34">
        <v>12.0</v>
      </c>
      <c r="F5" s="35">
        <v>17.9489498</v>
      </c>
    </row>
    <row r="6">
      <c r="A6" s="31" t="s">
        <v>3</v>
      </c>
      <c r="B6" s="34" t="s">
        <v>400</v>
      </c>
      <c r="C6" s="35">
        <v>1994.0</v>
      </c>
      <c r="D6" s="34" t="s">
        <v>4</v>
      </c>
      <c r="E6" s="34">
        <v>12.0</v>
      </c>
      <c r="F6" s="35">
        <v>17.4143921</v>
      </c>
    </row>
    <row r="7">
      <c r="A7" s="31" t="s">
        <v>3</v>
      </c>
      <c r="B7" s="34" t="s">
        <v>400</v>
      </c>
      <c r="C7" s="35">
        <v>1995.0</v>
      </c>
      <c r="D7" s="34" t="s">
        <v>4</v>
      </c>
      <c r="E7" s="34">
        <v>12.0</v>
      </c>
      <c r="F7" s="35">
        <v>16.8766074</v>
      </c>
    </row>
    <row r="8">
      <c r="A8" s="31" t="s">
        <v>3</v>
      </c>
      <c r="B8" s="34" t="s">
        <v>400</v>
      </c>
      <c r="C8" s="35">
        <v>1996.0</v>
      </c>
      <c r="D8" s="34" t="s">
        <v>4</v>
      </c>
      <c r="E8" s="34">
        <v>12.0</v>
      </c>
      <c r="F8" s="35">
        <v>15.4299256</v>
      </c>
    </row>
    <row r="9">
      <c r="A9" s="31" t="s">
        <v>3</v>
      </c>
      <c r="B9" s="34" t="s">
        <v>400</v>
      </c>
      <c r="C9" s="35">
        <v>1997.0</v>
      </c>
      <c r="D9" s="34" t="s">
        <v>4</v>
      </c>
      <c r="E9" s="34">
        <v>12.0</v>
      </c>
      <c r="F9" s="35">
        <v>14.1997918</v>
      </c>
    </row>
    <row r="10">
      <c r="A10" s="31" t="s">
        <v>3</v>
      </c>
      <c r="B10" s="34" t="s">
        <v>400</v>
      </c>
      <c r="C10" s="35">
        <v>1998.0</v>
      </c>
      <c r="D10" s="34" t="s">
        <v>4</v>
      </c>
      <c r="E10" s="34">
        <v>12.0</v>
      </c>
      <c r="F10" s="35">
        <v>14.1075571</v>
      </c>
    </row>
    <row r="11">
      <c r="A11" s="31" t="s">
        <v>3</v>
      </c>
      <c r="B11" s="34" t="s">
        <v>400</v>
      </c>
      <c r="C11" s="35">
        <v>1999.0</v>
      </c>
      <c r="D11" s="34" t="s">
        <v>4</v>
      </c>
      <c r="E11" s="34">
        <v>12.0</v>
      </c>
      <c r="F11" s="35">
        <v>12.4880952</v>
      </c>
    </row>
    <row r="12">
      <c r="A12" s="31" t="s">
        <v>3</v>
      </c>
      <c r="B12" s="34" t="s">
        <v>400</v>
      </c>
      <c r="C12" s="35">
        <v>2000.0</v>
      </c>
      <c r="D12" s="34" t="s">
        <v>4</v>
      </c>
      <c r="E12" s="34">
        <v>12.0</v>
      </c>
      <c r="F12" s="35">
        <v>10.8051961</v>
      </c>
    </row>
    <row r="13">
      <c r="A13" s="31" t="s">
        <v>3</v>
      </c>
      <c r="B13" s="34" t="s">
        <v>400</v>
      </c>
      <c r="C13" s="35">
        <v>2001.0</v>
      </c>
      <c r="D13" s="34" t="s">
        <v>4</v>
      </c>
      <c r="E13" s="34">
        <v>12.0</v>
      </c>
      <c r="F13" s="35">
        <v>10.2095248</v>
      </c>
    </row>
    <row r="14">
      <c r="A14" s="31" t="s">
        <v>3</v>
      </c>
      <c r="B14" s="34" t="s">
        <v>400</v>
      </c>
      <c r="C14" s="35">
        <v>2002.0</v>
      </c>
      <c r="D14" s="34" t="s">
        <v>4</v>
      </c>
      <c r="E14" s="34">
        <v>12.0</v>
      </c>
      <c r="F14" s="35">
        <v>9.87400329</v>
      </c>
    </row>
    <row r="15">
      <c r="A15" s="31" t="s">
        <v>3</v>
      </c>
      <c r="B15" s="34" t="s">
        <v>400</v>
      </c>
      <c r="C15" s="35">
        <v>2003.0</v>
      </c>
      <c r="D15" s="34" t="s">
        <v>4</v>
      </c>
      <c r="E15" s="34">
        <v>12.0</v>
      </c>
      <c r="F15" s="35">
        <v>9.73762389</v>
      </c>
    </row>
    <row r="16">
      <c r="A16" s="31" t="s">
        <v>3</v>
      </c>
      <c r="B16" s="34" t="s">
        <v>400</v>
      </c>
      <c r="C16" s="35">
        <v>2004.0</v>
      </c>
      <c r="D16" s="34" t="s">
        <v>4</v>
      </c>
      <c r="E16" s="34">
        <v>12.0</v>
      </c>
      <c r="F16" s="35">
        <v>8.88725194</v>
      </c>
    </row>
    <row r="17">
      <c r="A17" s="31" t="s">
        <v>3</v>
      </c>
      <c r="B17" s="34" t="s">
        <v>400</v>
      </c>
      <c r="C17" s="35">
        <v>2005.0</v>
      </c>
      <c r="D17" s="34" t="s">
        <v>4</v>
      </c>
      <c r="E17" s="34">
        <v>12.0</v>
      </c>
      <c r="F17" s="35">
        <v>9.32679476</v>
      </c>
    </row>
    <row r="18">
      <c r="A18" s="31" t="s">
        <v>3</v>
      </c>
      <c r="B18" s="34" t="s">
        <v>400</v>
      </c>
      <c r="C18" s="35">
        <v>2006.0</v>
      </c>
      <c r="D18" s="34" t="s">
        <v>4</v>
      </c>
      <c r="E18" s="34">
        <v>12.0</v>
      </c>
      <c r="F18" s="35">
        <v>9.68803579</v>
      </c>
    </row>
    <row r="19">
      <c r="A19" s="31" t="s">
        <v>3</v>
      </c>
      <c r="B19" s="34" t="s">
        <v>400</v>
      </c>
      <c r="C19" s="35">
        <v>2007.0</v>
      </c>
      <c r="D19" s="34" t="s">
        <v>4</v>
      </c>
      <c r="E19" s="34">
        <v>12.0</v>
      </c>
      <c r="F19" s="35">
        <v>8.09485856</v>
      </c>
    </row>
    <row r="20">
      <c r="A20" s="31" t="s">
        <v>3</v>
      </c>
      <c r="B20" s="34" t="s">
        <v>400</v>
      </c>
      <c r="C20" s="35">
        <v>2008.0</v>
      </c>
      <c r="D20" s="34" t="s">
        <v>4</v>
      </c>
      <c r="E20" s="34">
        <v>12.0</v>
      </c>
      <c r="F20" s="35">
        <v>12.5867309</v>
      </c>
    </row>
    <row r="21">
      <c r="A21" s="31" t="s">
        <v>3</v>
      </c>
      <c r="B21" s="34" t="s">
        <v>400</v>
      </c>
      <c r="C21" s="35">
        <v>2009.0</v>
      </c>
      <c r="D21" s="34" t="s">
        <v>4</v>
      </c>
      <c r="E21" s="34">
        <v>12.0</v>
      </c>
      <c r="F21" s="35">
        <v>17.5200936</v>
      </c>
    </row>
    <row r="22">
      <c r="A22" s="31" t="s">
        <v>3</v>
      </c>
      <c r="B22" s="34" t="s">
        <v>400</v>
      </c>
      <c r="C22" s="35">
        <v>2010.0</v>
      </c>
      <c r="D22" s="34" t="s">
        <v>4</v>
      </c>
      <c r="E22" s="34">
        <v>12.0</v>
      </c>
      <c r="F22" s="35">
        <v>22.4450022</v>
      </c>
    </row>
    <row r="23">
      <c r="A23" s="31" t="s">
        <v>3</v>
      </c>
      <c r="B23" s="34" t="s">
        <v>400</v>
      </c>
      <c r="C23" s="35">
        <v>2011.0</v>
      </c>
      <c r="D23" s="34" t="s">
        <v>4</v>
      </c>
      <c r="E23" s="34">
        <v>12.0</v>
      </c>
      <c r="F23" s="35">
        <v>23.3695944</v>
      </c>
    </row>
    <row r="24">
      <c r="A24" s="31" t="s">
        <v>3</v>
      </c>
      <c r="B24" s="34" t="s">
        <v>400</v>
      </c>
      <c r="C24" s="35">
        <v>2012.0</v>
      </c>
      <c r="D24" s="34" t="s">
        <v>4</v>
      </c>
      <c r="E24" s="34">
        <v>12.0</v>
      </c>
      <c r="F24" s="35">
        <v>21.9946527</v>
      </c>
    </row>
    <row r="25">
      <c r="A25" s="31" t="s">
        <v>3</v>
      </c>
      <c r="B25" s="34" t="s">
        <v>400</v>
      </c>
      <c r="C25" s="35">
        <v>2013.0</v>
      </c>
      <c r="D25" s="34" t="s">
        <v>4</v>
      </c>
      <c r="E25" s="34">
        <v>12.0</v>
      </c>
      <c r="F25" s="35">
        <v>19.2838231</v>
      </c>
    </row>
    <row r="26">
      <c r="A26" s="31" t="s">
        <v>3</v>
      </c>
      <c r="B26" s="34" t="s">
        <v>400</v>
      </c>
      <c r="C26" s="35">
        <v>2014.0</v>
      </c>
      <c r="D26" s="34" t="s">
        <v>4</v>
      </c>
      <c r="E26" s="34">
        <v>12.0</v>
      </c>
      <c r="F26" s="35">
        <v>16.53055</v>
      </c>
    </row>
    <row r="27">
      <c r="A27" s="31" t="s">
        <v>3</v>
      </c>
      <c r="B27" s="34" t="s">
        <v>400</v>
      </c>
      <c r="C27" s="35">
        <v>2015.0</v>
      </c>
      <c r="D27" s="34" t="s">
        <v>4</v>
      </c>
      <c r="E27" s="34">
        <v>12.0</v>
      </c>
      <c r="F27" s="35">
        <v>16.9667861</v>
      </c>
    </row>
    <row r="28">
      <c r="A28" s="31" t="s">
        <v>3</v>
      </c>
      <c r="B28" s="34" t="s">
        <v>400</v>
      </c>
      <c r="C28" s="35">
        <v>2016.0</v>
      </c>
      <c r="D28" s="34" t="s">
        <v>4</v>
      </c>
      <c r="E28" s="34">
        <v>12.0</v>
      </c>
      <c r="F28" s="35">
        <v>19.8717657</v>
      </c>
    </row>
    <row r="29">
      <c r="A29" s="31" t="s">
        <v>3</v>
      </c>
      <c r="B29" s="34" t="s">
        <v>400</v>
      </c>
      <c r="C29" s="35">
        <v>2017.0</v>
      </c>
      <c r="D29" s="34" t="s">
        <v>4</v>
      </c>
      <c r="E29" s="34">
        <v>12.0</v>
      </c>
      <c r="F29" s="35">
        <v>25.7090295</v>
      </c>
    </row>
    <row r="30">
      <c r="A30" s="31" t="s">
        <v>3</v>
      </c>
      <c r="B30" s="34" t="s">
        <v>400</v>
      </c>
      <c r="C30" s="35">
        <v>2018.0</v>
      </c>
      <c r="D30" s="34" t="s">
        <v>4</v>
      </c>
      <c r="E30" s="34">
        <v>12.0</v>
      </c>
      <c r="F30" s="35">
        <v>29.1160441</v>
      </c>
    </row>
    <row r="31">
      <c r="A31" s="31" t="s">
        <v>3</v>
      </c>
      <c r="B31" s="34" t="s">
        <v>400</v>
      </c>
      <c r="C31" s="35">
        <v>2019.0</v>
      </c>
      <c r="D31" s="34" t="s">
        <v>4</v>
      </c>
      <c r="E31" s="34">
        <v>12.0</v>
      </c>
      <c r="F31" s="35">
        <v>28.8179916</v>
      </c>
    </row>
    <row r="32">
      <c r="A32" s="31" t="s">
        <v>3</v>
      </c>
      <c r="B32" s="34" t="s">
        <v>400</v>
      </c>
      <c r="C32" s="35">
        <v>2020.0</v>
      </c>
      <c r="D32" s="34" t="s">
        <v>4</v>
      </c>
      <c r="E32" s="34">
        <v>12.0</v>
      </c>
      <c r="F32" s="35">
        <v>28.6820358</v>
      </c>
    </row>
    <row r="33">
      <c r="A33" s="31" t="s">
        <v>3</v>
      </c>
      <c r="B33" s="34" t="s">
        <v>400</v>
      </c>
      <c r="C33" s="35">
        <v>2021.0</v>
      </c>
      <c r="D33" s="34" t="s">
        <v>4</v>
      </c>
      <c r="E33" s="34">
        <v>12.0</v>
      </c>
      <c r="F33" s="35">
        <v>27.6780792</v>
      </c>
    </row>
    <row r="34">
      <c r="A34" s="31" t="s">
        <v>3</v>
      </c>
      <c r="B34" s="34" t="s">
        <v>400</v>
      </c>
      <c r="C34" s="35">
        <v>2022.0</v>
      </c>
      <c r="D34" s="34" t="s">
        <v>4</v>
      </c>
      <c r="E34" s="34">
        <v>12.0</v>
      </c>
      <c r="F34" s="35">
        <v>25.6131474</v>
      </c>
    </row>
    <row r="35">
      <c r="A35" s="31" t="s">
        <v>4</v>
      </c>
      <c r="B35" s="34" t="s">
        <v>378</v>
      </c>
      <c r="C35" s="35">
        <v>1990.0</v>
      </c>
      <c r="D35" s="34" t="s">
        <v>4</v>
      </c>
      <c r="E35" s="34">
        <v>12.0</v>
      </c>
      <c r="F35" s="35">
        <v>5.99315981</v>
      </c>
    </row>
    <row r="36">
      <c r="A36" s="31" t="s">
        <v>4</v>
      </c>
      <c r="B36" s="34" t="s">
        <v>378</v>
      </c>
      <c r="C36" s="35">
        <v>1991.0</v>
      </c>
      <c r="D36" s="34" t="s">
        <v>4</v>
      </c>
      <c r="E36" s="34">
        <v>12.0</v>
      </c>
      <c r="F36" s="35">
        <v>6.06612855</v>
      </c>
    </row>
    <row r="37">
      <c r="A37" s="31" t="s">
        <v>4</v>
      </c>
      <c r="B37" s="34" t="s">
        <v>378</v>
      </c>
      <c r="C37" s="35">
        <v>1992.0</v>
      </c>
      <c r="D37" s="34" t="s">
        <v>4</v>
      </c>
      <c r="E37" s="34">
        <v>12.0</v>
      </c>
      <c r="F37" s="35">
        <v>4.50572791</v>
      </c>
    </row>
    <row r="38">
      <c r="A38" s="31" t="s">
        <v>4</v>
      </c>
      <c r="B38" s="34" t="s">
        <v>378</v>
      </c>
      <c r="C38" s="35">
        <v>1993.0</v>
      </c>
      <c r="D38" s="34" t="s">
        <v>4</v>
      </c>
      <c r="E38" s="34">
        <v>12.0</v>
      </c>
      <c r="F38" s="35">
        <v>4.12951119</v>
      </c>
    </row>
    <row r="39">
      <c r="A39" s="31" t="s">
        <v>4</v>
      </c>
      <c r="B39" s="34" t="s">
        <v>378</v>
      </c>
      <c r="C39" s="35">
        <v>1994.0</v>
      </c>
      <c r="D39" s="34" t="s">
        <v>4</v>
      </c>
      <c r="E39" s="34">
        <v>12.0</v>
      </c>
      <c r="F39" s="35">
        <v>3.53877495</v>
      </c>
    </row>
    <row r="40">
      <c r="A40" s="31" t="s">
        <v>4</v>
      </c>
      <c r="B40" s="34" t="s">
        <v>378</v>
      </c>
      <c r="C40" s="35">
        <v>1995.0</v>
      </c>
      <c r="D40" s="34" t="s">
        <v>4</v>
      </c>
      <c r="E40" s="34">
        <v>12.0</v>
      </c>
      <c r="F40" s="35">
        <v>4.3591629</v>
      </c>
    </row>
    <row r="41">
      <c r="A41" s="31" t="s">
        <v>4</v>
      </c>
      <c r="B41" s="34" t="s">
        <v>378</v>
      </c>
      <c r="C41" s="35">
        <v>1996.0</v>
      </c>
      <c r="D41" s="34" t="s">
        <v>4</v>
      </c>
      <c r="E41" s="34">
        <v>12.0</v>
      </c>
      <c r="F41" s="35">
        <v>3.13443479</v>
      </c>
    </row>
    <row r="42">
      <c r="A42" s="31" t="s">
        <v>4</v>
      </c>
      <c r="B42" s="34" t="s">
        <v>378</v>
      </c>
      <c r="C42" s="35">
        <v>1997.0</v>
      </c>
      <c r="D42" s="34" t="s">
        <v>4</v>
      </c>
      <c r="E42" s="34">
        <v>12.0</v>
      </c>
      <c r="F42" s="35">
        <v>2.739687</v>
      </c>
    </row>
    <row r="43">
      <c r="A43" s="31" t="s">
        <v>4</v>
      </c>
      <c r="B43" s="34" t="s">
        <v>378</v>
      </c>
      <c r="C43" s="35">
        <v>1998.0</v>
      </c>
      <c r="D43" s="34" t="s">
        <v>4</v>
      </c>
      <c r="E43" s="34">
        <v>12.0</v>
      </c>
      <c r="F43" s="35">
        <v>4.18902154</v>
      </c>
    </row>
    <row r="44">
      <c r="A44" s="31" t="s">
        <v>4</v>
      </c>
      <c r="B44" s="34" t="s">
        <v>378</v>
      </c>
      <c r="C44" s="35">
        <v>1999.0</v>
      </c>
      <c r="D44" s="34" t="s">
        <v>4</v>
      </c>
      <c r="E44" s="34">
        <v>12.0</v>
      </c>
      <c r="F44" s="35">
        <v>2.31872082</v>
      </c>
    </row>
    <row r="45">
      <c r="A45" s="31" t="s">
        <v>4</v>
      </c>
      <c r="B45" s="34" t="s">
        <v>378</v>
      </c>
      <c r="C45" s="35">
        <v>2000.0</v>
      </c>
      <c r="D45" s="34" t="s">
        <v>4</v>
      </c>
      <c r="E45" s="34">
        <v>12.0</v>
      </c>
      <c r="F45" s="35">
        <v>2.16755622</v>
      </c>
    </row>
    <row r="46">
      <c r="A46" s="31" t="s">
        <v>4</v>
      </c>
      <c r="B46" s="34" t="s">
        <v>378</v>
      </c>
      <c r="C46" s="35">
        <v>2001.0</v>
      </c>
      <c r="D46" s="34" t="s">
        <v>4</v>
      </c>
      <c r="E46" s="34">
        <v>12.0</v>
      </c>
      <c r="F46" s="35">
        <v>2.51899067</v>
      </c>
    </row>
    <row r="47">
      <c r="A47" s="31" t="s">
        <v>4</v>
      </c>
      <c r="B47" s="34" t="s">
        <v>378</v>
      </c>
      <c r="C47" s="35">
        <v>2002.0</v>
      </c>
      <c r="D47" s="34" t="s">
        <v>4</v>
      </c>
      <c r="E47" s="34">
        <v>12.0</v>
      </c>
      <c r="F47" s="35">
        <v>2.6538313</v>
      </c>
    </row>
    <row r="48">
      <c r="A48" s="31" t="s">
        <v>4</v>
      </c>
      <c r="B48" s="34" t="s">
        <v>378</v>
      </c>
      <c r="C48" s="35">
        <v>2003.0</v>
      </c>
      <c r="D48" s="34" t="s">
        <v>4</v>
      </c>
      <c r="E48" s="34">
        <v>12.0</v>
      </c>
      <c r="F48" s="35">
        <v>2.58972187</v>
      </c>
    </row>
    <row r="49">
      <c r="A49" s="31" t="s">
        <v>4</v>
      </c>
      <c r="B49" s="34" t="s">
        <v>378</v>
      </c>
      <c r="C49" s="35">
        <v>2004.0</v>
      </c>
      <c r="D49" s="34" t="s">
        <v>4</v>
      </c>
      <c r="E49" s="34">
        <v>12.0</v>
      </c>
      <c r="F49" s="35">
        <v>1.87319763</v>
      </c>
    </row>
    <row r="50">
      <c r="A50" s="31" t="s">
        <v>4</v>
      </c>
      <c r="B50" s="34" t="s">
        <v>378</v>
      </c>
      <c r="C50" s="35">
        <v>2005.0</v>
      </c>
      <c r="D50" s="34" t="s">
        <v>4</v>
      </c>
      <c r="E50" s="34">
        <v>12.0</v>
      </c>
      <c r="F50" s="35">
        <v>2.38020039</v>
      </c>
    </row>
    <row r="51">
      <c r="A51" s="31" t="s">
        <v>4</v>
      </c>
      <c r="B51" s="34" t="s">
        <v>378</v>
      </c>
      <c r="C51" s="35">
        <v>2006.0</v>
      </c>
      <c r="D51" s="34" t="s">
        <v>4</v>
      </c>
      <c r="E51" s="34">
        <v>12.0</v>
      </c>
      <c r="F51" s="35">
        <v>2.33119879</v>
      </c>
    </row>
    <row r="52">
      <c r="A52" s="31" t="s">
        <v>4</v>
      </c>
      <c r="B52" s="34" t="s">
        <v>378</v>
      </c>
      <c r="C52" s="35">
        <v>2007.0</v>
      </c>
      <c r="D52" s="34" t="s">
        <v>4</v>
      </c>
      <c r="E52" s="34">
        <v>12.0</v>
      </c>
      <c r="F52" s="35">
        <v>3.9553346</v>
      </c>
    </row>
    <row r="53">
      <c r="A53" s="31" t="s">
        <v>4</v>
      </c>
      <c r="B53" s="34" t="s">
        <v>378</v>
      </c>
      <c r="C53" s="35">
        <v>2008.0</v>
      </c>
      <c r="D53" s="34" t="s">
        <v>4</v>
      </c>
      <c r="E53" s="34">
        <v>12.0</v>
      </c>
      <c r="F53" s="35">
        <v>5.33935935</v>
      </c>
    </row>
    <row r="54">
      <c r="A54" s="31" t="s">
        <v>4</v>
      </c>
      <c r="B54" s="34" t="s">
        <v>378</v>
      </c>
      <c r="C54" s="35">
        <v>2009.0</v>
      </c>
      <c r="D54" s="34" t="s">
        <v>4</v>
      </c>
      <c r="E54" s="34">
        <v>12.0</v>
      </c>
      <c r="F54" s="35">
        <v>5.73768002</v>
      </c>
    </row>
    <row r="55">
      <c r="A55" s="31" t="s">
        <v>4</v>
      </c>
      <c r="B55" s="34" t="s">
        <v>378</v>
      </c>
      <c r="C55" s="35">
        <v>2010.0</v>
      </c>
      <c r="D55" s="34" t="s">
        <v>4</v>
      </c>
      <c r="E55" s="34">
        <v>12.0</v>
      </c>
      <c r="F55" s="35">
        <v>6.93896028</v>
      </c>
    </row>
    <row r="56">
      <c r="A56" s="31" t="s">
        <v>4</v>
      </c>
      <c r="B56" s="34" t="s">
        <v>378</v>
      </c>
      <c r="C56" s="35">
        <v>2011.0</v>
      </c>
      <c r="D56" s="34" t="s">
        <v>4</v>
      </c>
      <c r="E56" s="34">
        <v>12.0</v>
      </c>
      <c r="F56" s="35">
        <v>8.64213485</v>
      </c>
    </row>
    <row r="57">
      <c r="A57" s="31" t="s">
        <v>4</v>
      </c>
      <c r="B57" s="34" t="s">
        <v>378</v>
      </c>
      <c r="C57" s="35">
        <v>2012.0</v>
      </c>
      <c r="D57" s="34" t="s">
        <v>4</v>
      </c>
      <c r="E57" s="34">
        <v>12.0</v>
      </c>
      <c r="F57" s="35">
        <v>4.42347856</v>
      </c>
    </row>
    <row r="58">
      <c r="A58" s="31" t="s">
        <v>4</v>
      </c>
      <c r="B58" s="34" t="s">
        <v>378</v>
      </c>
      <c r="C58" s="35">
        <v>2013.0</v>
      </c>
      <c r="D58" s="34" t="s">
        <v>4</v>
      </c>
      <c r="E58" s="34">
        <v>12.0</v>
      </c>
      <c r="F58" s="35">
        <v>3.5567047</v>
      </c>
    </row>
    <row r="59">
      <c r="A59" s="31" t="s">
        <v>4</v>
      </c>
      <c r="B59" s="34" t="s">
        <v>378</v>
      </c>
      <c r="C59" s="35">
        <v>2014.0</v>
      </c>
      <c r="D59" s="34" t="s">
        <v>4</v>
      </c>
      <c r="E59" s="34">
        <v>12.0</v>
      </c>
      <c r="F59" s="35">
        <v>4.16655303</v>
      </c>
    </row>
    <row r="60">
      <c r="A60" s="31" t="s">
        <v>4</v>
      </c>
      <c r="B60" s="34" t="s">
        <v>378</v>
      </c>
      <c r="C60" s="35">
        <v>2015.0</v>
      </c>
      <c r="D60" s="34" t="s">
        <v>4</v>
      </c>
      <c r="E60" s="34">
        <v>12.0</v>
      </c>
      <c r="F60" s="35">
        <v>3.12349171</v>
      </c>
    </row>
    <row r="61">
      <c r="A61" s="31" t="s">
        <v>4</v>
      </c>
      <c r="B61" s="34" t="s">
        <v>378</v>
      </c>
      <c r="C61" s="35">
        <v>2016.0</v>
      </c>
      <c r="D61" s="34" t="s">
        <v>4</v>
      </c>
      <c r="E61" s="34">
        <v>12.0</v>
      </c>
      <c r="F61" s="35">
        <v>3.87593498</v>
      </c>
    </row>
    <row r="62">
      <c r="A62" s="31" t="s">
        <v>4</v>
      </c>
      <c r="B62" s="34" t="s">
        <v>378</v>
      </c>
      <c r="C62" s="35">
        <v>2017.0</v>
      </c>
      <c r="D62" s="34" t="s">
        <v>4</v>
      </c>
      <c r="E62" s="34">
        <v>12.0</v>
      </c>
      <c r="F62" s="35">
        <v>5.61162787</v>
      </c>
    </row>
    <row r="63">
      <c r="A63" s="31" t="s">
        <v>4</v>
      </c>
      <c r="B63" s="34" t="s">
        <v>378</v>
      </c>
      <c r="C63" s="35">
        <v>2018.0</v>
      </c>
      <c r="D63" s="34" t="s">
        <v>4</v>
      </c>
      <c r="E63" s="34">
        <v>12.0</v>
      </c>
      <c r="F63" s="35">
        <v>6.65249826</v>
      </c>
    </row>
    <row r="64">
      <c r="A64" s="31" t="s">
        <v>4</v>
      </c>
      <c r="B64" s="34" t="s">
        <v>378</v>
      </c>
      <c r="C64" s="35">
        <v>2019.0</v>
      </c>
      <c r="D64" s="34" t="s">
        <v>4</v>
      </c>
      <c r="E64" s="34">
        <v>12.0</v>
      </c>
      <c r="F64" s="35">
        <v>7.37987855</v>
      </c>
    </row>
    <row r="65">
      <c r="A65" s="31" t="s">
        <v>4</v>
      </c>
      <c r="B65" s="34" t="s">
        <v>378</v>
      </c>
      <c r="C65" s="35">
        <v>2020.0</v>
      </c>
      <c r="D65" s="34" t="s">
        <v>4</v>
      </c>
      <c r="E65" s="34">
        <v>12.0</v>
      </c>
      <c r="F65" s="35">
        <v>6.93657498</v>
      </c>
    </row>
    <row r="66">
      <c r="A66" s="31" t="s">
        <v>4</v>
      </c>
      <c r="B66" s="34" t="s">
        <v>378</v>
      </c>
      <c r="C66" s="35">
        <v>2021.0</v>
      </c>
      <c r="D66" s="34" t="s">
        <v>4</v>
      </c>
      <c r="E66" s="34">
        <v>12.0</v>
      </c>
      <c r="F66" s="35">
        <v>6.72259777</v>
      </c>
    </row>
    <row r="67">
      <c r="A67" s="31" t="s">
        <v>4</v>
      </c>
      <c r="B67" s="34" t="s">
        <v>378</v>
      </c>
      <c r="C67" s="35">
        <v>2022.0</v>
      </c>
      <c r="D67" s="34" t="s">
        <v>4</v>
      </c>
      <c r="E67" s="34">
        <v>12.0</v>
      </c>
      <c r="F67" s="35">
        <v>5.834517</v>
      </c>
    </row>
    <row r="68">
      <c r="A68" s="31" t="s">
        <v>5</v>
      </c>
      <c r="B68" s="34" t="s">
        <v>384</v>
      </c>
      <c r="C68" s="35">
        <v>1990.0</v>
      </c>
      <c r="D68" s="34" t="s">
        <v>4</v>
      </c>
      <c r="E68" s="34">
        <v>12.0</v>
      </c>
      <c r="F68" s="35">
        <v>14.3512293</v>
      </c>
    </row>
    <row r="69">
      <c r="A69" s="31" t="s">
        <v>5</v>
      </c>
      <c r="B69" s="34" t="s">
        <v>384</v>
      </c>
      <c r="C69" s="35">
        <v>1991.0</v>
      </c>
      <c r="D69" s="34" t="s">
        <v>4</v>
      </c>
      <c r="E69" s="34">
        <v>12.0</v>
      </c>
      <c r="F69" s="35">
        <v>15.489133</v>
      </c>
    </row>
    <row r="70">
      <c r="A70" s="31" t="s">
        <v>5</v>
      </c>
      <c r="B70" s="34" t="s">
        <v>384</v>
      </c>
      <c r="C70" s="35">
        <v>1992.0</v>
      </c>
      <c r="D70" s="34" t="s">
        <v>4</v>
      </c>
      <c r="E70" s="34">
        <v>12.0</v>
      </c>
      <c r="F70" s="35">
        <v>15.2925578</v>
      </c>
    </row>
    <row r="71">
      <c r="A71" s="31" t="s">
        <v>5</v>
      </c>
      <c r="B71" s="34" t="s">
        <v>384</v>
      </c>
      <c r="C71" s="35">
        <v>1993.0</v>
      </c>
      <c r="D71" s="34" t="s">
        <v>4</v>
      </c>
      <c r="E71" s="34">
        <v>12.0</v>
      </c>
      <c r="F71" s="35">
        <v>13.52076</v>
      </c>
    </row>
    <row r="72">
      <c r="A72" s="31" t="s">
        <v>5</v>
      </c>
      <c r="B72" s="34" t="s">
        <v>384</v>
      </c>
      <c r="C72" s="35">
        <v>1994.0</v>
      </c>
      <c r="D72" s="34" t="s">
        <v>4</v>
      </c>
      <c r="E72" s="34">
        <v>12.0</v>
      </c>
      <c r="F72" s="35">
        <v>15.7040416</v>
      </c>
    </row>
    <row r="73">
      <c r="A73" s="31" t="s">
        <v>5</v>
      </c>
      <c r="B73" s="34" t="s">
        <v>384</v>
      </c>
      <c r="C73" s="35">
        <v>1995.0</v>
      </c>
      <c r="D73" s="34" t="s">
        <v>4</v>
      </c>
      <c r="E73" s="34">
        <v>12.0</v>
      </c>
      <c r="F73" s="35">
        <v>17.4456042</v>
      </c>
    </row>
    <row r="74">
      <c r="A74" s="31" t="s">
        <v>5</v>
      </c>
      <c r="B74" s="34" t="s">
        <v>384</v>
      </c>
      <c r="C74" s="35">
        <v>1996.0</v>
      </c>
      <c r="D74" s="34" t="s">
        <v>4</v>
      </c>
      <c r="E74" s="34">
        <v>12.0</v>
      </c>
      <c r="F74" s="35">
        <v>16.4226309</v>
      </c>
    </row>
    <row r="75">
      <c r="A75" s="31" t="s">
        <v>5</v>
      </c>
      <c r="B75" s="34" t="s">
        <v>384</v>
      </c>
      <c r="C75" s="35">
        <v>1997.0</v>
      </c>
      <c r="D75" s="34" t="s">
        <v>4</v>
      </c>
      <c r="E75" s="34">
        <v>12.0</v>
      </c>
      <c r="F75" s="35">
        <v>14.0136567</v>
      </c>
    </row>
    <row r="76">
      <c r="A76" s="31" t="s">
        <v>5</v>
      </c>
      <c r="B76" s="34" t="s">
        <v>384</v>
      </c>
      <c r="C76" s="35">
        <v>1998.0</v>
      </c>
      <c r="D76" s="34" t="s">
        <v>4</v>
      </c>
      <c r="E76" s="34">
        <v>12.0</v>
      </c>
      <c r="F76" s="35">
        <v>23.3178137</v>
      </c>
    </row>
    <row r="77">
      <c r="A77" s="31" t="s">
        <v>5</v>
      </c>
      <c r="B77" s="34" t="s">
        <v>384</v>
      </c>
      <c r="C77" s="35">
        <v>1999.0</v>
      </c>
      <c r="D77" s="34" t="s">
        <v>4</v>
      </c>
      <c r="E77" s="34">
        <v>12.0</v>
      </c>
      <c r="F77" s="35">
        <v>24.5701057</v>
      </c>
    </row>
    <row r="78">
      <c r="A78" s="31" t="s">
        <v>5</v>
      </c>
      <c r="B78" s="34" t="s">
        <v>384</v>
      </c>
      <c r="C78" s="35">
        <v>2000.0</v>
      </c>
      <c r="D78" s="34" t="s">
        <v>4</v>
      </c>
      <c r="E78" s="34">
        <v>12.0</v>
      </c>
      <c r="F78" s="35">
        <v>16.466643</v>
      </c>
    </row>
    <row r="79">
      <c r="A79" s="31" t="s">
        <v>5</v>
      </c>
      <c r="B79" s="34" t="s">
        <v>384</v>
      </c>
      <c r="C79" s="35">
        <v>2001.0</v>
      </c>
      <c r="D79" s="34" t="s">
        <v>4</v>
      </c>
      <c r="E79" s="34">
        <v>12.0</v>
      </c>
      <c r="F79" s="35">
        <v>15.0145653</v>
      </c>
    </row>
    <row r="80">
      <c r="A80" s="31" t="s">
        <v>5</v>
      </c>
      <c r="B80" s="34" t="s">
        <v>384</v>
      </c>
      <c r="C80" s="35">
        <v>2002.0</v>
      </c>
      <c r="D80" s="34" t="s">
        <v>4</v>
      </c>
      <c r="E80" s="34">
        <v>12.0</v>
      </c>
      <c r="F80" s="35">
        <v>15.2208956</v>
      </c>
    </row>
    <row r="81">
      <c r="A81" s="31" t="s">
        <v>5</v>
      </c>
      <c r="B81" s="34" t="s">
        <v>384</v>
      </c>
      <c r="C81" s="35">
        <v>2003.0</v>
      </c>
      <c r="D81" s="34" t="s">
        <v>4</v>
      </c>
      <c r="E81" s="34">
        <v>12.0</v>
      </c>
      <c r="F81" s="35">
        <v>15.3762879</v>
      </c>
    </row>
    <row r="82">
      <c r="A82" s="31" t="s">
        <v>5</v>
      </c>
      <c r="B82" s="34" t="s">
        <v>384</v>
      </c>
      <c r="C82" s="35">
        <v>2004.0</v>
      </c>
      <c r="D82" s="34" t="s">
        <v>4</v>
      </c>
      <c r="E82" s="34">
        <v>12.0</v>
      </c>
      <c r="F82" s="35">
        <v>15.7741428</v>
      </c>
    </row>
    <row r="83">
      <c r="A83" s="31" t="s">
        <v>5</v>
      </c>
      <c r="B83" s="34" t="s">
        <v>384</v>
      </c>
      <c r="C83" s="35">
        <v>2005.0</v>
      </c>
      <c r="D83" s="34" t="s">
        <v>4</v>
      </c>
      <c r="E83" s="34">
        <v>12.0</v>
      </c>
      <c r="F83" s="35">
        <v>14.2495888</v>
      </c>
    </row>
    <row r="84">
      <c r="A84" s="31" t="s">
        <v>5</v>
      </c>
      <c r="B84" s="34" t="s">
        <v>384</v>
      </c>
      <c r="C84" s="35">
        <v>2006.0</v>
      </c>
      <c r="D84" s="34" t="s">
        <v>4</v>
      </c>
      <c r="E84" s="34">
        <v>12.0</v>
      </c>
      <c r="F84" s="35">
        <v>14.7436006</v>
      </c>
    </row>
    <row r="85">
      <c r="A85" s="31" t="s">
        <v>5</v>
      </c>
      <c r="B85" s="34" t="s">
        <v>384</v>
      </c>
      <c r="C85" s="35">
        <v>2007.0</v>
      </c>
      <c r="D85" s="34" t="s">
        <v>4</v>
      </c>
      <c r="E85" s="34">
        <v>12.0</v>
      </c>
      <c r="F85" s="35">
        <v>11.6811505</v>
      </c>
    </row>
    <row r="86">
      <c r="A86" s="31" t="s">
        <v>5</v>
      </c>
      <c r="B86" s="34" t="s">
        <v>384</v>
      </c>
      <c r="C86" s="35">
        <v>2008.0</v>
      </c>
      <c r="D86" s="34" t="s">
        <v>4</v>
      </c>
      <c r="E86" s="34">
        <v>12.0</v>
      </c>
      <c r="F86" s="35">
        <v>32.712587</v>
      </c>
    </row>
    <row r="87">
      <c r="A87" s="31" t="s">
        <v>5</v>
      </c>
      <c r="B87" s="34" t="s">
        <v>384</v>
      </c>
      <c r="C87" s="35">
        <v>2009.0</v>
      </c>
      <c r="D87" s="34" t="s">
        <v>4</v>
      </c>
      <c r="E87" s="34">
        <v>12.0</v>
      </c>
      <c r="F87" s="35">
        <v>47.7844049</v>
      </c>
    </row>
    <row r="88">
      <c r="A88" s="31" t="s">
        <v>5</v>
      </c>
      <c r="B88" s="34" t="s">
        <v>384</v>
      </c>
      <c r="C88" s="35">
        <v>2010.0</v>
      </c>
      <c r="D88" s="34" t="s">
        <v>4</v>
      </c>
      <c r="E88" s="34">
        <v>12.0</v>
      </c>
      <c r="F88" s="35">
        <v>47.0530927</v>
      </c>
    </row>
    <row r="89">
      <c r="A89" s="31" t="s">
        <v>5</v>
      </c>
      <c r="B89" s="34" t="s">
        <v>384</v>
      </c>
      <c r="C89" s="35">
        <v>2011.0</v>
      </c>
      <c r="D89" s="34" t="s">
        <v>4</v>
      </c>
      <c r="E89" s="34">
        <v>12.0</v>
      </c>
      <c r="F89" s="35">
        <v>25.0531376</v>
      </c>
    </row>
    <row r="90">
      <c r="A90" s="31" t="s">
        <v>5</v>
      </c>
      <c r="B90" s="34" t="s">
        <v>384</v>
      </c>
      <c r="C90" s="35">
        <v>2012.0</v>
      </c>
      <c r="D90" s="34" t="s">
        <v>4</v>
      </c>
      <c r="E90" s="34">
        <v>12.0</v>
      </c>
      <c r="F90" s="35">
        <v>17.3159065</v>
      </c>
    </row>
    <row r="91">
      <c r="A91" s="31" t="s">
        <v>5</v>
      </c>
      <c r="B91" s="34" t="s">
        <v>384</v>
      </c>
      <c r="C91" s="35">
        <v>2013.0</v>
      </c>
      <c r="D91" s="34" t="s">
        <v>4</v>
      </c>
      <c r="E91" s="34">
        <v>12.0</v>
      </c>
      <c r="F91" s="35">
        <v>22.6721204</v>
      </c>
    </row>
    <row r="92">
      <c r="A92" s="31" t="s">
        <v>5</v>
      </c>
      <c r="B92" s="34" t="s">
        <v>384</v>
      </c>
      <c r="C92" s="35">
        <v>2014.0</v>
      </c>
      <c r="D92" s="34" t="s">
        <v>4</v>
      </c>
      <c r="E92" s="34">
        <v>12.0</v>
      </c>
      <c r="F92" s="35">
        <v>20.5020709</v>
      </c>
    </row>
    <row r="93">
      <c r="A93" s="31" t="s">
        <v>5</v>
      </c>
      <c r="B93" s="34" t="s">
        <v>384</v>
      </c>
      <c r="C93" s="35">
        <v>2015.0</v>
      </c>
      <c r="D93" s="34" t="s">
        <v>4</v>
      </c>
      <c r="E93" s="34">
        <v>12.0</v>
      </c>
      <c r="F93" s="35">
        <v>24.631829</v>
      </c>
    </row>
    <row r="94">
      <c r="A94" s="31" t="s">
        <v>5</v>
      </c>
      <c r="B94" s="34" t="s">
        <v>384</v>
      </c>
      <c r="C94" s="35">
        <v>2016.0</v>
      </c>
      <c r="D94" s="34" t="s">
        <v>4</v>
      </c>
      <c r="E94" s="34">
        <v>12.0</v>
      </c>
      <c r="F94" s="35">
        <v>32.3439262</v>
      </c>
    </row>
    <row r="95">
      <c r="A95" s="31" t="s">
        <v>5</v>
      </c>
      <c r="B95" s="34" t="s">
        <v>384</v>
      </c>
      <c r="C95" s="35">
        <v>2017.0</v>
      </c>
      <c r="D95" s="34" t="s">
        <v>4</v>
      </c>
      <c r="E95" s="34">
        <v>12.0</v>
      </c>
      <c r="F95" s="35">
        <v>47.1278664</v>
      </c>
    </row>
    <row r="96">
      <c r="A96" s="31" t="s">
        <v>5</v>
      </c>
      <c r="B96" s="34" t="s">
        <v>384</v>
      </c>
      <c r="C96" s="35">
        <v>2018.0</v>
      </c>
      <c r="D96" s="34" t="s">
        <v>4</v>
      </c>
      <c r="E96" s="34">
        <v>12.0</v>
      </c>
      <c r="F96" s="35">
        <v>62.4041689</v>
      </c>
    </row>
    <row r="97">
      <c r="A97" s="31" t="s">
        <v>5</v>
      </c>
      <c r="B97" s="34" t="s">
        <v>384</v>
      </c>
      <c r="C97" s="35">
        <v>2019.0</v>
      </c>
      <c r="D97" s="34" t="s">
        <v>4</v>
      </c>
      <c r="E97" s="34">
        <v>12.0</v>
      </c>
      <c r="F97" s="35">
        <v>53.9052796</v>
      </c>
    </row>
    <row r="98">
      <c r="A98" s="31" t="s">
        <v>5</v>
      </c>
      <c r="B98" s="34" t="s">
        <v>384</v>
      </c>
      <c r="C98" s="35">
        <v>2020.0</v>
      </c>
      <c r="D98" s="34" t="s">
        <v>4</v>
      </c>
      <c r="E98" s="34">
        <v>12.0</v>
      </c>
      <c r="F98" s="35">
        <v>48.1683647</v>
      </c>
    </row>
    <row r="99">
      <c r="A99" s="31" t="s">
        <v>5</v>
      </c>
      <c r="B99" s="34" t="s">
        <v>384</v>
      </c>
      <c r="C99" s="35">
        <v>2021.0</v>
      </c>
      <c r="D99" s="34" t="s">
        <v>4</v>
      </c>
      <c r="E99" s="34">
        <v>12.0</v>
      </c>
      <c r="F99" s="35">
        <v>49.4611079</v>
      </c>
    </row>
    <row r="100">
      <c r="A100" s="31" t="s">
        <v>5</v>
      </c>
      <c r="B100" s="34" t="s">
        <v>384</v>
      </c>
      <c r="C100" s="35">
        <v>2022.0</v>
      </c>
      <c r="D100" s="34" t="s">
        <v>4</v>
      </c>
      <c r="E100" s="34">
        <v>12.0</v>
      </c>
      <c r="F100" s="35">
        <v>45.868992</v>
      </c>
    </row>
    <row r="101">
      <c r="A101" s="31" t="s">
        <v>6</v>
      </c>
      <c r="B101" s="34" t="s">
        <v>394</v>
      </c>
      <c r="C101" s="35">
        <v>1990.0</v>
      </c>
      <c r="D101" s="34" t="s">
        <v>4</v>
      </c>
      <c r="E101" s="34">
        <v>12.0</v>
      </c>
      <c r="F101" s="35">
        <v>3.34530547</v>
      </c>
    </row>
    <row r="102">
      <c r="A102" s="31" t="s">
        <v>6</v>
      </c>
      <c r="B102" s="34" t="s">
        <v>394</v>
      </c>
      <c r="C102" s="35">
        <v>1991.0</v>
      </c>
      <c r="D102" s="34" t="s">
        <v>4</v>
      </c>
      <c r="E102" s="34">
        <v>12.0</v>
      </c>
      <c r="F102" s="35">
        <v>4.72214598</v>
      </c>
    </row>
    <row r="103">
      <c r="A103" s="31" t="s">
        <v>6</v>
      </c>
      <c r="B103" s="34" t="s">
        <v>394</v>
      </c>
      <c r="C103" s="35">
        <v>1992.0</v>
      </c>
      <c r="D103" s="34" t="s">
        <v>4</v>
      </c>
      <c r="E103" s="34">
        <v>12.0</v>
      </c>
      <c r="F103" s="35">
        <v>5.45015404</v>
      </c>
    </row>
    <row r="104">
      <c r="A104" s="31" t="s">
        <v>6</v>
      </c>
      <c r="B104" s="34" t="s">
        <v>394</v>
      </c>
      <c r="C104" s="35">
        <v>1993.0</v>
      </c>
      <c r="D104" s="34" t="s">
        <v>4</v>
      </c>
      <c r="E104" s="34">
        <v>12.0</v>
      </c>
      <c r="F104" s="35">
        <v>5.85841059</v>
      </c>
    </row>
    <row r="105">
      <c r="A105" s="31" t="s">
        <v>6</v>
      </c>
      <c r="B105" s="34" t="s">
        <v>394</v>
      </c>
      <c r="C105" s="35">
        <v>1994.0</v>
      </c>
      <c r="D105" s="34" t="s">
        <v>4</v>
      </c>
      <c r="E105" s="34">
        <v>12.0</v>
      </c>
      <c r="F105" s="35">
        <v>7.05859995</v>
      </c>
    </row>
    <row r="106">
      <c r="A106" s="31" t="s">
        <v>6</v>
      </c>
      <c r="B106" s="34" t="s">
        <v>394</v>
      </c>
      <c r="C106" s="35">
        <v>1995.0</v>
      </c>
      <c r="D106" s="34" t="s">
        <v>4</v>
      </c>
      <c r="E106" s="34">
        <v>12.0</v>
      </c>
      <c r="F106" s="35">
        <v>8.98693458</v>
      </c>
    </row>
    <row r="107">
      <c r="A107" s="31" t="s">
        <v>6</v>
      </c>
      <c r="B107" s="34" t="s">
        <v>394</v>
      </c>
      <c r="C107" s="35">
        <v>1996.0</v>
      </c>
      <c r="D107" s="34" t="s">
        <v>4</v>
      </c>
      <c r="E107" s="34">
        <v>12.0</v>
      </c>
      <c r="F107" s="35">
        <v>6.6828941</v>
      </c>
    </row>
    <row r="108">
      <c r="A108" s="31" t="s">
        <v>6</v>
      </c>
      <c r="B108" s="34" t="s">
        <v>394</v>
      </c>
      <c r="C108" s="35">
        <v>1997.0</v>
      </c>
      <c r="D108" s="34" t="s">
        <v>4</v>
      </c>
      <c r="E108" s="34">
        <v>12.0</v>
      </c>
      <c r="F108" s="35">
        <v>8.74123691</v>
      </c>
    </row>
    <row r="109">
      <c r="A109" s="31" t="s">
        <v>6</v>
      </c>
      <c r="B109" s="34" t="s">
        <v>394</v>
      </c>
      <c r="C109" s="35">
        <v>1998.0</v>
      </c>
      <c r="D109" s="34" t="s">
        <v>4</v>
      </c>
      <c r="E109" s="34">
        <v>12.0</v>
      </c>
      <c r="F109" s="35">
        <v>4.12970179</v>
      </c>
    </row>
    <row r="110">
      <c r="A110" s="31" t="s">
        <v>6</v>
      </c>
      <c r="B110" s="34" t="s">
        <v>394</v>
      </c>
      <c r="C110" s="35">
        <v>1999.0</v>
      </c>
      <c r="D110" s="34" t="s">
        <v>4</v>
      </c>
      <c r="E110" s="34">
        <v>12.0</v>
      </c>
      <c r="F110" s="35">
        <v>8.04263543</v>
      </c>
    </row>
    <row r="111">
      <c r="A111" s="31" t="s">
        <v>6</v>
      </c>
      <c r="B111" s="34" t="s">
        <v>394</v>
      </c>
      <c r="C111" s="35">
        <v>2000.0</v>
      </c>
      <c r="D111" s="34" t="s">
        <v>4</v>
      </c>
      <c r="E111" s="34">
        <v>12.0</v>
      </c>
      <c r="F111" s="35">
        <v>6.87921925</v>
      </c>
    </row>
    <row r="112">
      <c r="A112" s="31" t="s">
        <v>6</v>
      </c>
      <c r="B112" s="34" t="s">
        <v>394</v>
      </c>
      <c r="C112" s="35">
        <v>2001.0</v>
      </c>
      <c r="D112" s="34" t="s">
        <v>4</v>
      </c>
      <c r="E112" s="34">
        <v>12.0</v>
      </c>
      <c r="F112" s="35">
        <v>4.64104808</v>
      </c>
    </row>
    <row r="113">
      <c r="A113" s="31" t="s">
        <v>6</v>
      </c>
      <c r="B113" s="34" t="s">
        <v>394</v>
      </c>
      <c r="C113" s="35">
        <v>2002.0</v>
      </c>
      <c r="D113" s="34" t="s">
        <v>4</v>
      </c>
      <c r="E113" s="34">
        <v>12.0</v>
      </c>
      <c r="F113" s="35">
        <v>7.45012144</v>
      </c>
    </row>
    <row r="114">
      <c r="A114" s="31" t="s">
        <v>6</v>
      </c>
      <c r="B114" s="34" t="s">
        <v>394</v>
      </c>
      <c r="C114" s="35">
        <v>2003.0</v>
      </c>
      <c r="D114" s="34" t="s">
        <v>4</v>
      </c>
      <c r="E114" s="34">
        <v>12.0</v>
      </c>
      <c r="F114" s="35">
        <v>4.92452145</v>
      </c>
    </row>
    <row r="115">
      <c r="A115" s="31" t="s">
        <v>6</v>
      </c>
      <c r="B115" s="34" t="s">
        <v>394</v>
      </c>
      <c r="C115" s="35">
        <v>2004.0</v>
      </c>
      <c r="D115" s="34" t="s">
        <v>4</v>
      </c>
      <c r="E115" s="34">
        <v>12.0</v>
      </c>
      <c r="F115" s="35">
        <v>6.33658347</v>
      </c>
    </row>
    <row r="116">
      <c r="A116" s="31" t="s">
        <v>6</v>
      </c>
      <c r="B116" s="34" t="s">
        <v>394</v>
      </c>
      <c r="C116" s="35">
        <v>2005.0</v>
      </c>
      <c r="D116" s="34" t="s">
        <v>4</v>
      </c>
      <c r="E116" s="34">
        <v>12.0</v>
      </c>
      <c r="F116" s="35">
        <v>6.30366472</v>
      </c>
    </row>
    <row r="117">
      <c r="A117" s="31" t="s">
        <v>6</v>
      </c>
      <c r="B117" s="34" t="s">
        <v>394</v>
      </c>
      <c r="C117" s="35">
        <v>2006.0</v>
      </c>
      <c r="D117" s="34" t="s">
        <v>4</v>
      </c>
      <c r="E117" s="34">
        <v>12.0</v>
      </c>
      <c r="F117" s="35">
        <v>4.7680176</v>
      </c>
    </row>
    <row r="118">
      <c r="A118" s="31" t="s">
        <v>6</v>
      </c>
      <c r="B118" s="34" t="s">
        <v>394</v>
      </c>
      <c r="C118" s="35">
        <v>2007.0</v>
      </c>
      <c r="D118" s="34" t="s">
        <v>4</v>
      </c>
      <c r="E118" s="34">
        <v>12.0</v>
      </c>
      <c r="F118" s="35">
        <v>6.13910152</v>
      </c>
    </row>
    <row r="119">
      <c r="A119" s="31" t="s">
        <v>6</v>
      </c>
      <c r="B119" s="34" t="s">
        <v>394</v>
      </c>
      <c r="C119" s="35">
        <v>2008.0</v>
      </c>
      <c r="D119" s="34" t="s">
        <v>4</v>
      </c>
      <c r="E119" s="34">
        <v>12.0</v>
      </c>
      <c r="F119" s="35">
        <v>6.04152542</v>
      </c>
    </row>
    <row r="120">
      <c r="A120" s="31" t="s">
        <v>6</v>
      </c>
      <c r="B120" s="34" t="s">
        <v>394</v>
      </c>
      <c r="C120" s="35">
        <v>2009.0</v>
      </c>
      <c r="D120" s="34" t="s">
        <v>4</v>
      </c>
      <c r="E120" s="34">
        <v>12.0</v>
      </c>
      <c r="F120" s="35">
        <v>5.62540885</v>
      </c>
    </row>
    <row r="121">
      <c r="A121" s="31" t="s">
        <v>6</v>
      </c>
      <c r="B121" s="34" t="s">
        <v>394</v>
      </c>
      <c r="C121" s="35">
        <v>2010.0</v>
      </c>
      <c r="D121" s="34" t="s">
        <v>4</v>
      </c>
      <c r="E121" s="34">
        <v>12.0</v>
      </c>
      <c r="F121" s="35">
        <v>8.8232699</v>
      </c>
    </row>
    <row r="122">
      <c r="A122" s="31" t="s">
        <v>6</v>
      </c>
      <c r="B122" s="34" t="s">
        <v>394</v>
      </c>
      <c r="C122" s="35">
        <v>2011.0</v>
      </c>
      <c r="D122" s="34" t="s">
        <v>4</v>
      </c>
      <c r="E122" s="34">
        <v>12.0</v>
      </c>
      <c r="F122" s="35">
        <v>9.17138768</v>
      </c>
    </row>
    <row r="123">
      <c r="A123" s="31" t="s">
        <v>6</v>
      </c>
      <c r="B123" s="34" t="s">
        <v>394</v>
      </c>
      <c r="C123" s="35">
        <v>2012.0</v>
      </c>
      <c r="D123" s="34" t="s">
        <v>4</v>
      </c>
      <c r="E123" s="34">
        <v>12.0</v>
      </c>
      <c r="F123" s="35">
        <v>5.8667973</v>
      </c>
    </row>
    <row r="124">
      <c r="A124" s="31" t="s">
        <v>6</v>
      </c>
      <c r="B124" s="34" t="s">
        <v>394</v>
      </c>
      <c r="C124" s="35">
        <v>2013.0</v>
      </c>
      <c r="D124" s="34" t="s">
        <v>4</v>
      </c>
      <c r="E124" s="34">
        <v>12.0</v>
      </c>
      <c r="F124" s="35">
        <v>7.01795594</v>
      </c>
    </row>
    <row r="125">
      <c r="A125" s="31" t="s">
        <v>6</v>
      </c>
      <c r="B125" s="34" t="s">
        <v>394</v>
      </c>
      <c r="C125" s="35">
        <v>2014.0</v>
      </c>
      <c r="D125" s="34" t="s">
        <v>4</v>
      </c>
      <c r="E125" s="34">
        <v>12.0</v>
      </c>
      <c r="F125" s="35">
        <v>12.1800804</v>
      </c>
    </row>
    <row r="126">
      <c r="A126" s="31" t="s">
        <v>6</v>
      </c>
      <c r="B126" s="34" t="s">
        <v>394</v>
      </c>
      <c r="C126" s="35">
        <v>2015.0</v>
      </c>
      <c r="D126" s="34" t="s">
        <v>4</v>
      </c>
      <c r="E126" s="34">
        <v>12.0</v>
      </c>
      <c r="F126" s="35">
        <v>23.8223999</v>
      </c>
    </row>
    <row r="127">
      <c r="A127" s="31" t="s">
        <v>6</v>
      </c>
      <c r="B127" s="34" t="s">
        <v>394</v>
      </c>
      <c r="C127" s="35">
        <v>2016.0</v>
      </c>
      <c r="D127" s="34" t="s">
        <v>4</v>
      </c>
      <c r="E127" s="34">
        <v>12.0</v>
      </c>
      <c r="F127" s="35">
        <v>31.3325576</v>
      </c>
    </row>
    <row r="128">
      <c r="A128" s="31" t="s">
        <v>6</v>
      </c>
      <c r="B128" s="34" t="s">
        <v>394</v>
      </c>
      <c r="C128" s="35">
        <v>2017.0</v>
      </c>
      <c r="D128" s="34" t="s">
        <v>4</v>
      </c>
      <c r="E128" s="34">
        <v>12.0</v>
      </c>
      <c r="F128" s="35">
        <v>86.5870049</v>
      </c>
    </row>
    <row r="129">
      <c r="A129" s="31" t="s">
        <v>6</v>
      </c>
      <c r="B129" s="34" t="s">
        <v>394</v>
      </c>
      <c r="C129" s="35">
        <v>2018.0</v>
      </c>
      <c r="D129" s="34" t="s">
        <v>4</v>
      </c>
      <c r="E129" s="34">
        <v>12.0</v>
      </c>
      <c r="F129" s="35">
        <v>21.6551173</v>
      </c>
    </row>
    <row r="130">
      <c r="A130" s="31" t="s">
        <v>6</v>
      </c>
      <c r="B130" s="34" t="s">
        <v>394</v>
      </c>
      <c r="C130" s="35">
        <v>2019.0</v>
      </c>
      <c r="D130" s="34" t="s">
        <v>4</v>
      </c>
      <c r="E130" s="34">
        <v>12.0</v>
      </c>
      <c r="F130" s="35">
        <v>10.9055628</v>
      </c>
    </row>
    <row r="131">
      <c r="A131" s="31" t="s">
        <v>6</v>
      </c>
      <c r="B131" s="34" t="s">
        <v>394</v>
      </c>
      <c r="C131" s="35">
        <v>2020.0</v>
      </c>
      <c r="D131" s="34" t="s">
        <v>4</v>
      </c>
      <c r="E131" s="34">
        <v>12.0</v>
      </c>
      <c r="F131" s="35">
        <v>9.07866293</v>
      </c>
    </row>
    <row r="132">
      <c r="A132" s="31" t="s">
        <v>6</v>
      </c>
      <c r="B132" s="34" t="s">
        <v>394</v>
      </c>
      <c r="C132" s="35">
        <v>2021.0</v>
      </c>
      <c r="D132" s="34" t="s">
        <v>4</v>
      </c>
      <c r="E132" s="34">
        <v>12.0</v>
      </c>
      <c r="F132" s="35">
        <v>9.13646025</v>
      </c>
    </row>
    <row r="133">
      <c r="A133" s="31" t="s">
        <v>6</v>
      </c>
      <c r="B133" s="34" t="s">
        <v>394</v>
      </c>
      <c r="C133" s="35">
        <v>2022.0</v>
      </c>
      <c r="D133" s="34" t="s">
        <v>4</v>
      </c>
      <c r="E133" s="34">
        <v>12.0</v>
      </c>
      <c r="F133" s="35">
        <v>9.77362863</v>
      </c>
    </row>
    <row r="134">
      <c r="A134" s="31" t="s">
        <v>7</v>
      </c>
      <c r="B134" s="34" t="s">
        <v>385</v>
      </c>
      <c r="C134" s="35">
        <v>1990.0</v>
      </c>
      <c r="D134" s="34" t="s">
        <v>4</v>
      </c>
      <c r="E134" s="34">
        <v>12.0</v>
      </c>
      <c r="F134" s="35">
        <v>15.2507127</v>
      </c>
    </row>
    <row r="135">
      <c r="A135" s="31" t="s">
        <v>7</v>
      </c>
      <c r="B135" s="34" t="s">
        <v>385</v>
      </c>
      <c r="C135" s="35">
        <v>1991.0</v>
      </c>
      <c r="D135" s="34" t="s">
        <v>4</v>
      </c>
      <c r="E135" s="34">
        <v>12.0</v>
      </c>
      <c r="F135" s="35">
        <v>12.0075595</v>
      </c>
    </row>
    <row r="136">
      <c r="A136" s="31" t="s">
        <v>7</v>
      </c>
      <c r="B136" s="34" t="s">
        <v>385</v>
      </c>
      <c r="C136" s="35">
        <v>1992.0</v>
      </c>
      <c r="D136" s="34" t="s">
        <v>4</v>
      </c>
      <c r="E136" s="34">
        <v>12.0</v>
      </c>
      <c r="F136" s="35">
        <v>14.6814381</v>
      </c>
    </row>
    <row r="137">
      <c r="A137" s="31" t="s">
        <v>7</v>
      </c>
      <c r="B137" s="34" t="s">
        <v>385</v>
      </c>
      <c r="C137" s="35">
        <v>1993.0</v>
      </c>
      <c r="D137" s="34" t="s">
        <v>4</v>
      </c>
      <c r="E137" s="34">
        <v>12.0</v>
      </c>
      <c r="F137" s="35">
        <v>12.7762035</v>
      </c>
    </row>
    <row r="138">
      <c r="A138" s="31" t="s">
        <v>7</v>
      </c>
      <c r="B138" s="34" t="s">
        <v>385</v>
      </c>
      <c r="C138" s="35">
        <v>1994.0</v>
      </c>
      <c r="D138" s="34" t="s">
        <v>4</v>
      </c>
      <c r="E138" s="34">
        <v>12.0</v>
      </c>
      <c r="F138" s="35">
        <v>11.9360229</v>
      </c>
    </row>
    <row r="139">
      <c r="A139" s="31" t="s">
        <v>7</v>
      </c>
      <c r="B139" s="34" t="s">
        <v>385</v>
      </c>
      <c r="C139" s="35">
        <v>1995.0</v>
      </c>
      <c r="D139" s="34" t="s">
        <v>4</v>
      </c>
      <c r="E139" s="34">
        <v>12.0</v>
      </c>
      <c r="F139" s="35">
        <v>14.4052714</v>
      </c>
    </row>
    <row r="140">
      <c r="A140" s="31" t="s">
        <v>7</v>
      </c>
      <c r="B140" s="34" t="s">
        <v>385</v>
      </c>
      <c r="C140" s="35">
        <v>1996.0</v>
      </c>
      <c r="D140" s="34" t="s">
        <v>4</v>
      </c>
      <c r="E140" s="34">
        <v>12.0</v>
      </c>
      <c r="F140" s="35">
        <v>11.8224988</v>
      </c>
    </row>
    <row r="141">
      <c r="A141" s="31" t="s">
        <v>7</v>
      </c>
      <c r="B141" s="34" t="s">
        <v>385</v>
      </c>
      <c r="C141" s="35">
        <v>1997.0</v>
      </c>
      <c r="D141" s="34" t="s">
        <v>4</v>
      </c>
      <c r="E141" s="34">
        <v>12.0</v>
      </c>
      <c r="F141" s="35">
        <v>11.6229168</v>
      </c>
    </row>
    <row r="142">
      <c r="A142" s="31" t="s">
        <v>7</v>
      </c>
      <c r="B142" s="34" t="s">
        <v>385</v>
      </c>
      <c r="C142" s="35">
        <v>1998.0</v>
      </c>
      <c r="D142" s="34" t="s">
        <v>4</v>
      </c>
      <c r="E142" s="34">
        <v>12.0</v>
      </c>
      <c r="F142" s="35">
        <v>12.318305</v>
      </c>
    </row>
    <row r="143">
      <c r="A143" s="31" t="s">
        <v>7</v>
      </c>
      <c r="B143" s="34" t="s">
        <v>385</v>
      </c>
      <c r="C143" s="35">
        <v>1999.0</v>
      </c>
      <c r="D143" s="34" t="s">
        <v>4</v>
      </c>
      <c r="E143" s="34">
        <v>12.0</v>
      </c>
      <c r="F143" s="35">
        <v>10.6885136</v>
      </c>
    </row>
    <row r="144">
      <c r="A144" s="31" t="s">
        <v>7</v>
      </c>
      <c r="B144" s="34" t="s">
        <v>385</v>
      </c>
      <c r="C144" s="35">
        <v>2000.0</v>
      </c>
      <c r="D144" s="34" t="s">
        <v>4</v>
      </c>
      <c r="E144" s="34">
        <v>12.0</v>
      </c>
      <c r="F144" s="35">
        <v>9.08983742</v>
      </c>
    </row>
    <row r="145">
      <c r="A145" s="31" t="s">
        <v>7</v>
      </c>
      <c r="B145" s="34" t="s">
        <v>385</v>
      </c>
      <c r="C145" s="35">
        <v>2001.0</v>
      </c>
      <c r="D145" s="34" t="s">
        <v>4</v>
      </c>
      <c r="E145" s="34">
        <v>12.0</v>
      </c>
      <c r="F145" s="35">
        <v>6.96252768</v>
      </c>
    </row>
    <row r="146">
      <c r="A146" s="31" t="s">
        <v>7</v>
      </c>
      <c r="B146" s="34" t="s">
        <v>385</v>
      </c>
      <c r="C146" s="35">
        <v>2002.0</v>
      </c>
      <c r="D146" s="34" t="s">
        <v>4</v>
      </c>
      <c r="E146" s="34">
        <v>12.0</v>
      </c>
      <c r="F146" s="35">
        <v>6.95616118</v>
      </c>
    </row>
    <row r="147">
      <c r="A147" s="31" t="s">
        <v>7</v>
      </c>
      <c r="B147" s="34" t="s">
        <v>385</v>
      </c>
      <c r="C147" s="35">
        <v>2003.0</v>
      </c>
      <c r="D147" s="34" t="s">
        <v>4</v>
      </c>
      <c r="E147" s="34">
        <v>12.0</v>
      </c>
      <c r="F147" s="35">
        <v>5.21067842</v>
      </c>
    </row>
    <row r="148">
      <c r="A148" s="31" t="s">
        <v>7</v>
      </c>
      <c r="B148" s="34" t="s">
        <v>385</v>
      </c>
      <c r="C148" s="35">
        <v>2004.0</v>
      </c>
      <c r="D148" s="34" t="s">
        <v>4</v>
      </c>
      <c r="E148" s="34">
        <v>12.0</v>
      </c>
      <c r="F148" s="35">
        <v>4.32102888</v>
      </c>
    </row>
    <row r="149">
      <c r="A149" s="31" t="s">
        <v>7</v>
      </c>
      <c r="B149" s="34" t="s">
        <v>385</v>
      </c>
      <c r="C149" s="35">
        <v>2005.0</v>
      </c>
      <c r="D149" s="34" t="s">
        <v>4</v>
      </c>
      <c r="E149" s="34">
        <v>12.0</v>
      </c>
      <c r="F149" s="35">
        <v>6.16427801</v>
      </c>
    </row>
    <row r="150">
      <c r="A150" s="31" t="s">
        <v>7</v>
      </c>
      <c r="B150" s="34" t="s">
        <v>385</v>
      </c>
      <c r="C150" s="35">
        <v>2006.0</v>
      </c>
      <c r="D150" s="34" t="s">
        <v>4</v>
      </c>
      <c r="E150" s="34">
        <v>12.0</v>
      </c>
      <c r="F150" s="35">
        <v>4.04233844</v>
      </c>
    </row>
    <row r="151">
      <c r="A151" s="31" t="s">
        <v>7</v>
      </c>
      <c r="B151" s="34" t="s">
        <v>385</v>
      </c>
      <c r="C151" s="35">
        <v>2007.0</v>
      </c>
      <c r="D151" s="34" t="s">
        <v>4</v>
      </c>
      <c r="E151" s="34">
        <v>12.0</v>
      </c>
      <c r="F151" s="35">
        <v>5.72878916</v>
      </c>
    </row>
    <row r="152">
      <c r="A152" s="31" t="s">
        <v>7</v>
      </c>
      <c r="B152" s="34" t="s">
        <v>385</v>
      </c>
      <c r="C152" s="35">
        <v>2008.0</v>
      </c>
      <c r="D152" s="34" t="s">
        <v>4</v>
      </c>
      <c r="E152" s="34">
        <v>12.0</v>
      </c>
      <c r="F152" s="35">
        <v>6.75089327</v>
      </c>
    </row>
    <row r="153">
      <c r="A153" s="31" t="s">
        <v>7</v>
      </c>
      <c r="B153" s="34" t="s">
        <v>385</v>
      </c>
      <c r="C153" s="35">
        <v>2009.0</v>
      </c>
      <c r="D153" s="34" t="s">
        <v>4</v>
      </c>
      <c r="E153" s="34">
        <v>12.0</v>
      </c>
      <c r="F153" s="35">
        <v>7.01718727</v>
      </c>
    </row>
    <row r="154">
      <c r="A154" s="31" t="s">
        <v>7</v>
      </c>
      <c r="B154" s="34" t="s">
        <v>385</v>
      </c>
      <c r="C154" s="35">
        <v>2010.0</v>
      </c>
      <c r="D154" s="34" t="s">
        <v>4</v>
      </c>
      <c r="E154" s="34">
        <v>12.0</v>
      </c>
      <c r="F154" s="35">
        <v>5.83495184</v>
      </c>
    </row>
    <row r="155">
      <c r="A155" s="31" t="s">
        <v>7</v>
      </c>
      <c r="B155" s="34" t="s">
        <v>385</v>
      </c>
      <c r="C155" s="35">
        <v>2011.0</v>
      </c>
      <c r="D155" s="34" t="s">
        <v>4</v>
      </c>
      <c r="E155" s="34">
        <v>12.0</v>
      </c>
      <c r="F155" s="35">
        <v>6.89553613</v>
      </c>
    </row>
    <row r="156">
      <c r="A156" s="31" t="s">
        <v>7</v>
      </c>
      <c r="B156" s="34" t="s">
        <v>385</v>
      </c>
      <c r="C156" s="35">
        <v>2012.0</v>
      </c>
      <c r="D156" s="34" t="s">
        <v>4</v>
      </c>
      <c r="E156" s="34">
        <v>12.0</v>
      </c>
      <c r="F156" s="35">
        <v>9.3984747</v>
      </c>
    </row>
    <row r="157">
      <c r="A157" s="31" t="s">
        <v>7</v>
      </c>
      <c r="B157" s="34" t="s">
        <v>385</v>
      </c>
      <c r="C157" s="35">
        <v>2013.0</v>
      </c>
      <c r="D157" s="34" t="s">
        <v>4</v>
      </c>
      <c r="E157" s="34">
        <v>12.0</v>
      </c>
      <c r="F157" s="35">
        <v>8.21021756</v>
      </c>
    </row>
    <row r="158">
      <c r="A158" s="31" t="s">
        <v>7</v>
      </c>
      <c r="B158" s="34" t="s">
        <v>385</v>
      </c>
      <c r="C158" s="35">
        <v>2014.0</v>
      </c>
      <c r="D158" s="34" t="s">
        <v>4</v>
      </c>
      <c r="E158" s="34">
        <v>12.0</v>
      </c>
      <c r="F158" s="35">
        <v>8.50531748</v>
      </c>
    </row>
    <row r="159">
      <c r="A159" s="31" t="s">
        <v>7</v>
      </c>
      <c r="B159" s="34" t="s">
        <v>385</v>
      </c>
      <c r="C159" s="35">
        <v>2015.0</v>
      </c>
      <c r="D159" s="34" t="s">
        <v>4</v>
      </c>
      <c r="E159" s="34">
        <v>12.0</v>
      </c>
      <c r="F159" s="35">
        <v>7.30583649</v>
      </c>
    </row>
    <row r="160">
      <c r="A160" s="31" t="s">
        <v>7</v>
      </c>
      <c r="B160" s="34" t="s">
        <v>385</v>
      </c>
      <c r="C160" s="35">
        <v>2016.0</v>
      </c>
      <c r="D160" s="34" t="s">
        <v>4</v>
      </c>
      <c r="E160" s="34">
        <v>12.0</v>
      </c>
      <c r="F160" s="35">
        <v>9.31341706</v>
      </c>
    </row>
    <row r="161">
      <c r="A161" s="31" t="s">
        <v>7</v>
      </c>
      <c r="B161" s="34" t="s">
        <v>385</v>
      </c>
      <c r="C161" s="35">
        <v>2017.0</v>
      </c>
      <c r="D161" s="34" t="s">
        <v>4</v>
      </c>
      <c r="E161" s="34">
        <v>12.0</v>
      </c>
      <c r="F161" s="35">
        <v>8.40525393</v>
      </c>
    </row>
    <row r="162">
      <c r="A162" s="31" t="s">
        <v>7</v>
      </c>
      <c r="B162" s="34" t="s">
        <v>385</v>
      </c>
      <c r="C162" s="35">
        <v>2018.0</v>
      </c>
      <c r="D162" s="34" t="s">
        <v>4</v>
      </c>
      <c r="E162" s="34">
        <v>12.0</v>
      </c>
      <c r="F162" s="35">
        <v>9.43881929</v>
      </c>
    </row>
    <row r="163">
      <c r="A163" s="31" t="s">
        <v>7</v>
      </c>
      <c r="B163" s="34" t="s">
        <v>385</v>
      </c>
      <c r="C163" s="35">
        <v>2019.0</v>
      </c>
      <c r="D163" s="34" t="s">
        <v>4</v>
      </c>
      <c r="E163" s="34">
        <v>12.0</v>
      </c>
      <c r="F163" s="35">
        <v>8.22482616</v>
      </c>
    </row>
    <row r="164">
      <c r="A164" s="31" t="s">
        <v>7</v>
      </c>
      <c r="B164" s="34" t="s">
        <v>385</v>
      </c>
      <c r="C164" s="35">
        <v>2020.0</v>
      </c>
      <c r="D164" s="34" t="s">
        <v>4</v>
      </c>
      <c r="E164" s="34">
        <v>12.0</v>
      </c>
      <c r="F164" s="35">
        <v>7.7727462</v>
      </c>
    </row>
    <row r="165">
      <c r="A165" s="31" t="s">
        <v>7</v>
      </c>
      <c r="B165" s="34" t="s">
        <v>385</v>
      </c>
      <c r="C165" s="35">
        <v>2021.0</v>
      </c>
      <c r="D165" s="34" t="s">
        <v>4</v>
      </c>
      <c r="E165" s="34">
        <v>12.0</v>
      </c>
      <c r="F165" s="35">
        <v>11.25643</v>
      </c>
    </row>
    <row r="166">
      <c r="A166" s="31" t="s">
        <v>7</v>
      </c>
      <c r="B166" s="34" t="s">
        <v>385</v>
      </c>
      <c r="C166" s="35">
        <v>2022.0</v>
      </c>
      <c r="D166" s="34" t="s">
        <v>4</v>
      </c>
      <c r="E166" s="34">
        <v>12.0</v>
      </c>
      <c r="F166" s="35">
        <v>10.259719</v>
      </c>
    </row>
    <row r="167">
      <c r="A167" s="31" t="s">
        <v>8</v>
      </c>
      <c r="B167" s="34" t="s">
        <v>405</v>
      </c>
      <c r="C167" s="35">
        <v>1990.0</v>
      </c>
      <c r="D167" s="34" t="s">
        <v>4</v>
      </c>
      <c r="E167" s="34">
        <v>12.0</v>
      </c>
      <c r="F167" s="35">
        <v>8.7648427</v>
      </c>
    </row>
    <row r="168">
      <c r="A168" s="31" t="s">
        <v>8</v>
      </c>
      <c r="B168" s="34" t="s">
        <v>405</v>
      </c>
      <c r="C168" s="35">
        <v>1991.0</v>
      </c>
      <c r="D168" s="34" t="s">
        <v>4</v>
      </c>
      <c r="E168" s="34">
        <v>12.0</v>
      </c>
      <c r="F168" s="35">
        <v>10.6414687</v>
      </c>
    </row>
    <row r="169">
      <c r="A169" s="31" t="s">
        <v>8</v>
      </c>
      <c r="B169" s="34" t="s">
        <v>405</v>
      </c>
      <c r="C169" s="35">
        <v>1992.0</v>
      </c>
      <c r="D169" s="34" t="s">
        <v>4</v>
      </c>
      <c r="E169" s="34">
        <v>12.0</v>
      </c>
      <c r="F169" s="35">
        <v>10.3851073</v>
      </c>
    </row>
    <row r="170">
      <c r="A170" s="31" t="s">
        <v>8</v>
      </c>
      <c r="B170" s="34" t="s">
        <v>405</v>
      </c>
      <c r="C170" s="35">
        <v>1993.0</v>
      </c>
      <c r="D170" s="34" t="s">
        <v>4</v>
      </c>
      <c r="E170" s="34">
        <v>12.0</v>
      </c>
      <c r="F170" s="35">
        <v>9.95266178</v>
      </c>
    </row>
    <row r="171">
      <c r="A171" s="31" t="s">
        <v>8</v>
      </c>
      <c r="B171" s="34" t="s">
        <v>405</v>
      </c>
      <c r="C171" s="35">
        <v>1994.0</v>
      </c>
      <c r="D171" s="34" t="s">
        <v>4</v>
      </c>
      <c r="E171" s="34">
        <v>12.0</v>
      </c>
      <c r="F171" s="35">
        <v>9.9047075</v>
      </c>
    </row>
    <row r="172">
      <c r="A172" s="31" t="s">
        <v>8</v>
      </c>
      <c r="B172" s="34" t="s">
        <v>405</v>
      </c>
      <c r="C172" s="35">
        <v>1995.0</v>
      </c>
      <c r="D172" s="34" t="s">
        <v>4</v>
      </c>
      <c r="E172" s="34">
        <v>12.0</v>
      </c>
      <c r="F172" s="35">
        <v>8.04400297</v>
      </c>
    </row>
    <row r="173">
      <c r="A173" s="31" t="s">
        <v>8</v>
      </c>
      <c r="B173" s="34" t="s">
        <v>405</v>
      </c>
      <c r="C173" s="35">
        <v>1996.0</v>
      </c>
      <c r="D173" s="34" t="s">
        <v>4</v>
      </c>
      <c r="E173" s="34">
        <v>12.0</v>
      </c>
      <c r="F173" s="35">
        <v>7.57706525</v>
      </c>
    </row>
    <row r="174">
      <c r="A174" s="31" t="s">
        <v>8</v>
      </c>
      <c r="B174" s="34" t="s">
        <v>405</v>
      </c>
      <c r="C174" s="35">
        <v>1997.0</v>
      </c>
      <c r="D174" s="34" t="s">
        <v>4</v>
      </c>
      <c r="E174" s="34">
        <v>12.0</v>
      </c>
      <c r="F174" s="35">
        <v>6.76929748</v>
      </c>
    </row>
    <row r="175">
      <c r="A175" s="31" t="s">
        <v>8</v>
      </c>
      <c r="B175" s="34" t="s">
        <v>405</v>
      </c>
      <c r="C175" s="35">
        <v>1998.0</v>
      </c>
      <c r="D175" s="34" t="s">
        <v>4</v>
      </c>
      <c r="E175" s="34">
        <v>12.0</v>
      </c>
      <c r="F175" s="35">
        <v>6.07511907</v>
      </c>
    </row>
    <row r="176">
      <c r="A176" s="31" t="s">
        <v>8</v>
      </c>
      <c r="B176" s="34" t="s">
        <v>405</v>
      </c>
      <c r="C176" s="35">
        <v>1999.0</v>
      </c>
      <c r="D176" s="34" t="s">
        <v>4</v>
      </c>
      <c r="E176" s="34">
        <v>12.0</v>
      </c>
      <c r="F176" s="35">
        <v>6.65610334</v>
      </c>
    </row>
    <row r="177">
      <c r="A177" s="31" t="s">
        <v>8</v>
      </c>
      <c r="B177" s="34" t="s">
        <v>405</v>
      </c>
      <c r="C177" s="35">
        <v>2000.0</v>
      </c>
      <c r="D177" s="34" t="s">
        <v>4</v>
      </c>
      <c r="E177" s="34">
        <v>12.0</v>
      </c>
      <c r="F177" s="35">
        <v>5.15792413</v>
      </c>
    </row>
    <row r="178">
      <c r="A178" s="31" t="s">
        <v>8</v>
      </c>
      <c r="B178" s="34" t="s">
        <v>405</v>
      </c>
      <c r="C178" s="35">
        <v>2001.0</v>
      </c>
      <c r="D178" s="34" t="s">
        <v>4</v>
      </c>
      <c r="E178" s="34">
        <v>12.0</v>
      </c>
      <c r="F178" s="35">
        <v>6.40608553</v>
      </c>
    </row>
    <row r="179">
      <c r="A179" s="31" t="s">
        <v>8</v>
      </c>
      <c r="B179" s="34" t="s">
        <v>405</v>
      </c>
      <c r="C179" s="35">
        <v>2002.0</v>
      </c>
      <c r="D179" s="34" t="s">
        <v>4</v>
      </c>
      <c r="E179" s="34">
        <v>12.0</v>
      </c>
      <c r="F179" s="35">
        <v>5.67085844</v>
      </c>
    </row>
    <row r="180">
      <c r="A180" s="31" t="s">
        <v>8</v>
      </c>
      <c r="B180" s="34" t="s">
        <v>405</v>
      </c>
      <c r="C180" s="35">
        <v>2003.0</v>
      </c>
      <c r="D180" s="34" t="s">
        <v>4</v>
      </c>
      <c r="E180" s="34">
        <v>12.0</v>
      </c>
      <c r="F180" s="35">
        <v>4.88182356</v>
      </c>
    </row>
    <row r="181">
      <c r="A181" s="31" t="s">
        <v>8</v>
      </c>
      <c r="B181" s="34" t="s">
        <v>405</v>
      </c>
      <c r="C181" s="35">
        <v>2004.0</v>
      </c>
      <c r="D181" s="34" t="s">
        <v>4</v>
      </c>
      <c r="E181" s="34">
        <v>12.0</v>
      </c>
      <c r="F181" s="35">
        <v>4.79586652</v>
      </c>
    </row>
    <row r="182">
      <c r="A182" s="31" t="s">
        <v>8</v>
      </c>
      <c r="B182" s="34" t="s">
        <v>405</v>
      </c>
      <c r="C182" s="35">
        <v>2005.0</v>
      </c>
      <c r="D182" s="34" t="s">
        <v>4</v>
      </c>
      <c r="E182" s="34">
        <v>12.0</v>
      </c>
      <c r="F182" s="35">
        <v>5.84301684</v>
      </c>
    </row>
    <row r="183">
      <c r="A183" s="31" t="s">
        <v>8</v>
      </c>
      <c r="B183" s="34" t="s">
        <v>405</v>
      </c>
      <c r="C183" s="35">
        <v>2006.0</v>
      </c>
      <c r="D183" s="34" t="s">
        <v>4</v>
      </c>
      <c r="E183" s="34">
        <v>12.0</v>
      </c>
      <c r="F183" s="35">
        <v>4.21233218</v>
      </c>
    </row>
    <row r="184">
      <c r="A184" s="31" t="s">
        <v>8</v>
      </c>
      <c r="B184" s="34" t="s">
        <v>405</v>
      </c>
      <c r="C184" s="35">
        <v>2007.0</v>
      </c>
      <c r="D184" s="34" t="s">
        <v>4</v>
      </c>
      <c r="E184" s="34">
        <v>12.0</v>
      </c>
      <c r="F184" s="35">
        <v>4.2525247</v>
      </c>
    </row>
    <row r="185">
      <c r="A185" s="31" t="s">
        <v>8</v>
      </c>
      <c r="B185" s="34" t="s">
        <v>405</v>
      </c>
      <c r="C185" s="35">
        <v>2008.0</v>
      </c>
      <c r="D185" s="34" t="s">
        <v>4</v>
      </c>
      <c r="E185" s="34">
        <v>12.0</v>
      </c>
      <c r="F185" s="35">
        <v>7.2813049</v>
      </c>
    </row>
    <row r="186">
      <c r="A186" s="31" t="s">
        <v>8</v>
      </c>
      <c r="B186" s="34" t="s">
        <v>405</v>
      </c>
      <c r="C186" s="35">
        <v>2009.0</v>
      </c>
      <c r="D186" s="34" t="s">
        <v>4</v>
      </c>
      <c r="E186" s="34">
        <v>12.0</v>
      </c>
      <c r="F186" s="35">
        <v>11.0720102</v>
      </c>
    </row>
    <row r="187">
      <c r="A187" s="31" t="s">
        <v>8</v>
      </c>
      <c r="B187" s="34" t="s">
        <v>405</v>
      </c>
      <c r="C187" s="35">
        <v>2010.0</v>
      </c>
      <c r="D187" s="34" t="s">
        <v>4</v>
      </c>
      <c r="E187" s="34">
        <v>12.0</v>
      </c>
      <c r="F187" s="35">
        <v>17.2657046</v>
      </c>
    </row>
    <row r="188">
      <c r="A188" s="31" t="s">
        <v>8</v>
      </c>
      <c r="B188" s="34" t="s">
        <v>405</v>
      </c>
      <c r="C188" s="35">
        <v>2011.0</v>
      </c>
      <c r="D188" s="34" t="s">
        <v>4</v>
      </c>
      <c r="E188" s="34">
        <v>12.0</v>
      </c>
      <c r="F188" s="35">
        <v>26.2073998</v>
      </c>
    </row>
    <row r="189">
      <c r="A189" s="31" t="s">
        <v>8</v>
      </c>
      <c r="B189" s="34" t="s">
        <v>405</v>
      </c>
      <c r="C189" s="35">
        <v>2012.0</v>
      </c>
      <c r="D189" s="34" t="s">
        <v>4</v>
      </c>
      <c r="E189" s="34">
        <v>12.0</v>
      </c>
      <c r="F189" s="35">
        <v>40.4820542</v>
      </c>
    </row>
    <row r="190">
      <c r="A190" s="31" t="s">
        <v>8</v>
      </c>
      <c r="B190" s="34" t="s">
        <v>405</v>
      </c>
      <c r="C190" s="35">
        <v>2013.0</v>
      </c>
      <c r="D190" s="34" t="s">
        <v>4</v>
      </c>
      <c r="E190" s="34">
        <v>12.0</v>
      </c>
      <c r="F190" s="35">
        <v>27.0245709</v>
      </c>
    </row>
    <row r="191">
      <c r="A191" s="31" t="s">
        <v>8</v>
      </c>
      <c r="B191" s="34" t="s">
        <v>405</v>
      </c>
      <c r="C191" s="35">
        <v>2014.0</v>
      </c>
      <c r="D191" s="34" t="s">
        <v>4</v>
      </c>
      <c r="E191" s="34">
        <v>12.0</v>
      </c>
      <c r="F191" s="35">
        <v>15.8110569</v>
      </c>
    </row>
    <row r="192">
      <c r="A192" s="31" t="s">
        <v>8</v>
      </c>
      <c r="B192" s="34" t="s">
        <v>405</v>
      </c>
      <c r="C192" s="35">
        <v>2015.0</v>
      </c>
      <c r="D192" s="34" t="s">
        <v>4</v>
      </c>
      <c r="E192" s="34">
        <v>12.0</v>
      </c>
      <c r="F192" s="35">
        <v>10.274018</v>
      </c>
    </row>
    <row r="193">
      <c r="A193" s="31" t="s">
        <v>8</v>
      </c>
      <c r="B193" s="34" t="s">
        <v>405</v>
      </c>
      <c r="C193" s="35">
        <v>2016.0</v>
      </c>
      <c r="D193" s="34" t="s">
        <v>4</v>
      </c>
      <c r="E193" s="34">
        <v>12.0</v>
      </c>
      <c r="F193" s="35">
        <v>8.48086991</v>
      </c>
    </row>
    <row r="194">
      <c r="A194" s="31" t="s">
        <v>8</v>
      </c>
      <c r="B194" s="34" t="s">
        <v>405</v>
      </c>
      <c r="C194" s="35">
        <v>2017.0</v>
      </c>
      <c r="D194" s="34" t="s">
        <v>4</v>
      </c>
      <c r="E194" s="34">
        <v>12.0</v>
      </c>
      <c r="F194" s="35">
        <v>8.38253623</v>
      </c>
    </row>
    <row r="195">
      <c r="A195" s="31" t="s">
        <v>8</v>
      </c>
      <c r="B195" s="34" t="s">
        <v>405</v>
      </c>
      <c r="C195" s="35">
        <v>2018.0</v>
      </c>
      <c r="D195" s="34" t="s">
        <v>4</v>
      </c>
      <c r="E195" s="34">
        <v>12.0</v>
      </c>
      <c r="F195" s="35">
        <v>7.19745038</v>
      </c>
    </row>
    <row r="196">
      <c r="A196" s="31" t="s">
        <v>8</v>
      </c>
      <c r="B196" s="34" t="s">
        <v>405</v>
      </c>
      <c r="C196" s="35">
        <v>2019.0</v>
      </c>
      <c r="D196" s="34" t="s">
        <v>4</v>
      </c>
      <c r="E196" s="34">
        <v>12.0</v>
      </c>
      <c r="F196" s="35">
        <v>8.88547383</v>
      </c>
    </row>
    <row r="197">
      <c r="A197" s="31" t="s">
        <v>8</v>
      </c>
      <c r="B197" s="34" t="s">
        <v>405</v>
      </c>
      <c r="C197" s="35">
        <v>2020.0</v>
      </c>
      <c r="D197" s="34" t="s">
        <v>4</v>
      </c>
      <c r="E197" s="34">
        <v>12.0</v>
      </c>
      <c r="F197" s="35">
        <v>7.16269195</v>
      </c>
    </row>
    <row r="198">
      <c r="A198" s="31" t="s">
        <v>8</v>
      </c>
      <c r="B198" s="34" t="s">
        <v>405</v>
      </c>
      <c r="C198" s="35">
        <v>2021.0</v>
      </c>
      <c r="D198" s="34" t="s">
        <v>4</v>
      </c>
      <c r="E198" s="34">
        <v>12.0</v>
      </c>
      <c r="F198" s="35">
        <v>5.69157245</v>
      </c>
    </row>
    <row r="199">
      <c r="A199" s="31" t="s">
        <v>8</v>
      </c>
      <c r="B199" s="34" t="s">
        <v>405</v>
      </c>
      <c r="C199" s="35">
        <v>2022.0</v>
      </c>
      <c r="D199" s="34" t="s">
        <v>4</v>
      </c>
      <c r="E199" s="34">
        <v>12.0</v>
      </c>
      <c r="F199" s="35">
        <v>5.16242075</v>
      </c>
    </row>
    <row r="200">
      <c r="A200" s="31" t="s">
        <v>9</v>
      </c>
      <c r="B200" s="34" t="s">
        <v>397</v>
      </c>
      <c r="C200" s="35">
        <v>1990.0</v>
      </c>
      <c r="D200" s="34" t="s">
        <v>4</v>
      </c>
      <c r="E200" s="34">
        <v>12.0</v>
      </c>
      <c r="F200" s="35">
        <v>18.0440274</v>
      </c>
    </row>
    <row r="201">
      <c r="A201" s="31" t="s">
        <v>9</v>
      </c>
      <c r="B201" s="34" t="s">
        <v>397</v>
      </c>
      <c r="C201" s="35">
        <v>1991.0</v>
      </c>
      <c r="D201" s="34" t="s">
        <v>4</v>
      </c>
      <c r="E201" s="34">
        <v>12.0</v>
      </c>
      <c r="F201" s="35">
        <v>22.2751533</v>
      </c>
    </row>
    <row r="202">
      <c r="A202" s="31" t="s">
        <v>9</v>
      </c>
      <c r="B202" s="34" t="s">
        <v>397</v>
      </c>
      <c r="C202" s="35">
        <v>1992.0</v>
      </c>
      <c r="D202" s="34" t="s">
        <v>4</v>
      </c>
      <c r="E202" s="34">
        <v>12.0</v>
      </c>
      <c r="F202" s="35">
        <v>26.9487155</v>
      </c>
    </row>
    <row r="203">
      <c r="A203" s="31" t="s">
        <v>9</v>
      </c>
      <c r="B203" s="34" t="s">
        <v>397</v>
      </c>
      <c r="C203" s="35">
        <v>1993.0</v>
      </c>
      <c r="D203" s="34" t="s">
        <v>4</v>
      </c>
      <c r="E203" s="34">
        <v>12.0</v>
      </c>
      <c r="F203" s="35">
        <v>14.5460985</v>
      </c>
    </row>
    <row r="204">
      <c r="A204" s="31" t="s">
        <v>9</v>
      </c>
      <c r="B204" s="34" t="s">
        <v>397</v>
      </c>
      <c r="C204" s="35">
        <v>1994.0</v>
      </c>
      <c r="D204" s="34" t="s">
        <v>4</v>
      </c>
      <c r="E204" s="34">
        <v>12.0</v>
      </c>
      <c r="F204" s="35">
        <v>15.8830349</v>
      </c>
    </row>
    <row r="205">
      <c r="A205" s="31" t="s">
        <v>9</v>
      </c>
      <c r="B205" s="34" t="s">
        <v>397</v>
      </c>
      <c r="C205" s="35">
        <v>1995.0</v>
      </c>
      <c r="D205" s="34" t="s">
        <v>4</v>
      </c>
      <c r="E205" s="34">
        <v>12.0</v>
      </c>
      <c r="F205" s="35">
        <v>14.1391576</v>
      </c>
    </row>
    <row r="206">
      <c r="A206" s="31" t="s">
        <v>9</v>
      </c>
      <c r="B206" s="34" t="s">
        <v>397</v>
      </c>
      <c r="C206" s="35">
        <v>1996.0</v>
      </c>
      <c r="D206" s="34" t="s">
        <v>4</v>
      </c>
      <c r="E206" s="34">
        <v>12.0</v>
      </c>
      <c r="F206" s="35">
        <v>9.88558425</v>
      </c>
    </row>
    <row r="207">
      <c r="A207" s="31" t="s">
        <v>9</v>
      </c>
      <c r="B207" s="34" t="s">
        <v>397</v>
      </c>
      <c r="C207" s="35">
        <v>1997.0</v>
      </c>
      <c r="D207" s="34" t="s">
        <v>4</v>
      </c>
      <c r="E207" s="34">
        <v>12.0</v>
      </c>
      <c r="F207" s="35">
        <v>11.0309486</v>
      </c>
    </row>
    <row r="208">
      <c r="A208" s="31" t="s">
        <v>9</v>
      </c>
      <c r="B208" s="34" t="s">
        <v>397</v>
      </c>
      <c r="C208" s="35">
        <v>1998.0</v>
      </c>
      <c r="D208" s="34" t="s">
        <v>4</v>
      </c>
      <c r="E208" s="34">
        <v>12.0</v>
      </c>
      <c r="F208" s="35">
        <v>11.7613136</v>
      </c>
    </row>
    <row r="209">
      <c r="A209" s="31" t="s">
        <v>9</v>
      </c>
      <c r="B209" s="34" t="s">
        <v>397</v>
      </c>
      <c r="C209" s="35">
        <v>1999.0</v>
      </c>
      <c r="D209" s="34" t="s">
        <v>4</v>
      </c>
      <c r="E209" s="34">
        <v>12.0</v>
      </c>
      <c r="F209" s="35">
        <v>9.68074035</v>
      </c>
    </row>
    <row r="210">
      <c r="A210" s="31" t="s">
        <v>9</v>
      </c>
      <c r="B210" s="34" t="s">
        <v>397</v>
      </c>
      <c r="C210" s="35">
        <v>2000.0</v>
      </c>
      <c r="D210" s="34" t="s">
        <v>4</v>
      </c>
      <c r="E210" s="34">
        <v>12.0</v>
      </c>
      <c r="F210" s="35">
        <v>9.71582139</v>
      </c>
    </row>
    <row r="211">
      <c r="A211" s="31" t="s">
        <v>9</v>
      </c>
      <c r="B211" s="34" t="s">
        <v>397</v>
      </c>
      <c r="C211" s="35">
        <v>2001.0</v>
      </c>
      <c r="D211" s="34" t="s">
        <v>4</v>
      </c>
      <c r="E211" s="34">
        <v>12.0</v>
      </c>
      <c r="F211" s="35">
        <v>10.4960278</v>
      </c>
    </row>
    <row r="212">
      <c r="A212" s="31" t="s">
        <v>9</v>
      </c>
      <c r="B212" s="34" t="s">
        <v>397</v>
      </c>
      <c r="C212" s="35">
        <v>2002.0</v>
      </c>
      <c r="D212" s="34" t="s">
        <v>4</v>
      </c>
      <c r="E212" s="34">
        <v>12.0</v>
      </c>
      <c r="F212" s="35">
        <v>8.03660405</v>
      </c>
    </row>
    <row r="213">
      <c r="A213" s="31" t="s">
        <v>9</v>
      </c>
      <c r="B213" s="34" t="s">
        <v>397</v>
      </c>
      <c r="C213" s="35">
        <v>2003.0</v>
      </c>
      <c r="D213" s="34" t="s">
        <v>4</v>
      </c>
      <c r="E213" s="34">
        <v>12.0</v>
      </c>
      <c r="F213" s="35">
        <v>8.46035618</v>
      </c>
    </row>
    <row r="214">
      <c r="A214" s="31" t="s">
        <v>9</v>
      </c>
      <c r="B214" s="34" t="s">
        <v>397</v>
      </c>
      <c r="C214" s="35">
        <v>2004.0</v>
      </c>
      <c r="D214" s="34" t="s">
        <v>4</v>
      </c>
      <c r="E214" s="34">
        <v>12.0</v>
      </c>
      <c r="F214" s="35">
        <v>8.52624692</v>
      </c>
    </row>
    <row r="215">
      <c r="A215" s="31" t="s">
        <v>9</v>
      </c>
      <c r="B215" s="34" t="s">
        <v>397</v>
      </c>
      <c r="C215" s="35">
        <v>2005.0</v>
      </c>
      <c r="D215" s="34" t="s">
        <v>4</v>
      </c>
      <c r="E215" s="34">
        <v>12.0</v>
      </c>
      <c r="F215" s="35">
        <v>8.23319143</v>
      </c>
    </row>
    <row r="216">
      <c r="A216" s="31" t="s">
        <v>9</v>
      </c>
      <c r="B216" s="34" t="s">
        <v>397</v>
      </c>
      <c r="C216" s="35">
        <v>2006.0</v>
      </c>
      <c r="D216" s="34" t="s">
        <v>4</v>
      </c>
      <c r="E216" s="34">
        <v>12.0</v>
      </c>
      <c r="F216" s="35">
        <v>7.22107749</v>
      </c>
    </row>
    <row r="217">
      <c r="A217" s="31" t="s">
        <v>9</v>
      </c>
      <c r="B217" s="34" t="s">
        <v>397</v>
      </c>
      <c r="C217" s="35">
        <v>2007.0</v>
      </c>
      <c r="D217" s="34" t="s">
        <v>4</v>
      </c>
      <c r="E217" s="34">
        <v>12.0</v>
      </c>
      <c r="F217" s="35">
        <v>6.7032128</v>
      </c>
    </row>
    <row r="218">
      <c r="A218" s="31" t="s">
        <v>9</v>
      </c>
      <c r="B218" s="34" t="s">
        <v>397</v>
      </c>
      <c r="C218" s="35">
        <v>2008.0</v>
      </c>
      <c r="D218" s="34" t="s">
        <v>4</v>
      </c>
      <c r="E218" s="34">
        <v>12.0</v>
      </c>
      <c r="F218" s="35">
        <v>9.38672844</v>
      </c>
    </row>
    <row r="219">
      <c r="A219" s="31" t="s">
        <v>9</v>
      </c>
      <c r="B219" s="34" t="s">
        <v>397</v>
      </c>
      <c r="C219" s="35">
        <v>2009.0</v>
      </c>
      <c r="D219" s="34" t="s">
        <v>4</v>
      </c>
      <c r="E219" s="34">
        <v>12.0</v>
      </c>
      <c r="F219" s="35">
        <v>9.44686294</v>
      </c>
    </row>
    <row r="220">
      <c r="A220" s="31" t="s">
        <v>9</v>
      </c>
      <c r="B220" s="34" t="s">
        <v>397</v>
      </c>
      <c r="C220" s="35">
        <v>2010.0</v>
      </c>
      <c r="D220" s="34" t="s">
        <v>4</v>
      </c>
      <c r="E220" s="34">
        <v>12.0</v>
      </c>
      <c r="F220" s="35">
        <v>19.9365053</v>
      </c>
    </row>
    <row r="221">
      <c r="A221" s="31" t="s">
        <v>9</v>
      </c>
      <c r="B221" s="34" t="s">
        <v>397</v>
      </c>
      <c r="C221" s="35">
        <v>2011.0</v>
      </c>
      <c r="D221" s="34" t="s">
        <v>4</v>
      </c>
      <c r="E221" s="34">
        <v>12.0</v>
      </c>
      <c r="F221" s="35">
        <v>25.1182404</v>
      </c>
    </row>
    <row r="222">
      <c r="A222" s="31" t="s">
        <v>9</v>
      </c>
      <c r="B222" s="34" t="s">
        <v>397</v>
      </c>
      <c r="C222" s="35">
        <v>2012.0</v>
      </c>
      <c r="D222" s="34" t="s">
        <v>4</v>
      </c>
      <c r="E222" s="34">
        <v>12.0</v>
      </c>
      <c r="F222" s="35">
        <v>37.3824734</v>
      </c>
    </row>
    <row r="223">
      <c r="A223" s="31" t="s">
        <v>9</v>
      </c>
      <c r="B223" s="34" t="s">
        <v>397</v>
      </c>
      <c r="C223" s="35">
        <v>2013.0</v>
      </c>
      <c r="D223" s="34" t="s">
        <v>4</v>
      </c>
      <c r="E223" s="34">
        <v>12.0</v>
      </c>
      <c r="F223" s="35">
        <v>30.1568154</v>
      </c>
    </row>
    <row r="224">
      <c r="A224" s="31" t="s">
        <v>9</v>
      </c>
      <c r="B224" s="34" t="s">
        <v>397</v>
      </c>
      <c r="C224" s="35">
        <v>2014.0</v>
      </c>
      <c r="D224" s="34" t="s">
        <v>4</v>
      </c>
      <c r="E224" s="34">
        <v>12.0</v>
      </c>
      <c r="F224" s="35">
        <v>18.7318535</v>
      </c>
    </row>
    <row r="225">
      <c r="A225" s="31" t="s">
        <v>9</v>
      </c>
      <c r="B225" s="34" t="s">
        <v>397</v>
      </c>
      <c r="C225" s="35">
        <v>2015.0</v>
      </c>
      <c r="D225" s="34" t="s">
        <v>4</v>
      </c>
      <c r="E225" s="34">
        <v>12.0</v>
      </c>
      <c r="F225" s="35">
        <v>30.6625176</v>
      </c>
    </row>
    <row r="226">
      <c r="A226" s="31" t="s">
        <v>9</v>
      </c>
      <c r="B226" s="34" t="s">
        <v>397</v>
      </c>
      <c r="C226" s="35">
        <v>2016.0</v>
      </c>
      <c r="D226" s="34" t="s">
        <v>4</v>
      </c>
      <c r="E226" s="34">
        <v>12.0</v>
      </c>
      <c r="F226" s="35">
        <v>81.3952212</v>
      </c>
    </row>
    <row r="227">
      <c r="A227" s="31" t="s">
        <v>9</v>
      </c>
      <c r="B227" s="34" t="s">
        <v>397</v>
      </c>
      <c r="C227" s="35">
        <v>2017.0</v>
      </c>
      <c r="D227" s="34" t="s">
        <v>4</v>
      </c>
      <c r="E227" s="34">
        <v>12.0</v>
      </c>
      <c r="F227" s="35">
        <v>99.8001267</v>
      </c>
    </row>
    <row r="228">
      <c r="A228" s="31" t="s">
        <v>9</v>
      </c>
      <c r="B228" s="34" t="s">
        <v>397</v>
      </c>
      <c r="C228" s="35">
        <v>2018.0</v>
      </c>
      <c r="D228" s="34" t="s">
        <v>4</v>
      </c>
      <c r="E228" s="34">
        <v>12.0</v>
      </c>
      <c r="F228" s="35">
        <v>85.3757688</v>
      </c>
    </row>
    <row r="229">
      <c r="A229" s="31" t="s">
        <v>9</v>
      </c>
      <c r="B229" s="34" t="s">
        <v>397</v>
      </c>
      <c r="C229" s="35">
        <v>2019.0</v>
      </c>
      <c r="D229" s="34" t="s">
        <v>4</v>
      </c>
      <c r="E229" s="34">
        <v>12.0</v>
      </c>
      <c r="F229" s="35">
        <v>86.2196916</v>
      </c>
    </row>
    <row r="230">
      <c r="A230" s="31" t="s">
        <v>9</v>
      </c>
      <c r="B230" s="34" t="s">
        <v>397</v>
      </c>
      <c r="C230" s="35">
        <v>2020.0</v>
      </c>
      <c r="D230" s="34" t="s">
        <v>4</v>
      </c>
      <c r="E230" s="34">
        <v>12.0</v>
      </c>
      <c r="F230" s="35">
        <v>75.4238903</v>
      </c>
    </row>
    <row r="231">
      <c r="A231" s="31" t="s">
        <v>9</v>
      </c>
      <c r="B231" s="34" t="s">
        <v>397</v>
      </c>
      <c r="C231" s="35">
        <v>2021.0</v>
      </c>
      <c r="D231" s="34" t="s">
        <v>4</v>
      </c>
      <c r="E231" s="34">
        <v>12.0</v>
      </c>
      <c r="F231" s="35">
        <v>67.8858502</v>
      </c>
    </row>
    <row r="232">
      <c r="A232" s="31" t="s">
        <v>9</v>
      </c>
      <c r="B232" s="34" t="s">
        <v>397</v>
      </c>
      <c r="C232" s="35">
        <v>2022.0</v>
      </c>
      <c r="D232" s="34" t="s">
        <v>4</v>
      </c>
      <c r="E232" s="34">
        <v>12.0</v>
      </c>
      <c r="F232" s="35">
        <v>99.0366196</v>
      </c>
    </row>
    <row r="233">
      <c r="A233" s="31" t="s">
        <v>10</v>
      </c>
      <c r="B233" s="34" t="s">
        <v>388</v>
      </c>
      <c r="C233" s="35">
        <v>1990.0</v>
      </c>
      <c r="D233" s="34" t="s">
        <v>4</v>
      </c>
      <c r="E233" s="34">
        <v>12.0</v>
      </c>
      <c r="F233" s="35">
        <v>8.27575913</v>
      </c>
    </row>
    <row r="234">
      <c r="A234" s="31" t="s">
        <v>10</v>
      </c>
      <c r="B234" s="34" t="s">
        <v>388</v>
      </c>
      <c r="C234" s="35">
        <v>1991.0</v>
      </c>
      <c r="D234" s="34" t="s">
        <v>4</v>
      </c>
      <c r="E234" s="34">
        <v>12.0</v>
      </c>
      <c r="F234" s="35">
        <v>14.005276</v>
      </c>
    </row>
    <row r="235">
      <c r="A235" s="31" t="s">
        <v>10</v>
      </c>
      <c r="B235" s="34" t="s">
        <v>388</v>
      </c>
      <c r="C235" s="35">
        <v>1992.0</v>
      </c>
      <c r="D235" s="34" t="s">
        <v>4</v>
      </c>
      <c r="E235" s="34">
        <v>12.0</v>
      </c>
      <c r="F235" s="35">
        <v>12.6884326</v>
      </c>
    </row>
    <row r="236">
      <c r="A236" s="31" t="s">
        <v>10</v>
      </c>
      <c r="B236" s="34" t="s">
        <v>388</v>
      </c>
      <c r="C236" s="35">
        <v>1993.0</v>
      </c>
      <c r="D236" s="34" t="s">
        <v>4</v>
      </c>
      <c r="E236" s="34">
        <v>12.0</v>
      </c>
      <c r="F236" s="35">
        <v>14.2988168</v>
      </c>
    </row>
    <row r="237">
      <c r="A237" s="31" t="s">
        <v>10</v>
      </c>
      <c r="B237" s="34" t="s">
        <v>388</v>
      </c>
      <c r="C237" s="35">
        <v>1994.0</v>
      </c>
      <c r="D237" s="34" t="s">
        <v>4</v>
      </c>
      <c r="E237" s="34">
        <v>12.0</v>
      </c>
      <c r="F237" s="35">
        <v>17.7938037</v>
      </c>
    </row>
    <row r="238">
      <c r="A238" s="31" t="s">
        <v>10</v>
      </c>
      <c r="B238" s="34" t="s">
        <v>388</v>
      </c>
      <c r="C238" s="35">
        <v>1995.0</v>
      </c>
      <c r="D238" s="34" t="s">
        <v>4</v>
      </c>
      <c r="E238" s="34">
        <v>12.0</v>
      </c>
      <c r="F238" s="35">
        <v>19.3820944</v>
      </c>
    </row>
    <row r="239">
      <c r="A239" s="31" t="s">
        <v>10</v>
      </c>
      <c r="B239" s="34" t="s">
        <v>388</v>
      </c>
      <c r="C239" s="35">
        <v>1996.0</v>
      </c>
      <c r="D239" s="34" t="s">
        <v>4</v>
      </c>
      <c r="E239" s="34">
        <v>12.0</v>
      </c>
      <c r="F239" s="35">
        <v>17.2147647</v>
      </c>
    </row>
    <row r="240">
      <c r="A240" s="31" t="s">
        <v>10</v>
      </c>
      <c r="B240" s="34" t="s">
        <v>388</v>
      </c>
      <c r="C240" s="35">
        <v>1997.0</v>
      </c>
      <c r="D240" s="34" t="s">
        <v>4</v>
      </c>
      <c r="E240" s="34">
        <v>12.0</v>
      </c>
      <c r="F240" s="35">
        <v>15.8885309</v>
      </c>
    </row>
    <row r="241">
      <c r="A241" s="31" t="s">
        <v>10</v>
      </c>
      <c r="B241" s="34" t="s">
        <v>388</v>
      </c>
      <c r="C241" s="35">
        <v>1998.0</v>
      </c>
      <c r="D241" s="34" t="s">
        <v>4</v>
      </c>
      <c r="E241" s="34">
        <v>12.0</v>
      </c>
      <c r="F241" s="35">
        <v>21.3272133</v>
      </c>
    </row>
    <row r="242">
      <c r="A242" s="31" t="s">
        <v>10</v>
      </c>
      <c r="B242" s="34" t="s">
        <v>388</v>
      </c>
      <c r="C242" s="35">
        <v>1999.0</v>
      </c>
      <c r="D242" s="34" t="s">
        <v>4</v>
      </c>
      <c r="E242" s="34">
        <v>12.0</v>
      </c>
      <c r="F242" s="35">
        <v>15.0574736</v>
      </c>
    </row>
    <row r="243">
      <c r="A243" s="31" t="s">
        <v>10</v>
      </c>
      <c r="B243" s="34" t="s">
        <v>388</v>
      </c>
      <c r="C243" s="35">
        <v>2000.0</v>
      </c>
      <c r="D243" s="34" t="s">
        <v>4</v>
      </c>
      <c r="E243" s="34">
        <v>12.0</v>
      </c>
      <c r="F243" s="35">
        <v>10.3602567</v>
      </c>
    </row>
    <row r="244">
      <c r="A244" s="31" t="s">
        <v>10</v>
      </c>
      <c r="B244" s="34" t="s">
        <v>388</v>
      </c>
      <c r="C244" s="35">
        <v>2001.0</v>
      </c>
      <c r="D244" s="34" t="s">
        <v>4</v>
      </c>
      <c r="E244" s="34">
        <v>12.0</v>
      </c>
      <c r="F244" s="35">
        <v>4.45852882</v>
      </c>
    </row>
    <row r="245">
      <c r="A245" s="31" t="s">
        <v>10</v>
      </c>
      <c r="B245" s="34" t="s">
        <v>388</v>
      </c>
      <c r="C245" s="35">
        <v>2002.0</v>
      </c>
      <c r="D245" s="34" t="s">
        <v>4</v>
      </c>
      <c r="E245" s="34">
        <v>12.0</v>
      </c>
      <c r="F245" s="35">
        <v>11.3616997</v>
      </c>
    </row>
    <row r="246">
      <c r="A246" s="31" t="s">
        <v>10</v>
      </c>
      <c r="B246" s="34" t="s">
        <v>388</v>
      </c>
      <c r="C246" s="35">
        <v>2003.0</v>
      </c>
      <c r="D246" s="34" t="s">
        <v>4</v>
      </c>
      <c r="E246" s="34">
        <v>12.0</v>
      </c>
      <c r="F246" s="35">
        <v>10.2769473</v>
      </c>
    </row>
    <row r="247">
      <c r="A247" s="31" t="s">
        <v>10</v>
      </c>
      <c r="B247" s="34" t="s">
        <v>388</v>
      </c>
      <c r="C247" s="35">
        <v>2004.0</v>
      </c>
      <c r="D247" s="34" t="s">
        <v>4</v>
      </c>
      <c r="E247" s="34">
        <v>12.0</v>
      </c>
      <c r="F247" s="35">
        <v>5.35537634</v>
      </c>
    </row>
    <row r="248">
      <c r="A248" s="31" t="s">
        <v>10</v>
      </c>
      <c r="B248" s="34" t="s">
        <v>388</v>
      </c>
      <c r="C248" s="35">
        <v>2005.0</v>
      </c>
      <c r="D248" s="34" t="s">
        <v>4</v>
      </c>
      <c r="E248" s="34">
        <v>12.0</v>
      </c>
      <c r="F248" s="35">
        <v>6.75595182</v>
      </c>
    </row>
    <row r="249">
      <c r="A249" s="31" t="s">
        <v>10</v>
      </c>
      <c r="B249" s="34" t="s">
        <v>388</v>
      </c>
      <c r="C249" s="35">
        <v>2006.0</v>
      </c>
      <c r="D249" s="34" t="s">
        <v>4</v>
      </c>
      <c r="E249" s="34">
        <v>12.0</v>
      </c>
      <c r="F249" s="35">
        <v>11.778272</v>
      </c>
    </row>
    <row r="250">
      <c r="A250" s="31" t="s">
        <v>10</v>
      </c>
      <c r="B250" s="34" t="s">
        <v>388</v>
      </c>
      <c r="C250" s="35">
        <v>2007.0</v>
      </c>
      <c r="D250" s="34" t="s">
        <v>4</v>
      </c>
      <c r="E250" s="34">
        <v>12.0</v>
      </c>
      <c r="F250" s="35">
        <v>2.43979324</v>
      </c>
    </row>
    <row r="251">
      <c r="A251" s="31" t="s">
        <v>10</v>
      </c>
      <c r="B251" s="34" t="s">
        <v>388</v>
      </c>
      <c r="C251" s="35">
        <v>2008.0</v>
      </c>
      <c r="D251" s="34" t="s">
        <v>4</v>
      </c>
      <c r="E251" s="34">
        <v>12.0</v>
      </c>
      <c r="F251" s="35">
        <v>5.40836082</v>
      </c>
    </row>
    <row r="252">
      <c r="A252" s="31" t="s">
        <v>10</v>
      </c>
      <c r="B252" s="34" t="s">
        <v>388</v>
      </c>
      <c r="C252" s="35">
        <v>2009.0</v>
      </c>
      <c r="D252" s="34" t="s">
        <v>4</v>
      </c>
      <c r="E252" s="34">
        <v>12.0</v>
      </c>
      <c r="F252" s="35">
        <v>10.2128617</v>
      </c>
    </row>
    <row r="253">
      <c r="A253" s="31" t="s">
        <v>10</v>
      </c>
      <c r="B253" s="34" t="s">
        <v>388</v>
      </c>
      <c r="C253" s="35">
        <v>2010.0</v>
      </c>
      <c r="D253" s="34" t="s">
        <v>4</v>
      </c>
      <c r="E253" s="34">
        <v>12.0</v>
      </c>
      <c r="F253" s="35">
        <v>4.25180054</v>
      </c>
    </row>
    <row r="254">
      <c r="A254" s="31" t="s">
        <v>10</v>
      </c>
      <c r="B254" s="34" t="s">
        <v>388</v>
      </c>
      <c r="C254" s="35">
        <v>2011.0</v>
      </c>
      <c r="D254" s="34" t="s">
        <v>4</v>
      </c>
      <c r="E254" s="34">
        <v>12.0</v>
      </c>
      <c r="F254" s="35">
        <v>4.01052186</v>
      </c>
    </row>
    <row r="255">
      <c r="A255" s="31" t="s">
        <v>10</v>
      </c>
      <c r="B255" s="34" t="s">
        <v>388</v>
      </c>
      <c r="C255" s="35">
        <v>2012.0</v>
      </c>
      <c r="D255" s="34" t="s">
        <v>4</v>
      </c>
      <c r="E255" s="34">
        <v>12.0</v>
      </c>
      <c r="F255" s="35">
        <v>7.7781356</v>
      </c>
    </row>
    <row r="256">
      <c r="A256" s="31" t="s">
        <v>10</v>
      </c>
      <c r="B256" s="34" t="s">
        <v>388</v>
      </c>
      <c r="C256" s="35">
        <v>2013.0</v>
      </c>
      <c r="D256" s="34" t="s">
        <v>4</v>
      </c>
      <c r="E256" s="34">
        <v>12.0</v>
      </c>
      <c r="F256" s="35">
        <v>9.1562146</v>
      </c>
    </row>
    <row r="257">
      <c r="A257" s="31" t="s">
        <v>10</v>
      </c>
      <c r="B257" s="34" t="s">
        <v>388</v>
      </c>
      <c r="C257" s="35">
        <v>2014.0</v>
      </c>
      <c r="D257" s="34" t="s">
        <v>4</v>
      </c>
      <c r="E257" s="34">
        <v>12.0</v>
      </c>
      <c r="F257" s="35">
        <v>8.70312182</v>
      </c>
    </row>
    <row r="258">
      <c r="A258" s="31" t="s">
        <v>10</v>
      </c>
      <c r="B258" s="34" t="s">
        <v>388</v>
      </c>
      <c r="C258" s="35">
        <v>2015.0</v>
      </c>
      <c r="D258" s="34" t="s">
        <v>4</v>
      </c>
      <c r="E258" s="34">
        <v>12.0</v>
      </c>
      <c r="F258" s="35">
        <v>10.0997086</v>
      </c>
    </row>
    <row r="259">
      <c r="A259" s="31" t="s">
        <v>10</v>
      </c>
      <c r="B259" s="34" t="s">
        <v>388</v>
      </c>
      <c r="C259" s="35">
        <v>2016.0</v>
      </c>
      <c r="D259" s="34" t="s">
        <v>4</v>
      </c>
      <c r="E259" s="34">
        <v>12.0</v>
      </c>
      <c r="F259" s="35">
        <v>10.1038311</v>
      </c>
    </row>
    <row r="260">
      <c r="A260" s="31" t="s">
        <v>10</v>
      </c>
      <c r="B260" s="34" t="s">
        <v>388</v>
      </c>
      <c r="C260" s="35">
        <v>2017.0</v>
      </c>
      <c r="D260" s="34" t="s">
        <v>4</v>
      </c>
      <c r="E260" s="34">
        <v>12.0</v>
      </c>
      <c r="F260" s="35">
        <v>10.2946201</v>
      </c>
    </row>
    <row r="261">
      <c r="A261" s="31" t="s">
        <v>10</v>
      </c>
      <c r="B261" s="34" t="s">
        <v>388</v>
      </c>
      <c r="C261" s="35">
        <v>2018.0</v>
      </c>
      <c r="D261" s="34" t="s">
        <v>4</v>
      </c>
      <c r="E261" s="34">
        <v>12.0</v>
      </c>
      <c r="F261" s="35">
        <v>9.18869715</v>
      </c>
    </row>
    <row r="262">
      <c r="A262" s="31" t="s">
        <v>10</v>
      </c>
      <c r="B262" s="34" t="s">
        <v>388</v>
      </c>
      <c r="C262" s="35">
        <v>2019.0</v>
      </c>
      <c r="D262" s="34" t="s">
        <v>4</v>
      </c>
      <c r="E262" s="34">
        <v>12.0</v>
      </c>
      <c r="F262" s="35">
        <v>10.3573205</v>
      </c>
    </row>
    <row r="263">
      <c r="A263" s="31" t="s">
        <v>10</v>
      </c>
      <c r="B263" s="34" t="s">
        <v>388</v>
      </c>
      <c r="C263" s="35">
        <v>2020.0</v>
      </c>
      <c r="D263" s="34" t="s">
        <v>4</v>
      </c>
      <c r="E263" s="34">
        <v>12.0</v>
      </c>
      <c r="F263" s="35">
        <v>8.55604119</v>
      </c>
    </row>
    <row r="264">
      <c r="A264" s="31" t="s">
        <v>10</v>
      </c>
      <c r="B264" s="34" t="s">
        <v>388</v>
      </c>
      <c r="C264" s="35">
        <v>2021.0</v>
      </c>
      <c r="D264" s="34" t="s">
        <v>4</v>
      </c>
      <c r="E264" s="34">
        <v>12.0</v>
      </c>
      <c r="F264" s="35">
        <v>9.02247374</v>
      </c>
    </row>
    <row r="265">
      <c r="A265" s="31" t="s">
        <v>10</v>
      </c>
      <c r="B265" s="34" t="s">
        <v>388</v>
      </c>
      <c r="C265" s="35">
        <v>2022.0</v>
      </c>
      <c r="D265" s="34" t="s">
        <v>4</v>
      </c>
      <c r="E265" s="34">
        <v>12.0</v>
      </c>
      <c r="F265" s="35">
        <v>7.88008355</v>
      </c>
    </row>
    <row r="266">
      <c r="A266" s="31" t="s">
        <v>11</v>
      </c>
      <c r="B266" s="34" t="s">
        <v>402</v>
      </c>
      <c r="C266" s="35">
        <v>1990.0</v>
      </c>
      <c r="D266" s="34" t="s">
        <v>4</v>
      </c>
      <c r="E266" s="34">
        <v>12.0</v>
      </c>
      <c r="F266" s="35">
        <v>12.0555881</v>
      </c>
    </row>
    <row r="267">
      <c r="A267" s="31" t="s">
        <v>11</v>
      </c>
      <c r="B267" s="34" t="s">
        <v>402</v>
      </c>
      <c r="C267" s="35">
        <v>1991.0</v>
      </c>
      <c r="D267" s="34" t="s">
        <v>4</v>
      </c>
      <c r="E267" s="34">
        <v>12.0</v>
      </c>
      <c r="F267" s="35">
        <v>17.7215756</v>
      </c>
    </row>
    <row r="268">
      <c r="A268" s="31" t="s">
        <v>11</v>
      </c>
      <c r="B268" s="34" t="s">
        <v>402</v>
      </c>
      <c r="C268" s="35">
        <v>1992.0</v>
      </c>
      <c r="D268" s="34" t="s">
        <v>4</v>
      </c>
      <c r="E268" s="34">
        <v>12.0</v>
      </c>
      <c r="F268" s="35">
        <v>18.0877891</v>
      </c>
    </row>
    <row r="269">
      <c r="A269" s="31" t="s">
        <v>11</v>
      </c>
      <c r="B269" s="34" t="s">
        <v>402</v>
      </c>
      <c r="C269" s="35">
        <v>1993.0</v>
      </c>
      <c r="D269" s="34" t="s">
        <v>4</v>
      </c>
      <c r="E269" s="34">
        <v>12.0</v>
      </c>
      <c r="F269" s="35">
        <v>17.1497993</v>
      </c>
    </row>
    <row r="270">
      <c r="A270" s="31" t="s">
        <v>11</v>
      </c>
      <c r="B270" s="34" t="s">
        <v>402</v>
      </c>
      <c r="C270" s="35">
        <v>1994.0</v>
      </c>
      <c r="D270" s="34" t="s">
        <v>4</v>
      </c>
      <c r="E270" s="34">
        <v>12.0</v>
      </c>
      <c r="F270" s="35">
        <v>20.2276404</v>
      </c>
    </row>
    <row r="271">
      <c r="A271" s="31" t="s">
        <v>11</v>
      </c>
      <c r="B271" s="34" t="s">
        <v>402</v>
      </c>
      <c r="C271" s="35">
        <v>1995.0</v>
      </c>
      <c r="D271" s="34" t="s">
        <v>4</v>
      </c>
      <c r="E271" s="34">
        <v>12.0</v>
      </c>
      <c r="F271" s="35">
        <v>25.9578279</v>
      </c>
    </row>
    <row r="272">
      <c r="A272" s="31" t="s">
        <v>11</v>
      </c>
      <c r="B272" s="34" t="s">
        <v>402</v>
      </c>
      <c r="C272" s="35">
        <v>1996.0</v>
      </c>
      <c r="D272" s="34" t="s">
        <v>4</v>
      </c>
      <c r="E272" s="34">
        <v>12.0</v>
      </c>
      <c r="F272" s="35">
        <v>22.504665</v>
      </c>
    </row>
    <row r="273">
      <c r="A273" s="31" t="s">
        <v>11</v>
      </c>
      <c r="B273" s="34" t="s">
        <v>402</v>
      </c>
      <c r="C273" s="35">
        <v>1997.0</v>
      </c>
      <c r="D273" s="34" t="s">
        <v>4</v>
      </c>
      <c r="E273" s="34">
        <v>12.0</v>
      </c>
      <c r="F273" s="35">
        <v>21.6981585</v>
      </c>
    </row>
    <row r="274">
      <c r="A274" s="31" t="s">
        <v>11</v>
      </c>
      <c r="B274" s="34" t="s">
        <v>402</v>
      </c>
      <c r="C274" s="35">
        <v>1998.0</v>
      </c>
      <c r="D274" s="34" t="s">
        <v>4</v>
      </c>
      <c r="E274" s="34">
        <v>12.0</v>
      </c>
      <c r="F274" s="35">
        <v>20.6017518</v>
      </c>
    </row>
    <row r="275">
      <c r="A275" s="31" t="s">
        <v>11</v>
      </c>
      <c r="B275" s="34" t="s">
        <v>402</v>
      </c>
      <c r="C275" s="35">
        <v>1999.0</v>
      </c>
      <c r="D275" s="34" t="s">
        <v>4</v>
      </c>
      <c r="E275" s="34">
        <v>12.0</v>
      </c>
      <c r="F275" s="35">
        <v>17.7509308</v>
      </c>
    </row>
    <row r="276">
      <c r="A276" s="31" t="s">
        <v>11</v>
      </c>
      <c r="B276" s="34" t="s">
        <v>402</v>
      </c>
      <c r="C276" s="35">
        <v>2000.0</v>
      </c>
      <c r="D276" s="34" t="s">
        <v>4</v>
      </c>
      <c r="E276" s="34">
        <v>12.0</v>
      </c>
      <c r="F276" s="35">
        <v>18.969337</v>
      </c>
    </row>
    <row r="277">
      <c r="A277" s="31" t="s">
        <v>11</v>
      </c>
      <c r="B277" s="34" t="s">
        <v>402</v>
      </c>
      <c r="C277" s="35">
        <v>2001.0</v>
      </c>
      <c r="D277" s="34" t="s">
        <v>4</v>
      </c>
      <c r="E277" s="34">
        <v>12.0</v>
      </c>
      <c r="F277" s="35">
        <v>20.009574</v>
      </c>
    </row>
    <row r="278">
      <c r="A278" s="31" t="s">
        <v>11</v>
      </c>
      <c r="B278" s="34" t="s">
        <v>402</v>
      </c>
      <c r="C278" s="35">
        <v>2002.0</v>
      </c>
      <c r="D278" s="34" t="s">
        <v>4</v>
      </c>
      <c r="E278" s="34">
        <v>12.0</v>
      </c>
      <c r="F278" s="35">
        <v>19.6609818</v>
      </c>
    </row>
    <row r="279">
      <c r="A279" s="31" t="s">
        <v>11</v>
      </c>
      <c r="B279" s="34" t="s">
        <v>402</v>
      </c>
      <c r="C279" s="35">
        <v>2003.0</v>
      </c>
      <c r="D279" s="34" t="s">
        <v>4</v>
      </c>
      <c r="E279" s="34">
        <v>12.0</v>
      </c>
      <c r="F279" s="35">
        <v>16.5019675</v>
      </c>
    </row>
    <row r="280">
      <c r="A280" s="31" t="s">
        <v>11</v>
      </c>
      <c r="B280" s="34" t="s">
        <v>402</v>
      </c>
      <c r="C280" s="35">
        <v>2004.0</v>
      </c>
      <c r="D280" s="34" t="s">
        <v>4</v>
      </c>
      <c r="E280" s="34">
        <v>12.0</v>
      </c>
      <c r="F280" s="35">
        <v>13.8634411</v>
      </c>
    </row>
    <row r="281">
      <c r="A281" s="31" t="s">
        <v>11</v>
      </c>
      <c r="B281" s="34" t="s">
        <v>402</v>
      </c>
      <c r="C281" s="35">
        <v>2005.0</v>
      </c>
      <c r="D281" s="34" t="s">
        <v>4</v>
      </c>
      <c r="E281" s="34">
        <v>12.0</v>
      </c>
      <c r="F281" s="35">
        <v>16.9210924</v>
      </c>
    </row>
    <row r="282">
      <c r="A282" s="31" t="s">
        <v>11</v>
      </c>
      <c r="B282" s="34" t="s">
        <v>402</v>
      </c>
      <c r="C282" s="35">
        <v>2006.0</v>
      </c>
      <c r="D282" s="34" t="s">
        <v>4</v>
      </c>
      <c r="E282" s="34">
        <v>12.0</v>
      </c>
      <c r="F282" s="35">
        <v>18.903162</v>
      </c>
    </row>
    <row r="283">
      <c r="A283" s="31" t="s">
        <v>11</v>
      </c>
      <c r="B283" s="34" t="s">
        <v>402</v>
      </c>
      <c r="C283" s="35">
        <v>2007.0</v>
      </c>
      <c r="D283" s="34" t="s">
        <v>4</v>
      </c>
      <c r="E283" s="34">
        <v>12.0</v>
      </c>
      <c r="F283" s="35">
        <v>15.2445806</v>
      </c>
    </row>
    <row r="284">
      <c r="A284" s="31" t="s">
        <v>11</v>
      </c>
      <c r="B284" s="34" t="s">
        <v>402</v>
      </c>
      <c r="C284" s="35">
        <v>2008.0</v>
      </c>
      <c r="D284" s="34" t="s">
        <v>4</v>
      </c>
      <c r="E284" s="34">
        <v>12.0</v>
      </c>
      <c r="F284" s="35">
        <v>74.2880896</v>
      </c>
    </row>
    <row r="285">
      <c r="A285" s="31" t="s">
        <v>11</v>
      </c>
      <c r="B285" s="34" t="s">
        <v>402</v>
      </c>
      <c r="C285" s="35">
        <v>2009.0</v>
      </c>
      <c r="D285" s="34" t="s">
        <v>4</v>
      </c>
      <c r="E285" s="34">
        <v>12.0</v>
      </c>
      <c r="F285" s="35">
        <v>104.742712</v>
      </c>
    </row>
    <row r="286">
      <c r="A286" s="31" t="s">
        <v>11</v>
      </c>
      <c r="B286" s="34" t="s">
        <v>402</v>
      </c>
      <c r="C286" s="35">
        <v>2010.0</v>
      </c>
      <c r="D286" s="34" t="s">
        <v>4</v>
      </c>
      <c r="E286" s="34">
        <v>12.0</v>
      </c>
      <c r="F286" s="35">
        <v>181.197515</v>
      </c>
    </row>
    <row r="287">
      <c r="A287" s="31" t="s">
        <v>11</v>
      </c>
      <c r="B287" s="34" t="s">
        <v>402</v>
      </c>
      <c r="C287" s="35">
        <v>2011.0</v>
      </c>
      <c r="D287" s="34" t="s">
        <v>4</v>
      </c>
      <c r="E287" s="34">
        <v>12.0</v>
      </c>
      <c r="F287" s="35">
        <v>127.220823</v>
      </c>
    </row>
    <row r="288">
      <c r="A288" s="31" t="s">
        <v>11</v>
      </c>
      <c r="B288" s="34" t="s">
        <v>402</v>
      </c>
      <c r="C288" s="35">
        <v>2012.0</v>
      </c>
      <c r="D288" s="34" t="s">
        <v>4</v>
      </c>
      <c r="E288" s="34">
        <v>12.0</v>
      </c>
      <c r="F288" s="35">
        <v>78.601633</v>
      </c>
    </row>
    <row r="289">
      <c r="A289" s="31" t="s">
        <v>11</v>
      </c>
      <c r="B289" s="34" t="s">
        <v>402</v>
      </c>
      <c r="C289" s="35">
        <v>2013.0</v>
      </c>
      <c r="D289" s="34" t="s">
        <v>4</v>
      </c>
      <c r="E289" s="34">
        <v>12.0</v>
      </c>
      <c r="F289" s="35">
        <v>59.6878823</v>
      </c>
    </row>
    <row r="290">
      <c r="A290" s="31" t="s">
        <v>11</v>
      </c>
      <c r="B290" s="34" t="s">
        <v>402</v>
      </c>
      <c r="C290" s="35">
        <v>2014.0</v>
      </c>
      <c r="D290" s="34" t="s">
        <v>4</v>
      </c>
      <c r="E290" s="34">
        <v>12.0</v>
      </c>
      <c r="F290" s="35">
        <v>48.4613926</v>
      </c>
    </row>
    <row r="291">
      <c r="A291" s="31" t="s">
        <v>11</v>
      </c>
      <c r="B291" s="34" t="s">
        <v>402</v>
      </c>
      <c r="C291" s="35">
        <v>2015.0</v>
      </c>
      <c r="D291" s="34" t="s">
        <v>4</v>
      </c>
      <c r="E291" s="34">
        <v>12.0</v>
      </c>
      <c r="F291" s="35">
        <v>42.33</v>
      </c>
    </row>
    <row r="292">
      <c r="A292" s="31" t="s">
        <v>11</v>
      </c>
      <c r="B292" s="34" t="s">
        <v>402</v>
      </c>
      <c r="C292" s="35">
        <v>2016.0</v>
      </c>
      <c r="D292" s="34" t="s">
        <v>4</v>
      </c>
      <c r="E292" s="34">
        <v>12.0</v>
      </c>
      <c r="F292" s="35">
        <v>48.6905495</v>
      </c>
    </row>
    <row r="293">
      <c r="A293" s="31" t="s">
        <v>11</v>
      </c>
      <c r="B293" s="34" t="s">
        <v>402</v>
      </c>
      <c r="C293" s="35">
        <v>2017.0</v>
      </c>
      <c r="D293" s="34" t="s">
        <v>4</v>
      </c>
      <c r="E293" s="34">
        <v>12.0</v>
      </c>
      <c r="F293" s="35">
        <v>59.0428829</v>
      </c>
    </row>
    <row r="294">
      <c r="A294" s="31" t="s">
        <v>11</v>
      </c>
      <c r="B294" s="34" t="s">
        <v>402</v>
      </c>
      <c r="C294" s="35">
        <v>2018.0</v>
      </c>
      <c r="D294" s="34" t="s">
        <v>4</v>
      </c>
      <c r="E294" s="34">
        <v>12.0</v>
      </c>
      <c r="F294" s="35">
        <v>53.4612763</v>
      </c>
    </row>
    <row r="295">
      <c r="A295" s="31" t="s">
        <v>11</v>
      </c>
      <c r="B295" s="34" t="s">
        <v>402</v>
      </c>
      <c r="C295" s="35">
        <v>2019.0</v>
      </c>
      <c r="D295" s="34" t="s">
        <v>4</v>
      </c>
      <c r="E295" s="34">
        <v>12.0</v>
      </c>
      <c r="F295" s="35">
        <v>60.4985836</v>
      </c>
    </row>
    <row r="296">
      <c r="A296" s="31" t="s">
        <v>11</v>
      </c>
      <c r="B296" s="34" t="s">
        <v>402</v>
      </c>
      <c r="C296" s="35">
        <v>2020.0</v>
      </c>
      <c r="D296" s="34" t="s">
        <v>4</v>
      </c>
      <c r="E296" s="34">
        <v>12.0</v>
      </c>
      <c r="F296" s="35">
        <v>85.3742052</v>
      </c>
    </row>
    <row r="297">
      <c r="A297" s="31" t="s">
        <v>11</v>
      </c>
      <c r="B297" s="34" t="s">
        <v>402</v>
      </c>
      <c r="C297" s="35">
        <v>2021.0</v>
      </c>
      <c r="D297" s="34" t="s">
        <v>4</v>
      </c>
      <c r="E297" s="34">
        <v>12.0</v>
      </c>
      <c r="F297" s="35">
        <v>67.499314</v>
      </c>
    </row>
    <row r="298">
      <c r="A298" s="31" t="s">
        <v>11</v>
      </c>
      <c r="B298" s="34" t="s">
        <v>402</v>
      </c>
      <c r="C298" s="35">
        <v>2022.0</v>
      </c>
      <c r="D298" s="34" t="s">
        <v>4</v>
      </c>
      <c r="E298" s="34">
        <v>12.0</v>
      </c>
      <c r="F298" s="35">
        <v>47.5338573</v>
      </c>
    </row>
    <row r="299">
      <c r="A299" s="31" t="s">
        <v>12</v>
      </c>
      <c r="B299" s="34" t="s">
        <v>401</v>
      </c>
      <c r="C299" s="35">
        <v>1990.0</v>
      </c>
      <c r="D299" s="34" t="s">
        <v>4</v>
      </c>
      <c r="E299" s="34">
        <v>12.0</v>
      </c>
      <c r="F299" s="35">
        <v>13.9060243</v>
      </c>
    </row>
    <row r="300">
      <c r="A300" s="31" t="s">
        <v>12</v>
      </c>
      <c r="B300" s="34" t="s">
        <v>401</v>
      </c>
      <c r="C300" s="35">
        <v>1991.0</v>
      </c>
      <c r="D300" s="34" t="s">
        <v>4</v>
      </c>
      <c r="E300" s="34">
        <v>12.0</v>
      </c>
      <c r="F300" s="35">
        <v>12.0509309</v>
      </c>
    </row>
    <row r="301">
      <c r="A301" s="31" t="s">
        <v>12</v>
      </c>
      <c r="B301" s="34" t="s">
        <v>401</v>
      </c>
      <c r="C301" s="35">
        <v>1992.0</v>
      </c>
      <c r="D301" s="34" t="s">
        <v>4</v>
      </c>
      <c r="E301" s="34">
        <v>12.0</v>
      </c>
      <c r="F301" s="35">
        <v>13.1661344</v>
      </c>
    </row>
    <row r="302">
      <c r="A302" s="31" t="s">
        <v>12</v>
      </c>
      <c r="B302" s="34" t="s">
        <v>401</v>
      </c>
      <c r="C302" s="35">
        <v>1993.0</v>
      </c>
      <c r="D302" s="34" t="s">
        <v>4</v>
      </c>
      <c r="E302" s="34">
        <v>12.0</v>
      </c>
      <c r="F302" s="35">
        <v>13.1233626</v>
      </c>
    </row>
    <row r="303">
      <c r="A303" s="31" t="s">
        <v>12</v>
      </c>
      <c r="B303" s="34" t="s">
        <v>401</v>
      </c>
      <c r="C303" s="35">
        <v>1994.0</v>
      </c>
      <c r="D303" s="34" t="s">
        <v>4</v>
      </c>
      <c r="E303" s="34">
        <v>12.0</v>
      </c>
      <c r="F303" s="35">
        <v>12.6680142</v>
      </c>
    </row>
    <row r="304">
      <c r="A304" s="31" t="s">
        <v>12</v>
      </c>
      <c r="B304" s="34" t="s">
        <v>401</v>
      </c>
      <c r="C304" s="35">
        <v>1995.0</v>
      </c>
      <c r="D304" s="34" t="s">
        <v>4</v>
      </c>
      <c r="E304" s="34">
        <v>12.0</v>
      </c>
      <c r="F304" s="35">
        <v>14.4401514</v>
      </c>
    </row>
    <row r="305">
      <c r="A305" s="31" t="s">
        <v>12</v>
      </c>
      <c r="B305" s="34" t="s">
        <v>401</v>
      </c>
      <c r="C305" s="35">
        <v>1996.0</v>
      </c>
      <c r="D305" s="34" t="s">
        <v>4</v>
      </c>
      <c r="E305" s="34">
        <v>12.0</v>
      </c>
      <c r="F305" s="35">
        <v>13.0919153</v>
      </c>
    </row>
    <row r="306">
      <c r="A306" s="31" t="s">
        <v>12</v>
      </c>
      <c r="B306" s="34" t="s">
        <v>401</v>
      </c>
      <c r="C306" s="35">
        <v>1997.0</v>
      </c>
      <c r="D306" s="34" t="s">
        <v>4</v>
      </c>
      <c r="E306" s="34">
        <v>12.0</v>
      </c>
      <c r="F306" s="35">
        <v>12.3713255</v>
      </c>
    </row>
    <row r="307">
      <c r="A307" s="31" t="s">
        <v>12</v>
      </c>
      <c r="B307" s="34" t="s">
        <v>401</v>
      </c>
      <c r="C307" s="35">
        <v>1998.0</v>
      </c>
      <c r="D307" s="34" t="s">
        <v>4</v>
      </c>
      <c r="E307" s="34">
        <v>12.0</v>
      </c>
      <c r="F307" s="35">
        <v>12.3117217</v>
      </c>
    </row>
    <row r="308">
      <c r="A308" s="31" t="s">
        <v>12</v>
      </c>
      <c r="B308" s="34" t="s">
        <v>401</v>
      </c>
      <c r="C308" s="35">
        <v>1999.0</v>
      </c>
      <c r="D308" s="34" t="s">
        <v>4</v>
      </c>
      <c r="E308" s="34">
        <v>12.0</v>
      </c>
      <c r="F308" s="35">
        <v>10.3540068</v>
      </c>
    </row>
    <row r="309">
      <c r="A309" s="31" t="s">
        <v>12</v>
      </c>
      <c r="B309" s="34" t="s">
        <v>401</v>
      </c>
      <c r="C309" s="35">
        <v>2000.0</v>
      </c>
      <c r="D309" s="34" t="s">
        <v>4</v>
      </c>
      <c r="E309" s="34">
        <v>12.0</v>
      </c>
      <c r="F309" s="35">
        <v>9.12005589</v>
      </c>
    </row>
    <row r="310">
      <c r="A310" s="31" t="s">
        <v>12</v>
      </c>
      <c r="B310" s="34" t="s">
        <v>401</v>
      </c>
      <c r="C310" s="35">
        <v>2001.0</v>
      </c>
      <c r="D310" s="34" t="s">
        <v>4</v>
      </c>
      <c r="E310" s="34">
        <v>12.0</v>
      </c>
      <c r="F310" s="35">
        <v>9.76175941</v>
      </c>
    </row>
    <row r="311">
      <c r="A311" s="31" t="s">
        <v>12</v>
      </c>
      <c r="B311" s="34" t="s">
        <v>401</v>
      </c>
      <c r="C311" s="35">
        <v>2002.0</v>
      </c>
      <c r="D311" s="34" t="s">
        <v>4</v>
      </c>
      <c r="E311" s="34">
        <v>12.0</v>
      </c>
      <c r="F311" s="35">
        <v>9.33137363</v>
      </c>
    </row>
    <row r="312">
      <c r="A312" s="31" t="s">
        <v>12</v>
      </c>
      <c r="B312" s="34" t="s">
        <v>401</v>
      </c>
      <c r="C312" s="35">
        <v>2003.0</v>
      </c>
      <c r="D312" s="34" t="s">
        <v>4</v>
      </c>
      <c r="E312" s="34">
        <v>12.0</v>
      </c>
      <c r="F312" s="35">
        <v>9.60766378</v>
      </c>
    </row>
    <row r="313">
      <c r="A313" s="31" t="s">
        <v>12</v>
      </c>
      <c r="B313" s="34" t="s">
        <v>401</v>
      </c>
      <c r="C313" s="35">
        <v>2004.0</v>
      </c>
      <c r="D313" s="34" t="s">
        <v>4</v>
      </c>
      <c r="E313" s="34">
        <v>12.0</v>
      </c>
      <c r="F313" s="35">
        <v>9.32640201</v>
      </c>
    </row>
    <row r="314">
      <c r="A314" s="31" t="s">
        <v>12</v>
      </c>
      <c r="B314" s="34" t="s">
        <v>401</v>
      </c>
      <c r="C314" s="35">
        <v>2005.0</v>
      </c>
      <c r="D314" s="34" t="s">
        <v>4</v>
      </c>
      <c r="E314" s="34">
        <v>12.0</v>
      </c>
      <c r="F314" s="35">
        <v>8.34336802</v>
      </c>
    </row>
    <row r="315">
      <c r="A315" s="31" t="s">
        <v>12</v>
      </c>
      <c r="B315" s="34" t="s">
        <v>401</v>
      </c>
      <c r="C315" s="35">
        <v>2006.0</v>
      </c>
      <c r="D315" s="34" t="s">
        <v>4</v>
      </c>
      <c r="E315" s="34">
        <v>12.0</v>
      </c>
      <c r="F315" s="35">
        <v>8.60944566</v>
      </c>
    </row>
    <row r="316">
      <c r="A316" s="31" t="s">
        <v>12</v>
      </c>
      <c r="B316" s="34" t="s">
        <v>401</v>
      </c>
      <c r="C316" s="35">
        <v>2007.0</v>
      </c>
      <c r="D316" s="34" t="s">
        <v>4</v>
      </c>
      <c r="E316" s="34">
        <v>12.0</v>
      </c>
      <c r="F316" s="35">
        <v>8.4665765</v>
      </c>
    </row>
    <row r="317">
      <c r="A317" s="31" t="s">
        <v>12</v>
      </c>
      <c r="B317" s="34" t="s">
        <v>401</v>
      </c>
      <c r="C317" s="35">
        <v>2008.0</v>
      </c>
      <c r="D317" s="34" t="s">
        <v>4</v>
      </c>
      <c r="E317" s="34">
        <v>12.0</v>
      </c>
      <c r="F317" s="35">
        <v>9.39852228</v>
      </c>
    </row>
    <row r="318">
      <c r="A318" s="31" t="s">
        <v>12</v>
      </c>
      <c r="B318" s="34" t="s">
        <v>401</v>
      </c>
      <c r="C318" s="35">
        <v>2009.0</v>
      </c>
      <c r="D318" s="34" t="s">
        <v>4</v>
      </c>
      <c r="E318" s="34">
        <v>12.0</v>
      </c>
      <c r="F318" s="35">
        <v>10.078381</v>
      </c>
    </row>
    <row r="319">
      <c r="A319" s="31" t="s">
        <v>12</v>
      </c>
      <c r="B319" s="34" t="s">
        <v>401</v>
      </c>
      <c r="C319" s="35">
        <v>2010.0</v>
      </c>
      <c r="D319" s="34" t="s">
        <v>4</v>
      </c>
      <c r="E319" s="34">
        <v>12.0</v>
      </c>
      <c r="F319" s="35">
        <v>11.3001209</v>
      </c>
    </row>
    <row r="320">
      <c r="A320" s="31" t="s">
        <v>12</v>
      </c>
      <c r="B320" s="34" t="s">
        <v>401</v>
      </c>
      <c r="C320" s="35">
        <v>2011.0</v>
      </c>
      <c r="D320" s="34" t="s">
        <v>4</v>
      </c>
      <c r="E320" s="34">
        <v>12.0</v>
      </c>
      <c r="F320" s="35">
        <v>11.9458435</v>
      </c>
    </row>
    <row r="321">
      <c r="A321" s="31" t="s">
        <v>12</v>
      </c>
      <c r="B321" s="34" t="s">
        <v>401</v>
      </c>
      <c r="C321" s="35">
        <v>2012.0</v>
      </c>
      <c r="D321" s="34" t="s">
        <v>4</v>
      </c>
      <c r="E321" s="34">
        <v>12.0</v>
      </c>
      <c r="F321" s="35">
        <v>11.6236006</v>
      </c>
    </row>
    <row r="322">
      <c r="A322" s="31" t="s">
        <v>12</v>
      </c>
      <c r="B322" s="34" t="s">
        <v>401</v>
      </c>
      <c r="C322" s="35">
        <v>2013.0</v>
      </c>
      <c r="D322" s="34" t="s">
        <v>4</v>
      </c>
      <c r="E322" s="34">
        <v>12.0</v>
      </c>
      <c r="F322" s="35">
        <v>11.9826927</v>
      </c>
    </row>
    <row r="323">
      <c r="A323" s="31" t="s">
        <v>12</v>
      </c>
      <c r="B323" s="34" t="s">
        <v>401</v>
      </c>
      <c r="C323" s="35">
        <v>2014.0</v>
      </c>
      <c r="D323" s="34" t="s">
        <v>4</v>
      </c>
      <c r="E323" s="34">
        <v>12.0</v>
      </c>
      <c r="F323" s="35">
        <v>12.0027234</v>
      </c>
    </row>
    <row r="324">
      <c r="A324" s="31" t="s">
        <v>12</v>
      </c>
      <c r="B324" s="34" t="s">
        <v>401</v>
      </c>
      <c r="C324" s="35">
        <v>2015.0</v>
      </c>
      <c r="D324" s="34" t="s">
        <v>4</v>
      </c>
      <c r="E324" s="34">
        <v>12.0</v>
      </c>
      <c r="F324" s="35">
        <v>11.8004066</v>
      </c>
    </row>
    <row r="325">
      <c r="A325" s="31" t="s">
        <v>12</v>
      </c>
      <c r="B325" s="34" t="s">
        <v>401</v>
      </c>
      <c r="C325" s="35">
        <v>2016.0</v>
      </c>
      <c r="D325" s="34" t="s">
        <v>4</v>
      </c>
      <c r="E325" s="34">
        <v>12.0</v>
      </c>
      <c r="F325" s="35">
        <v>14.3962554</v>
      </c>
    </row>
    <row r="326">
      <c r="A326" s="31" t="s">
        <v>12</v>
      </c>
      <c r="B326" s="34" t="s">
        <v>401</v>
      </c>
      <c r="C326" s="35">
        <v>2017.0</v>
      </c>
      <c r="D326" s="34" t="s">
        <v>4</v>
      </c>
      <c r="E326" s="34">
        <v>12.0</v>
      </c>
      <c r="F326" s="35">
        <v>13.2478864</v>
      </c>
    </row>
    <row r="327">
      <c r="A327" s="31" t="s">
        <v>12</v>
      </c>
      <c r="B327" s="34" t="s">
        <v>401</v>
      </c>
      <c r="C327" s="35">
        <v>2018.0</v>
      </c>
      <c r="D327" s="34" t="s">
        <v>4</v>
      </c>
      <c r="E327" s="34">
        <v>12.0</v>
      </c>
      <c r="F327" s="35">
        <v>14.3498445</v>
      </c>
    </row>
    <row r="328">
      <c r="A328" s="31" t="s">
        <v>12</v>
      </c>
      <c r="B328" s="34" t="s">
        <v>401</v>
      </c>
      <c r="C328" s="35">
        <v>2019.0</v>
      </c>
      <c r="D328" s="34" t="s">
        <v>4</v>
      </c>
      <c r="E328" s="34">
        <v>12.0</v>
      </c>
      <c r="F328" s="35">
        <v>13.047102</v>
      </c>
    </row>
    <row r="329">
      <c r="A329" s="31" t="s">
        <v>12</v>
      </c>
      <c r="B329" s="34" t="s">
        <v>401</v>
      </c>
      <c r="C329" s="35">
        <v>2020.0</v>
      </c>
      <c r="D329" s="34" t="s">
        <v>4</v>
      </c>
      <c r="E329" s="34">
        <v>12.0</v>
      </c>
      <c r="F329" s="35">
        <v>13.7046585</v>
      </c>
    </row>
    <row r="330">
      <c r="A330" s="31" t="s">
        <v>12</v>
      </c>
      <c r="B330" s="34" t="s">
        <v>401</v>
      </c>
      <c r="C330" s="35">
        <v>2021.0</v>
      </c>
      <c r="D330" s="34" t="s">
        <v>4</v>
      </c>
      <c r="E330" s="34">
        <v>12.0</v>
      </c>
      <c r="F330" s="35">
        <v>10.87068</v>
      </c>
    </row>
    <row r="331">
      <c r="A331" s="31" t="s">
        <v>12</v>
      </c>
      <c r="B331" s="34" t="s">
        <v>401</v>
      </c>
      <c r="C331" s="35">
        <v>2022.0</v>
      </c>
      <c r="D331" s="34" t="s">
        <v>4</v>
      </c>
      <c r="E331" s="34">
        <v>12.0</v>
      </c>
      <c r="F331" s="35">
        <v>8.5194883</v>
      </c>
    </row>
    <row r="332">
      <c r="A332" s="31" t="s">
        <v>13</v>
      </c>
      <c r="B332" s="34" t="s">
        <v>403</v>
      </c>
      <c r="C332" s="35">
        <v>1990.0</v>
      </c>
      <c r="D332" s="34" t="s">
        <v>4</v>
      </c>
      <c r="E332" s="34">
        <v>12.0</v>
      </c>
      <c r="F332" s="35">
        <v>21.447683</v>
      </c>
    </row>
    <row r="333">
      <c r="A333" s="31" t="s">
        <v>13</v>
      </c>
      <c r="B333" s="34" t="s">
        <v>403</v>
      </c>
      <c r="C333" s="35">
        <v>1991.0</v>
      </c>
      <c r="D333" s="34" t="s">
        <v>4</v>
      </c>
      <c r="E333" s="34">
        <v>12.0</v>
      </c>
      <c r="F333" s="35">
        <v>23.829768</v>
      </c>
    </row>
    <row r="334">
      <c r="A334" s="31" t="s">
        <v>13</v>
      </c>
      <c r="B334" s="34" t="s">
        <v>403</v>
      </c>
      <c r="C334" s="35">
        <v>1992.0</v>
      </c>
      <c r="D334" s="34" t="s">
        <v>4</v>
      </c>
      <c r="E334" s="34">
        <v>12.0</v>
      </c>
      <c r="F334" s="35">
        <v>42.8891351</v>
      </c>
    </row>
    <row r="335">
      <c r="A335" s="31" t="s">
        <v>13</v>
      </c>
      <c r="B335" s="34" t="s">
        <v>403</v>
      </c>
      <c r="C335" s="35">
        <v>1993.0</v>
      </c>
      <c r="D335" s="34" t="s">
        <v>4</v>
      </c>
      <c r="E335" s="34">
        <v>12.0</v>
      </c>
      <c r="F335" s="35">
        <v>24.7298421</v>
      </c>
    </row>
    <row r="336">
      <c r="A336" s="31" t="s">
        <v>13</v>
      </c>
      <c r="B336" s="34" t="s">
        <v>403</v>
      </c>
      <c r="C336" s="35">
        <v>1994.0</v>
      </c>
      <c r="D336" s="34" t="s">
        <v>4</v>
      </c>
      <c r="E336" s="34">
        <v>12.0</v>
      </c>
      <c r="F336" s="35">
        <v>24.0652043</v>
      </c>
    </row>
    <row r="337">
      <c r="A337" s="31" t="s">
        <v>13</v>
      </c>
      <c r="B337" s="34" t="s">
        <v>403</v>
      </c>
      <c r="C337" s="35">
        <v>1995.0</v>
      </c>
      <c r="D337" s="34" t="s">
        <v>4</v>
      </c>
      <c r="E337" s="34">
        <v>12.0</v>
      </c>
      <c r="F337" s="35">
        <v>21.4552538</v>
      </c>
    </row>
    <row r="338">
      <c r="A338" s="31" t="s">
        <v>13</v>
      </c>
      <c r="B338" s="34" t="s">
        <v>403</v>
      </c>
      <c r="C338" s="35">
        <v>1996.0</v>
      </c>
      <c r="D338" s="34" t="s">
        <v>4</v>
      </c>
      <c r="E338" s="34">
        <v>12.0</v>
      </c>
      <c r="F338" s="35">
        <v>17.0825578</v>
      </c>
    </row>
    <row r="339">
      <c r="A339" s="31" t="s">
        <v>13</v>
      </c>
      <c r="B339" s="34" t="s">
        <v>403</v>
      </c>
      <c r="C339" s="35">
        <v>1997.0</v>
      </c>
      <c r="D339" s="34" t="s">
        <v>4</v>
      </c>
      <c r="E339" s="34">
        <v>12.0</v>
      </c>
      <c r="F339" s="35">
        <v>17.1864842</v>
      </c>
    </row>
    <row r="340">
      <c r="A340" s="31" t="s">
        <v>13</v>
      </c>
      <c r="B340" s="34" t="s">
        <v>403</v>
      </c>
      <c r="C340" s="35">
        <v>1998.0</v>
      </c>
      <c r="D340" s="34" t="s">
        <v>4</v>
      </c>
      <c r="E340" s="34">
        <v>12.0</v>
      </c>
      <c r="F340" s="35">
        <v>17.6471826</v>
      </c>
    </row>
    <row r="341">
      <c r="A341" s="31" t="s">
        <v>13</v>
      </c>
      <c r="B341" s="34" t="s">
        <v>403</v>
      </c>
      <c r="C341" s="35">
        <v>1999.0</v>
      </c>
      <c r="D341" s="34" t="s">
        <v>4</v>
      </c>
      <c r="E341" s="34">
        <v>12.0</v>
      </c>
      <c r="F341" s="35">
        <v>14.7305497</v>
      </c>
    </row>
    <row r="342">
      <c r="A342" s="31" t="s">
        <v>13</v>
      </c>
      <c r="B342" s="34" t="s">
        <v>403</v>
      </c>
      <c r="C342" s="35">
        <v>2000.0</v>
      </c>
      <c r="D342" s="34" t="s">
        <v>4</v>
      </c>
      <c r="E342" s="34">
        <v>12.0</v>
      </c>
      <c r="F342" s="35">
        <v>11.0848035</v>
      </c>
    </row>
    <row r="343">
      <c r="A343" s="31" t="s">
        <v>13</v>
      </c>
      <c r="B343" s="34" t="s">
        <v>403</v>
      </c>
      <c r="C343" s="35">
        <v>2001.0</v>
      </c>
      <c r="D343" s="34" t="s">
        <v>4</v>
      </c>
      <c r="E343" s="34">
        <v>12.0</v>
      </c>
      <c r="F343" s="35">
        <v>11.4383337</v>
      </c>
    </row>
    <row r="344">
      <c r="A344" s="31" t="s">
        <v>13</v>
      </c>
      <c r="B344" s="34" t="s">
        <v>403</v>
      </c>
      <c r="C344" s="35">
        <v>2002.0</v>
      </c>
      <c r="D344" s="34" t="s">
        <v>4</v>
      </c>
      <c r="E344" s="34">
        <v>12.0</v>
      </c>
      <c r="F344" s="35">
        <v>12.2973662</v>
      </c>
    </row>
    <row r="345">
      <c r="A345" s="31" t="s">
        <v>13</v>
      </c>
      <c r="B345" s="34" t="s">
        <v>403</v>
      </c>
      <c r="C345" s="35">
        <v>2003.0</v>
      </c>
      <c r="D345" s="34" t="s">
        <v>4</v>
      </c>
      <c r="E345" s="34">
        <v>12.0</v>
      </c>
      <c r="F345" s="35">
        <v>13.0711351</v>
      </c>
    </row>
    <row r="346">
      <c r="A346" s="31" t="s">
        <v>13</v>
      </c>
      <c r="B346" s="34" t="s">
        <v>403</v>
      </c>
      <c r="C346" s="35">
        <v>2004.0</v>
      </c>
      <c r="D346" s="34" t="s">
        <v>4</v>
      </c>
      <c r="E346" s="34">
        <v>12.0</v>
      </c>
      <c r="F346" s="35">
        <v>10.9242073</v>
      </c>
    </row>
    <row r="347">
      <c r="A347" s="31" t="s">
        <v>13</v>
      </c>
      <c r="B347" s="34" t="s">
        <v>403</v>
      </c>
      <c r="C347" s="35">
        <v>2005.0</v>
      </c>
      <c r="D347" s="34" t="s">
        <v>4</v>
      </c>
      <c r="E347" s="34">
        <v>12.0</v>
      </c>
      <c r="F347" s="35">
        <v>11.3791025</v>
      </c>
    </row>
    <row r="348">
      <c r="A348" s="31" t="s">
        <v>13</v>
      </c>
      <c r="B348" s="34" t="s">
        <v>403</v>
      </c>
      <c r="C348" s="35">
        <v>2006.0</v>
      </c>
      <c r="D348" s="34" t="s">
        <v>4</v>
      </c>
      <c r="E348" s="34">
        <v>12.0</v>
      </c>
      <c r="F348" s="35">
        <v>11.6818004</v>
      </c>
    </row>
    <row r="349">
      <c r="A349" s="31" t="s">
        <v>13</v>
      </c>
      <c r="B349" s="34" t="s">
        <v>403</v>
      </c>
      <c r="C349" s="35">
        <v>2007.0</v>
      </c>
      <c r="D349" s="34" t="s">
        <v>4</v>
      </c>
      <c r="E349" s="34">
        <v>12.0</v>
      </c>
      <c r="F349" s="35">
        <v>10.2162672</v>
      </c>
    </row>
    <row r="350">
      <c r="A350" s="31" t="s">
        <v>13</v>
      </c>
      <c r="B350" s="34" t="s">
        <v>403</v>
      </c>
      <c r="C350" s="35">
        <v>2008.0</v>
      </c>
      <c r="D350" s="34" t="s">
        <v>4</v>
      </c>
      <c r="E350" s="34">
        <v>12.0</v>
      </c>
      <c r="F350" s="35">
        <v>23.896213</v>
      </c>
    </row>
    <row r="351">
      <c r="A351" s="31" t="s">
        <v>13</v>
      </c>
      <c r="B351" s="34" t="s">
        <v>403</v>
      </c>
      <c r="C351" s="35">
        <v>2009.0</v>
      </c>
      <c r="D351" s="34" t="s">
        <v>4</v>
      </c>
      <c r="E351" s="34">
        <v>12.0</v>
      </c>
      <c r="F351" s="35">
        <v>60.2824247</v>
      </c>
    </row>
    <row r="352">
      <c r="A352" s="31" t="s">
        <v>13</v>
      </c>
      <c r="B352" s="34" t="s">
        <v>403</v>
      </c>
      <c r="C352" s="35">
        <v>2010.0</v>
      </c>
      <c r="D352" s="34" t="s">
        <v>4</v>
      </c>
      <c r="E352" s="34">
        <v>12.0</v>
      </c>
      <c r="F352" s="35">
        <v>65.291737</v>
      </c>
    </row>
    <row r="353">
      <c r="A353" s="31" t="s">
        <v>13</v>
      </c>
      <c r="B353" s="34" t="s">
        <v>403</v>
      </c>
      <c r="C353" s="35">
        <v>2011.0</v>
      </c>
      <c r="D353" s="34" t="s">
        <v>4</v>
      </c>
      <c r="E353" s="34">
        <v>12.0</v>
      </c>
      <c r="F353" s="35">
        <v>62.3190819</v>
      </c>
    </row>
    <row r="354">
      <c r="A354" s="31" t="s">
        <v>13</v>
      </c>
      <c r="B354" s="34" t="s">
        <v>403</v>
      </c>
      <c r="C354" s="35">
        <v>2012.0</v>
      </c>
      <c r="D354" s="34" t="s">
        <v>4</v>
      </c>
      <c r="E354" s="34">
        <v>12.0</v>
      </c>
      <c r="F354" s="35">
        <v>48.0083493</v>
      </c>
    </row>
    <row r="355">
      <c r="A355" s="31" t="s">
        <v>13</v>
      </c>
      <c r="B355" s="34" t="s">
        <v>403</v>
      </c>
      <c r="C355" s="35">
        <v>2013.0</v>
      </c>
      <c r="D355" s="34" t="s">
        <v>4</v>
      </c>
      <c r="E355" s="34">
        <v>12.0</v>
      </c>
      <c r="F355" s="35">
        <v>28.0718686</v>
      </c>
    </row>
    <row r="356">
      <c r="A356" s="31" t="s">
        <v>13</v>
      </c>
      <c r="B356" s="34" t="s">
        <v>403</v>
      </c>
      <c r="C356" s="35">
        <v>2014.0</v>
      </c>
      <c r="D356" s="34" t="s">
        <v>4</v>
      </c>
      <c r="E356" s="34">
        <v>12.0</v>
      </c>
      <c r="F356" s="35">
        <v>20.0313166</v>
      </c>
    </row>
    <row r="357">
      <c r="A357" s="31" t="s">
        <v>13</v>
      </c>
      <c r="B357" s="34" t="s">
        <v>403</v>
      </c>
      <c r="C357" s="35">
        <v>2015.0</v>
      </c>
      <c r="D357" s="34" t="s">
        <v>4</v>
      </c>
      <c r="E357" s="34">
        <v>12.0</v>
      </c>
      <c r="F357" s="35">
        <v>12.5028745</v>
      </c>
    </row>
    <row r="358">
      <c r="A358" s="31" t="s">
        <v>13</v>
      </c>
      <c r="B358" s="34" t="s">
        <v>403</v>
      </c>
      <c r="C358" s="35">
        <v>2016.0</v>
      </c>
      <c r="D358" s="34" t="s">
        <v>4</v>
      </c>
      <c r="E358" s="34">
        <v>12.0</v>
      </c>
      <c r="F358" s="35">
        <v>13.0624318</v>
      </c>
    </row>
    <row r="359">
      <c r="A359" s="31" t="s">
        <v>13</v>
      </c>
      <c r="B359" s="34" t="s">
        <v>403</v>
      </c>
      <c r="C359" s="35">
        <v>2017.0</v>
      </c>
      <c r="D359" s="34" t="s">
        <v>4</v>
      </c>
      <c r="E359" s="34">
        <v>12.0</v>
      </c>
      <c r="F359" s="35">
        <v>12.636099</v>
      </c>
    </row>
    <row r="360">
      <c r="A360" s="31" t="s">
        <v>13</v>
      </c>
      <c r="B360" s="34" t="s">
        <v>403</v>
      </c>
      <c r="C360" s="35">
        <v>2018.0</v>
      </c>
      <c r="D360" s="34" t="s">
        <v>4</v>
      </c>
      <c r="E360" s="34">
        <v>12.0</v>
      </c>
      <c r="F360" s="35">
        <v>9.87175446</v>
      </c>
    </row>
    <row r="361">
      <c r="A361" s="31" t="s">
        <v>13</v>
      </c>
      <c r="B361" s="34" t="s">
        <v>403</v>
      </c>
      <c r="C361" s="35">
        <v>2019.0</v>
      </c>
      <c r="D361" s="34" t="s">
        <v>4</v>
      </c>
      <c r="E361" s="34">
        <v>12.0</v>
      </c>
      <c r="F361" s="35">
        <v>10.5615209</v>
      </c>
    </row>
    <row r="362">
      <c r="A362" s="31" t="s">
        <v>13</v>
      </c>
      <c r="B362" s="34" t="s">
        <v>403</v>
      </c>
      <c r="C362" s="35">
        <v>2020.0</v>
      </c>
      <c r="D362" s="34" t="s">
        <v>4</v>
      </c>
      <c r="E362" s="34">
        <v>12.0</v>
      </c>
      <c r="F362" s="35">
        <v>10.8171816</v>
      </c>
    </row>
    <row r="363">
      <c r="A363" s="31" t="s">
        <v>13</v>
      </c>
      <c r="B363" s="34" t="s">
        <v>403</v>
      </c>
      <c r="C363" s="35">
        <v>2021.0</v>
      </c>
      <c r="D363" s="34" t="s">
        <v>4</v>
      </c>
      <c r="E363" s="34">
        <v>12.0</v>
      </c>
      <c r="F363" s="35">
        <v>11.2288296</v>
      </c>
    </row>
    <row r="364">
      <c r="A364" s="31" t="s">
        <v>13</v>
      </c>
      <c r="B364" s="34" t="s">
        <v>403</v>
      </c>
      <c r="C364" s="35">
        <v>2022.0</v>
      </c>
      <c r="D364" s="34" t="s">
        <v>4</v>
      </c>
      <c r="E364" s="34">
        <v>12.0</v>
      </c>
      <c r="F364" s="35">
        <v>10.826382</v>
      </c>
    </row>
    <row r="365">
      <c r="A365" s="31" t="s">
        <v>14</v>
      </c>
      <c r="B365" s="34" t="s">
        <v>395</v>
      </c>
      <c r="C365" s="35">
        <v>1990.0</v>
      </c>
      <c r="D365" s="34" t="s">
        <v>4</v>
      </c>
      <c r="E365" s="34">
        <v>12.0</v>
      </c>
      <c r="F365" s="35">
        <v>9.40205584</v>
      </c>
    </row>
    <row r="366">
      <c r="A366" s="31" t="s">
        <v>14</v>
      </c>
      <c r="B366" s="34" t="s">
        <v>395</v>
      </c>
      <c r="C366" s="35">
        <v>1991.0</v>
      </c>
      <c r="D366" s="34" t="s">
        <v>4</v>
      </c>
      <c r="E366" s="34">
        <v>12.0</v>
      </c>
      <c r="F366" s="35">
        <v>9.80586757</v>
      </c>
    </row>
    <row r="367">
      <c r="A367" s="31" t="s">
        <v>14</v>
      </c>
      <c r="B367" s="34" t="s">
        <v>395</v>
      </c>
      <c r="C367" s="35">
        <v>1992.0</v>
      </c>
      <c r="D367" s="34" t="s">
        <v>4</v>
      </c>
      <c r="E367" s="34">
        <v>12.0</v>
      </c>
      <c r="F367" s="35">
        <v>8.36372582</v>
      </c>
    </row>
    <row r="368">
      <c r="A368" s="31" t="s">
        <v>14</v>
      </c>
      <c r="B368" s="34" t="s">
        <v>395</v>
      </c>
      <c r="C368" s="35">
        <v>1993.0</v>
      </c>
      <c r="D368" s="34" t="s">
        <v>4</v>
      </c>
      <c r="E368" s="34">
        <v>12.0</v>
      </c>
      <c r="F368" s="35">
        <v>8.85588417</v>
      </c>
    </row>
    <row r="369">
      <c r="A369" s="31" t="s">
        <v>14</v>
      </c>
      <c r="B369" s="34" t="s">
        <v>395</v>
      </c>
      <c r="C369" s="35">
        <v>1994.0</v>
      </c>
      <c r="D369" s="34" t="s">
        <v>4</v>
      </c>
      <c r="E369" s="34">
        <v>12.0</v>
      </c>
      <c r="F369" s="35">
        <v>7.47857558</v>
      </c>
    </row>
    <row r="370">
      <c r="A370" s="31" t="s">
        <v>14</v>
      </c>
      <c r="B370" s="34" t="s">
        <v>395</v>
      </c>
      <c r="C370" s="35">
        <v>1995.0</v>
      </c>
      <c r="D370" s="34" t="s">
        <v>4</v>
      </c>
      <c r="E370" s="34">
        <v>12.0</v>
      </c>
      <c r="F370" s="35">
        <v>6.63455275</v>
      </c>
    </row>
    <row r="371">
      <c r="A371" s="31" t="s">
        <v>14</v>
      </c>
      <c r="B371" s="34" t="s">
        <v>395</v>
      </c>
      <c r="C371" s="35">
        <v>1996.0</v>
      </c>
      <c r="D371" s="34" t="s">
        <v>4</v>
      </c>
      <c r="E371" s="34">
        <v>12.0</v>
      </c>
      <c r="F371" s="35">
        <v>6.74125966</v>
      </c>
    </row>
    <row r="372">
      <c r="A372" s="31" t="s">
        <v>14</v>
      </c>
      <c r="B372" s="34" t="s">
        <v>395</v>
      </c>
      <c r="C372" s="35">
        <v>1997.0</v>
      </c>
      <c r="D372" s="34" t="s">
        <v>4</v>
      </c>
      <c r="E372" s="34">
        <v>12.0</v>
      </c>
      <c r="F372" s="35">
        <v>6.52260976</v>
      </c>
    </row>
    <row r="373">
      <c r="A373" s="31" t="s">
        <v>14</v>
      </c>
      <c r="B373" s="34" t="s">
        <v>395</v>
      </c>
      <c r="C373" s="35">
        <v>1998.0</v>
      </c>
      <c r="D373" s="34" t="s">
        <v>4</v>
      </c>
      <c r="E373" s="34">
        <v>12.0</v>
      </c>
      <c r="F373" s="35">
        <v>6.7866384</v>
      </c>
    </row>
    <row r="374">
      <c r="A374" s="31" t="s">
        <v>14</v>
      </c>
      <c r="B374" s="34" t="s">
        <v>395</v>
      </c>
      <c r="C374" s="35">
        <v>1999.0</v>
      </c>
      <c r="D374" s="34" t="s">
        <v>4</v>
      </c>
      <c r="E374" s="34">
        <v>12.0</v>
      </c>
      <c r="F374" s="35">
        <v>5.30903353</v>
      </c>
    </row>
    <row r="375">
      <c r="A375" s="31" t="s">
        <v>14</v>
      </c>
      <c r="B375" s="34" t="s">
        <v>395</v>
      </c>
      <c r="C375" s="35">
        <v>2000.0</v>
      </c>
      <c r="D375" s="34" t="s">
        <v>4</v>
      </c>
      <c r="E375" s="34">
        <v>12.0</v>
      </c>
      <c r="F375" s="35">
        <v>5.27046183</v>
      </c>
    </row>
    <row r="376">
      <c r="A376" s="31" t="s">
        <v>14</v>
      </c>
      <c r="B376" s="34" t="s">
        <v>395</v>
      </c>
      <c r="C376" s="35">
        <v>2001.0</v>
      </c>
      <c r="D376" s="34" t="s">
        <v>4</v>
      </c>
      <c r="E376" s="34">
        <v>12.0</v>
      </c>
      <c r="F376" s="35">
        <v>4.91635251</v>
      </c>
    </row>
    <row r="377">
      <c r="A377" s="31" t="s">
        <v>14</v>
      </c>
      <c r="B377" s="34" t="s">
        <v>395</v>
      </c>
      <c r="C377" s="35">
        <v>2002.0</v>
      </c>
      <c r="D377" s="34" t="s">
        <v>4</v>
      </c>
      <c r="E377" s="34">
        <v>12.0</v>
      </c>
      <c r="F377" s="35">
        <v>4.24133743</v>
      </c>
    </row>
    <row r="378">
      <c r="A378" s="31" t="s">
        <v>14</v>
      </c>
      <c r="B378" s="34" t="s">
        <v>395</v>
      </c>
      <c r="C378" s="35">
        <v>2003.0</v>
      </c>
      <c r="D378" s="34" t="s">
        <v>4</v>
      </c>
      <c r="E378" s="34">
        <v>12.0</v>
      </c>
      <c r="F378" s="35">
        <v>4.81890534</v>
      </c>
    </row>
    <row r="379">
      <c r="A379" s="31" t="s">
        <v>14</v>
      </c>
      <c r="B379" s="34" t="s">
        <v>395</v>
      </c>
      <c r="C379" s="35">
        <v>2004.0</v>
      </c>
      <c r="D379" s="34" t="s">
        <v>4</v>
      </c>
      <c r="E379" s="34">
        <v>12.0</v>
      </c>
      <c r="F379" s="35">
        <v>3.70402405</v>
      </c>
    </row>
    <row r="380">
      <c r="A380" s="31" t="s">
        <v>14</v>
      </c>
      <c r="B380" s="34" t="s">
        <v>395</v>
      </c>
      <c r="C380" s="35">
        <v>2005.0</v>
      </c>
      <c r="D380" s="34" t="s">
        <v>4</v>
      </c>
      <c r="E380" s="34">
        <v>12.0</v>
      </c>
      <c r="F380" s="35">
        <v>4.56999692</v>
      </c>
    </row>
    <row r="381">
      <c r="A381" s="31" t="s">
        <v>14</v>
      </c>
      <c r="B381" s="34" t="s">
        <v>395</v>
      </c>
      <c r="C381" s="35">
        <v>2006.0</v>
      </c>
      <c r="D381" s="34" t="s">
        <v>4</v>
      </c>
      <c r="E381" s="34">
        <v>12.0</v>
      </c>
      <c r="F381" s="35">
        <v>3.9299802</v>
      </c>
    </row>
    <row r="382">
      <c r="A382" s="31" t="s">
        <v>14</v>
      </c>
      <c r="B382" s="34" t="s">
        <v>395</v>
      </c>
      <c r="C382" s="35">
        <v>2007.0</v>
      </c>
      <c r="D382" s="34" t="s">
        <v>4</v>
      </c>
      <c r="E382" s="34">
        <v>12.0</v>
      </c>
      <c r="F382" s="35">
        <v>4.19102861</v>
      </c>
    </row>
    <row r="383">
      <c r="A383" s="31" t="s">
        <v>14</v>
      </c>
      <c r="B383" s="34" t="s">
        <v>395</v>
      </c>
      <c r="C383" s="35">
        <v>2008.0</v>
      </c>
      <c r="D383" s="34" t="s">
        <v>4</v>
      </c>
      <c r="E383" s="34">
        <v>12.0</v>
      </c>
      <c r="F383" s="35">
        <v>5.2187699</v>
      </c>
    </row>
    <row r="384">
      <c r="A384" s="31" t="s">
        <v>14</v>
      </c>
      <c r="B384" s="34" t="s">
        <v>395</v>
      </c>
      <c r="C384" s="35">
        <v>2009.0</v>
      </c>
      <c r="D384" s="34" t="s">
        <v>4</v>
      </c>
      <c r="E384" s="34">
        <v>12.0</v>
      </c>
      <c r="F384" s="35">
        <v>8.53430435</v>
      </c>
    </row>
    <row r="385">
      <c r="A385" s="31" t="s">
        <v>14</v>
      </c>
      <c r="B385" s="34" t="s">
        <v>395</v>
      </c>
      <c r="C385" s="35">
        <v>2010.0</v>
      </c>
      <c r="D385" s="34" t="s">
        <v>4</v>
      </c>
      <c r="E385" s="34">
        <v>12.0</v>
      </c>
      <c r="F385" s="35">
        <v>7.77616931</v>
      </c>
    </row>
    <row r="386">
      <c r="A386" s="31" t="s">
        <v>14</v>
      </c>
      <c r="B386" s="34" t="s">
        <v>395</v>
      </c>
      <c r="C386" s="35">
        <v>2011.0</v>
      </c>
      <c r="D386" s="34" t="s">
        <v>4</v>
      </c>
      <c r="E386" s="34">
        <v>12.0</v>
      </c>
      <c r="F386" s="35">
        <v>10.3563754</v>
      </c>
    </row>
    <row r="387">
      <c r="A387" s="31" t="s">
        <v>14</v>
      </c>
      <c r="B387" s="34" t="s">
        <v>395</v>
      </c>
      <c r="C387" s="35">
        <v>2012.0</v>
      </c>
      <c r="D387" s="34" t="s">
        <v>4</v>
      </c>
      <c r="E387" s="34">
        <v>12.0</v>
      </c>
      <c r="F387" s="35">
        <v>11.5792181</v>
      </c>
    </row>
    <row r="388">
      <c r="A388" s="31" t="s">
        <v>14</v>
      </c>
      <c r="B388" s="34" t="s">
        <v>395</v>
      </c>
      <c r="C388" s="35">
        <v>2013.0</v>
      </c>
      <c r="D388" s="34" t="s">
        <v>4</v>
      </c>
      <c r="E388" s="34">
        <v>12.0</v>
      </c>
      <c r="F388" s="35">
        <v>11.8362142</v>
      </c>
    </row>
    <row r="389">
      <c r="A389" s="31" t="s">
        <v>14</v>
      </c>
      <c r="B389" s="34" t="s">
        <v>395</v>
      </c>
      <c r="C389" s="35">
        <v>2014.0</v>
      </c>
      <c r="D389" s="34" t="s">
        <v>4</v>
      </c>
      <c r="E389" s="34">
        <v>12.0</v>
      </c>
      <c r="F389" s="35">
        <v>13.1081037</v>
      </c>
    </row>
    <row r="390">
      <c r="A390" s="31" t="s">
        <v>14</v>
      </c>
      <c r="B390" s="34" t="s">
        <v>395</v>
      </c>
      <c r="C390" s="35">
        <v>2015.0</v>
      </c>
      <c r="D390" s="34" t="s">
        <v>4</v>
      </c>
      <c r="E390" s="34">
        <v>12.0</v>
      </c>
      <c r="F390" s="35">
        <v>15.8727851</v>
      </c>
    </row>
    <row r="391">
      <c r="A391" s="31" t="s">
        <v>14</v>
      </c>
      <c r="B391" s="34" t="s">
        <v>395</v>
      </c>
      <c r="C391" s="35">
        <v>2016.0</v>
      </c>
      <c r="D391" s="34" t="s">
        <v>4</v>
      </c>
      <c r="E391" s="34">
        <v>12.0</v>
      </c>
      <c r="F391" s="35">
        <v>19.7267416</v>
      </c>
    </row>
    <row r="392">
      <c r="A392" s="31" t="s">
        <v>14</v>
      </c>
      <c r="B392" s="34" t="s">
        <v>395</v>
      </c>
      <c r="C392" s="35">
        <v>2017.0</v>
      </c>
      <c r="D392" s="34" t="s">
        <v>4</v>
      </c>
      <c r="E392" s="34">
        <v>12.0</v>
      </c>
      <c r="F392" s="35">
        <v>34.5311794</v>
      </c>
    </row>
    <row r="393">
      <c r="A393" s="31" t="s">
        <v>14</v>
      </c>
      <c r="B393" s="34" t="s">
        <v>395</v>
      </c>
      <c r="C393" s="35">
        <v>2018.0</v>
      </c>
      <c r="D393" s="34" t="s">
        <v>4</v>
      </c>
      <c r="E393" s="34">
        <v>12.0</v>
      </c>
      <c r="F393" s="35">
        <v>53.3715261</v>
      </c>
    </row>
    <row r="394">
      <c r="A394" s="31" t="s">
        <v>14</v>
      </c>
      <c r="B394" s="34" t="s">
        <v>395</v>
      </c>
      <c r="C394" s="35">
        <v>2019.0</v>
      </c>
      <c r="D394" s="34" t="s">
        <v>4</v>
      </c>
      <c r="E394" s="34">
        <v>12.0</v>
      </c>
      <c r="F394" s="35">
        <v>59.2641844</v>
      </c>
    </row>
    <row r="395">
      <c r="A395" s="31" t="s">
        <v>14</v>
      </c>
      <c r="B395" s="34" t="s">
        <v>395</v>
      </c>
      <c r="C395" s="35">
        <v>2020.0</v>
      </c>
      <c r="D395" s="34" t="s">
        <v>4</v>
      </c>
      <c r="E395" s="34">
        <v>12.0</v>
      </c>
      <c r="F395" s="35">
        <v>73.4782939</v>
      </c>
    </row>
    <row r="396">
      <c r="A396" s="31" t="s">
        <v>14</v>
      </c>
      <c r="B396" s="34" t="s">
        <v>395</v>
      </c>
      <c r="C396" s="35">
        <v>2021.0</v>
      </c>
      <c r="D396" s="34" t="s">
        <v>4</v>
      </c>
      <c r="E396" s="34">
        <v>12.0</v>
      </c>
      <c r="F396" s="35">
        <v>61.5473476</v>
      </c>
    </row>
    <row r="397">
      <c r="A397" s="31" t="s">
        <v>14</v>
      </c>
      <c r="B397" s="34" t="s">
        <v>395</v>
      </c>
      <c r="C397" s="35">
        <v>2022.0</v>
      </c>
      <c r="D397" s="34" t="s">
        <v>4</v>
      </c>
      <c r="E397" s="34">
        <v>12.0</v>
      </c>
      <c r="F397" s="35">
        <v>56.7223</v>
      </c>
    </row>
    <row r="398">
      <c r="A398" s="31" t="s">
        <v>15</v>
      </c>
      <c r="B398" s="34" t="s">
        <v>377</v>
      </c>
      <c r="C398" s="35">
        <v>1990.0</v>
      </c>
      <c r="D398" s="34" t="s">
        <v>4</v>
      </c>
      <c r="E398" s="34">
        <v>12.0</v>
      </c>
      <c r="F398" s="35">
        <v>29.4833696</v>
      </c>
    </row>
    <row r="399">
      <c r="A399" s="31" t="s">
        <v>15</v>
      </c>
      <c r="B399" s="34" t="s">
        <v>377</v>
      </c>
      <c r="C399" s="35">
        <v>1991.0</v>
      </c>
      <c r="D399" s="34" t="s">
        <v>4</v>
      </c>
      <c r="E399" s="34">
        <v>12.0</v>
      </c>
      <c r="F399" s="35">
        <v>36.1027414</v>
      </c>
    </row>
    <row r="400">
      <c r="A400" s="31" t="s">
        <v>15</v>
      </c>
      <c r="B400" s="34" t="s">
        <v>377</v>
      </c>
      <c r="C400" s="35">
        <v>1992.0</v>
      </c>
      <c r="D400" s="34" t="s">
        <v>4</v>
      </c>
      <c r="E400" s="34">
        <v>12.0</v>
      </c>
      <c r="F400" s="35">
        <v>55.5952524</v>
      </c>
    </row>
    <row r="401">
      <c r="A401" s="31" t="s">
        <v>15</v>
      </c>
      <c r="B401" s="34" t="s">
        <v>377</v>
      </c>
      <c r="C401" s="35">
        <v>1993.0</v>
      </c>
      <c r="D401" s="34" t="s">
        <v>4</v>
      </c>
      <c r="E401" s="34">
        <v>12.0</v>
      </c>
      <c r="F401" s="35">
        <v>45.2132238</v>
      </c>
    </row>
    <row r="402">
      <c r="A402" s="31" t="s">
        <v>15</v>
      </c>
      <c r="B402" s="34" t="s">
        <v>377</v>
      </c>
      <c r="C402" s="35">
        <v>1994.0</v>
      </c>
      <c r="D402" s="34" t="s">
        <v>4</v>
      </c>
      <c r="E402" s="34">
        <v>12.0</v>
      </c>
      <c r="F402" s="35">
        <v>40.8745299</v>
      </c>
    </row>
    <row r="403">
      <c r="A403" s="31" t="s">
        <v>15</v>
      </c>
      <c r="B403" s="34" t="s">
        <v>377</v>
      </c>
      <c r="C403" s="35">
        <v>1995.0</v>
      </c>
      <c r="D403" s="34" t="s">
        <v>4</v>
      </c>
      <c r="E403" s="34">
        <v>12.0</v>
      </c>
      <c r="F403" s="35">
        <v>42.543723</v>
      </c>
    </row>
    <row r="404">
      <c r="A404" s="31" t="s">
        <v>15</v>
      </c>
      <c r="B404" s="34" t="s">
        <v>377</v>
      </c>
      <c r="C404" s="35">
        <v>1996.0</v>
      </c>
      <c r="D404" s="34" t="s">
        <v>4</v>
      </c>
      <c r="E404" s="34">
        <v>12.0</v>
      </c>
      <c r="F404" s="35">
        <v>34.2311006</v>
      </c>
    </row>
    <row r="405">
      <c r="A405" s="31" t="s">
        <v>15</v>
      </c>
      <c r="B405" s="34" t="s">
        <v>377</v>
      </c>
      <c r="C405" s="35">
        <v>1997.0</v>
      </c>
      <c r="D405" s="34" t="s">
        <v>4</v>
      </c>
      <c r="E405" s="34">
        <v>12.0</v>
      </c>
      <c r="F405" s="35">
        <v>35.4022444</v>
      </c>
    </row>
    <row r="406">
      <c r="A406" s="31" t="s">
        <v>15</v>
      </c>
      <c r="B406" s="34" t="s">
        <v>377</v>
      </c>
      <c r="C406" s="35">
        <v>1998.0</v>
      </c>
      <c r="D406" s="34" t="s">
        <v>4</v>
      </c>
      <c r="E406" s="34">
        <v>12.0</v>
      </c>
      <c r="F406" s="35">
        <v>36.3409856</v>
      </c>
    </row>
    <row r="407">
      <c r="A407" s="31" t="s">
        <v>15</v>
      </c>
      <c r="B407" s="34" t="s">
        <v>377</v>
      </c>
      <c r="C407" s="35">
        <v>1999.0</v>
      </c>
      <c r="D407" s="34" t="s">
        <v>4</v>
      </c>
      <c r="E407" s="34">
        <v>12.0</v>
      </c>
      <c r="F407" s="35">
        <v>30.3168301</v>
      </c>
    </row>
    <row r="408">
      <c r="A408" s="31" t="s">
        <v>15</v>
      </c>
      <c r="B408" s="34" t="s">
        <v>377</v>
      </c>
      <c r="C408" s="35">
        <v>2000.0</v>
      </c>
      <c r="D408" s="34" t="s">
        <v>4</v>
      </c>
      <c r="E408" s="34">
        <v>12.0</v>
      </c>
      <c r="F408" s="35">
        <v>25.3038853</v>
      </c>
    </row>
    <row r="409">
      <c r="A409" s="31" t="s">
        <v>15</v>
      </c>
      <c r="B409" s="34" t="s">
        <v>377</v>
      </c>
      <c r="C409" s="35">
        <v>2001.0</v>
      </c>
      <c r="D409" s="34" t="s">
        <v>4</v>
      </c>
      <c r="E409" s="34">
        <v>12.0</v>
      </c>
      <c r="F409" s="35">
        <v>20.162947</v>
      </c>
    </row>
    <row r="410">
      <c r="A410" s="31" t="s">
        <v>15</v>
      </c>
      <c r="B410" s="34" t="s">
        <v>377</v>
      </c>
      <c r="C410" s="35">
        <v>2002.0</v>
      </c>
      <c r="D410" s="34" t="s">
        <v>4</v>
      </c>
      <c r="E410" s="34">
        <v>12.0</v>
      </c>
      <c r="F410" s="35">
        <v>19.1787057</v>
      </c>
    </row>
    <row r="411">
      <c r="A411" s="31" t="s">
        <v>15</v>
      </c>
      <c r="B411" s="34" t="s">
        <v>377</v>
      </c>
      <c r="C411" s="35">
        <v>2003.0</v>
      </c>
      <c r="D411" s="34" t="s">
        <v>4</v>
      </c>
      <c r="E411" s="34">
        <v>12.0</v>
      </c>
      <c r="F411" s="35">
        <v>18.5597624</v>
      </c>
    </row>
    <row r="412">
      <c r="A412" s="31" t="s">
        <v>15</v>
      </c>
      <c r="B412" s="34" t="s">
        <v>377</v>
      </c>
      <c r="C412" s="35">
        <v>2004.0</v>
      </c>
      <c r="D412" s="34" t="s">
        <v>4</v>
      </c>
      <c r="E412" s="34">
        <v>12.0</v>
      </c>
      <c r="F412" s="35">
        <v>18.4891682</v>
      </c>
    </row>
    <row r="413">
      <c r="A413" s="31" t="s">
        <v>15</v>
      </c>
      <c r="B413" s="34" t="s">
        <v>377</v>
      </c>
      <c r="C413" s="35">
        <v>2005.0</v>
      </c>
      <c r="D413" s="34" t="s">
        <v>4</v>
      </c>
      <c r="E413" s="34">
        <v>12.0</v>
      </c>
      <c r="F413" s="35">
        <v>18.1909445</v>
      </c>
    </row>
    <row r="414">
      <c r="A414" s="31" t="s">
        <v>15</v>
      </c>
      <c r="B414" s="34" t="s">
        <v>377</v>
      </c>
      <c r="C414" s="35">
        <v>2006.0</v>
      </c>
      <c r="D414" s="34" t="s">
        <v>4</v>
      </c>
      <c r="E414" s="34">
        <v>12.0</v>
      </c>
      <c r="F414" s="35">
        <v>23.8293416</v>
      </c>
    </row>
    <row r="415">
      <c r="A415" s="31" t="s">
        <v>15</v>
      </c>
      <c r="B415" s="34" t="s">
        <v>377</v>
      </c>
      <c r="C415" s="35">
        <v>2007.0</v>
      </c>
      <c r="D415" s="34" t="s">
        <v>4</v>
      </c>
      <c r="E415" s="34">
        <v>12.0</v>
      </c>
      <c r="F415" s="35">
        <v>22.6198748</v>
      </c>
    </row>
    <row r="416">
      <c r="A416" s="31" t="s">
        <v>15</v>
      </c>
      <c r="B416" s="34" t="s">
        <v>377</v>
      </c>
      <c r="C416" s="35">
        <v>2008.0</v>
      </c>
      <c r="D416" s="34" t="s">
        <v>4</v>
      </c>
      <c r="E416" s="34">
        <v>12.0</v>
      </c>
      <c r="F416" s="35">
        <v>29.3386534</v>
      </c>
    </row>
    <row r="417">
      <c r="A417" s="31" t="s">
        <v>15</v>
      </c>
      <c r="B417" s="34" t="s">
        <v>377</v>
      </c>
      <c r="C417" s="35">
        <v>2009.0</v>
      </c>
      <c r="D417" s="34" t="s">
        <v>4</v>
      </c>
      <c r="E417" s="34">
        <v>12.0</v>
      </c>
      <c r="F417" s="35">
        <v>51.0646796</v>
      </c>
    </row>
    <row r="418">
      <c r="A418" s="31" t="s">
        <v>15</v>
      </c>
      <c r="B418" s="34" t="s">
        <v>377</v>
      </c>
      <c r="C418" s="35">
        <v>2010.0</v>
      </c>
      <c r="D418" s="34" t="s">
        <v>4</v>
      </c>
      <c r="E418" s="34">
        <v>12.0</v>
      </c>
      <c r="F418" s="35">
        <v>43.6380102</v>
      </c>
    </row>
    <row r="419">
      <c r="A419" s="31" t="s">
        <v>15</v>
      </c>
      <c r="B419" s="34" t="s">
        <v>377</v>
      </c>
      <c r="C419" s="35">
        <v>2011.0</v>
      </c>
      <c r="D419" s="34" t="s">
        <v>4</v>
      </c>
      <c r="E419" s="34">
        <v>12.0</v>
      </c>
      <c r="F419" s="35">
        <v>67.5608126</v>
      </c>
    </row>
    <row r="420">
      <c r="A420" s="31" t="s">
        <v>15</v>
      </c>
      <c r="B420" s="34" t="s">
        <v>377</v>
      </c>
      <c r="C420" s="35">
        <v>2012.0</v>
      </c>
      <c r="D420" s="34" t="s">
        <v>4</v>
      </c>
      <c r="E420" s="34">
        <v>12.0</v>
      </c>
      <c r="F420" s="35">
        <v>73.1503306</v>
      </c>
    </row>
    <row r="421">
      <c r="A421" s="31" t="s">
        <v>15</v>
      </c>
      <c r="B421" s="34" t="s">
        <v>377</v>
      </c>
      <c r="C421" s="35">
        <v>2013.0</v>
      </c>
      <c r="D421" s="34" t="s">
        <v>4</v>
      </c>
      <c r="E421" s="34">
        <v>12.0</v>
      </c>
      <c r="F421" s="35">
        <v>63.2216064</v>
      </c>
    </row>
    <row r="422">
      <c r="A422" s="31" t="s">
        <v>15</v>
      </c>
      <c r="B422" s="34" t="s">
        <v>377</v>
      </c>
      <c r="C422" s="35">
        <v>2014.0</v>
      </c>
      <c r="D422" s="34" t="s">
        <v>4</v>
      </c>
      <c r="E422" s="34">
        <v>12.0</v>
      </c>
      <c r="F422" s="35">
        <v>47.071446</v>
      </c>
    </row>
    <row r="423">
      <c r="A423" s="31" t="s">
        <v>15</v>
      </c>
      <c r="B423" s="34" t="s">
        <v>377</v>
      </c>
      <c r="C423" s="35">
        <v>2015.0</v>
      </c>
      <c r="D423" s="34" t="s">
        <v>4</v>
      </c>
      <c r="E423" s="34">
        <v>12.0</v>
      </c>
      <c r="F423" s="35">
        <v>65.8152753</v>
      </c>
    </row>
    <row r="424">
      <c r="A424" s="31" t="s">
        <v>15</v>
      </c>
      <c r="B424" s="34" t="s">
        <v>377</v>
      </c>
      <c r="C424" s="35">
        <v>2016.0</v>
      </c>
      <c r="D424" s="34" t="s">
        <v>4</v>
      </c>
      <c r="E424" s="34">
        <v>12.0</v>
      </c>
      <c r="F424" s="35">
        <v>69.9797986</v>
      </c>
    </row>
    <row r="425">
      <c r="A425" s="31" t="s">
        <v>15</v>
      </c>
      <c r="B425" s="34" t="s">
        <v>377</v>
      </c>
      <c r="C425" s="35">
        <v>2017.0</v>
      </c>
      <c r="D425" s="34" t="s">
        <v>4</v>
      </c>
      <c r="E425" s="34">
        <v>12.0</v>
      </c>
      <c r="F425" s="35">
        <v>67.8276542</v>
      </c>
    </row>
    <row r="426">
      <c r="A426" s="31" t="s">
        <v>15</v>
      </c>
      <c r="B426" s="34" t="s">
        <v>377</v>
      </c>
      <c r="C426" s="35">
        <v>2018.0</v>
      </c>
      <c r="D426" s="34" t="s">
        <v>4</v>
      </c>
      <c r="E426" s="34">
        <v>12.0</v>
      </c>
      <c r="F426" s="35">
        <v>57.7094606</v>
      </c>
    </row>
    <row r="427">
      <c r="A427" s="31" t="s">
        <v>15</v>
      </c>
      <c r="B427" s="34" t="s">
        <v>377</v>
      </c>
      <c r="C427" s="35">
        <v>2019.0</v>
      </c>
      <c r="D427" s="34" t="s">
        <v>4</v>
      </c>
      <c r="E427" s="34">
        <v>12.0</v>
      </c>
      <c r="F427" s="35">
        <v>50.0759879</v>
      </c>
    </row>
    <row r="428">
      <c r="A428" s="31" t="s">
        <v>15</v>
      </c>
      <c r="B428" s="34" t="s">
        <v>377</v>
      </c>
      <c r="C428" s="35">
        <v>2020.0</v>
      </c>
      <c r="D428" s="34" t="s">
        <v>4</v>
      </c>
      <c r="E428" s="34">
        <v>12.0</v>
      </c>
      <c r="F428" s="35">
        <v>38.1115875</v>
      </c>
    </row>
    <row r="429">
      <c r="A429" s="31" t="s">
        <v>15</v>
      </c>
      <c r="B429" s="34" t="s">
        <v>377</v>
      </c>
      <c r="C429" s="35">
        <v>2021.0</v>
      </c>
      <c r="D429" s="34" t="s">
        <v>4</v>
      </c>
      <c r="E429" s="34">
        <v>12.0</v>
      </c>
      <c r="F429" s="35">
        <v>37.7397083</v>
      </c>
    </row>
    <row r="430">
      <c r="A430" s="31" t="s">
        <v>15</v>
      </c>
      <c r="B430" s="34" t="s">
        <v>377</v>
      </c>
      <c r="C430" s="35">
        <v>2022.0</v>
      </c>
      <c r="D430" s="34" t="s">
        <v>4</v>
      </c>
      <c r="E430" s="34">
        <v>12.0</v>
      </c>
      <c r="F430" s="35">
        <v>35.8060429</v>
      </c>
    </row>
    <row r="431">
      <c r="A431" s="31" t="s">
        <v>16</v>
      </c>
      <c r="B431" s="34" t="s">
        <v>382</v>
      </c>
      <c r="C431" s="35">
        <v>1990.0</v>
      </c>
      <c r="D431" s="34" t="s">
        <v>4</v>
      </c>
      <c r="E431" s="34">
        <v>12.0</v>
      </c>
      <c r="F431" s="35">
        <v>10.5988341</v>
      </c>
    </row>
    <row r="432">
      <c r="A432" s="31" t="s">
        <v>16</v>
      </c>
      <c r="B432" s="34" t="s">
        <v>382</v>
      </c>
      <c r="C432" s="35">
        <v>1991.0</v>
      </c>
      <c r="D432" s="34" t="s">
        <v>4</v>
      </c>
      <c r="E432" s="34">
        <v>12.0</v>
      </c>
      <c r="F432" s="35">
        <v>8.69246268</v>
      </c>
    </row>
    <row r="433">
      <c r="A433" s="31" t="s">
        <v>16</v>
      </c>
      <c r="B433" s="34" t="s">
        <v>382</v>
      </c>
      <c r="C433" s="35">
        <v>1992.0</v>
      </c>
      <c r="D433" s="34" t="s">
        <v>4</v>
      </c>
      <c r="E433" s="34">
        <v>12.0</v>
      </c>
      <c r="F433" s="35">
        <v>7.93564341</v>
      </c>
    </row>
    <row r="434">
      <c r="A434" s="31" t="s">
        <v>16</v>
      </c>
      <c r="B434" s="34" t="s">
        <v>382</v>
      </c>
      <c r="C434" s="35">
        <v>1993.0</v>
      </c>
      <c r="D434" s="34" t="s">
        <v>4</v>
      </c>
      <c r="E434" s="34">
        <v>12.0</v>
      </c>
      <c r="F434" s="35">
        <v>6.76983574</v>
      </c>
    </row>
    <row r="435">
      <c r="A435" s="31" t="s">
        <v>16</v>
      </c>
      <c r="B435" s="34" t="s">
        <v>382</v>
      </c>
      <c r="C435" s="35">
        <v>1994.0</v>
      </c>
      <c r="D435" s="34" t="s">
        <v>4</v>
      </c>
      <c r="E435" s="34">
        <v>12.0</v>
      </c>
      <c r="F435" s="35">
        <v>8.73309387</v>
      </c>
    </row>
    <row r="436">
      <c r="A436" s="31" t="s">
        <v>16</v>
      </c>
      <c r="B436" s="34" t="s">
        <v>382</v>
      </c>
      <c r="C436" s="35">
        <v>1995.0</v>
      </c>
      <c r="D436" s="34" t="s">
        <v>4</v>
      </c>
      <c r="E436" s="34">
        <v>12.0</v>
      </c>
      <c r="F436" s="35">
        <v>8.06462515</v>
      </c>
    </row>
    <row r="437">
      <c r="A437" s="31" t="s">
        <v>16</v>
      </c>
      <c r="B437" s="34" t="s">
        <v>382</v>
      </c>
      <c r="C437" s="35">
        <v>1996.0</v>
      </c>
      <c r="D437" s="34" t="s">
        <v>4</v>
      </c>
      <c r="E437" s="34">
        <v>12.0</v>
      </c>
      <c r="F437" s="35">
        <v>6.74137208</v>
      </c>
    </row>
    <row r="438">
      <c r="A438" s="31" t="s">
        <v>16</v>
      </c>
      <c r="B438" s="34" t="s">
        <v>382</v>
      </c>
      <c r="C438" s="35">
        <v>1997.0</v>
      </c>
      <c r="D438" s="34" t="s">
        <v>4</v>
      </c>
      <c r="E438" s="34">
        <v>12.0</v>
      </c>
      <c r="F438" s="35">
        <v>6.37437087</v>
      </c>
    </row>
    <row r="439">
      <c r="A439" s="31" t="s">
        <v>16</v>
      </c>
      <c r="B439" s="34" t="s">
        <v>382</v>
      </c>
      <c r="C439" s="35">
        <v>1998.0</v>
      </c>
      <c r="D439" s="34" t="s">
        <v>4</v>
      </c>
      <c r="E439" s="34">
        <v>12.0</v>
      </c>
      <c r="F439" s="35">
        <v>7.45321434</v>
      </c>
    </row>
    <row r="440">
      <c r="A440" s="31" t="s">
        <v>16</v>
      </c>
      <c r="B440" s="34" t="s">
        <v>382</v>
      </c>
      <c r="C440" s="35">
        <v>1999.0</v>
      </c>
      <c r="D440" s="34" t="s">
        <v>4</v>
      </c>
      <c r="E440" s="34">
        <v>12.0</v>
      </c>
      <c r="F440" s="35">
        <v>5.91112491</v>
      </c>
    </row>
    <row r="441">
      <c r="A441" s="31" t="s">
        <v>16</v>
      </c>
      <c r="B441" s="34" t="s">
        <v>382</v>
      </c>
      <c r="C441" s="35">
        <v>2000.0</v>
      </c>
      <c r="D441" s="34" t="s">
        <v>4</v>
      </c>
      <c r="E441" s="34">
        <v>12.0</v>
      </c>
      <c r="F441" s="35">
        <v>4.18898062</v>
      </c>
    </row>
    <row r="442">
      <c r="A442" s="31" t="s">
        <v>16</v>
      </c>
      <c r="B442" s="34" t="s">
        <v>382</v>
      </c>
      <c r="C442" s="35">
        <v>2001.0</v>
      </c>
      <c r="D442" s="34" t="s">
        <v>4</v>
      </c>
      <c r="E442" s="34">
        <v>12.0</v>
      </c>
      <c r="F442" s="35">
        <v>5.30824733</v>
      </c>
    </row>
    <row r="443">
      <c r="A443" s="31" t="s">
        <v>16</v>
      </c>
      <c r="B443" s="34" t="s">
        <v>382</v>
      </c>
      <c r="C443" s="35">
        <v>2002.0</v>
      </c>
      <c r="D443" s="34" t="s">
        <v>4</v>
      </c>
      <c r="E443" s="34">
        <v>12.0</v>
      </c>
      <c r="F443" s="35">
        <v>3.11476634</v>
      </c>
    </row>
    <row r="444">
      <c r="A444" s="31" t="s">
        <v>16</v>
      </c>
      <c r="B444" s="34" t="s">
        <v>382</v>
      </c>
      <c r="C444" s="35">
        <v>2003.0</v>
      </c>
      <c r="D444" s="34" t="s">
        <v>4</v>
      </c>
      <c r="E444" s="34">
        <v>12.0</v>
      </c>
      <c r="F444" s="35">
        <v>3.58621795</v>
      </c>
    </row>
    <row r="445">
      <c r="A445" s="31" t="s">
        <v>16</v>
      </c>
      <c r="B445" s="34" t="s">
        <v>382</v>
      </c>
      <c r="C445" s="35">
        <v>2004.0</v>
      </c>
      <c r="D445" s="34" t="s">
        <v>4</v>
      </c>
      <c r="E445" s="34">
        <v>12.0</v>
      </c>
      <c r="F445" s="35">
        <v>3.92316932</v>
      </c>
    </row>
    <row r="446">
      <c r="A446" s="31" t="s">
        <v>16</v>
      </c>
      <c r="B446" s="34" t="s">
        <v>382</v>
      </c>
      <c r="C446" s="35">
        <v>2005.0</v>
      </c>
      <c r="D446" s="34" t="s">
        <v>4</v>
      </c>
      <c r="E446" s="34">
        <v>12.0</v>
      </c>
      <c r="F446" s="35">
        <v>3.29804154</v>
      </c>
    </row>
    <row r="447">
      <c r="A447" s="31" t="s">
        <v>16</v>
      </c>
      <c r="B447" s="34" t="s">
        <v>382</v>
      </c>
      <c r="C447" s="35">
        <v>2006.0</v>
      </c>
      <c r="D447" s="34" t="s">
        <v>4</v>
      </c>
      <c r="E447" s="34">
        <v>12.0</v>
      </c>
      <c r="F447" s="35">
        <v>2.30642051</v>
      </c>
    </row>
    <row r="448">
      <c r="A448" s="31" t="s">
        <v>16</v>
      </c>
      <c r="B448" s="34" t="s">
        <v>382</v>
      </c>
      <c r="C448" s="35">
        <v>2007.0</v>
      </c>
      <c r="D448" s="34" t="s">
        <v>4</v>
      </c>
      <c r="E448" s="34">
        <v>12.0</v>
      </c>
      <c r="F448" s="35">
        <v>3.23976855</v>
      </c>
    </row>
    <row r="449">
      <c r="A449" s="31" t="s">
        <v>16</v>
      </c>
      <c r="B449" s="34" t="s">
        <v>382</v>
      </c>
      <c r="C449" s="35">
        <v>2008.0</v>
      </c>
      <c r="D449" s="34" t="s">
        <v>4</v>
      </c>
      <c r="E449" s="34">
        <v>12.0</v>
      </c>
      <c r="F449" s="35">
        <v>4.16400793</v>
      </c>
    </row>
    <row r="450">
      <c r="A450" s="31" t="s">
        <v>16</v>
      </c>
      <c r="B450" s="34" t="s">
        <v>382</v>
      </c>
      <c r="C450" s="35">
        <v>2009.0</v>
      </c>
      <c r="D450" s="34" t="s">
        <v>4</v>
      </c>
      <c r="E450" s="34">
        <v>12.0</v>
      </c>
      <c r="F450" s="35">
        <v>6.1341197</v>
      </c>
    </row>
    <row r="451">
      <c r="A451" s="31" t="s">
        <v>16</v>
      </c>
      <c r="B451" s="34" t="s">
        <v>382</v>
      </c>
      <c r="C451" s="35">
        <v>2010.0</v>
      </c>
      <c r="D451" s="34" t="s">
        <v>4</v>
      </c>
      <c r="E451" s="34">
        <v>12.0</v>
      </c>
      <c r="F451" s="35">
        <v>5.04393377</v>
      </c>
    </row>
    <row r="452">
      <c r="A452" s="31" t="s">
        <v>16</v>
      </c>
      <c r="B452" s="34" t="s">
        <v>382</v>
      </c>
      <c r="C452" s="35">
        <v>2011.0</v>
      </c>
      <c r="D452" s="34" t="s">
        <v>4</v>
      </c>
      <c r="E452" s="34">
        <v>12.0</v>
      </c>
      <c r="F452" s="35">
        <v>8.27918421</v>
      </c>
    </row>
    <row r="453">
      <c r="A453" s="31" t="s">
        <v>16</v>
      </c>
      <c r="B453" s="34" t="s">
        <v>382</v>
      </c>
      <c r="C453" s="35">
        <v>2012.0</v>
      </c>
      <c r="D453" s="34" t="s">
        <v>4</v>
      </c>
      <c r="E453" s="34">
        <v>12.0</v>
      </c>
      <c r="F453" s="35">
        <v>5.94295898</v>
      </c>
    </row>
    <row r="454">
      <c r="A454" s="31" t="s">
        <v>16</v>
      </c>
      <c r="B454" s="34" t="s">
        <v>382</v>
      </c>
      <c r="C454" s="35">
        <v>2013.0</v>
      </c>
      <c r="D454" s="34" t="s">
        <v>4</v>
      </c>
      <c r="E454" s="34">
        <v>12.0</v>
      </c>
      <c r="F454" s="35">
        <v>6.66191684</v>
      </c>
    </row>
    <row r="455">
      <c r="A455" s="31" t="s">
        <v>16</v>
      </c>
      <c r="B455" s="34" t="s">
        <v>382</v>
      </c>
      <c r="C455" s="35">
        <v>2014.0</v>
      </c>
      <c r="D455" s="34" t="s">
        <v>4</v>
      </c>
      <c r="E455" s="34">
        <v>12.0</v>
      </c>
      <c r="F455" s="35">
        <v>7.53849474</v>
      </c>
    </row>
    <row r="456">
      <c r="A456" s="31" t="s">
        <v>16</v>
      </c>
      <c r="B456" s="34" t="s">
        <v>382</v>
      </c>
      <c r="C456" s="35">
        <v>2015.0</v>
      </c>
      <c r="D456" s="34" t="s">
        <v>4</v>
      </c>
      <c r="E456" s="34">
        <v>12.0</v>
      </c>
      <c r="F456" s="35">
        <v>7.77858596</v>
      </c>
    </row>
    <row r="457">
      <c r="A457" s="31" t="s">
        <v>16</v>
      </c>
      <c r="B457" s="34" t="s">
        <v>382</v>
      </c>
      <c r="C457" s="35">
        <v>2016.0</v>
      </c>
      <c r="D457" s="34" t="s">
        <v>4</v>
      </c>
      <c r="E457" s="34">
        <v>12.0</v>
      </c>
      <c r="F457" s="35">
        <v>7.7400579</v>
      </c>
    </row>
    <row r="458">
      <c r="A458" s="31" t="s">
        <v>16</v>
      </c>
      <c r="B458" s="34" t="s">
        <v>382</v>
      </c>
      <c r="C458" s="35">
        <v>2017.0</v>
      </c>
      <c r="D458" s="34" t="s">
        <v>4</v>
      </c>
      <c r="E458" s="34">
        <v>12.0</v>
      </c>
      <c r="F458" s="35">
        <v>10.2583817</v>
      </c>
    </row>
    <row r="459">
      <c r="A459" s="31" t="s">
        <v>16</v>
      </c>
      <c r="B459" s="34" t="s">
        <v>382</v>
      </c>
      <c r="C459" s="35">
        <v>2018.0</v>
      </c>
      <c r="D459" s="34" t="s">
        <v>4</v>
      </c>
      <c r="E459" s="34">
        <v>12.0</v>
      </c>
      <c r="F459" s="35">
        <v>10.3486174</v>
      </c>
    </row>
    <row r="460">
      <c r="A460" s="31" t="s">
        <v>16</v>
      </c>
      <c r="B460" s="34" t="s">
        <v>382</v>
      </c>
      <c r="C460" s="35">
        <v>2019.0</v>
      </c>
      <c r="D460" s="34" t="s">
        <v>4</v>
      </c>
      <c r="E460" s="34">
        <v>12.0</v>
      </c>
      <c r="F460" s="35">
        <v>14.4743657</v>
      </c>
    </row>
    <row r="461">
      <c r="A461" s="31" t="s">
        <v>16</v>
      </c>
      <c r="B461" s="34" t="s">
        <v>382</v>
      </c>
      <c r="C461" s="35">
        <v>2020.0</v>
      </c>
      <c r="D461" s="34" t="s">
        <v>4</v>
      </c>
      <c r="E461" s="34">
        <v>12.0</v>
      </c>
      <c r="F461" s="35">
        <v>11.9482481</v>
      </c>
    </row>
    <row r="462">
      <c r="A462" s="31" t="s">
        <v>16</v>
      </c>
      <c r="B462" s="34" t="s">
        <v>382</v>
      </c>
      <c r="C462" s="35">
        <v>2021.0</v>
      </c>
      <c r="D462" s="34" t="s">
        <v>4</v>
      </c>
      <c r="E462" s="34">
        <v>12.0</v>
      </c>
      <c r="F462" s="35">
        <v>9.78483806</v>
      </c>
    </row>
    <row r="463">
      <c r="A463" s="31" t="s">
        <v>16</v>
      </c>
      <c r="B463" s="34" t="s">
        <v>382</v>
      </c>
      <c r="C463" s="35">
        <v>2022.0</v>
      </c>
      <c r="D463" s="34" t="s">
        <v>4</v>
      </c>
      <c r="E463" s="34">
        <v>12.0</v>
      </c>
      <c r="F463" s="35">
        <v>11.2527509</v>
      </c>
    </row>
    <row r="464">
      <c r="A464" s="31" t="s">
        <v>17</v>
      </c>
      <c r="B464" s="34" t="s">
        <v>404</v>
      </c>
      <c r="C464" s="35">
        <v>1990.0</v>
      </c>
      <c r="D464" s="34" t="s">
        <v>4</v>
      </c>
      <c r="E464" s="34">
        <v>12.0</v>
      </c>
      <c r="F464" s="35">
        <v>14.498304</v>
      </c>
    </row>
    <row r="465">
      <c r="A465" s="31" t="s">
        <v>17</v>
      </c>
      <c r="B465" s="34" t="s">
        <v>404</v>
      </c>
      <c r="C465" s="35">
        <v>1991.0</v>
      </c>
      <c r="D465" s="34" t="s">
        <v>4</v>
      </c>
      <c r="E465" s="34">
        <v>12.0</v>
      </c>
      <c r="F465" s="35">
        <v>13.5985579</v>
      </c>
    </row>
    <row r="466">
      <c r="A466" s="31" t="s">
        <v>17</v>
      </c>
      <c r="B466" s="34" t="s">
        <v>404</v>
      </c>
      <c r="C466" s="35">
        <v>1992.0</v>
      </c>
      <c r="D466" s="34" t="s">
        <v>4</v>
      </c>
      <c r="E466" s="34">
        <v>12.0</v>
      </c>
      <c r="F466" s="35">
        <v>12.9598462</v>
      </c>
    </row>
    <row r="467">
      <c r="A467" s="31" t="s">
        <v>17</v>
      </c>
      <c r="B467" s="34" t="s">
        <v>404</v>
      </c>
      <c r="C467" s="35">
        <v>1993.0</v>
      </c>
      <c r="D467" s="34" t="s">
        <v>4</v>
      </c>
      <c r="E467" s="34">
        <v>12.0</v>
      </c>
      <c r="F467" s="35">
        <v>13.0436195</v>
      </c>
    </row>
    <row r="468">
      <c r="A468" s="31" t="s">
        <v>17</v>
      </c>
      <c r="B468" s="34" t="s">
        <v>404</v>
      </c>
      <c r="C468" s="35">
        <v>1994.0</v>
      </c>
      <c r="D468" s="34" t="s">
        <v>4</v>
      </c>
      <c r="E468" s="34">
        <v>12.0</v>
      </c>
      <c r="F468" s="35">
        <v>11.6008972</v>
      </c>
    </row>
    <row r="469">
      <c r="A469" s="31" t="s">
        <v>17</v>
      </c>
      <c r="B469" s="34" t="s">
        <v>404</v>
      </c>
      <c r="C469" s="35">
        <v>1995.0</v>
      </c>
      <c r="D469" s="34" t="s">
        <v>4</v>
      </c>
      <c r="E469" s="34">
        <v>12.0</v>
      </c>
      <c r="F469" s="35">
        <v>12.7816916</v>
      </c>
    </row>
    <row r="470">
      <c r="A470" s="31" t="s">
        <v>17</v>
      </c>
      <c r="B470" s="34" t="s">
        <v>404</v>
      </c>
      <c r="C470" s="35">
        <v>1996.0</v>
      </c>
      <c r="D470" s="34" t="s">
        <v>4</v>
      </c>
      <c r="E470" s="34">
        <v>12.0</v>
      </c>
      <c r="F470" s="35">
        <v>11.8973846</v>
      </c>
    </row>
    <row r="471">
      <c r="A471" s="31" t="s">
        <v>17</v>
      </c>
      <c r="B471" s="34" t="s">
        <v>404</v>
      </c>
      <c r="C471" s="35">
        <v>1997.0</v>
      </c>
      <c r="D471" s="34" t="s">
        <v>4</v>
      </c>
      <c r="E471" s="34">
        <v>12.0</v>
      </c>
      <c r="F471" s="35">
        <v>9.72544588</v>
      </c>
    </row>
    <row r="472">
      <c r="A472" s="31" t="s">
        <v>17</v>
      </c>
      <c r="B472" s="34" t="s">
        <v>404</v>
      </c>
      <c r="C472" s="35">
        <v>1998.0</v>
      </c>
      <c r="D472" s="34" t="s">
        <v>4</v>
      </c>
      <c r="E472" s="34">
        <v>12.0</v>
      </c>
      <c r="F472" s="35">
        <v>8.77439807</v>
      </c>
    </row>
    <row r="473">
      <c r="A473" s="31" t="s">
        <v>17</v>
      </c>
      <c r="B473" s="34" t="s">
        <v>404</v>
      </c>
      <c r="C473" s="35">
        <v>1999.0</v>
      </c>
      <c r="D473" s="34" t="s">
        <v>4</v>
      </c>
      <c r="E473" s="34">
        <v>12.0</v>
      </c>
      <c r="F473" s="35">
        <v>8.56764326</v>
      </c>
    </row>
    <row r="474">
      <c r="A474" s="31" t="s">
        <v>17</v>
      </c>
      <c r="B474" s="34" t="s">
        <v>404</v>
      </c>
      <c r="C474" s="35">
        <v>2000.0</v>
      </c>
      <c r="D474" s="34" t="s">
        <v>4</v>
      </c>
      <c r="E474" s="34">
        <v>12.0</v>
      </c>
      <c r="F474" s="35">
        <v>7.40591168</v>
      </c>
    </row>
    <row r="475">
      <c r="A475" s="31" t="s">
        <v>17</v>
      </c>
      <c r="B475" s="34" t="s">
        <v>404</v>
      </c>
      <c r="C475" s="35">
        <v>2001.0</v>
      </c>
      <c r="D475" s="34" t="s">
        <v>4</v>
      </c>
      <c r="E475" s="34">
        <v>12.0</v>
      </c>
      <c r="F475" s="35">
        <v>7.18093001</v>
      </c>
    </row>
    <row r="476">
      <c r="A476" s="31" t="s">
        <v>17</v>
      </c>
      <c r="B476" s="34" t="s">
        <v>404</v>
      </c>
      <c r="C476" s="35">
        <v>2002.0</v>
      </c>
      <c r="D476" s="34" t="s">
        <v>4</v>
      </c>
      <c r="E476" s="34">
        <v>12.0</v>
      </c>
      <c r="F476" s="35">
        <v>7.24244832</v>
      </c>
    </row>
    <row r="477">
      <c r="A477" s="31" t="s">
        <v>17</v>
      </c>
      <c r="B477" s="34" t="s">
        <v>404</v>
      </c>
      <c r="C477" s="35">
        <v>2003.0</v>
      </c>
      <c r="D477" s="34" t="s">
        <v>4</v>
      </c>
      <c r="E477" s="34">
        <v>12.0</v>
      </c>
      <c r="F477" s="35">
        <v>6.91799378</v>
      </c>
    </row>
    <row r="478">
      <c r="A478" s="31" t="s">
        <v>17</v>
      </c>
      <c r="B478" s="34" t="s">
        <v>404</v>
      </c>
      <c r="C478" s="35">
        <v>2004.0</v>
      </c>
      <c r="D478" s="34" t="s">
        <v>4</v>
      </c>
      <c r="E478" s="34">
        <v>12.0</v>
      </c>
      <c r="F478" s="35">
        <v>5.85934446</v>
      </c>
    </row>
    <row r="479">
      <c r="A479" s="31" t="s">
        <v>17</v>
      </c>
      <c r="B479" s="34" t="s">
        <v>404</v>
      </c>
      <c r="C479" s="35">
        <v>2005.0</v>
      </c>
      <c r="D479" s="34" t="s">
        <v>4</v>
      </c>
      <c r="E479" s="34">
        <v>12.0</v>
      </c>
      <c r="F479" s="35">
        <v>6.13943257</v>
      </c>
    </row>
    <row r="480">
      <c r="A480" s="31" t="s">
        <v>17</v>
      </c>
      <c r="B480" s="34" t="s">
        <v>404</v>
      </c>
      <c r="C480" s="35">
        <v>2006.0</v>
      </c>
      <c r="D480" s="34" t="s">
        <v>4</v>
      </c>
      <c r="E480" s="34">
        <v>12.0</v>
      </c>
      <c r="F480" s="35">
        <v>6.54679546</v>
      </c>
    </row>
    <row r="481">
      <c r="A481" s="31" t="s">
        <v>17</v>
      </c>
      <c r="B481" s="34" t="s">
        <v>404</v>
      </c>
      <c r="C481" s="35">
        <v>2007.0</v>
      </c>
      <c r="D481" s="34" t="s">
        <v>4</v>
      </c>
      <c r="E481" s="34">
        <v>12.0</v>
      </c>
      <c r="F481" s="35">
        <v>6.00996732</v>
      </c>
    </row>
    <row r="482">
      <c r="A482" s="31" t="s">
        <v>17</v>
      </c>
      <c r="B482" s="34" t="s">
        <v>404</v>
      </c>
      <c r="C482" s="35">
        <v>2008.0</v>
      </c>
      <c r="D482" s="34" t="s">
        <v>4</v>
      </c>
      <c r="E482" s="34">
        <v>12.0</v>
      </c>
      <c r="F482" s="35">
        <v>7.47777321</v>
      </c>
    </row>
    <row r="483">
      <c r="A483" s="31" t="s">
        <v>17</v>
      </c>
      <c r="B483" s="34" t="s">
        <v>404</v>
      </c>
      <c r="C483" s="35">
        <v>2009.0</v>
      </c>
      <c r="D483" s="34" t="s">
        <v>4</v>
      </c>
      <c r="E483" s="34">
        <v>12.0</v>
      </c>
      <c r="F483" s="35">
        <v>9.0441472</v>
      </c>
    </row>
    <row r="484">
      <c r="A484" s="31" t="s">
        <v>17</v>
      </c>
      <c r="B484" s="34" t="s">
        <v>404</v>
      </c>
      <c r="C484" s="35">
        <v>2010.0</v>
      </c>
      <c r="D484" s="34" t="s">
        <v>4</v>
      </c>
      <c r="E484" s="34">
        <v>12.0</v>
      </c>
      <c r="F484" s="35">
        <v>13.4226331</v>
      </c>
    </row>
    <row r="485">
      <c r="A485" s="31" t="s">
        <v>17</v>
      </c>
      <c r="B485" s="34" t="s">
        <v>404</v>
      </c>
      <c r="C485" s="35">
        <v>2011.0</v>
      </c>
      <c r="D485" s="34" t="s">
        <v>4</v>
      </c>
      <c r="E485" s="34">
        <v>12.0</v>
      </c>
      <c r="F485" s="35">
        <v>19.6632154</v>
      </c>
    </row>
    <row r="486">
      <c r="A486" s="31" t="s">
        <v>17</v>
      </c>
      <c r="B486" s="34" t="s">
        <v>404</v>
      </c>
      <c r="C486" s="35">
        <v>2012.0</v>
      </c>
      <c r="D486" s="34" t="s">
        <v>4</v>
      </c>
      <c r="E486" s="34">
        <v>12.0</v>
      </c>
      <c r="F486" s="35">
        <v>19.7192939</v>
      </c>
    </row>
    <row r="487">
      <c r="A487" s="31" t="s">
        <v>17</v>
      </c>
      <c r="B487" s="34" t="s">
        <v>404</v>
      </c>
      <c r="C487" s="35">
        <v>2013.0</v>
      </c>
      <c r="D487" s="34" t="s">
        <v>4</v>
      </c>
      <c r="E487" s="34">
        <v>12.0</v>
      </c>
      <c r="F487" s="35">
        <v>19.0495389</v>
      </c>
    </row>
    <row r="488">
      <c r="A488" s="31" t="s">
        <v>17</v>
      </c>
      <c r="B488" s="34" t="s">
        <v>404</v>
      </c>
      <c r="C488" s="35">
        <v>2014.0</v>
      </c>
      <c r="D488" s="34" t="s">
        <v>4</v>
      </c>
      <c r="E488" s="34">
        <v>12.0</v>
      </c>
      <c r="F488" s="35">
        <v>13.063331</v>
      </c>
    </row>
    <row r="489">
      <c r="A489" s="31" t="s">
        <v>17</v>
      </c>
      <c r="B489" s="34" t="s">
        <v>404</v>
      </c>
      <c r="C489" s="35">
        <v>2015.0</v>
      </c>
      <c r="D489" s="34" t="s">
        <v>4</v>
      </c>
      <c r="E489" s="34">
        <v>12.0</v>
      </c>
      <c r="F489" s="35">
        <v>15.2981003</v>
      </c>
    </row>
    <row r="490">
      <c r="A490" s="31" t="s">
        <v>17</v>
      </c>
      <c r="B490" s="34" t="s">
        <v>404</v>
      </c>
      <c r="C490" s="35">
        <v>2016.0</v>
      </c>
      <c r="D490" s="34" t="s">
        <v>4</v>
      </c>
      <c r="E490" s="34">
        <v>12.0</v>
      </c>
      <c r="F490" s="35">
        <v>16.1529659</v>
      </c>
    </row>
    <row r="491">
      <c r="A491" s="31" t="s">
        <v>17</v>
      </c>
      <c r="B491" s="34" t="s">
        <v>404</v>
      </c>
      <c r="C491" s="35">
        <v>2017.0</v>
      </c>
      <c r="D491" s="34" t="s">
        <v>4</v>
      </c>
      <c r="E491" s="34">
        <v>12.0</v>
      </c>
      <c r="F491" s="35">
        <v>17.2681496</v>
      </c>
    </row>
    <row r="492">
      <c r="A492" s="31" t="s">
        <v>17</v>
      </c>
      <c r="B492" s="34" t="s">
        <v>404</v>
      </c>
      <c r="C492" s="35">
        <v>2018.0</v>
      </c>
      <c r="D492" s="34" t="s">
        <v>4</v>
      </c>
      <c r="E492" s="34">
        <v>12.0</v>
      </c>
      <c r="F492" s="35">
        <v>26.760818</v>
      </c>
    </row>
    <row r="493">
      <c r="A493" s="31" t="s">
        <v>17</v>
      </c>
      <c r="B493" s="34" t="s">
        <v>404</v>
      </c>
      <c r="C493" s="35">
        <v>2019.0</v>
      </c>
      <c r="D493" s="34" t="s">
        <v>4</v>
      </c>
      <c r="E493" s="34">
        <v>12.0</v>
      </c>
      <c r="F493" s="35">
        <v>26.853806</v>
      </c>
    </row>
    <row r="494">
      <c r="A494" s="31" t="s">
        <v>17</v>
      </c>
      <c r="B494" s="34" t="s">
        <v>404</v>
      </c>
      <c r="C494" s="35">
        <v>2020.0</v>
      </c>
      <c r="D494" s="34" t="s">
        <v>4</v>
      </c>
      <c r="E494" s="34">
        <v>12.0</v>
      </c>
      <c r="F494" s="35">
        <v>24.8364357</v>
      </c>
    </row>
    <row r="495">
      <c r="A495" s="31" t="s">
        <v>17</v>
      </c>
      <c r="B495" s="34" t="s">
        <v>404</v>
      </c>
      <c r="C495" s="35">
        <v>2021.0</v>
      </c>
      <c r="D495" s="34" t="s">
        <v>4</v>
      </c>
      <c r="E495" s="34">
        <v>12.0</v>
      </c>
      <c r="F495" s="35">
        <v>24.9024692</v>
      </c>
    </row>
    <row r="496">
      <c r="A496" s="31" t="s">
        <v>17</v>
      </c>
      <c r="B496" s="34" t="s">
        <v>404</v>
      </c>
      <c r="C496" s="35">
        <v>2022.0</v>
      </c>
      <c r="D496" s="34" t="s">
        <v>4</v>
      </c>
      <c r="E496" s="34">
        <v>12.0</v>
      </c>
      <c r="F496" s="35">
        <v>20.3515593</v>
      </c>
    </row>
    <row r="497">
      <c r="A497" s="31" t="s">
        <v>18</v>
      </c>
      <c r="B497" s="34" t="s">
        <v>383</v>
      </c>
      <c r="C497" s="35">
        <v>1990.0</v>
      </c>
      <c r="D497" s="34" t="s">
        <v>4</v>
      </c>
      <c r="E497" s="34">
        <v>12.0</v>
      </c>
      <c r="F497" s="35">
        <v>33.9310557</v>
      </c>
    </row>
    <row r="498">
      <c r="A498" s="31" t="s">
        <v>18</v>
      </c>
      <c r="B498" s="34" t="s">
        <v>383</v>
      </c>
      <c r="C498" s="35">
        <v>1991.0</v>
      </c>
      <c r="D498" s="34" t="s">
        <v>4</v>
      </c>
      <c r="E498" s="34">
        <v>12.0</v>
      </c>
      <c r="F498" s="35">
        <v>32.8639467</v>
      </c>
    </row>
    <row r="499">
      <c r="A499" s="31" t="s">
        <v>18</v>
      </c>
      <c r="B499" s="34" t="s">
        <v>383</v>
      </c>
      <c r="C499" s="35">
        <v>1992.0</v>
      </c>
      <c r="D499" s="34" t="s">
        <v>4</v>
      </c>
      <c r="E499" s="34">
        <v>12.0</v>
      </c>
      <c r="F499" s="35">
        <v>31.3678939</v>
      </c>
    </row>
    <row r="500">
      <c r="A500" s="31" t="s">
        <v>18</v>
      </c>
      <c r="B500" s="34" t="s">
        <v>383</v>
      </c>
      <c r="C500" s="35">
        <v>1993.0</v>
      </c>
      <c r="D500" s="34" t="s">
        <v>4</v>
      </c>
      <c r="E500" s="34">
        <v>12.0</v>
      </c>
      <c r="F500" s="35">
        <v>30.11545</v>
      </c>
    </row>
    <row r="501">
      <c r="A501" s="31" t="s">
        <v>18</v>
      </c>
      <c r="B501" s="34" t="s">
        <v>383</v>
      </c>
      <c r="C501" s="35">
        <v>1994.0</v>
      </c>
      <c r="D501" s="34" t="s">
        <v>4</v>
      </c>
      <c r="E501" s="34">
        <v>12.0</v>
      </c>
      <c r="F501" s="35">
        <v>27.7651375</v>
      </c>
    </row>
    <row r="502">
      <c r="A502" s="31" t="s">
        <v>18</v>
      </c>
      <c r="B502" s="34" t="s">
        <v>383</v>
      </c>
      <c r="C502" s="35">
        <v>1995.0</v>
      </c>
      <c r="D502" s="34" t="s">
        <v>4</v>
      </c>
      <c r="E502" s="34">
        <v>12.0</v>
      </c>
      <c r="F502" s="35">
        <v>23.9456069</v>
      </c>
    </row>
    <row r="503">
      <c r="A503" s="31" t="s">
        <v>18</v>
      </c>
      <c r="B503" s="34" t="s">
        <v>383</v>
      </c>
      <c r="C503" s="35">
        <v>1996.0</v>
      </c>
      <c r="D503" s="34" t="s">
        <v>4</v>
      </c>
      <c r="E503" s="34">
        <v>12.0</v>
      </c>
      <c r="F503" s="35">
        <v>23.4637795</v>
      </c>
    </row>
    <row r="504">
      <c r="A504" s="31" t="s">
        <v>18</v>
      </c>
      <c r="B504" s="34" t="s">
        <v>383</v>
      </c>
      <c r="C504" s="35">
        <v>1997.0</v>
      </c>
      <c r="D504" s="34" t="s">
        <v>4</v>
      </c>
      <c r="E504" s="34">
        <v>12.0</v>
      </c>
      <c r="F504" s="35">
        <v>20.6911304</v>
      </c>
    </row>
    <row r="505">
      <c r="A505" s="31" t="s">
        <v>18</v>
      </c>
      <c r="B505" s="34" t="s">
        <v>383</v>
      </c>
      <c r="C505" s="35">
        <v>1998.0</v>
      </c>
      <c r="D505" s="34" t="s">
        <v>4</v>
      </c>
      <c r="E505" s="34">
        <v>12.0</v>
      </c>
      <c r="F505" s="35">
        <v>19.5693657</v>
      </c>
    </row>
    <row r="506">
      <c r="A506" s="31" t="s">
        <v>18</v>
      </c>
      <c r="B506" s="34" t="s">
        <v>383</v>
      </c>
      <c r="C506" s="35">
        <v>1999.0</v>
      </c>
      <c r="D506" s="34" t="s">
        <v>4</v>
      </c>
      <c r="E506" s="34">
        <v>12.0</v>
      </c>
      <c r="F506" s="35">
        <v>17.1407931</v>
      </c>
    </row>
    <row r="507">
      <c r="A507" s="31" t="s">
        <v>18</v>
      </c>
      <c r="B507" s="34" t="s">
        <v>383</v>
      </c>
      <c r="C507" s="35">
        <v>2000.0</v>
      </c>
      <c r="D507" s="34" t="s">
        <v>4</v>
      </c>
      <c r="E507" s="34">
        <v>12.0</v>
      </c>
      <c r="F507" s="35">
        <v>16.0911719</v>
      </c>
    </row>
    <row r="508">
      <c r="A508" s="31" t="s">
        <v>18</v>
      </c>
      <c r="B508" s="34" t="s">
        <v>383</v>
      </c>
      <c r="C508" s="35">
        <v>2001.0</v>
      </c>
      <c r="D508" s="34" t="s">
        <v>4</v>
      </c>
      <c r="E508" s="34">
        <v>12.0</v>
      </c>
      <c r="F508" s="35">
        <v>14.994528</v>
      </c>
    </row>
    <row r="509">
      <c r="A509" s="31" t="s">
        <v>18</v>
      </c>
      <c r="B509" s="34" t="s">
        <v>383</v>
      </c>
      <c r="C509" s="35">
        <v>2002.0</v>
      </c>
      <c r="D509" s="34" t="s">
        <v>4</v>
      </c>
      <c r="E509" s="34">
        <v>12.0</v>
      </c>
      <c r="F509" s="35">
        <v>14.9016003</v>
      </c>
    </row>
    <row r="510">
      <c r="A510" s="31" t="s">
        <v>18</v>
      </c>
      <c r="B510" s="34" t="s">
        <v>383</v>
      </c>
      <c r="C510" s="35">
        <v>2003.0</v>
      </c>
      <c r="D510" s="34" t="s">
        <v>4</v>
      </c>
      <c r="E510" s="34">
        <v>12.0</v>
      </c>
      <c r="F510" s="35">
        <v>14.5329743</v>
      </c>
    </row>
    <row r="511">
      <c r="A511" s="31" t="s">
        <v>18</v>
      </c>
      <c r="B511" s="34" t="s">
        <v>383</v>
      </c>
      <c r="C511" s="35">
        <v>2004.0</v>
      </c>
      <c r="D511" s="34" t="s">
        <v>4</v>
      </c>
      <c r="E511" s="34">
        <v>12.0</v>
      </c>
      <c r="F511" s="35">
        <v>12.9469857</v>
      </c>
    </row>
    <row r="512">
      <c r="A512" s="31" t="s">
        <v>18</v>
      </c>
      <c r="B512" s="34" t="s">
        <v>383</v>
      </c>
      <c r="C512" s="35">
        <v>2005.0</v>
      </c>
      <c r="D512" s="34" t="s">
        <v>4</v>
      </c>
      <c r="E512" s="34">
        <v>12.0</v>
      </c>
      <c r="F512" s="35">
        <v>14.7773733</v>
      </c>
    </row>
    <row r="513">
      <c r="A513" s="31" t="s">
        <v>18</v>
      </c>
      <c r="B513" s="34" t="s">
        <v>383</v>
      </c>
      <c r="C513" s="35">
        <v>2006.0</v>
      </c>
      <c r="D513" s="34" t="s">
        <v>4</v>
      </c>
      <c r="E513" s="34">
        <v>12.0</v>
      </c>
      <c r="F513" s="35">
        <v>12.2992618</v>
      </c>
    </row>
    <row r="514">
      <c r="A514" s="31" t="s">
        <v>18</v>
      </c>
      <c r="B514" s="34" t="s">
        <v>383</v>
      </c>
      <c r="C514" s="35">
        <v>2007.0</v>
      </c>
      <c r="D514" s="34" t="s">
        <v>4</v>
      </c>
      <c r="E514" s="34">
        <v>12.0</v>
      </c>
      <c r="F514" s="35">
        <v>9.01886723</v>
      </c>
    </row>
    <row r="515">
      <c r="A515" s="31" t="s">
        <v>18</v>
      </c>
      <c r="B515" s="34" t="s">
        <v>383</v>
      </c>
      <c r="C515" s="35">
        <v>2008.0</v>
      </c>
      <c r="D515" s="34" t="s">
        <v>4</v>
      </c>
      <c r="E515" s="34">
        <v>12.0</v>
      </c>
      <c r="F515" s="35">
        <v>11.0092839</v>
      </c>
    </row>
    <row r="516">
      <c r="A516" s="31" t="s">
        <v>18</v>
      </c>
      <c r="B516" s="34" t="s">
        <v>383</v>
      </c>
      <c r="C516" s="35">
        <v>2009.0</v>
      </c>
      <c r="D516" s="34" t="s">
        <v>4</v>
      </c>
      <c r="E516" s="34">
        <v>12.0</v>
      </c>
      <c r="F516" s="35">
        <v>13.0824415</v>
      </c>
    </row>
    <row r="517">
      <c r="A517" s="31" t="s">
        <v>18</v>
      </c>
      <c r="B517" s="34" t="s">
        <v>383</v>
      </c>
      <c r="C517" s="35">
        <v>2010.0</v>
      </c>
      <c r="D517" s="34" t="s">
        <v>4</v>
      </c>
      <c r="E517" s="34">
        <v>12.0</v>
      </c>
      <c r="F517" s="35">
        <v>14.5591432</v>
      </c>
    </row>
    <row r="518">
      <c r="A518" s="31" t="s">
        <v>18</v>
      </c>
      <c r="B518" s="34" t="s">
        <v>383</v>
      </c>
      <c r="C518" s="35">
        <v>2011.0</v>
      </c>
      <c r="D518" s="34" t="s">
        <v>4</v>
      </c>
      <c r="E518" s="34">
        <v>12.0</v>
      </c>
      <c r="F518" s="35">
        <v>17.0311528</v>
      </c>
    </row>
    <row r="519">
      <c r="A519" s="31" t="s">
        <v>18</v>
      </c>
      <c r="B519" s="34" t="s">
        <v>383</v>
      </c>
      <c r="C519" s="35">
        <v>2012.0</v>
      </c>
      <c r="D519" s="34" t="s">
        <v>4</v>
      </c>
      <c r="E519" s="34">
        <v>12.0</v>
      </c>
      <c r="F519" s="35">
        <v>18.693914</v>
      </c>
    </row>
    <row r="520">
      <c r="A520" s="31" t="s">
        <v>18</v>
      </c>
      <c r="B520" s="34" t="s">
        <v>383</v>
      </c>
      <c r="C520" s="35">
        <v>2013.0</v>
      </c>
      <c r="D520" s="34" t="s">
        <v>4</v>
      </c>
      <c r="E520" s="34">
        <v>12.0</v>
      </c>
      <c r="F520" s="35">
        <v>20.5746604</v>
      </c>
    </row>
    <row r="521">
      <c r="A521" s="31" t="s">
        <v>18</v>
      </c>
      <c r="B521" s="34" t="s">
        <v>383</v>
      </c>
      <c r="C521" s="35">
        <v>2014.0</v>
      </c>
      <c r="D521" s="34" t="s">
        <v>4</v>
      </c>
      <c r="E521" s="34">
        <v>12.0</v>
      </c>
      <c r="F521" s="35">
        <v>17.8581957</v>
      </c>
    </row>
    <row r="522">
      <c r="A522" s="31" t="s">
        <v>18</v>
      </c>
      <c r="B522" s="34" t="s">
        <v>383</v>
      </c>
      <c r="C522" s="35">
        <v>2015.0</v>
      </c>
      <c r="D522" s="34" t="s">
        <v>4</v>
      </c>
      <c r="E522" s="34">
        <v>12.0</v>
      </c>
      <c r="F522" s="35">
        <v>16.4750156</v>
      </c>
    </row>
    <row r="523">
      <c r="A523" s="31" t="s">
        <v>18</v>
      </c>
      <c r="B523" s="34" t="s">
        <v>383</v>
      </c>
      <c r="C523" s="35">
        <v>2016.0</v>
      </c>
      <c r="D523" s="34" t="s">
        <v>4</v>
      </c>
      <c r="E523" s="34">
        <v>12.0</v>
      </c>
      <c r="F523" s="35">
        <v>16.6274322</v>
      </c>
    </row>
    <row r="524">
      <c r="A524" s="31" t="s">
        <v>18</v>
      </c>
      <c r="B524" s="34" t="s">
        <v>383</v>
      </c>
      <c r="C524" s="35">
        <v>2017.0</v>
      </c>
      <c r="D524" s="34" t="s">
        <v>4</v>
      </c>
      <c r="E524" s="34">
        <v>12.0</v>
      </c>
      <c r="F524" s="35">
        <v>17.3680442</v>
      </c>
    </row>
    <row r="525">
      <c r="A525" s="31" t="s">
        <v>18</v>
      </c>
      <c r="B525" s="34" t="s">
        <v>383</v>
      </c>
      <c r="C525" s="35">
        <v>2018.0</v>
      </c>
      <c r="D525" s="34" t="s">
        <v>4</v>
      </c>
      <c r="E525" s="34">
        <v>12.0</v>
      </c>
      <c r="F525" s="35">
        <v>17.5058611</v>
      </c>
    </row>
    <row r="526">
      <c r="A526" s="31" t="s">
        <v>18</v>
      </c>
      <c r="B526" s="34" t="s">
        <v>383</v>
      </c>
      <c r="C526" s="35">
        <v>2019.0</v>
      </c>
      <c r="D526" s="34" t="s">
        <v>4</v>
      </c>
      <c r="E526" s="34">
        <v>12.0</v>
      </c>
      <c r="F526" s="35">
        <v>17.6355443</v>
      </c>
    </row>
    <row r="527">
      <c r="A527" s="31" t="s">
        <v>18</v>
      </c>
      <c r="B527" s="34" t="s">
        <v>383</v>
      </c>
      <c r="C527" s="35">
        <v>2020.0</v>
      </c>
      <c r="D527" s="34" t="s">
        <v>4</v>
      </c>
      <c r="E527" s="34">
        <v>12.0</v>
      </c>
      <c r="F527" s="35">
        <v>16.8824957</v>
      </c>
    </row>
    <row r="528">
      <c r="A528" s="31" t="s">
        <v>18</v>
      </c>
      <c r="B528" s="34" t="s">
        <v>383</v>
      </c>
      <c r="C528" s="35">
        <v>2021.0</v>
      </c>
      <c r="D528" s="34" t="s">
        <v>4</v>
      </c>
      <c r="E528" s="34">
        <v>12.0</v>
      </c>
      <c r="F528" s="35">
        <v>16.7948158</v>
      </c>
    </row>
    <row r="529">
      <c r="A529" s="31" t="s">
        <v>18</v>
      </c>
      <c r="B529" s="34" t="s">
        <v>383</v>
      </c>
      <c r="C529" s="35">
        <v>2022.0</v>
      </c>
      <c r="D529" s="34" t="s">
        <v>4</v>
      </c>
      <c r="E529" s="34">
        <v>12.0</v>
      </c>
      <c r="F529" s="35">
        <v>17.0716961</v>
      </c>
    </row>
    <row r="530">
      <c r="A530" s="31" t="s">
        <v>19</v>
      </c>
      <c r="B530" s="34" t="s">
        <v>380</v>
      </c>
      <c r="C530" s="35">
        <v>1990.0</v>
      </c>
      <c r="D530" s="34" t="s">
        <v>4</v>
      </c>
      <c r="E530" s="34">
        <v>12.0</v>
      </c>
      <c r="F530" s="35">
        <v>31.3609471</v>
      </c>
    </row>
    <row r="531">
      <c r="A531" s="31" t="s">
        <v>19</v>
      </c>
      <c r="B531" s="34" t="s">
        <v>380</v>
      </c>
      <c r="C531" s="35">
        <v>1991.0</v>
      </c>
      <c r="D531" s="34" t="s">
        <v>4</v>
      </c>
      <c r="E531" s="34">
        <v>12.0</v>
      </c>
      <c r="F531" s="35">
        <v>30.8522029</v>
      </c>
    </row>
    <row r="532">
      <c r="A532" s="31" t="s">
        <v>19</v>
      </c>
      <c r="B532" s="34" t="s">
        <v>380</v>
      </c>
      <c r="C532" s="35">
        <v>1992.0</v>
      </c>
      <c r="D532" s="34" t="s">
        <v>4</v>
      </c>
      <c r="E532" s="34">
        <v>12.0</v>
      </c>
      <c r="F532" s="35">
        <v>36.5449502</v>
      </c>
    </row>
    <row r="533">
      <c r="A533" s="31" t="s">
        <v>19</v>
      </c>
      <c r="B533" s="34" t="s">
        <v>380</v>
      </c>
      <c r="C533" s="35">
        <v>1993.0</v>
      </c>
      <c r="D533" s="34" t="s">
        <v>4</v>
      </c>
      <c r="E533" s="34">
        <v>12.0</v>
      </c>
      <c r="F533" s="35">
        <v>34.6183061</v>
      </c>
    </row>
    <row r="534">
      <c r="A534" s="31" t="s">
        <v>19</v>
      </c>
      <c r="B534" s="34" t="s">
        <v>380</v>
      </c>
      <c r="C534" s="35">
        <v>1994.0</v>
      </c>
      <c r="D534" s="34" t="s">
        <v>4</v>
      </c>
      <c r="E534" s="34">
        <v>12.0</v>
      </c>
      <c r="F534" s="35">
        <v>32.1222171</v>
      </c>
    </row>
    <row r="535">
      <c r="A535" s="31" t="s">
        <v>19</v>
      </c>
      <c r="B535" s="34" t="s">
        <v>380</v>
      </c>
      <c r="C535" s="35">
        <v>1995.0</v>
      </c>
      <c r="D535" s="34" t="s">
        <v>4</v>
      </c>
      <c r="E535" s="34">
        <v>12.0</v>
      </c>
      <c r="F535" s="35">
        <v>28.3487531</v>
      </c>
    </row>
    <row r="536">
      <c r="A536" s="31" t="s">
        <v>19</v>
      </c>
      <c r="B536" s="34" t="s">
        <v>380</v>
      </c>
      <c r="C536" s="35">
        <v>1996.0</v>
      </c>
      <c r="D536" s="34" t="s">
        <v>4</v>
      </c>
      <c r="E536" s="34">
        <v>12.0</v>
      </c>
      <c r="F536" s="35">
        <v>27.8911262</v>
      </c>
    </row>
    <row r="537">
      <c r="A537" s="31" t="s">
        <v>19</v>
      </c>
      <c r="B537" s="34" t="s">
        <v>380</v>
      </c>
      <c r="C537" s="35">
        <v>1997.0</v>
      </c>
      <c r="D537" s="34" t="s">
        <v>4</v>
      </c>
      <c r="E537" s="34">
        <v>12.0</v>
      </c>
      <c r="F537" s="35">
        <v>21.3790718</v>
      </c>
    </row>
    <row r="538">
      <c r="A538" s="31" t="s">
        <v>19</v>
      </c>
      <c r="B538" s="34" t="s">
        <v>380</v>
      </c>
      <c r="C538" s="35">
        <v>1998.0</v>
      </c>
      <c r="D538" s="34" t="s">
        <v>4</v>
      </c>
      <c r="E538" s="34">
        <v>12.0</v>
      </c>
      <c r="F538" s="35">
        <v>16.0423141</v>
      </c>
    </row>
    <row r="539">
      <c r="A539" s="31" t="s">
        <v>19</v>
      </c>
      <c r="B539" s="34" t="s">
        <v>380</v>
      </c>
      <c r="C539" s="35">
        <v>1999.0</v>
      </c>
      <c r="D539" s="34" t="s">
        <v>4</v>
      </c>
      <c r="E539" s="34">
        <v>12.0</v>
      </c>
      <c r="F539" s="35">
        <v>16.5275821</v>
      </c>
    </row>
    <row r="540">
      <c r="A540" s="31" t="s">
        <v>19</v>
      </c>
      <c r="B540" s="34" t="s">
        <v>380</v>
      </c>
      <c r="C540" s="35">
        <v>2000.0</v>
      </c>
      <c r="D540" s="34" t="s">
        <v>4</v>
      </c>
      <c r="E540" s="34">
        <v>12.0</v>
      </c>
      <c r="F540" s="35">
        <v>14.888963</v>
      </c>
    </row>
    <row r="541">
      <c r="A541" s="31" t="s">
        <v>19</v>
      </c>
      <c r="B541" s="34" t="s">
        <v>380</v>
      </c>
      <c r="C541" s="35">
        <v>2001.0</v>
      </c>
      <c r="D541" s="34" t="s">
        <v>4</v>
      </c>
      <c r="E541" s="34">
        <v>12.0</v>
      </c>
      <c r="F541" s="35">
        <v>15.7135188</v>
      </c>
    </row>
    <row r="542">
      <c r="A542" s="31" t="s">
        <v>19</v>
      </c>
      <c r="B542" s="34" t="s">
        <v>380</v>
      </c>
      <c r="C542" s="35">
        <v>2002.0</v>
      </c>
      <c r="D542" s="34" t="s">
        <v>4</v>
      </c>
      <c r="E542" s="34">
        <v>12.0</v>
      </c>
      <c r="F542" s="35">
        <v>13.2783452</v>
      </c>
    </row>
    <row r="543">
      <c r="A543" s="31" t="s">
        <v>19</v>
      </c>
      <c r="B543" s="34" t="s">
        <v>380</v>
      </c>
      <c r="C543" s="35">
        <v>2003.0</v>
      </c>
      <c r="D543" s="34" t="s">
        <v>4</v>
      </c>
      <c r="E543" s="34">
        <v>12.0</v>
      </c>
      <c r="F543" s="35">
        <v>13.9566592</v>
      </c>
    </row>
    <row r="544">
      <c r="A544" s="31" t="s">
        <v>19</v>
      </c>
      <c r="B544" s="34" t="s">
        <v>380</v>
      </c>
      <c r="C544" s="35">
        <v>2004.0</v>
      </c>
      <c r="D544" s="34" t="s">
        <v>4</v>
      </c>
      <c r="E544" s="34">
        <v>12.0</v>
      </c>
      <c r="F544" s="35">
        <v>13.1533693</v>
      </c>
    </row>
    <row r="545">
      <c r="A545" s="31" t="s">
        <v>19</v>
      </c>
      <c r="B545" s="34" t="s">
        <v>380</v>
      </c>
      <c r="C545" s="35">
        <v>2005.0</v>
      </c>
      <c r="D545" s="34" t="s">
        <v>4</v>
      </c>
      <c r="E545" s="34">
        <v>12.0</v>
      </c>
      <c r="F545" s="35">
        <v>16.6784978</v>
      </c>
    </row>
    <row r="546">
      <c r="A546" s="31" t="s">
        <v>19</v>
      </c>
      <c r="B546" s="34" t="s">
        <v>380</v>
      </c>
      <c r="C546" s="35">
        <v>2006.0</v>
      </c>
      <c r="D546" s="34" t="s">
        <v>4</v>
      </c>
      <c r="E546" s="34">
        <v>12.0</v>
      </c>
      <c r="F546" s="35">
        <v>23.3277476</v>
      </c>
    </row>
    <row r="547">
      <c r="A547" s="31" t="s">
        <v>19</v>
      </c>
      <c r="B547" s="34" t="s">
        <v>380</v>
      </c>
      <c r="C547" s="35">
        <v>2007.0</v>
      </c>
      <c r="D547" s="34" t="s">
        <v>4</v>
      </c>
      <c r="E547" s="34">
        <v>12.0</v>
      </c>
      <c r="F547" s="35">
        <v>13.589079</v>
      </c>
    </row>
    <row r="548">
      <c r="A548" s="31" t="s">
        <v>19</v>
      </c>
      <c r="B548" s="34" t="s">
        <v>380</v>
      </c>
      <c r="C548" s="35">
        <v>2008.0</v>
      </c>
      <c r="D548" s="34" t="s">
        <v>4</v>
      </c>
      <c r="E548" s="34">
        <v>12.0</v>
      </c>
      <c r="F548" s="35">
        <v>15.6565483</v>
      </c>
    </row>
    <row r="549">
      <c r="A549" s="31" t="s">
        <v>19</v>
      </c>
      <c r="B549" s="34" t="s">
        <v>380</v>
      </c>
      <c r="C549" s="35">
        <v>2009.0</v>
      </c>
      <c r="D549" s="34" t="s">
        <v>4</v>
      </c>
      <c r="E549" s="34">
        <v>12.0</v>
      </c>
      <c r="F549" s="35">
        <v>21.0294906</v>
      </c>
    </row>
    <row r="550">
      <c r="A550" s="31" t="s">
        <v>19</v>
      </c>
      <c r="B550" s="34" t="s">
        <v>380</v>
      </c>
      <c r="C550" s="35">
        <v>2010.0</v>
      </c>
      <c r="D550" s="34" t="s">
        <v>4</v>
      </c>
      <c r="E550" s="34">
        <v>12.0</v>
      </c>
      <c r="F550" s="35">
        <v>16.9484858</v>
      </c>
    </row>
    <row r="551">
      <c r="A551" s="31" t="s">
        <v>19</v>
      </c>
      <c r="B551" s="34" t="s">
        <v>380</v>
      </c>
      <c r="C551" s="35">
        <v>2011.0</v>
      </c>
      <c r="D551" s="34" t="s">
        <v>4</v>
      </c>
      <c r="E551" s="34">
        <v>12.0</v>
      </c>
      <c r="F551" s="35">
        <v>19.6999048</v>
      </c>
    </row>
    <row r="552">
      <c r="A552" s="31" t="s">
        <v>19</v>
      </c>
      <c r="B552" s="34" t="s">
        <v>380</v>
      </c>
      <c r="C552" s="35">
        <v>2012.0</v>
      </c>
      <c r="D552" s="34" t="s">
        <v>4</v>
      </c>
      <c r="E552" s="34">
        <v>12.0</v>
      </c>
      <c r="F552" s="35">
        <v>18.9318945</v>
      </c>
    </row>
    <row r="553">
      <c r="A553" s="31" t="s">
        <v>19</v>
      </c>
      <c r="B553" s="34" t="s">
        <v>380</v>
      </c>
      <c r="C553" s="35">
        <v>2013.0</v>
      </c>
      <c r="D553" s="34" t="s">
        <v>4</v>
      </c>
      <c r="E553" s="34">
        <v>12.0</v>
      </c>
      <c r="F553" s="35">
        <v>20.8889576</v>
      </c>
    </row>
    <row r="554">
      <c r="A554" s="31" t="s">
        <v>19</v>
      </c>
      <c r="B554" s="34" t="s">
        <v>380</v>
      </c>
      <c r="C554" s="35">
        <v>2014.0</v>
      </c>
      <c r="D554" s="34" t="s">
        <v>4</v>
      </c>
      <c r="E554" s="34">
        <v>12.0</v>
      </c>
      <c r="F554" s="35">
        <v>20.8248356</v>
      </c>
    </row>
    <row r="555">
      <c r="A555" s="31" t="s">
        <v>19</v>
      </c>
      <c r="B555" s="34" t="s">
        <v>380</v>
      </c>
      <c r="C555" s="35">
        <v>2015.0</v>
      </c>
      <c r="D555" s="34" t="s">
        <v>4</v>
      </c>
      <c r="E555" s="34">
        <v>12.0</v>
      </c>
      <c r="F555" s="35">
        <v>18.4244747</v>
      </c>
    </row>
    <row r="556">
      <c r="A556" s="31" t="s">
        <v>19</v>
      </c>
      <c r="B556" s="34" t="s">
        <v>380</v>
      </c>
      <c r="C556" s="35">
        <v>2016.0</v>
      </c>
      <c r="D556" s="34" t="s">
        <v>4</v>
      </c>
      <c r="E556" s="34">
        <v>12.0</v>
      </c>
      <c r="F556" s="35">
        <v>30.8937</v>
      </c>
    </row>
    <row r="557">
      <c r="A557" s="31" t="s">
        <v>19</v>
      </c>
      <c r="B557" s="34" t="s">
        <v>380</v>
      </c>
      <c r="C557" s="35">
        <v>2017.0</v>
      </c>
      <c r="D557" s="34" t="s">
        <v>4</v>
      </c>
      <c r="E557" s="34">
        <v>12.0</v>
      </c>
      <c r="F557" s="35">
        <v>36.5598702</v>
      </c>
    </row>
    <row r="558">
      <c r="A558" s="31" t="s">
        <v>19</v>
      </c>
      <c r="B558" s="34" t="s">
        <v>380</v>
      </c>
      <c r="C558" s="35">
        <v>2018.0</v>
      </c>
      <c r="D558" s="34" t="s">
        <v>4</v>
      </c>
      <c r="E558" s="34">
        <v>12.0</v>
      </c>
      <c r="F558" s="35">
        <v>40.1100184</v>
      </c>
    </row>
    <row r="559">
      <c r="A559" s="31" t="s">
        <v>19</v>
      </c>
      <c r="B559" s="34" t="s">
        <v>380</v>
      </c>
      <c r="C559" s="35">
        <v>2019.0</v>
      </c>
      <c r="D559" s="34" t="s">
        <v>4</v>
      </c>
      <c r="E559" s="34">
        <v>12.0</v>
      </c>
      <c r="F559" s="35">
        <v>48.7250623</v>
      </c>
    </row>
    <row r="560">
      <c r="A560" s="31" t="s">
        <v>19</v>
      </c>
      <c r="B560" s="34" t="s">
        <v>380</v>
      </c>
      <c r="C560" s="35">
        <v>2020.0</v>
      </c>
      <c r="D560" s="34" t="s">
        <v>4</v>
      </c>
      <c r="E560" s="34">
        <v>12.0</v>
      </c>
      <c r="F560" s="35">
        <v>46.1258146</v>
      </c>
    </row>
    <row r="561">
      <c r="A561" s="31" t="s">
        <v>19</v>
      </c>
      <c r="B561" s="34" t="s">
        <v>380</v>
      </c>
      <c r="C561" s="35">
        <v>2021.0</v>
      </c>
      <c r="D561" s="34" t="s">
        <v>4</v>
      </c>
      <c r="E561" s="34">
        <v>12.0</v>
      </c>
      <c r="F561" s="35">
        <v>51.3511607</v>
      </c>
    </row>
    <row r="562">
      <c r="A562" s="31" t="s">
        <v>19</v>
      </c>
      <c r="B562" s="34" t="s">
        <v>380</v>
      </c>
      <c r="C562" s="35">
        <v>2022.0</v>
      </c>
      <c r="D562" s="34" t="s">
        <v>4</v>
      </c>
      <c r="E562" s="34">
        <v>12.0</v>
      </c>
      <c r="F562" s="35">
        <v>43.2316109</v>
      </c>
    </row>
    <row r="563">
      <c r="A563" s="31" t="s">
        <v>20</v>
      </c>
      <c r="B563" s="34" t="s">
        <v>387</v>
      </c>
      <c r="C563" s="35">
        <v>1990.0</v>
      </c>
      <c r="D563" s="34" t="s">
        <v>4</v>
      </c>
      <c r="E563" s="34">
        <v>12.0</v>
      </c>
      <c r="F563" s="35">
        <v>29.6415149</v>
      </c>
    </row>
    <row r="564">
      <c r="A564" s="31" t="s">
        <v>20</v>
      </c>
      <c r="B564" s="34" t="s">
        <v>387</v>
      </c>
      <c r="C564" s="35">
        <v>1991.0</v>
      </c>
      <c r="D564" s="34" t="s">
        <v>4</v>
      </c>
      <c r="E564" s="34">
        <v>12.0</v>
      </c>
      <c r="F564" s="35">
        <v>26.0733191</v>
      </c>
    </row>
    <row r="565">
      <c r="A565" s="31" t="s">
        <v>20</v>
      </c>
      <c r="B565" s="34" t="s">
        <v>387</v>
      </c>
      <c r="C565" s="35">
        <v>1992.0</v>
      </c>
      <c r="D565" s="34" t="s">
        <v>4</v>
      </c>
      <c r="E565" s="34">
        <v>12.0</v>
      </c>
      <c r="F565" s="35">
        <v>27.5781823</v>
      </c>
    </row>
    <row r="566">
      <c r="A566" s="31" t="s">
        <v>20</v>
      </c>
      <c r="B566" s="34" t="s">
        <v>387</v>
      </c>
      <c r="C566" s="35">
        <v>1993.0</v>
      </c>
      <c r="D566" s="34" t="s">
        <v>4</v>
      </c>
      <c r="E566" s="34">
        <v>12.0</v>
      </c>
      <c r="F566" s="35">
        <v>36.7917856</v>
      </c>
    </row>
    <row r="567">
      <c r="A567" s="31" t="s">
        <v>20</v>
      </c>
      <c r="B567" s="34" t="s">
        <v>387</v>
      </c>
      <c r="C567" s="35">
        <v>1994.0</v>
      </c>
      <c r="D567" s="34" t="s">
        <v>4</v>
      </c>
      <c r="E567" s="34">
        <v>12.0</v>
      </c>
      <c r="F567" s="35">
        <v>33.6586292</v>
      </c>
    </row>
    <row r="568">
      <c r="A568" s="31" t="s">
        <v>20</v>
      </c>
      <c r="B568" s="34" t="s">
        <v>387</v>
      </c>
      <c r="C568" s="35">
        <v>1995.0</v>
      </c>
      <c r="D568" s="34" t="s">
        <v>4</v>
      </c>
      <c r="E568" s="34">
        <v>12.0</v>
      </c>
      <c r="F568" s="35">
        <v>24.6963009</v>
      </c>
    </row>
    <row r="569">
      <c r="A569" s="31" t="s">
        <v>20</v>
      </c>
      <c r="B569" s="34" t="s">
        <v>387</v>
      </c>
      <c r="C569" s="35">
        <v>1996.0</v>
      </c>
      <c r="D569" s="34" t="s">
        <v>4</v>
      </c>
      <c r="E569" s="34">
        <v>12.0</v>
      </c>
      <c r="F569" s="35">
        <v>23.6673978</v>
      </c>
    </row>
    <row r="570">
      <c r="A570" s="31" t="s">
        <v>20</v>
      </c>
      <c r="B570" s="34" t="s">
        <v>387</v>
      </c>
      <c r="C570" s="35">
        <v>1997.0</v>
      </c>
      <c r="D570" s="34" t="s">
        <v>4</v>
      </c>
      <c r="E570" s="34">
        <v>12.0</v>
      </c>
      <c r="F570" s="35">
        <v>20.3638518</v>
      </c>
    </row>
    <row r="571">
      <c r="A571" s="31" t="s">
        <v>20</v>
      </c>
      <c r="B571" s="34" t="s">
        <v>387</v>
      </c>
      <c r="C571" s="35">
        <v>1998.0</v>
      </c>
      <c r="D571" s="34" t="s">
        <v>4</v>
      </c>
      <c r="E571" s="34">
        <v>12.0</v>
      </c>
      <c r="F571" s="35">
        <v>19.538806</v>
      </c>
    </row>
    <row r="572">
      <c r="A572" s="31" t="s">
        <v>20</v>
      </c>
      <c r="B572" s="34" t="s">
        <v>387</v>
      </c>
      <c r="C572" s="35">
        <v>1999.0</v>
      </c>
      <c r="D572" s="34" t="s">
        <v>4</v>
      </c>
      <c r="E572" s="34">
        <v>12.0</v>
      </c>
      <c r="F572" s="35">
        <v>19.9155452</v>
      </c>
    </row>
    <row r="573">
      <c r="A573" s="31" t="s">
        <v>20</v>
      </c>
      <c r="B573" s="34" t="s">
        <v>387</v>
      </c>
      <c r="C573" s="35">
        <v>2000.0</v>
      </c>
      <c r="D573" s="34" t="s">
        <v>4</v>
      </c>
      <c r="E573" s="34">
        <v>12.0</v>
      </c>
      <c r="F573" s="35">
        <v>15.1200103</v>
      </c>
    </row>
    <row r="574">
      <c r="A574" s="31" t="s">
        <v>20</v>
      </c>
      <c r="B574" s="34" t="s">
        <v>387</v>
      </c>
      <c r="C574" s="35">
        <v>2001.0</v>
      </c>
      <c r="D574" s="34" t="s">
        <v>4</v>
      </c>
      <c r="E574" s="34">
        <v>12.0</v>
      </c>
      <c r="F574" s="35">
        <v>13.5907694</v>
      </c>
    </row>
    <row r="575">
      <c r="A575" s="31" t="s">
        <v>20</v>
      </c>
      <c r="B575" s="34" t="s">
        <v>387</v>
      </c>
      <c r="C575" s="35">
        <v>2002.0</v>
      </c>
      <c r="D575" s="34" t="s">
        <v>4</v>
      </c>
      <c r="E575" s="34">
        <v>12.0</v>
      </c>
      <c r="F575" s="35">
        <v>10.6510866</v>
      </c>
    </row>
    <row r="576">
      <c r="A576" s="31" t="s">
        <v>20</v>
      </c>
      <c r="B576" s="34" t="s">
        <v>387</v>
      </c>
      <c r="C576" s="35">
        <v>2003.0</v>
      </c>
      <c r="D576" s="34" t="s">
        <v>4</v>
      </c>
      <c r="E576" s="34">
        <v>12.0</v>
      </c>
      <c r="F576" s="35">
        <v>9.68046451</v>
      </c>
    </row>
    <row r="577">
      <c r="A577" s="31" t="s">
        <v>20</v>
      </c>
      <c r="B577" s="34" t="s">
        <v>387</v>
      </c>
      <c r="C577" s="35">
        <v>2004.0</v>
      </c>
      <c r="D577" s="34" t="s">
        <v>4</v>
      </c>
      <c r="E577" s="34">
        <v>12.0</v>
      </c>
      <c r="F577" s="35">
        <v>9.40312159</v>
      </c>
    </row>
    <row r="578">
      <c r="A578" s="31" t="s">
        <v>20</v>
      </c>
      <c r="B578" s="34" t="s">
        <v>387</v>
      </c>
      <c r="C578" s="35">
        <v>2005.0</v>
      </c>
      <c r="D578" s="34" t="s">
        <v>4</v>
      </c>
      <c r="E578" s="34">
        <v>12.0</v>
      </c>
      <c r="F578" s="35">
        <v>8.39695994</v>
      </c>
    </row>
    <row r="579">
      <c r="A579" s="31" t="s">
        <v>20</v>
      </c>
      <c r="B579" s="34" t="s">
        <v>387</v>
      </c>
      <c r="C579" s="35">
        <v>2006.0</v>
      </c>
      <c r="D579" s="34" t="s">
        <v>4</v>
      </c>
      <c r="E579" s="34">
        <v>12.0</v>
      </c>
      <c r="F579" s="35">
        <v>7.67656547</v>
      </c>
    </row>
    <row r="580">
      <c r="A580" s="31" t="s">
        <v>20</v>
      </c>
      <c r="B580" s="34" t="s">
        <v>387</v>
      </c>
      <c r="C580" s="35">
        <v>2007.0</v>
      </c>
      <c r="D580" s="34" t="s">
        <v>4</v>
      </c>
      <c r="E580" s="34">
        <v>12.0</v>
      </c>
      <c r="F580" s="35">
        <v>7.5928326</v>
      </c>
    </row>
    <row r="581">
      <c r="A581" s="31" t="s">
        <v>20</v>
      </c>
      <c r="B581" s="34" t="s">
        <v>387</v>
      </c>
      <c r="C581" s="35">
        <v>2008.0</v>
      </c>
      <c r="D581" s="34" t="s">
        <v>4</v>
      </c>
      <c r="E581" s="34">
        <v>12.0</v>
      </c>
      <c r="F581" s="35">
        <v>12.490632</v>
      </c>
    </row>
    <row r="582">
      <c r="A582" s="31" t="s">
        <v>20</v>
      </c>
      <c r="B582" s="34" t="s">
        <v>387</v>
      </c>
      <c r="C582" s="35">
        <v>2009.0</v>
      </c>
      <c r="D582" s="34" t="s">
        <v>4</v>
      </c>
      <c r="E582" s="34">
        <v>12.0</v>
      </c>
      <c r="F582" s="35">
        <v>14.3354346</v>
      </c>
    </row>
    <row r="583">
      <c r="A583" s="31" t="s">
        <v>20</v>
      </c>
      <c r="B583" s="34" t="s">
        <v>387</v>
      </c>
      <c r="C583" s="35">
        <v>2010.0</v>
      </c>
      <c r="D583" s="34" t="s">
        <v>4</v>
      </c>
      <c r="E583" s="34">
        <v>12.0</v>
      </c>
      <c r="F583" s="35">
        <v>26.0634092</v>
      </c>
    </row>
    <row r="584">
      <c r="A584" s="31" t="s">
        <v>20</v>
      </c>
      <c r="B584" s="34" t="s">
        <v>387</v>
      </c>
      <c r="C584" s="35">
        <v>2011.0</v>
      </c>
      <c r="D584" s="34" t="s">
        <v>4</v>
      </c>
      <c r="E584" s="34">
        <v>12.0</v>
      </c>
      <c r="F584" s="35">
        <v>22.8162165</v>
      </c>
    </row>
    <row r="585">
      <c r="A585" s="31" t="s">
        <v>20</v>
      </c>
      <c r="B585" s="34" t="s">
        <v>387</v>
      </c>
      <c r="C585" s="35">
        <v>2012.0</v>
      </c>
      <c r="D585" s="34" t="s">
        <v>4</v>
      </c>
      <c r="E585" s="34">
        <v>12.0</v>
      </c>
      <c r="F585" s="35">
        <v>35.1039231</v>
      </c>
    </row>
    <row r="586">
      <c r="A586" s="31" t="s">
        <v>20</v>
      </c>
      <c r="B586" s="34" t="s">
        <v>387</v>
      </c>
      <c r="C586" s="35">
        <v>2013.0</v>
      </c>
      <c r="D586" s="34" t="s">
        <v>4</v>
      </c>
      <c r="E586" s="34">
        <v>12.0</v>
      </c>
      <c r="F586" s="35">
        <v>32.3893986</v>
      </c>
    </row>
    <row r="587">
      <c r="A587" s="31" t="s">
        <v>20</v>
      </c>
      <c r="B587" s="34" t="s">
        <v>387</v>
      </c>
      <c r="C587" s="35">
        <v>2014.0</v>
      </c>
      <c r="D587" s="34" t="s">
        <v>4</v>
      </c>
      <c r="E587" s="34">
        <v>12.0</v>
      </c>
      <c r="F587" s="35">
        <v>22.4830206</v>
      </c>
    </row>
    <row r="588">
      <c r="A588" s="31" t="s">
        <v>20</v>
      </c>
      <c r="B588" s="34" t="s">
        <v>387</v>
      </c>
      <c r="C588" s="35">
        <v>2015.0</v>
      </c>
      <c r="D588" s="34" t="s">
        <v>4</v>
      </c>
      <c r="E588" s="34">
        <v>12.0</v>
      </c>
      <c r="F588" s="35">
        <v>24.1040802</v>
      </c>
    </row>
    <row r="589">
      <c r="A589" s="31" t="s">
        <v>20</v>
      </c>
      <c r="B589" s="34" t="s">
        <v>387</v>
      </c>
      <c r="C589" s="35">
        <v>2016.0</v>
      </c>
      <c r="D589" s="34" t="s">
        <v>4</v>
      </c>
      <c r="E589" s="34">
        <v>12.0</v>
      </c>
      <c r="F589" s="35">
        <v>32.6262105</v>
      </c>
    </row>
    <row r="590">
      <c r="A590" s="31" t="s">
        <v>20</v>
      </c>
      <c r="B590" s="34" t="s">
        <v>387</v>
      </c>
      <c r="C590" s="35">
        <v>2017.0</v>
      </c>
      <c r="D590" s="34" t="s">
        <v>4</v>
      </c>
      <c r="E590" s="34">
        <v>12.0</v>
      </c>
      <c r="F590" s="35">
        <v>32.3201935</v>
      </c>
    </row>
    <row r="591">
      <c r="A591" s="31" t="s">
        <v>20</v>
      </c>
      <c r="B591" s="34" t="s">
        <v>387</v>
      </c>
      <c r="C591" s="35">
        <v>2018.0</v>
      </c>
      <c r="D591" s="34" t="s">
        <v>4</v>
      </c>
      <c r="E591" s="34">
        <v>12.0</v>
      </c>
      <c r="F591" s="35">
        <v>40.5472618</v>
      </c>
    </row>
    <row r="592">
      <c r="A592" s="31" t="s">
        <v>20</v>
      </c>
      <c r="B592" s="34" t="s">
        <v>387</v>
      </c>
      <c r="C592" s="35">
        <v>2019.0</v>
      </c>
      <c r="D592" s="34" t="s">
        <v>4</v>
      </c>
      <c r="E592" s="34">
        <v>12.0</v>
      </c>
      <c r="F592" s="35">
        <v>51.5329161</v>
      </c>
    </row>
    <row r="593">
      <c r="A593" s="31" t="s">
        <v>20</v>
      </c>
      <c r="B593" s="34" t="s">
        <v>387</v>
      </c>
      <c r="C593" s="35">
        <v>2020.0</v>
      </c>
      <c r="D593" s="34" t="s">
        <v>4</v>
      </c>
      <c r="E593" s="34">
        <v>12.0</v>
      </c>
      <c r="F593" s="35">
        <v>46.4859888</v>
      </c>
    </row>
    <row r="594">
      <c r="A594" s="31" t="s">
        <v>20</v>
      </c>
      <c r="B594" s="34" t="s">
        <v>387</v>
      </c>
      <c r="C594" s="35">
        <v>2021.0</v>
      </c>
      <c r="D594" s="34" t="s">
        <v>4</v>
      </c>
      <c r="E594" s="34">
        <v>12.0</v>
      </c>
      <c r="F594" s="35">
        <v>54.5742264</v>
      </c>
    </row>
    <row r="595">
      <c r="A595" s="31" t="s">
        <v>20</v>
      </c>
      <c r="B595" s="34" t="s">
        <v>387</v>
      </c>
      <c r="C595" s="35">
        <v>2022.0</v>
      </c>
      <c r="D595" s="34" t="s">
        <v>4</v>
      </c>
      <c r="E595" s="34">
        <v>12.0</v>
      </c>
      <c r="F595" s="35">
        <v>56.3190913</v>
      </c>
    </row>
    <row r="596">
      <c r="A596" s="31" t="s">
        <v>21</v>
      </c>
      <c r="B596" s="34" t="s">
        <v>393</v>
      </c>
      <c r="C596" s="35">
        <v>1990.0</v>
      </c>
      <c r="D596" s="34" t="s">
        <v>4</v>
      </c>
      <c r="E596" s="34">
        <v>12.0</v>
      </c>
      <c r="F596" s="35">
        <v>27.6333338</v>
      </c>
    </row>
    <row r="597">
      <c r="A597" s="31" t="s">
        <v>21</v>
      </c>
      <c r="B597" s="34" t="s">
        <v>393</v>
      </c>
      <c r="C597" s="35">
        <v>1991.0</v>
      </c>
      <c r="D597" s="34" t="s">
        <v>4</v>
      </c>
      <c r="E597" s="34">
        <v>12.0</v>
      </c>
      <c r="F597" s="35">
        <v>25.4042744</v>
      </c>
    </row>
    <row r="598">
      <c r="A598" s="31" t="s">
        <v>21</v>
      </c>
      <c r="B598" s="34" t="s">
        <v>393</v>
      </c>
      <c r="C598" s="35">
        <v>1992.0</v>
      </c>
      <c r="D598" s="34" t="s">
        <v>4</v>
      </c>
      <c r="E598" s="34">
        <v>12.0</v>
      </c>
      <c r="F598" s="35">
        <v>27.3383704</v>
      </c>
    </row>
    <row r="599">
      <c r="A599" s="31" t="s">
        <v>21</v>
      </c>
      <c r="B599" s="34" t="s">
        <v>393</v>
      </c>
      <c r="C599" s="35">
        <v>1993.0</v>
      </c>
      <c r="D599" s="34" t="s">
        <v>4</v>
      </c>
      <c r="E599" s="34">
        <v>12.0</v>
      </c>
      <c r="F599" s="35">
        <v>28.4476468</v>
      </c>
    </row>
    <row r="600">
      <c r="A600" s="31" t="s">
        <v>21</v>
      </c>
      <c r="B600" s="34" t="s">
        <v>393</v>
      </c>
      <c r="C600" s="35">
        <v>1994.0</v>
      </c>
      <c r="D600" s="34" t="s">
        <v>4</v>
      </c>
      <c r="E600" s="34">
        <v>12.0</v>
      </c>
      <c r="F600" s="35">
        <v>29.5463305</v>
      </c>
    </row>
    <row r="601">
      <c r="A601" s="31" t="s">
        <v>21</v>
      </c>
      <c r="B601" s="34" t="s">
        <v>393</v>
      </c>
      <c r="C601" s="35">
        <v>1995.0</v>
      </c>
      <c r="D601" s="34" t="s">
        <v>4</v>
      </c>
      <c r="E601" s="34">
        <v>12.0</v>
      </c>
      <c r="F601" s="35">
        <v>21.0893761</v>
      </c>
    </row>
    <row r="602">
      <c r="A602" s="31" t="s">
        <v>21</v>
      </c>
      <c r="B602" s="34" t="s">
        <v>393</v>
      </c>
      <c r="C602" s="35">
        <v>1996.0</v>
      </c>
      <c r="D602" s="34" t="s">
        <v>4</v>
      </c>
      <c r="E602" s="34">
        <v>12.0</v>
      </c>
      <c r="F602" s="35">
        <v>13.6132508</v>
      </c>
    </row>
    <row r="603">
      <c r="A603" s="31" t="s">
        <v>21</v>
      </c>
      <c r="B603" s="34" t="s">
        <v>393</v>
      </c>
      <c r="C603" s="35">
        <v>1997.0</v>
      </c>
      <c r="D603" s="34" t="s">
        <v>4</v>
      </c>
      <c r="E603" s="34">
        <v>12.0</v>
      </c>
      <c r="F603" s="35">
        <v>17.3209287</v>
      </c>
    </row>
    <row r="604">
      <c r="A604" s="31" t="s">
        <v>21</v>
      </c>
      <c r="B604" s="34" t="s">
        <v>393</v>
      </c>
      <c r="C604" s="35">
        <v>1998.0</v>
      </c>
      <c r="D604" s="34" t="s">
        <v>4</v>
      </c>
      <c r="E604" s="34">
        <v>12.0</v>
      </c>
      <c r="F604" s="35">
        <v>13.7885716</v>
      </c>
    </row>
    <row r="605">
      <c r="A605" s="31" t="s">
        <v>21</v>
      </c>
      <c r="B605" s="34" t="s">
        <v>393</v>
      </c>
      <c r="C605" s="35">
        <v>1999.0</v>
      </c>
      <c r="D605" s="34" t="s">
        <v>4</v>
      </c>
      <c r="E605" s="34">
        <v>12.0</v>
      </c>
      <c r="F605" s="35">
        <v>13.5186751</v>
      </c>
    </row>
    <row r="606">
      <c r="A606" s="31" t="s">
        <v>21</v>
      </c>
      <c r="B606" s="34" t="s">
        <v>393</v>
      </c>
      <c r="C606" s="35">
        <v>2000.0</v>
      </c>
      <c r="D606" s="34" t="s">
        <v>4</v>
      </c>
      <c r="E606" s="34">
        <v>12.0</v>
      </c>
      <c r="F606" s="35">
        <v>11.8385352</v>
      </c>
    </row>
    <row r="607">
      <c r="A607" s="31" t="s">
        <v>21</v>
      </c>
      <c r="B607" s="34" t="s">
        <v>393</v>
      </c>
      <c r="C607" s="35">
        <v>2001.0</v>
      </c>
      <c r="D607" s="34" t="s">
        <v>4</v>
      </c>
      <c r="E607" s="34">
        <v>12.0</v>
      </c>
      <c r="F607" s="35">
        <v>12.3659954</v>
      </c>
    </row>
    <row r="608">
      <c r="A608" s="31" t="s">
        <v>21</v>
      </c>
      <c r="B608" s="34" t="s">
        <v>393</v>
      </c>
      <c r="C608" s="35">
        <v>2002.0</v>
      </c>
      <c r="D608" s="34" t="s">
        <v>4</v>
      </c>
      <c r="E608" s="34">
        <v>12.0</v>
      </c>
      <c r="F608" s="35">
        <v>14.8612825</v>
      </c>
    </row>
    <row r="609">
      <c r="A609" s="31" t="s">
        <v>21</v>
      </c>
      <c r="B609" s="34" t="s">
        <v>393</v>
      </c>
      <c r="C609" s="35">
        <v>2003.0</v>
      </c>
      <c r="D609" s="34" t="s">
        <v>4</v>
      </c>
      <c r="E609" s="34">
        <v>12.0</v>
      </c>
      <c r="F609" s="35">
        <v>11.9187782</v>
      </c>
    </row>
    <row r="610">
      <c r="A610" s="31" t="s">
        <v>21</v>
      </c>
      <c r="B610" s="34" t="s">
        <v>393</v>
      </c>
      <c r="C610" s="35">
        <v>2004.0</v>
      </c>
      <c r="D610" s="34" t="s">
        <v>4</v>
      </c>
      <c r="E610" s="34">
        <v>12.0</v>
      </c>
      <c r="F610" s="35">
        <v>13.9653905</v>
      </c>
    </row>
    <row r="611">
      <c r="A611" s="31" t="s">
        <v>21</v>
      </c>
      <c r="B611" s="34" t="s">
        <v>393</v>
      </c>
      <c r="C611" s="35">
        <v>2005.0</v>
      </c>
      <c r="D611" s="34" t="s">
        <v>4</v>
      </c>
      <c r="E611" s="34">
        <v>12.0</v>
      </c>
      <c r="F611" s="35">
        <v>14.0144918</v>
      </c>
    </row>
    <row r="612">
      <c r="A612" s="31" t="s">
        <v>21</v>
      </c>
      <c r="B612" s="34" t="s">
        <v>393</v>
      </c>
      <c r="C612" s="35">
        <v>2006.0</v>
      </c>
      <c r="D612" s="34" t="s">
        <v>4</v>
      </c>
      <c r="E612" s="34">
        <v>12.0</v>
      </c>
      <c r="F612" s="35">
        <v>10.5663989</v>
      </c>
    </row>
    <row r="613">
      <c r="A613" s="31" t="s">
        <v>21</v>
      </c>
      <c r="B613" s="34" t="s">
        <v>393</v>
      </c>
      <c r="C613" s="35">
        <v>2007.0</v>
      </c>
      <c r="D613" s="34" t="s">
        <v>4</v>
      </c>
      <c r="E613" s="34">
        <v>12.0</v>
      </c>
      <c r="F613" s="35">
        <v>10.6031335</v>
      </c>
    </row>
    <row r="614">
      <c r="A614" s="31" t="s">
        <v>21</v>
      </c>
      <c r="B614" s="34" t="s">
        <v>393</v>
      </c>
      <c r="C614" s="35">
        <v>2008.0</v>
      </c>
      <c r="D614" s="34" t="s">
        <v>4</v>
      </c>
      <c r="E614" s="34">
        <v>12.0</v>
      </c>
      <c r="F614" s="35">
        <v>14.6125307</v>
      </c>
    </row>
    <row r="615">
      <c r="A615" s="31" t="s">
        <v>21</v>
      </c>
      <c r="B615" s="34" t="s">
        <v>393</v>
      </c>
      <c r="C615" s="35">
        <v>2009.0</v>
      </c>
      <c r="D615" s="34" t="s">
        <v>4</v>
      </c>
      <c r="E615" s="34">
        <v>12.0</v>
      </c>
      <c r="F615" s="35">
        <v>17.9616824</v>
      </c>
    </row>
    <row r="616">
      <c r="A616" s="31" t="s">
        <v>21</v>
      </c>
      <c r="B616" s="34" t="s">
        <v>393</v>
      </c>
      <c r="C616" s="35">
        <v>2010.0</v>
      </c>
      <c r="D616" s="34" t="s">
        <v>4</v>
      </c>
      <c r="E616" s="34">
        <v>12.0</v>
      </c>
      <c r="F616" s="35">
        <v>46.4435806</v>
      </c>
    </row>
    <row r="617">
      <c r="A617" s="31" t="s">
        <v>21</v>
      </c>
      <c r="B617" s="34" t="s">
        <v>393</v>
      </c>
      <c r="C617" s="35">
        <v>2011.0</v>
      </c>
      <c r="D617" s="34" t="s">
        <v>4</v>
      </c>
      <c r="E617" s="34">
        <v>12.0</v>
      </c>
      <c r="F617" s="35">
        <v>49.6294659</v>
      </c>
    </row>
    <row r="618">
      <c r="A618" s="31" t="s">
        <v>21</v>
      </c>
      <c r="B618" s="34" t="s">
        <v>393</v>
      </c>
      <c r="C618" s="35">
        <v>2012.0</v>
      </c>
      <c r="D618" s="34" t="s">
        <v>4</v>
      </c>
      <c r="E618" s="34">
        <v>12.0</v>
      </c>
      <c r="F618" s="35">
        <v>24.1614789</v>
      </c>
    </row>
    <row r="619">
      <c r="A619" s="31" t="s">
        <v>21</v>
      </c>
      <c r="B619" s="34" t="s">
        <v>393</v>
      </c>
      <c r="C619" s="35">
        <v>2013.0</v>
      </c>
      <c r="D619" s="34" t="s">
        <v>4</v>
      </c>
      <c r="E619" s="34">
        <v>12.0</v>
      </c>
      <c r="F619" s="35">
        <v>18.6159672</v>
      </c>
    </row>
    <row r="620">
      <c r="A620" s="31" t="s">
        <v>21</v>
      </c>
      <c r="B620" s="34" t="s">
        <v>393</v>
      </c>
      <c r="C620" s="35">
        <v>2014.0</v>
      </c>
      <c r="D620" s="34" t="s">
        <v>4</v>
      </c>
      <c r="E620" s="34">
        <v>12.0</v>
      </c>
      <c r="F620" s="35">
        <v>14.3590177</v>
      </c>
    </row>
    <row r="621">
      <c r="A621" s="31" t="s">
        <v>21</v>
      </c>
      <c r="B621" s="34" t="s">
        <v>393</v>
      </c>
      <c r="C621" s="35">
        <v>2015.0</v>
      </c>
      <c r="D621" s="34" t="s">
        <v>4</v>
      </c>
      <c r="E621" s="34">
        <v>12.0</v>
      </c>
      <c r="F621" s="35">
        <v>12.7627202</v>
      </c>
    </row>
    <row r="622">
      <c r="A622" s="31" t="s">
        <v>21</v>
      </c>
      <c r="B622" s="34" t="s">
        <v>393</v>
      </c>
      <c r="C622" s="35">
        <v>2016.0</v>
      </c>
      <c r="D622" s="34" t="s">
        <v>4</v>
      </c>
      <c r="E622" s="34">
        <v>12.0</v>
      </c>
      <c r="F622" s="35">
        <v>13.6387645</v>
      </c>
    </row>
    <row r="623">
      <c r="A623" s="31" t="s">
        <v>21</v>
      </c>
      <c r="B623" s="34" t="s">
        <v>393</v>
      </c>
      <c r="C623" s="35">
        <v>2017.0</v>
      </c>
      <c r="D623" s="34" t="s">
        <v>4</v>
      </c>
      <c r="E623" s="34">
        <v>12.0</v>
      </c>
      <c r="F623" s="35">
        <v>34.2719306</v>
      </c>
    </row>
    <row r="624">
      <c r="A624" s="31" t="s">
        <v>21</v>
      </c>
      <c r="B624" s="34" t="s">
        <v>393</v>
      </c>
      <c r="C624" s="35">
        <v>2018.0</v>
      </c>
      <c r="D624" s="34" t="s">
        <v>4</v>
      </c>
      <c r="E624" s="34">
        <v>12.0</v>
      </c>
      <c r="F624" s="35">
        <v>27.559676</v>
      </c>
    </row>
    <row r="625">
      <c r="A625" s="31" t="s">
        <v>21</v>
      </c>
      <c r="B625" s="34" t="s">
        <v>393</v>
      </c>
      <c r="C625" s="35">
        <v>2019.0</v>
      </c>
      <c r="D625" s="34" t="s">
        <v>4</v>
      </c>
      <c r="E625" s="34">
        <v>12.0</v>
      </c>
      <c r="F625" s="35">
        <v>17.6483529</v>
      </c>
    </row>
    <row r="626">
      <c r="A626" s="31" t="s">
        <v>21</v>
      </c>
      <c r="B626" s="34" t="s">
        <v>393</v>
      </c>
      <c r="C626" s="35">
        <v>2020.0</v>
      </c>
      <c r="D626" s="34" t="s">
        <v>4</v>
      </c>
      <c r="E626" s="34">
        <v>12.0</v>
      </c>
      <c r="F626" s="35">
        <v>15.4068445</v>
      </c>
    </row>
    <row r="627">
      <c r="A627" s="31" t="s">
        <v>21</v>
      </c>
      <c r="B627" s="34" t="s">
        <v>393</v>
      </c>
      <c r="C627" s="35">
        <v>2021.0</v>
      </c>
      <c r="D627" s="34" t="s">
        <v>4</v>
      </c>
      <c r="E627" s="34">
        <v>12.0</v>
      </c>
      <c r="F627" s="35">
        <v>17.7875174</v>
      </c>
    </row>
    <row r="628">
      <c r="A628" s="31" t="s">
        <v>21</v>
      </c>
      <c r="B628" s="34" t="s">
        <v>393</v>
      </c>
      <c r="C628" s="35">
        <v>2022.0</v>
      </c>
      <c r="D628" s="34" t="s">
        <v>4</v>
      </c>
      <c r="E628" s="34">
        <v>12.0</v>
      </c>
      <c r="F628" s="35">
        <v>15.5638372</v>
      </c>
    </row>
    <row r="629">
      <c r="A629" s="31" t="s">
        <v>22</v>
      </c>
      <c r="B629" s="34" t="s">
        <v>408</v>
      </c>
      <c r="C629" s="35">
        <v>1990.0</v>
      </c>
      <c r="D629" s="34" t="s">
        <v>4</v>
      </c>
      <c r="E629" s="34">
        <v>12.0</v>
      </c>
      <c r="F629" s="35">
        <v>2.33760648</v>
      </c>
    </row>
    <row r="630">
      <c r="A630" s="31" t="s">
        <v>22</v>
      </c>
      <c r="B630" s="34" t="s">
        <v>408</v>
      </c>
      <c r="C630" s="35">
        <v>1991.0</v>
      </c>
      <c r="D630" s="34" t="s">
        <v>4</v>
      </c>
      <c r="E630" s="34">
        <v>12.0</v>
      </c>
      <c r="F630" s="35">
        <v>3.01617768</v>
      </c>
    </row>
    <row r="631">
      <c r="A631" s="31" t="s">
        <v>22</v>
      </c>
      <c r="B631" s="34" t="s">
        <v>408</v>
      </c>
      <c r="C631" s="35">
        <v>1992.0</v>
      </c>
      <c r="D631" s="34" t="s">
        <v>4</v>
      </c>
      <c r="E631" s="34">
        <v>12.0</v>
      </c>
      <c r="F631" s="35">
        <v>3.72245606</v>
      </c>
    </row>
    <row r="632">
      <c r="A632" s="31" t="s">
        <v>22</v>
      </c>
      <c r="B632" s="34" t="s">
        <v>408</v>
      </c>
      <c r="C632" s="35">
        <v>1993.0</v>
      </c>
      <c r="D632" s="34" t="s">
        <v>4</v>
      </c>
      <c r="E632" s="34">
        <v>12.0</v>
      </c>
      <c r="F632" s="35">
        <v>3.40615023</v>
      </c>
    </row>
    <row r="633">
      <c r="A633" s="31" t="s">
        <v>22</v>
      </c>
      <c r="B633" s="34" t="s">
        <v>408</v>
      </c>
      <c r="C633" s="35">
        <v>1994.0</v>
      </c>
      <c r="D633" s="34" t="s">
        <v>4</v>
      </c>
      <c r="E633" s="34">
        <v>12.0</v>
      </c>
      <c r="F633" s="35">
        <v>3.92893077</v>
      </c>
    </row>
    <row r="634">
      <c r="A634" s="31" t="s">
        <v>22</v>
      </c>
      <c r="B634" s="34" t="s">
        <v>408</v>
      </c>
      <c r="C634" s="35">
        <v>1995.0</v>
      </c>
      <c r="D634" s="34" t="s">
        <v>4</v>
      </c>
      <c r="E634" s="34">
        <v>12.0</v>
      </c>
      <c r="F634" s="35">
        <v>3.42750615</v>
      </c>
    </row>
    <row r="635">
      <c r="A635" s="31" t="s">
        <v>22</v>
      </c>
      <c r="B635" s="34" t="s">
        <v>408</v>
      </c>
      <c r="C635" s="35">
        <v>1996.0</v>
      </c>
      <c r="D635" s="34" t="s">
        <v>4</v>
      </c>
      <c r="E635" s="34">
        <v>12.0</v>
      </c>
      <c r="F635" s="35">
        <v>3.00579463</v>
      </c>
    </row>
    <row r="636">
      <c r="A636" s="31" t="s">
        <v>22</v>
      </c>
      <c r="B636" s="34" t="s">
        <v>408</v>
      </c>
      <c r="C636" s="35">
        <v>1997.0</v>
      </c>
      <c r="D636" s="34" t="s">
        <v>4</v>
      </c>
      <c r="E636" s="34">
        <v>12.0</v>
      </c>
      <c r="F636" s="35">
        <v>3.22161402</v>
      </c>
    </row>
    <row r="637">
      <c r="A637" s="31" t="s">
        <v>22</v>
      </c>
      <c r="B637" s="34" t="s">
        <v>408</v>
      </c>
      <c r="C637" s="35">
        <v>1998.0</v>
      </c>
      <c r="D637" s="34" t="s">
        <v>4</v>
      </c>
      <c r="E637" s="34">
        <v>12.0</v>
      </c>
      <c r="F637" s="35">
        <v>3.53891432</v>
      </c>
    </row>
    <row r="638">
      <c r="A638" s="31" t="s">
        <v>22</v>
      </c>
      <c r="B638" s="34" t="s">
        <v>408</v>
      </c>
      <c r="C638" s="35">
        <v>1999.0</v>
      </c>
      <c r="D638" s="34" t="s">
        <v>4</v>
      </c>
      <c r="E638" s="34">
        <v>12.0</v>
      </c>
      <c r="F638" s="35">
        <v>2.62716793</v>
      </c>
    </row>
    <row r="639">
      <c r="A639" s="31" t="s">
        <v>22</v>
      </c>
      <c r="B639" s="34" t="s">
        <v>408</v>
      </c>
      <c r="C639" s="35">
        <v>2000.0</v>
      </c>
      <c r="D639" s="34" t="s">
        <v>4</v>
      </c>
      <c r="E639" s="34">
        <v>12.0</v>
      </c>
      <c r="F639" s="35">
        <v>2.73641402</v>
      </c>
    </row>
    <row r="640">
      <c r="A640" s="31" t="s">
        <v>22</v>
      </c>
      <c r="B640" s="34" t="s">
        <v>408</v>
      </c>
      <c r="C640" s="35">
        <v>2001.0</v>
      </c>
      <c r="D640" s="34" t="s">
        <v>4</v>
      </c>
      <c r="E640" s="34">
        <v>12.0</v>
      </c>
      <c r="F640" s="35">
        <v>2.20597765</v>
      </c>
    </row>
    <row r="641">
      <c r="A641" s="31" t="s">
        <v>22</v>
      </c>
      <c r="B641" s="34" t="s">
        <v>408</v>
      </c>
      <c r="C641" s="35">
        <v>2002.0</v>
      </c>
      <c r="D641" s="34" t="s">
        <v>4</v>
      </c>
      <c r="E641" s="34">
        <v>12.0</v>
      </c>
      <c r="F641" s="35">
        <v>2.48025983</v>
      </c>
    </row>
    <row r="642">
      <c r="A642" s="31" t="s">
        <v>22</v>
      </c>
      <c r="B642" s="34" t="s">
        <v>408</v>
      </c>
      <c r="C642" s="35">
        <v>2003.0</v>
      </c>
      <c r="D642" s="34" t="s">
        <v>4</v>
      </c>
      <c r="E642" s="34">
        <v>12.0</v>
      </c>
      <c r="F642" s="35">
        <v>3.20067768</v>
      </c>
    </row>
    <row r="643">
      <c r="A643" s="31" t="s">
        <v>22</v>
      </c>
      <c r="B643" s="34" t="s">
        <v>408</v>
      </c>
      <c r="C643" s="35">
        <v>2004.0</v>
      </c>
      <c r="D643" s="34" t="s">
        <v>4</v>
      </c>
      <c r="E643" s="34">
        <v>12.0</v>
      </c>
      <c r="F643" s="35">
        <v>2.43067732</v>
      </c>
    </row>
    <row r="644">
      <c r="A644" s="31" t="s">
        <v>22</v>
      </c>
      <c r="B644" s="34" t="s">
        <v>408</v>
      </c>
      <c r="C644" s="35">
        <v>2005.0</v>
      </c>
      <c r="D644" s="34" t="s">
        <v>4</v>
      </c>
      <c r="E644" s="34">
        <v>12.0</v>
      </c>
      <c r="F644" s="35">
        <v>3.01039094</v>
      </c>
    </row>
    <row r="645">
      <c r="A645" s="31" t="s">
        <v>22</v>
      </c>
      <c r="B645" s="34" t="s">
        <v>408</v>
      </c>
      <c r="C645" s="35">
        <v>2006.0</v>
      </c>
      <c r="D645" s="34" t="s">
        <v>4</v>
      </c>
      <c r="E645" s="34">
        <v>12.0</v>
      </c>
      <c r="F645" s="35">
        <v>3.63713322</v>
      </c>
    </row>
    <row r="646">
      <c r="A646" s="31" t="s">
        <v>22</v>
      </c>
      <c r="B646" s="34" t="s">
        <v>408</v>
      </c>
      <c r="C646" s="35">
        <v>2007.0</v>
      </c>
      <c r="D646" s="34" t="s">
        <v>4</v>
      </c>
      <c r="E646" s="34">
        <v>12.0</v>
      </c>
      <c r="F646" s="35">
        <v>5.97821965</v>
      </c>
    </row>
    <row r="647">
      <c r="A647" s="31" t="s">
        <v>22</v>
      </c>
      <c r="B647" s="34" t="s">
        <v>408</v>
      </c>
      <c r="C647" s="35">
        <v>2008.0</v>
      </c>
      <c r="D647" s="34" t="s">
        <v>4</v>
      </c>
      <c r="E647" s="34">
        <v>12.0</v>
      </c>
      <c r="F647" s="35">
        <v>5.29445367</v>
      </c>
    </row>
    <row r="648">
      <c r="A648" s="31" t="s">
        <v>22</v>
      </c>
      <c r="B648" s="34" t="s">
        <v>408</v>
      </c>
      <c r="C648" s="35">
        <v>2009.0</v>
      </c>
      <c r="D648" s="34" t="s">
        <v>4</v>
      </c>
      <c r="E648" s="34">
        <v>12.0</v>
      </c>
      <c r="F648" s="35">
        <v>7.21012559</v>
      </c>
    </row>
    <row r="649">
      <c r="A649" s="31" t="s">
        <v>22</v>
      </c>
      <c r="B649" s="34" t="s">
        <v>408</v>
      </c>
      <c r="C649" s="35">
        <v>2010.0</v>
      </c>
      <c r="D649" s="34" t="s">
        <v>4</v>
      </c>
      <c r="E649" s="34">
        <v>12.0</v>
      </c>
      <c r="F649" s="35">
        <v>18.8278001</v>
      </c>
    </row>
    <row r="650">
      <c r="A650" s="31" t="s">
        <v>22</v>
      </c>
      <c r="B650" s="34" t="s">
        <v>408</v>
      </c>
      <c r="C650" s="35">
        <v>2011.0</v>
      </c>
      <c r="D650" s="34" t="s">
        <v>4</v>
      </c>
      <c r="E650" s="34">
        <v>12.0</v>
      </c>
      <c r="F650" s="35">
        <v>42.7216888</v>
      </c>
    </row>
    <row r="651">
      <c r="A651" s="31" t="s">
        <v>22</v>
      </c>
      <c r="B651" s="34" t="s">
        <v>408</v>
      </c>
      <c r="C651" s="35">
        <v>2012.0</v>
      </c>
      <c r="D651" s="34" t="s">
        <v>4</v>
      </c>
      <c r="E651" s="34">
        <v>12.0</v>
      </c>
      <c r="F651" s="35">
        <v>36.4104427</v>
      </c>
    </row>
    <row r="652">
      <c r="A652" s="31" t="s">
        <v>22</v>
      </c>
      <c r="B652" s="34" t="s">
        <v>408</v>
      </c>
      <c r="C652" s="35">
        <v>2013.0</v>
      </c>
      <c r="D652" s="34" t="s">
        <v>4</v>
      </c>
      <c r="E652" s="34">
        <v>12.0</v>
      </c>
      <c r="F652" s="35">
        <v>17.951213</v>
      </c>
    </row>
    <row r="653">
      <c r="A653" s="31" t="s">
        <v>22</v>
      </c>
      <c r="B653" s="34" t="s">
        <v>408</v>
      </c>
      <c r="C653" s="35">
        <v>2014.0</v>
      </c>
      <c r="D653" s="34" t="s">
        <v>4</v>
      </c>
      <c r="E653" s="34">
        <v>12.0</v>
      </c>
      <c r="F653" s="35">
        <v>10.8214152</v>
      </c>
    </row>
    <row r="654">
      <c r="A654" s="31" t="s">
        <v>22</v>
      </c>
      <c r="B654" s="34" t="s">
        <v>408</v>
      </c>
      <c r="C654" s="35">
        <v>2015.0</v>
      </c>
      <c r="D654" s="34" t="s">
        <v>4</v>
      </c>
      <c r="E654" s="34">
        <v>12.0</v>
      </c>
      <c r="F654" s="35">
        <v>8.90581859</v>
      </c>
    </row>
    <row r="655">
      <c r="A655" s="31" t="s">
        <v>22</v>
      </c>
      <c r="B655" s="34" t="s">
        <v>408</v>
      </c>
      <c r="C655" s="35">
        <v>2016.0</v>
      </c>
      <c r="D655" s="34" t="s">
        <v>4</v>
      </c>
      <c r="E655" s="34">
        <v>12.0</v>
      </c>
      <c r="F655" s="35">
        <v>10.9961512</v>
      </c>
    </row>
    <row r="656">
      <c r="A656" s="31" t="s">
        <v>22</v>
      </c>
      <c r="B656" s="34" t="s">
        <v>408</v>
      </c>
      <c r="C656" s="35">
        <v>2017.0</v>
      </c>
      <c r="D656" s="34" t="s">
        <v>4</v>
      </c>
      <c r="E656" s="34">
        <v>12.0</v>
      </c>
      <c r="F656" s="35">
        <v>11.4961403</v>
      </c>
    </row>
    <row r="657">
      <c r="A657" s="31" t="s">
        <v>22</v>
      </c>
      <c r="B657" s="34" t="s">
        <v>408</v>
      </c>
      <c r="C657" s="35">
        <v>2018.0</v>
      </c>
      <c r="D657" s="34" t="s">
        <v>4</v>
      </c>
      <c r="E657" s="34">
        <v>12.0</v>
      </c>
      <c r="F657" s="35">
        <v>13.7701627</v>
      </c>
    </row>
    <row r="658">
      <c r="A658" s="31" t="s">
        <v>22</v>
      </c>
      <c r="B658" s="34" t="s">
        <v>408</v>
      </c>
      <c r="C658" s="35">
        <v>2019.0</v>
      </c>
      <c r="D658" s="34" t="s">
        <v>4</v>
      </c>
      <c r="E658" s="34">
        <v>12.0</v>
      </c>
      <c r="F658" s="35">
        <v>15.7965528</v>
      </c>
    </row>
    <row r="659">
      <c r="A659" s="31" t="s">
        <v>22</v>
      </c>
      <c r="B659" s="34" t="s">
        <v>408</v>
      </c>
      <c r="C659" s="35">
        <v>2020.0</v>
      </c>
      <c r="D659" s="34" t="s">
        <v>4</v>
      </c>
      <c r="E659" s="34">
        <v>12.0</v>
      </c>
      <c r="F659" s="35">
        <v>14.2736901</v>
      </c>
    </row>
    <row r="660">
      <c r="A660" s="31" t="s">
        <v>22</v>
      </c>
      <c r="B660" s="34" t="s">
        <v>408</v>
      </c>
      <c r="C660" s="35">
        <v>2021.0</v>
      </c>
      <c r="D660" s="34" t="s">
        <v>4</v>
      </c>
      <c r="E660" s="34">
        <v>12.0</v>
      </c>
      <c r="F660" s="35">
        <v>16.0082549</v>
      </c>
    </row>
    <row r="661">
      <c r="A661" s="31" t="s">
        <v>22</v>
      </c>
      <c r="B661" s="34" t="s">
        <v>408</v>
      </c>
      <c r="C661" s="35">
        <v>2022.0</v>
      </c>
      <c r="D661" s="34" t="s">
        <v>4</v>
      </c>
      <c r="E661" s="34">
        <v>12.0</v>
      </c>
      <c r="F661" s="35">
        <v>21.5897044</v>
      </c>
    </row>
    <row r="662">
      <c r="A662" s="31" t="s">
        <v>23</v>
      </c>
      <c r="B662" s="34" t="s">
        <v>379</v>
      </c>
      <c r="C662" s="35">
        <v>1990.0</v>
      </c>
      <c r="D662" s="34" t="s">
        <v>4</v>
      </c>
      <c r="E662" s="34">
        <v>12.0</v>
      </c>
      <c r="F662" s="35">
        <v>37.7407798</v>
      </c>
    </row>
    <row r="663">
      <c r="A663" s="31" t="s">
        <v>23</v>
      </c>
      <c r="B663" s="34" t="s">
        <v>379</v>
      </c>
      <c r="C663" s="35">
        <v>1991.0</v>
      </c>
      <c r="D663" s="34" t="s">
        <v>4</v>
      </c>
      <c r="E663" s="34">
        <v>12.0</v>
      </c>
      <c r="F663" s="35">
        <v>40.1734893</v>
      </c>
    </row>
    <row r="664">
      <c r="A664" s="31" t="s">
        <v>23</v>
      </c>
      <c r="B664" s="34" t="s">
        <v>379</v>
      </c>
      <c r="C664" s="35">
        <v>1992.0</v>
      </c>
      <c r="D664" s="34" t="s">
        <v>4</v>
      </c>
      <c r="E664" s="34">
        <v>12.0</v>
      </c>
      <c r="F664" s="35">
        <v>39.8054659</v>
      </c>
    </row>
    <row r="665">
      <c r="A665" s="31" t="s">
        <v>23</v>
      </c>
      <c r="B665" s="34" t="s">
        <v>379</v>
      </c>
      <c r="C665" s="35">
        <v>1993.0</v>
      </c>
      <c r="D665" s="34" t="s">
        <v>4</v>
      </c>
      <c r="E665" s="34">
        <v>12.0</v>
      </c>
      <c r="F665" s="35">
        <v>41.2312299</v>
      </c>
    </row>
    <row r="666">
      <c r="A666" s="31" t="s">
        <v>23</v>
      </c>
      <c r="B666" s="34" t="s">
        <v>379</v>
      </c>
      <c r="C666" s="35">
        <v>1994.0</v>
      </c>
      <c r="D666" s="34" t="s">
        <v>4</v>
      </c>
      <c r="E666" s="34">
        <v>12.0</v>
      </c>
      <c r="F666" s="35">
        <v>36.4489656</v>
      </c>
    </row>
    <row r="667">
      <c r="A667" s="31" t="s">
        <v>23</v>
      </c>
      <c r="B667" s="34" t="s">
        <v>379</v>
      </c>
      <c r="C667" s="35">
        <v>1995.0</v>
      </c>
      <c r="D667" s="34" t="s">
        <v>4</v>
      </c>
      <c r="E667" s="34">
        <v>12.0</v>
      </c>
      <c r="F667" s="35">
        <v>35.6699258</v>
      </c>
    </row>
    <row r="668">
      <c r="A668" s="31" t="s">
        <v>23</v>
      </c>
      <c r="B668" s="34" t="s">
        <v>379</v>
      </c>
      <c r="C668" s="35">
        <v>1996.0</v>
      </c>
      <c r="D668" s="34" t="s">
        <v>4</v>
      </c>
      <c r="E668" s="34">
        <v>12.0</v>
      </c>
      <c r="F668" s="35">
        <v>33.8091897</v>
      </c>
    </row>
    <row r="669">
      <c r="A669" s="31" t="s">
        <v>23</v>
      </c>
      <c r="B669" s="34" t="s">
        <v>379</v>
      </c>
      <c r="C669" s="35">
        <v>1997.0</v>
      </c>
      <c r="D669" s="34" t="s">
        <v>4</v>
      </c>
      <c r="E669" s="34">
        <v>12.0</v>
      </c>
      <c r="F669" s="35">
        <v>29.0549437</v>
      </c>
    </row>
    <row r="670">
      <c r="A670" s="31" t="s">
        <v>23</v>
      </c>
      <c r="B670" s="34" t="s">
        <v>379</v>
      </c>
      <c r="C670" s="35">
        <v>1998.0</v>
      </c>
      <c r="D670" s="34" t="s">
        <v>4</v>
      </c>
      <c r="E670" s="34">
        <v>12.0</v>
      </c>
      <c r="F670" s="35">
        <v>28.2271652</v>
      </c>
    </row>
    <row r="671">
      <c r="A671" s="31" t="s">
        <v>23</v>
      </c>
      <c r="B671" s="34" t="s">
        <v>379</v>
      </c>
      <c r="C671" s="35">
        <v>1999.0</v>
      </c>
      <c r="D671" s="34" t="s">
        <v>4</v>
      </c>
      <c r="E671" s="34">
        <v>12.0</v>
      </c>
      <c r="F671" s="35">
        <v>22.8435777</v>
      </c>
    </row>
    <row r="672">
      <c r="A672" s="31" t="s">
        <v>23</v>
      </c>
      <c r="B672" s="34" t="s">
        <v>379</v>
      </c>
      <c r="C672" s="35">
        <v>2000.0</v>
      </c>
      <c r="D672" s="34" t="s">
        <v>4</v>
      </c>
      <c r="E672" s="34">
        <v>12.0</v>
      </c>
      <c r="F672" s="35">
        <v>19.7582229</v>
      </c>
    </row>
    <row r="673">
      <c r="A673" s="31" t="s">
        <v>23</v>
      </c>
      <c r="B673" s="34" t="s">
        <v>379</v>
      </c>
      <c r="C673" s="35">
        <v>2001.0</v>
      </c>
      <c r="D673" s="34" t="s">
        <v>4</v>
      </c>
      <c r="E673" s="34">
        <v>12.0</v>
      </c>
      <c r="F673" s="35">
        <v>17.3469965</v>
      </c>
    </row>
    <row r="674">
      <c r="A674" s="31" t="s">
        <v>23</v>
      </c>
      <c r="B674" s="34" t="s">
        <v>379</v>
      </c>
      <c r="C674" s="35">
        <v>2002.0</v>
      </c>
      <c r="D674" s="34" t="s">
        <v>4</v>
      </c>
      <c r="E674" s="34">
        <v>12.0</v>
      </c>
      <c r="F674" s="35">
        <v>16.7658038</v>
      </c>
    </row>
    <row r="675">
      <c r="A675" s="31" t="s">
        <v>23</v>
      </c>
      <c r="B675" s="34" t="s">
        <v>379</v>
      </c>
      <c r="C675" s="35">
        <v>2003.0</v>
      </c>
      <c r="D675" s="34" t="s">
        <v>4</v>
      </c>
      <c r="E675" s="34">
        <v>12.0</v>
      </c>
      <c r="F675" s="35">
        <v>17.1156639</v>
      </c>
    </row>
    <row r="676">
      <c r="A676" s="31" t="s">
        <v>23</v>
      </c>
      <c r="B676" s="34" t="s">
        <v>379</v>
      </c>
      <c r="C676" s="35">
        <v>2004.0</v>
      </c>
      <c r="D676" s="34" t="s">
        <v>4</v>
      </c>
      <c r="E676" s="34">
        <v>12.0</v>
      </c>
      <c r="F676" s="35">
        <v>17.1415737</v>
      </c>
    </row>
    <row r="677">
      <c r="A677" s="31" t="s">
        <v>23</v>
      </c>
      <c r="B677" s="34" t="s">
        <v>379</v>
      </c>
      <c r="C677" s="35">
        <v>2005.0</v>
      </c>
      <c r="D677" s="34" t="s">
        <v>4</v>
      </c>
      <c r="E677" s="34">
        <v>12.0</v>
      </c>
      <c r="F677" s="35">
        <v>14.9938287</v>
      </c>
    </row>
    <row r="678">
      <c r="A678" s="31" t="s">
        <v>23</v>
      </c>
      <c r="B678" s="34" t="s">
        <v>379</v>
      </c>
      <c r="C678" s="35">
        <v>2006.0</v>
      </c>
      <c r="D678" s="34" t="s">
        <v>4</v>
      </c>
      <c r="E678" s="34">
        <v>12.0</v>
      </c>
      <c r="F678" s="35">
        <v>14.080026</v>
      </c>
    </row>
    <row r="679">
      <c r="A679" s="31" t="s">
        <v>23</v>
      </c>
      <c r="B679" s="34" t="s">
        <v>379</v>
      </c>
      <c r="C679" s="35">
        <v>2007.0</v>
      </c>
      <c r="D679" s="34" t="s">
        <v>4</v>
      </c>
      <c r="E679" s="34">
        <v>12.0</v>
      </c>
      <c r="F679" s="35">
        <v>14.9124136</v>
      </c>
    </row>
    <row r="680">
      <c r="A680" s="31" t="s">
        <v>23</v>
      </c>
      <c r="B680" s="34" t="s">
        <v>379</v>
      </c>
      <c r="C680" s="35">
        <v>2008.0</v>
      </c>
      <c r="D680" s="34" t="s">
        <v>4</v>
      </c>
      <c r="E680" s="34">
        <v>12.0</v>
      </c>
      <c r="F680" s="35">
        <v>15.9240539</v>
      </c>
    </row>
    <row r="681">
      <c r="A681" s="31" t="s">
        <v>23</v>
      </c>
      <c r="B681" s="34" t="s">
        <v>379</v>
      </c>
      <c r="C681" s="35">
        <v>2009.0</v>
      </c>
      <c r="D681" s="34" t="s">
        <v>4</v>
      </c>
      <c r="E681" s="34">
        <v>12.0</v>
      </c>
      <c r="F681" s="35">
        <v>15.9453706</v>
      </c>
    </row>
    <row r="682">
      <c r="A682" s="31" t="s">
        <v>23</v>
      </c>
      <c r="B682" s="34" t="s">
        <v>379</v>
      </c>
      <c r="C682" s="35">
        <v>2010.0</v>
      </c>
      <c r="D682" s="34" t="s">
        <v>4</v>
      </c>
      <c r="E682" s="34">
        <v>12.0</v>
      </c>
      <c r="F682" s="35">
        <v>18.987667</v>
      </c>
    </row>
    <row r="683">
      <c r="A683" s="31" t="s">
        <v>23</v>
      </c>
      <c r="B683" s="34" t="s">
        <v>379</v>
      </c>
      <c r="C683" s="35">
        <v>2011.0</v>
      </c>
      <c r="D683" s="34" t="s">
        <v>4</v>
      </c>
      <c r="E683" s="34">
        <v>12.0</v>
      </c>
      <c r="F683" s="35">
        <v>17.7182143</v>
      </c>
    </row>
    <row r="684">
      <c r="A684" s="31" t="s">
        <v>23</v>
      </c>
      <c r="B684" s="34" t="s">
        <v>379</v>
      </c>
      <c r="C684" s="35">
        <v>2012.0</v>
      </c>
      <c r="D684" s="34" t="s">
        <v>4</v>
      </c>
      <c r="E684" s="34">
        <v>12.0</v>
      </c>
      <c r="F684" s="35">
        <v>17.1491901</v>
      </c>
    </row>
    <row r="685">
      <c r="A685" s="31" t="s">
        <v>23</v>
      </c>
      <c r="B685" s="34" t="s">
        <v>379</v>
      </c>
      <c r="C685" s="35">
        <v>2013.0</v>
      </c>
      <c r="D685" s="34" t="s">
        <v>4</v>
      </c>
      <c r="E685" s="34">
        <v>12.0</v>
      </c>
      <c r="F685" s="35">
        <v>19.1228647</v>
      </c>
    </row>
    <row r="686">
      <c r="A686" s="31" t="s">
        <v>23</v>
      </c>
      <c r="B686" s="34" t="s">
        <v>379</v>
      </c>
      <c r="C686" s="35">
        <v>2014.0</v>
      </c>
      <c r="D686" s="34" t="s">
        <v>4</v>
      </c>
      <c r="E686" s="34">
        <v>12.0</v>
      </c>
      <c r="F686" s="35">
        <v>18.4024312</v>
      </c>
    </row>
    <row r="687">
      <c r="A687" s="31" t="s">
        <v>23</v>
      </c>
      <c r="B687" s="34" t="s">
        <v>379</v>
      </c>
      <c r="C687" s="35">
        <v>2015.0</v>
      </c>
      <c r="D687" s="34" t="s">
        <v>4</v>
      </c>
      <c r="E687" s="34">
        <v>12.0</v>
      </c>
      <c r="F687" s="35">
        <v>19.7440988</v>
      </c>
    </row>
    <row r="688">
      <c r="A688" s="31" t="s">
        <v>23</v>
      </c>
      <c r="B688" s="34" t="s">
        <v>379</v>
      </c>
      <c r="C688" s="35">
        <v>2016.0</v>
      </c>
      <c r="D688" s="34" t="s">
        <v>4</v>
      </c>
      <c r="E688" s="34">
        <v>12.0</v>
      </c>
      <c r="F688" s="35">
        <v>19.4365453</v>
      </c>
    </row>
    <row r="689">
      <c r="A689" s="31" t="s">
        <v>23</v>
      </c>
      <c r="B689" s="34" t="s">
        <v>379</v>
      </c>
      <c r="C689" s="35">
        <v>2017.0</v>
      </c>
      <c r="D689" s="34" t="s">
        <v>4</v>
      </c>
      <c r="E689" s="34">
        <v>12.0</v>
      </c>
      <c r="F689" s="35">
        <v>24.6430876</v>
      </c>
    </row>
    <row r="690">
      <c r="A690" s="31" t="s">
        <v>23</v>
      </c>
      <c r="B690" s="34" t="s">
        <v>379</v>
      </c>
      <c r="C690" s="35">
        <v>2018.0</v>
      </c>
      <c r="D690" s="34" t="s">
        <v>4</v>
      </c>
      <c r="E690" s="34">
        <v>12.0</v>
      </c>
      <c r="F690" s="35">
        <v>26.7382964</v>
      </c>
    </row>
    <row r="691">
      <c r="A691" s="31" t="s">
        <v>23</v>
      </c>
      <c r="B691" s="34" t="s">
        <v>379</v>
      </c>
      <c r="C691" s="35">
        <v>2019.0</v>
      </c>
      <c r="D691" s="34" t="s">
        <v>4</v>
      </c>
      <c r="E691" s="34">
        <v>12.0</v>
      </c>
      <c r="F691" s="35">
        <v>26.9363169</v>
      </c>
    </row>
    <row r="692">
      <c r="A692" s="31" t="s">
        <v>23</v>
      </c>
      <c r="B692" s="34" t="s">
        <v>379</v>
      </c>
      <c r="C692" s="35">
        <v>2020.0</v>
      </c>
      <c r="D692" s="34" t="s">
        <v>4</v>
      </c>
      <c r="E692" s="34">
        <v>12.0</v>
      </c>
      <c r="F692" s="35">
        <v>20.5258958</v>
      </c>
    </row>
    <row r="693">
      <c r="A693" s="31" t="s">
        <v>23</v>
      </c>
      <c r="B693" s="34" t="s">
        <v>379</v>
      </c>
      <c r="C693" s="35">
        <v>2021.0</v>
      </c>
      <c r="D693" s="34" t="s">
        <v>4</v>
      </c>
      <c r="E693" s="34">
        <v>12.0</v>
      </c>
      <c r="F693" s="35">
        <v>18.5723105</v>
      </c>
    </row>
    <row r="694">
      <c r="A694" s="31" t="s">
        <v>23</v>
      </c>
      <c r="B694" s="34" t="s">
        <v>379</v>
      </c>
      <c r="C694" s="35">
        <v>2022.0</v>
      </c>
      <c r="D694" s="34" t="s">
        <v>4</v>
      </c>
      <c r="E694" s="34">
        <v>12.0</v>
      </c>
      <c r="F694" s="35">
        <v>18.8241924</v>
      </c>
    </row>
    <row r="695">
      <c r="A695" s="31" t="s">
        <v>24</v>
      </c>
      <c r="B695" s="34" t="s">
        <v>386</v>
      </c>
      <c r="C695" s="35">
        <v>1990.0</v>
      </c>
      <c r="D695" s="34" t="s">
        <v>4</v>
      </c>
      <c r="E695" s="34">
        <v>12.0</v>
      </c>
      <c r="F695" s="35">
        <v>12.4975715</v>
      </c>
    </row>
    <row r="696">
      <c r="A696" s="31" t="s">
        <v>24</v>
      </c>
      <c r="B696" s="34" t="s">
        <v>386</v>
      </c>
      <c r="C696" s="35">
        <v>1991.0</v>
      </c>
      <c r="D696" s="34" t="s">
        <v>4</v>
      </c>
      <c r="E696" s="34">
        <v>12.0</v>
      </c>
      <c r="F696" s="35">
        <v>9.70285021</v>
      </c>
    </row>
    <row r="697">
      <c r="A697" s="31" t="s">
        <v>24</v>
      </c>
      <c r="B697" s="34" t="s">
        <v>386</v>
      </c>
      <c r="C697" s="35">
        <v>1992.0</v>
      </c>
      <c r="D697" s="34" t="s">
        <v>4</v>
      </c>
      <c r="E697" s="34">
        <v>12.0</v>
      </c>
      <c r="F697" s="35">
        <v>12.304376</v>
      </c>
    </row>
    <row r="698">
      <c r="A698" s="31" t="s">
        <v>24</v>
      </c>
      <c r="B698" s="34" t="s">
        <v>386</v>
      </c>
      <c r="C698" s="35">
        <v>1993.0</v>
      </c>
      <c r="D698" s="34" t="s">
        <v>4</v>
      </c>
      <c r="E698" s="34">
        <v>12.0</v>
      </c>
      <c r="F698" s="35">
        <v>13.3043042</v>
      </c>
    </row>
    <row r="699">
      <c r="A699" s="31" t="s">
        <v>24</v>
      </c>
      <c r="B699" s="34" t="s">
        <v>386</v>
      </c>
      <c r="C699" s="35">
        <v>1994.0</v>
      </c>
      <c r="D699" s="34" t="s">
        <v>4</v>
      </c>
      <c r="E699" s="34">
        <v>12.0</v>
      </c>
      <c r="F699" s="35">
        <v>11.1178529</v>
      </c>
    </row>
    <row r="700">
      <c r="A700" s="31" t="s">
        <v>24</v>
      </c>
      <c r="B700" s="34" t="s">
        <v>386</v>
      </c>
      <c r="C700" s="35">
        <v>1995.0</v>
      </c>
      <c r="D700" s="34" t="s">
        <v>4</v>
      </c>
      <c r="E700" s="34">
        <v>12.0</v>
      </c>
      <c r="F700" s="35">
        <v>12.3175256</v>
      </c>
    </row>
    <row r="701">
      <c r="A701" s="31" t="s">
        <v>24</v>
      </c>
      <c r="B701" s="34" t="s">
        <v>386</v>
      </c>
      <c r="C701" s="35">
        <v>1996.0</v>
      </c>
      <c r="D701" s="34" t="s">
        <v>4</v>
      </c>
      <c r="E701" s="34">
        <v>12.0</v>
      </c>
      <c r="F701" s="35">
        <v>10.1564612</v>
      </c>
    </row>
    <row r="702">
      <c r="A702" s="31" t="s">
        <v>24</v>
      </c>
      <c r="B702" s="34" t="s">
        <v>386</v>
      </c>
      <c r="C702" s="35">
        <v>1997.0</v>
      </c>
      <c r="D702" s="34" t="s">
        <v>4</v>
      </c>
      <c r="E702" s="34">
        <v>12.0</v>
      </c>
      <c r="F702" s="35">
        <v>10.3331279</v>
      </c>
    </row>
    <row r="703">
      <c r="A703" s="31" t="s">
        <v>24</v>
      </c>
      <c r="B703" s="34" t="s">
        <v>386</v>
      </c>
      <c r="C703" s="35">
        <v>1998.0</v>
      </c>
      <c r="D703" s="34" t="s">
        <v>4</v>
      </c>
      <c r="E703" s="34">
        <v>12.0</v>
      </c>
      <c r="F703" s="35">
        <v>10.093133</v>
      </c>
    </row>
    <row r="704">
      <c r="A704" s="31" t="s">
        <v>24</v>
      </c>
      <c r="B704" s="34" t="s">
        <v>386</v>
      </c>
      <c r="C704" s="35">
        <v>1999.0</v>
      </c>
      <c r="D704" s="34" t="s">
        <v>4</v>
      </c>
      <c r="E704" s="34">
        <v>12.0</v>
      </c>
      <c r="F704" s="35">
        <v>8.62112347</v>
      </c>
    </row>
    <row r="705">
      <c r="A705" s="31" t="s">
        <v>24</v>
      </c>
      <c r="B705" s="34" t="s">
        <v>386</v>
      </c>
      <c r="C705" s="35">
        <v>2000.0</v>
      </c>
      <c r="D705" s="34" t="s">
        <v>4</v>
      </c>
      <c r="E705" s="34">
        <v>12.0</v>
      </c>
      <c r="F705" s="35">
        <v>7.58386944</v>
      </c>
    </row>
    <row r="706">
      <c r="A706" s="31" t="s">
        <v>24</v>
      </c>
      <c r="B706" s="34" t="s">
        <v>386</v>
      </c>
      <c r="C706" s="35">
        <v>2001.0</v>
      </c>
      <c r="D706" s="34" t="s">
        <v>4</v>
      </c>
      <c r="E706" s="34">
        <v>12.0</v>
      </c>
      <c r="F706" s="35">
        <v>7.89723519</v>
      </c>
    </row>
    <row r="707">
      <c r="A707" s="31" t="s">
        <v>24</v>
      </c>
      <c r="B707" s="34" t="s">
        <v>386</v>
      </c>
      <c r="C707" s="35">
        <v>2002.0</v>
      </c>
      <c r="D707" s="34" t="s">
        <v>4</v>
      </c>
      <c r="E707" s="34">
        <v>12.0</v>
      </c>
      <c r="F707" s="35">
        <v>6.96675903</v>
      </c>
    </row>
    <row r="708">
      <c r="A708" s="31" t="s">
        <v>24</v>
      </c>
      <c r="B708" s="34" t="s">
        <v>386</v>
      </c>
      <c r="C708" s="35">
        <v>2003.0</v>
      </c>
      <c r="D708" s="34" t="s">
        <v>4</v>
      </c>
      <c r="E708" s="34">
        <v>12.0</v>
      </c>
      <c r="F708" s="35">
        <v>6.54016333</v>
      </c>
    </row>
    <row r="709">
      <c r="A709" s="31" t="s">
        <v>24</v>
      </c>
      <c r="B709" s="34" t="s">
        <v>386</v>
      </c>
      <c r="C709" s="35">
        <v>2004.0</v>
      </c>
      <c r="D709" s="34" t="s">
        <v>4</v>
      </c>
      <c r="E709" s="34">
        <v>12.0</v>
      </c>
      <c r="F709" s="35">
        <v>6.89029648</v>
      </c>
    </row>
    <row r="710">
      <c r="A710" s="31" t="s">
        <v>24</v>
      </c>
      <c r="B710" s="34" t="s">
        <v>386</v>
      </c>
      <c r="C710" s="35">
        <v>2005.0</v>
      </c>
      <c r="D710" s="34" t="s">
        <v>4</v>
      </c>
      <c r="E710" s="34">
        <v>12.0</v>
      </c>
      <c r="F710" s="35">
        <v>5.81501156</v>
      </c>
    </row>
    <row r="711">
      <c r="A711" s="31" t="s">
        <v>24</v>
      </c>
      <c r="B711" s="34" t="s">
        <v>386</v>
      </c>
      <c r="C711" s="35">
        <v>2006.0</v>
      </c>
      <c r="D711" s="34" t="s">
        <v>4</v>
      </c>
      <c r="E711" s="34">
        <v>12.0</v>
      </c>
      <c r="F711" s="35">
        <v>6.32845871</v>
      </c>
    </row>
    <row r="712">
      <c r="A712" s="31" t="s">
        <v>24</v>
      </c>
      <c r="B712" s="34" t="s">
        <v>386</v>
      </c>
      <c r="C712" s="35">
        <v>2007.0</v>
      </c>
      <c r="D712" s="34" t="s">
        <v>4</v>
      </c>
      <c r="E712" s="34">
        <v>12.0</v>
      </c>
      <c r="F712" s="35">
        <v>4.919895</v>
      </c>
    </row>
    <row r="713">
      <c r="A713" s="31" t="s">
        <v>24</v>
      </c>
      <c r="B713" s="34" t="s">
        <v>386</v>
      </c>
      <c r="C713" s="35">
        <v>2008.0</v>
      </c>
      <c r="D713" s="34" t="s">
        <v>4</v>
      </c>
      <c r="E713" s="34">
        <v>12.0</v>
      </c>
      <c r="F713" s="35">
        <v>6.27470883</v>
      </c>
    </row>
    <row r="714">
      <c r="A714" s="31" t="s">
        <v>24</v>
      </c>
      <c r="B714" s="34" t="s">
        <v>386</v>
      </c>
      <c r="C714" s="35">
        <v>2009.0</v>
      </c>
      <c r="D714" s="34" t="s">
        <v>4</v>
      </c>
      <c r="E714" s="34">
        <v>12.0</v>
      </c>
      <c r="F714" s="35">
        <v>6.31508161</v>
      </c>
    </row>
    <row r="715">
      <c r="A715" s="31" t="s">
        <v>24</v>
      </c>
      <c r="B715" s="34" t="s">
        <v>386</v>
      </c>
      <c r="C715" s="35">
        <v>2010.0</v>
      </c>
      <c r="D715" s="34" t="s">
        <v>4</v>
      </c>
      <c r="E715" s="34">
        <v>12.0</v>
      </c>
      <c r="F715" s="35">
        <v>6.4354856</v>
      </c>
    </row>
    <row r="716">
      <c r="A716" s="31" t="s">
        <v>24</v>
      </c>
      <c r="B716" s="34" t="s">
        <v>386</v>
      </c>
      <c r="C716" s="35">
        <v>2011.0</v>
      </c>
      <c r="D716" s="34" t="s">
        <v>4</v>
      </c>
      <c r="E716" s="34">
        <v>12.0</v>
      </c>
      <c r="F716" s="35">
        <v>7.54252556</v>
      </c>
    </row>
    <row r="717">
      <c r="A717" s="31" t="s">
        <v>24</v>
      </c>
      <c r="B717" s="34" t="s">
        <v>386</v>
      </c>
      <c r="C717" s="35">
        <v>2012.0</v>
      </c>
      <c r="D717" s="34" t="s">
        <v>4</v>
      </c>
      <c r="E717" s="34">
        <v>12.0</v>
      </c>
      <c r="F717" s="35">
        <v>7.76704375</v>
      </c>
    </row>
    <row r="718">
      <c r="A718" s="31" t="s">
        <v>24</v>
      </c>
      <c r="B718" s="34" t="s">
        <v>386</v>
      </c>
      <c r="C718" s="35">
        <v>2013.0</v>
      </c>
      <c r="D718" s="34" t="s">
        <v>4</v>
      </c>
      <c r="E718" s="34">
        <v>12.0</v>
      </c>
      <c r="F718" s="35">
        <v>8.81438015</v>
      </c>
    </row>
    <row r="719">
      <c r="A719" s="31" t="s">
        <v>24</v>
      </c>
      <c r="B719" s="34" t="s">
        <v>386</v>
      </c>
      <c r="C719" s="35">
        <v>2014.0</v>
      </c>
      <c r="D719" s="34" t="s">
        <v>4</v>
      </c>
      <c r="E719" s="34">
        <v>12.0</v>
      </c>
      <c r="F719" s="35">
        <v>8.99400389</v>
      </c>
    </row>
    <row r="720">
      <c r="A720" s="31" t="s">
        <v>24</v>
      </c>
      <c r="B720" s="34" t="s">
        <v>386</v>
      </c>
      <c r="C720" s="35">
        <v>2015.0</v>
      </c>
      <c r="D720" s="34" t="s">
        <v>4</v>
      </c>
      <c r="E720" s="34">
        <v>12.0</v>
      </c>
      <c r="F720" s="35">
        <v>9.82018329</v>
      </c>
    </row>
    <row r="721">
      <c r="A721" s="31" t="s">
        <v>24</v>
      </c>
      <c r="B721" s="34" t="s">
        <v>386</v>
      </c>
      <c r="C721" s="35">
        <v>2016.0</v>
      </c>
      <c r="D721" s="34" t="s">
        <v>4</v>
      </c>
      <c r="E721" s="34">
        <v>12.0</v>
      </c>
      <c r="F721" s="35">
        <v>10.9395309</v>
      </c>
    </row>
    <row r="722">
      <c r="A722" s="31" t="s">
        <v>24</v>
      </c>
      <c r="B722" s="34" t="s">
        <v>386</v>
      </c>
      <c r="C722" s="35">
        <v>2017.0</v>
      </c>
      <c r="D722" s="34" t="s">
        <v>4</v>
      </c>
      <c r="E722" s="34">
        <v>12.0</v>
      </c>
      <c r="F722" s="35">
        <v>15.4889821</v>
      </c>
    </row>
    <row r="723">
      <c r="A723" s="31" t="s">
        <v>24</v>
      </c>
      <c r="B723" s="34" t="s">
        <v>386</v>
      </c>
      <c r="C723" s="35">
        <v>2018.0</v>
      </c>
      <c r="D723" s="34" t="s">
        <v>4</v>
      </c>
      <c r="E723" s="34">
        <v>12.0</v>
      </c>
      <c r="F723" s="35">
        <v>16.5125344</v>
      </c>
    </row>
    <row r="724">
      <c r="A724" s="31" t="s">
        <v>24</v>
      </c>
      <c r="B724" s="34" t="s">
        <v>386</v>
      </c>
      <c r="C724" s="35">
        <v>2019.0</v>
      </c>
      <c r="D724" s="34" t="s">
        <v>4</v>
      </c>
      <c r="E724" s="34">
        <v>12.0</v>
      </c>
      <c r="F724" s="35">
        <v>18.2609792</v>
      </c>
    </row>
    <row r="725">
      <c r="A725" s="31" t="s">
        <v>24</v>
      </c>
      <c r="B725" s="34" t="s">
        <v>386</v>
      </c>
      <c r="C725" s="35">
        <v>2020.0</v>
      </c>
      <c r="D725" s="34" t="s">
        <v>4</v>
      </c>
      <c r="E725" s="34">
        <v>12.0</v>
      </c>
      <c r="F725" s="35">
        <v>13.1688505</v>
      </c>
    </row>
    <row r="726">
      <c r="A726" s="31" t="s">
        <v>24</v>
      </c>
      <c r="B726" s="34" t="s">
        <v>386</v>
      </c>
      <c r="C726" s="35">
        <v>2021.0</v>
      </c>
      <c r="D726" s="34" t="s">
        <v>4</v>
      </c>
      <c r="E726" s="34">
        <v>12.0</v>
      </c>
      <c r="F726" s="35">
        <v>12.280559</v>
      </c>
    </row>
    <row r="727">
      <c r="A727" s="31" t="s">
        <v>24</v>
      </c>
      <c r="B727" s="34" t="s">
        <v>386</v>
      </c>
      <c r="C727" s="35">
        <v>2022.0</v>
      </c>
      <c r="D727" s="34" t="s">
        <v>4</v>
      </c>
      <c r="E727" s="34">
        <v>12.0</v>
      </c>
      <c r="F727" s="35">
        <v>13.3044484</v>
      </c>
    </row>
    <row r="728">
      <c r="A728" s="31" t="s">
        <v>25</v>
      </c>
      <c r="B728" s="34" t="s">
        <v>406</v>
      </c>
      <c r="C728" s="35">
        <v>1990.0</v>
      </c>
      <c r="D728" s="34" t="s">
        <v>4</v>
      </c>
      <c r="E728" s="34">
        <v>12.0</v>
      </c>
      <c r="F728" s="35">
        <v>8.26374984</v>
      </c>
    </row>
    <row r="729">
      <c r="A729" s="31" t="s">
        <v>25</v>
      </c>
      <c r="B729" s="34" t="s">
        <v>406</v>
      </c>
      <c r="C729" s="35">
        <v>1991.0</v>
      </c>
      <c r="D729" s="34" t="s">
        <v>4</v>
      </c>
      <c r="E729" s="34">
        <v>12.0</v>
      </c>
      <c r="F729" s="35">
        <v>6.96422416</v>
      </c>
    </row>
    <row r="730">
      <c r="A730" s="31" t="s">
        <v>25</v>
      </c>
      <c r="B730" s="34" t="s">
        <v>406</v>
      </c>
      <c r="C730" s="35">
        <v>1992.0</v>
      </c>
      <c r="D730" s="34" t="s">
        <v>4</v>
      </c>
      <c r="E730" s="34">
        <v>12.0</v>
      </c>
      <c r="F730" s="35">
        <v>6.76971487</v>
      </c>
    </row>
    <row r="731">
      <c r="A731" s="31" t="s">
        <v>25</v>
      </c>
      <c r="B731" s="34" t="s">
        <v>406</v>
      </c>
      <c r="C731" s="35">
        <v>1993.0</v>
      </c>
      <c r="D731" s="34" t="s">
        <v>4</v>
      </c>
      <c r="E731" s="34">
        <v>12.0</v>
      </c>
      <c r="F731" s="35">
        <v>7.17013223</v>
      </c>
    </row>
    <row r="732">
      <c r="A732" s="31" t="s">
        <v>25</v>
      </c>
      <c r="B732" s="34" t="s">
        <v>406</v>
      </c>
      <c r="C732" s="35">
        <v>1994.0</v>
      </c>
      <c r="D732" s="34" t="s">
        <v>4</v>
      </c>
      <c r="E732" s="34">
        <v>12.0</v>
      </c>
      <c r="F732" s="35">
        <v>8.03709077</v>
      </c>
    </row>
    <row r="733">
      <c r="A733" s="31" t="s">
        <v>25</v>
      </c>
      <c r="B733" s="34" t="s">
        <v>406</v>
      </c>
      <c r="C733" s="35">
        <v>1995.0</v>
      </c>
      <c r="D733" s="34" t="s">
        <v>4</v>
      </c>
      <c r="E733" s="34">
        <v>12.0</v>
      </c>
      <c r="F733" s="35">
        <v>6.64287358</v>
      </c>
    </row>
    <row r="734">
      <c r="A734" s="31" t="s">
        <v>25</v>
      </c>
      <c r="B734" s="34" t="s">
        <v>406</v>
      </c>
      <c r="C734" s="35">
        <v>1996.0</v>
      </c>
      <c r="D734" s="34" t="s">
        <v>4</v>
      </c>
      <c r="E734" s="34">
        <v>12.0</v>
      </c>
      <c r="F734" s="35">
        <v>8.39186466</v>
      </c>
    </row>
    <row r="735">
      <c r="A735" s="31" t="s">
        <v>25</v>
      </c>
      <c r="B735" s="34" t="s">
        <v>406</v>
      </c>
      <c r="C735" s="35">
        <v>1997.0</v>
      </c>
      <c r="D735" s="34" t="s">
        <v>4</v>
      </c>
      <c r="E735" s="34">
        <v>12.0</v>
      </c>
      <c r="F735" s="35">
        <v>7.19274073</v>
      </c>
    </row>
    <row r="736">
      <c r="A736" s="31" t="s">
        <v>25</v>
      </c>
      <c r="B736" s="34" t="s">
        <v>406</v>
      </c>
      <c r="C736" s="35">
        <v>1998.0</v>
      </c>
      <c r="D736" s="34" t="s">
        <v>4</v>
      </c>
      <c r="E736" s="34">
        <v>12.0</v>
      </c>
      <c r="F736" s="35">
        <v>6.20131964</v>
      </c>
    </row>
    <row r="737">
      <c r="A737" s="31" t="s">
        <v>25</v>
      </c>
      <c r="B737" s="34" t="s">
        <v>406</v>
      </c>
      <c r="C737" s="35">
        <v>1999.0</v>
      </c>
      <c r="D737" s="34" t="s">
        <v>4</v>
      </c>
      <c r="E737" s="34">
        <v>12.0</v>
      </c>
      <c r="F737" s="35">
        <v>6.89653211</v>
      </c>
    </row>
    <row r="738">
      <c r="A738" s="31" t="s">
        <v>25</v>
      </c>
      <c r="B738" s="34" t="s">
        <v>406</v>
      </c>
      <c r="C738" s="35">
        <v>2000.0</v>
      </c>
      <c r="D738" s="34" t="s">
        <v>4</v>
      </c>
      <c r="E738" s="34">
        <v>12.0</v>
      </c>
      <c r="F738" s="35">
        <v>6.99862314</v>
      </c>
    </row>
    <row r="739">
      <c r="A739" s="31" t="s">
        <v>25</v>
      </c>
      <c r="B739" s="34" t="s">
        <v>406</v>
      </c>
      <c r="C739" s="35">
        <v>2001.0</v>
      </c>
      <c r="D739" s="34" t="s">
        <v>4</v>
      </c>
      <c r="E739" s="34">
        <v>12.0</v>
      </c>
      <c r="F739" s="35">
        <v>7.01848155</v>
      </c>
    </row>
    <row r="740">
      <c r="A740" s="31" t="s">
        <v>25</v>
      </c>
      <c r="B740" s="34" t="s">
        <v>406</v>
      </c>
      <c r="C740" s="35">
        <v>2002.0</v>
      </c>
      <c r="D740" s="34" t="s">
        <v>4</v>
      </c>
      <c r="E740" s="34">
        <v>12.0</v>
      </c>
      <c r="F740" s="35">
        <v>4.40297036</v>
      </c>
    </row>
    <row r="741">
      <c r="A741" s="31" t="s">
        <v>25</v>
      </c>
      <c r="B741" s="34" t="s">
        <v>406</v>
      </c>
      <c r="C741" s="35">
        <v>2003.0</v>
      </c>
      <c r="D741" s="34" t="s">
        <v>4</v>
      </c>
      <c r="E741" s="34">
        <v>12.0</v>
      </c>
      <c r="F741" s="35">
        <v>4.61033394</v>
      </c>
    </row>
    <row r="742">
      <c r="A742" s="31" t="s">
        <v>25</v>
      </c>
      <c r="B742" s="34" t="s">
        <v>406</v>
      </c>
      <c r="C742" s="35">
        <v>2004.0</v>
      </c>
      <c r="D742" s="34" t="s">
        <v>4</v>
      </c>
      <c r="E742" s="34">
        <v>12.0</v>
      </c>
      <c r="F742" s="35">
        <v>4.24617048</v>
      </c>
    </row>
    <row r="743">
      <c r="A743" s="31" t="s">
        <v>25</v>
      </c>
      <c r="B743" s="34" t="s">
        <v>406</v>
      </c>
      <c r="C743" s="35">
        <v>2005.0</v>
      </c>
      <c r="D743" s="34" t="s">
        <v>4</v>
      </c>
      <c r="E743" s="34">
        <v>12.0</v>
      </c>
      <c r="F743" s="35">
        <v>4.38567638</v>
      </c>
    </row>
    <row r="744">
      <c r="A744" s="31" t="s">
        <v>25</v>
      </c>
      <c r="B744" s="34" t="s">
        <v>406</v>
      </c>
      <c r="C744" s="35">
        <v>2006.0</v>
      </c>
      <c r="D744" s="34" t="s">
        <v>4</v>
      </c>
      <c r="E744" s="34">
        <v>12.0</v>
      </c>
      <c r="F744" s="35">
        <v>3.74243271</v>
      </c>
    </row>
    <row r="745">
      <c r="A745" s="31" t="s">
        <v>25</v>
      </c>
      <c r="B745" s="34" t="s">
        <v>406</v>
      </c>
      <c r="C745" s="35">
        <v>2007.0</v>
      </c>
      <c r="D745" s="34" t="s">
        <v>4</v>
      </c>
      <c r="E745" s="34">
        <v>12.0</v>
      </c>
      <c r="F745" s="35">
        <v>3.12663388</v>
      </c>
    </row>
    <row r="746">
      <c r="A746" s="31" t="s">
        <v>25</v>
      </c>
      <c r="B746" s="34" t="s">
        <v>406</v>
      </c>
      <c r="C746" s="35">
        <v>2008.0</v>
      </c>
      <c r="D746" s="34" t="s">
        <v>4</v>
      </c>
      <c r="E746" s="34">
        <v>12.0</v>
      </c>
      <c r="F746" s="35">
        <v>4.0613833</v>
      </c>
    </row>
    <row r="747">
      <c r="A747" s="31" t="s">
        <v>25</v>
      </c>
      <c r="B747" s="34" t="s">
        <v>406</v>
      </c>
      <c r="C747" s="35">
        <v>2009.0</v>
      </c>
      <c r="D747" s="34" t="s">
        <v>4</v>
      </c>
      <c r="E747" s="34">
        <v>12.0</v>
      </c>
      <c r="F747" s="35">
        <v>4.56173038</v>
      </c>
    </row>
    <row r="748">
      <c r="A748" s="31" t="s">
        <v>25</v>
      </c>
      <c r="B748" s="34" t="s">
        <v>406</v>
      </c>
      <c r="C748" s="35">
        <v>2010.0</v>
      </c>
      <c r="D748" s="34" t="s">
        <v>4</v>
      </c>
      <c r="E748" s="34">
        <v>12.0</v>
      </c>
      <c r="F748" s="35">
        <v>4.07078452</v>
      </c>
    </row>
    <row r="749">
      <c r="A749" s="31" t="s">
        <v>25</v>
      </c>
      <c r="B749" s="34" t="s">
        <v>406</v>
      </c>
      <c r="C749" s="35">
        <v>2011.0</v>
      </c>
      <c r="D749" s="34" t="s">
        <v>4</v>
      </c>
      <c r="E749" s="34">
        <v>12.0</v>
      </c>
      <c r="F749" s="35">
        <v>6.05801067</v>
      </c>
    </row>
    <row r="750">
      <c r="A750" s="31" t="s">
        <v>25</v>
      </c>
      <c r="B750" s="34" t="s">
        <v>406</v>
      </c>
      <c r="C750" s="35">
        <v>2012.0</v>
      </c>
      <c r="D750" s="34" t="s">
        <v>4</v>
      </c>
      <c r="E750" s="34">
        <v>12.0</v>
      </c>
      <c r="F750" s="35">
        <v>6.01444282</v>
      </c>
    </row>
    <row r="751">
      <c r="A751" s="31" t="s">
        <v>25</v>
      </c>
      <c r="B751" s="34" t="s">
        <v>406</v>
      </c>
      <c r="C751" s="35">
        <v>2013.0</v>
      </c>
      <c r="D751" s="34" t="s">
        <v>4</v>
      </c>
      <c r="E751" s="34">
        <v>12.0</v>
      </c>
      <c r="F751" s="35">
        <v>6.4724339</v>
      </c>
    </row>
    <row r="752">
      <c r="A752" s="31" t="s">
        <v>25</v>
      </c>
      <c r="B752" s="34" t="s">
        <v>406</v>
      </c>
      <c r="C752" s="35">
        <v>2014.0</v>
      </c>
      <c r="D752" s="34" t="s">
        <v>4</v>
      </c>
      <c r="E752" s="34">
        <v>12.0</v>
      </c>
      <c r="F752" s="35">
        <v>5.30621226</v>
      </c>
    </row>
    <row r="753">
      <c r="A753" s="31" t="s">
        <v>25</v>
      </c>
      <c r="B753" s="34" t="s">
        <v>406</v>
      </c>
      <c r="C753" s="35">
        <v>2015.0</v>
      </c>
      <c r="D753" s="34" t="s">
        <v>4</v>
      </c>
      <c r="E753" s="34">
        <v>12.0</v>
      </c>
      <c r="F753" s="35">
        <v>6.59812528</v>
      </c>
    </row>
    <row r="754">
      <c r="A754" s="31" t="s">
        <v>25</v>
      </c>
      <c r="B754" s="34" t="s">
        <v>406</v>
      </c>
      <c r="C754" s="35">
        <v>2016.0</v>
      </c>
      <c r="D754" s="34" t="s">
        <v>4</v>
      </c>
      <c r="E754" s="34">
        <v>12.0</v>
      </c>
      <c r="F754" s="35">
        <v>6.4548552</v>
      </c>
    </row>
    <row r="755">
      <c r="A755" s="31" t="s">
        <v>25</v>
      </c>
      <c r="B755" s="34" t="s">
        <v>406</v>
      </c>
      <c r="C755" s="35">
        <v>2017.0</v>
      </c>
      <c r="D755" s="34" t="s">
        <v>4</v>
      </c>
      <c r="E755" s="34">
        <v>12.0</v>
      </c>
      <c r="F755" s="35">
        <v>10.2077227</v>
      </c>
    </row>
    <row r="756">
      <c r="A756" s="31" t="s">
        <v>25</v>
      </c>
      <c r="B756" s="34" t="s">
        <v>406</v>
      </c>
      <c r="C756" s="35">
        <v>2018.0</v>
      </c>
      <c r="D756" s="34" t="s">
        <v>4</v>
      </c>
      <c r="E756" s="34">
        <v>12.0</v>
      </c>
      <c r="F756" s="35">
        <v>9.61290443</v>
      </c>
    </row>
    <row r="757">
      <c r="A757" s="31" t="s">
        <v>25</v>
      </c>
      <c r="B757" s="34" t="s">
        <v>406</v>
      </c>
      <c r="C757" s="35">
        <v>2019.0</v>
      </c>
      <c r="D757" s="34" t="s">
        <v>4</v>
      </c>
      <c r="E757" s="34">
        <v>12.0</v>
      </c>
      <c r="F757" s="35">
        <v>10.2340943</v>
      </c>
    </row>
    <row r="758">
      <c r="A758" s="31" t="s">
        <v>25</v>
      </c>
      <c r="B758" s="34" t="s">
        <v>406</v>
      </c>
      <c r="C758" s="35">
        <v>2020.0</v>
      </c>
      <c r="D758" s="34" t="s">
        <v>4</v>
      </c>
      <c r="E758" s="34">
        <v>12.0</v>
      </c>
      <c r="F758" s="35">
        <v>10.9099069</v>
      </c>
    </row>
    <row r="759">
      <c r="A759" s="31" t="s">
        <v>25</v>
      </c>
      <c r="B759" s="34" t="s">
        <v>406</v>
      </c>
      <c r="C759" s="35">
        <v>2021.0</v>
      </c>
      <c r="D759" s="34" t="s">
        <v>4</v>
      </c>
      <c r="E759" s="34">
        <v>12.0</v>
      </c>
      <c r="F759" s="35">
        <v>9.6642525</v>
      </c>
    </row>
    <row r="760">
      <c r="A760" s="31" t="s">
        <v>25</v>
      </c>
      <c r="B760" s="34" t="s">
        <v>406</v>
      </c>
      <c r="C760" s="35">
        <v>2022.0</v>
      </c>
      <c r="D760" s="34" t="s">
        <v>4</v>
      </c>
      <c r="E760" s="34">
        <v>12.0</v>
      </c>
      <c r="F760" s="35">
        <v>7.93393227</v>
      </c>
    </row>
    <row r="761">
      <c r="A761" s="31" t="s">
        <v>26</v>
      </c>
      <c r="B761" s="34" t="s">
        <v>392</v>
      </c>
      <c r="C761" s="35">
        <v>1990.0</v>
      </c>
      <c r="D761" s="34" t="s">
        <v>4</v>
      </c>
      <c r="E761" s="34">
        <v>12.0</v>
      </c>
      <c r="F761" s="35">
        <v>10.6541658</v>
      </c>
    </row>
    <row r="762">
      <c r="A762" s="31" t="s">
        <v>26</v>
      </c>
      <c r="B762" s="34" t="s">
        <v>392</v>
      </c>
      <c r="C762" s="35">
        <v>1991.0</v>
      </c>
      <c r="D762" s="34" t="s">
        <v>4</v>
      </c>
      <c r="E762" s="34">
        <v>12.0</v>
      </c>
      <c r="F762" s="35">
        <v>9.78979142</v>
      </c>
    </row>
    <row r="763">
      <c r="A763" s="31" t="s">
        <v>26</v>
      </c>
      <c r="B763" s="34" t="s">
        <v>392</v>
      </c>
      <c r="C763" s="35">
        <v>1992.0</v>
      </c>
      <c r="D763" s="34" t="s">
        <v>4</v>
      </c>
      <c r="E763" s="34">
        <v>12.0</v>
      </c>
      <c r="F763" s="35">
        <v>8.67239271</v>
      </c>
    </row>
    <row r="764">
      <c r="A764" s="31" t="s">
        <v>26</v>
      </c>
      <c r="B764" s="34" t="s">
        <v>392</v>
      </c>
      <c r="C764" s="35">
        <v>1993.0</v>
      </c>
      <c r="D764" s="34" t="s">
        <v>4</v>
      </c>
      <c r="E764" s="34">
        <v>12.0</v>
      </c>
      <c r="F764" s="35">
        <v>11.6734442</v>
      </c>
    </row>
    <row r="765">
      <c r="A765" s="31" t="s">
        <v>26</v>
      </c>
      <c r="B765" s="34" t="s">
        <v>392</v>
      </c>
      <c r="C765" s="35">
        <v>1994.0</v>
      </c>
      <c r="D765" s="34" t="s">
        <v>4</v>
      </c>
      <c r="E765" s="34">
        <v>12.0</v>
      </c>
      <c r="F765" s="35">
        <v>23.3711443</v>
      </c>
    </row>
    <row r="766">
      <c r="A766" s="31" t="s">
        <v>26</v>
      </c>
      <c r="B766" s="34" t="s">
        <v>392</v>
      </c>
      <c r="C766" s="35">
        <v>1995.0</v>
      </c>
      <c r="D766" s="34" t="s">
        <v>4</v>
      </c>
      <c r="E766" s="34">
        <v>12.0</v>
      </c>
      <c r="F766" s="35">
        <v>10.1214575</v>
      </c>
    </row>
    <row r="767">
      <c r="A767" s="31" t="s">
        <v>26</v>
      </c>
      <c r="B767" s="34" t="s">
        <v>392</v>
      </c>
      <c r="C767" s="35">
        <v>1996.0</v>
      </c>
      <c r="D767" s="34" t="s">
        <v>4</v>
      </c>
      <c r="E767" s="34">
        <v>12.0</v>
      </c>
      <c r="F767" s="35">
        <v>8.7757907</v>
      </c>
    </row>
    <row r="768">
      <c r="A768" s="31" t="s">
        <v>26</v>
      </c>
      <c r="B768" s="34" t="s">
        <v>392</v>
      </c>
      <c r="C768" s="35">
        <v>1997.0</v>
      </c>
      <c r="D768" s="34" t="s">
        <v>4</v>
      </c>
      <c r="E768" s="34">
        <v>12.0</v>
      </c>
      <c r="F768" s="35">
        <v>10.1201739</v>
      </c>
    </row>
    <row r="769">
      <c r="A769" s="31" t="s">
        <v>26</v>
      </c>
      <c r="B769" s="34" t="s">
        <v>392</v>
      </c>
      <c r="C769" s="35">
        <v>1998.0</v>
      </c>
      <c r="D769" s="34" t="s">
        <v>4</v>
      </c>
      <c r="E769" s="34">
        <v>12.0</v>
      </c>
      <c r="F769" s="35">
        <v>8.40947565</v>
      </c>
    </row>
    <row r="770">
      <c r="A770" s="31" t="s">
        <v>26</v>
      </c>
      <c r="B770" s="34" t="s">
        <v>392</v>
      </c>
      <c r="C770" s="35">
        <v>1999.0</v>
      </c>
      <c r="D770" s="34" t="s">
        <v>4</v>
      </c>
      <c r="E770" s="34">
        <v>12.0</v>
      </c>
      <c r="F770" s="35">
        <v>9.64677687</v>
      </c>
    </row>
    <row r="771">
      <c r="A771" s="31" t="s">
        <v>26</v>
      </c>
      <c r="B771" s="34" t="s">
        <v>392</v>
      </c>
      <c r="C771" s="35">
        <v>2000.0</v>
      </c>
      <c r="D771" s="34" t="s">
        <v>4</v>
      </c>
      <c r="E771" s="34">
        <v>12.0</v>
      </c>
      <c r="F771" s="35">
        <v>8.43414542</v>
      </c>
    </row>
    <row r="772">
      <c r="A772" s="31" t="s">
        <v>26</v>
      </c>
      <c r="B772" s="34" t="s">
        <v>392</v>
      </c>
      <c r="C772" s="35">
        <v>2001.0</v>
      </c>
      <c r="D772" s="34" t="s">
        <v>4</v>
      </c>
      <c r="E772" s="34">
        <v>12.0</v>
      </c>
      <c r="F772" s="35">
        <v>10.2805531</v>
      </c>
    </row>
    <row r="773">
      <c r="A773" s="31" t="s">
        <v>26</v>
      </c>
      <c r="B773" s="34" t="s">
        <v>392</v>
      </c>
      <c r="C773" s="35">
        <v>2002.0</v>
      </c>
      <c r="D773" s="34" t="s">
        <v>4</v>
      </c>
      <c r="E773" s="34">
        <v>12.0</v>
      </c>
      <c r="F773" s="35">
        <v>6.7856622</v>
      </c>
    </row>
    <row r="774">
      <c r="A774" s="31" t="s">
        <v>26</v>
      </c>
      <c r="B774" s="34" t="s">
        <v>392</v>
      </c>
      <c r="C774" s="35">
        <v>2003.0</v>
      </c>
      <c r="D774" s="34" t="s">
        <v>4</v>
      </c>
      <c r="E774" s="34">
        <v>12.0</v>
      </c>
      <c r="F774" s="35">
        <v>11.9175653</v>
      </c>
    </row>
    <row r="775">
      <c r="A775" s="31" t="s">
        <v>26</v>
      </c>
      <c r="B775" s="34" t="s">
        <v>392</v>
      </c>
      <c r="C775" s="35">
        <v>2004.0</v>
      </c>
      <c r="D775" s="34" t="s">
        <v>4</v>
      </c>
      <c r="E775" s="34">
        <v>12.0</v>
      </c>
      <c r="F775" s="35">
        <v>11.0449446</v>
      </c>
    </row>
    <row r="776">
      <c r="A776" s="31" t="s">
        <v>26</v>
      </c>
      <c r="B776" s="34" t="s">
        <v>392</v>
      </c>
      <c r="C776" s="35">
        <v>2005.0</v>
      </c>
      <c r="D776" s="34" t="s">
        <v>4</v>
      </c>
      <c r="E776" s="34">
        <v>12.0</v>
      </c>
      <c r="F776" s="35">
        <v>6.49812489</v>
      </c>
    </row>
    <row r="777">
      <c r="A777" s="31" t="s">
        <v>26</v>
      </c>
      <c r="B777" s="34" t="s">
        <v>392</v>
      </c>
      <c r="C777" s="35">
        <v>2006.0</v>
      </c>
      <c r="D777" s="34" t="s">
        <v>4</v>
      </c>
      <c r="E777" s="34">
        <v>12.0</v>
      </c>
      <c r="F777" s="35">
        <v>5.48322177</v>
      </c>
    </row>
    <row r="778">
      <c r="A778" s="31" t="s">
        <v>26</v>
      </c>
      <c r="B778" s="34" t="s">
        <v>392</v>
      </c>
      <c r="C778" s="35">
        <v>2007.0</v>
      </c>
      <c r="D778" s="34" t="s">
        <v>4</v>
      </c>
      <c r="E778" s="34">
        <v>12.0</v>
      </c>
      <c r="F778" s="35">
        <v>9.75593624</v>
      </c>
    </row>
    <row r="779">
      <c r="A779" s="31" t="s">
        <v>26</v>
      </c>
      <c r="B779" s="34" t="s">
        <v>392</v>
      </c>
      <c r="C779" s="35">
        <v>2008.0</v>
      </c>
      <c r="D779" s="34" t="s">
        <v>4</v>
      </c>
      <c r="E779" s="34">
        <v>12.0</v>
      </c>
      <c r="F779" s="35">
        <v>11.1664203</v>
      </c>
    </row>
    <row r="780">
      <c r="A780" s="31" t="s">
        <v>26</v>
      </c>
      <c r="B780" s="34" t="s">
        <v>392</v>
      </c>
      <c r="C780" s="35">
        <v>2009.0</v>
      </c>
      <c r="D780" s="34" t="s">
        <v>4</v>
      </c>
      <c r="E780" s="34">
        <v>12.0</v>
      </c>
      <c r="F780" s="35">
        <v>10.5444313</v>
      </c>
    </row>
    <row r="781">
      <c r="A781" s="31" t="s">
        <v>26</v>
      </c>
      <c r="B781" s="34" t="s">
        <v>392</v>
      </c>
      <c r="C781" s="35">
        <v>2010.0</v>
      </c>
      <c r="D781" s="34" t="s">
        <v>4</v>
      </c>
      <c r="E781" s="34">
        <v>12.0</v>
      </c>
      <c r="F781" s="35">
        <v>10.5687239</v>
      </c>
    </row>
    <row r="782">
      <c r="A782" s="31" t="s">
        <v>26</v>
      </c>
      <c r="B782" s="34" t="s">
        <v>392</v>
      </c>
      <c r="C782" s="35">
        <v>2011.0</v>
      </c>
      <c r="D782" s="34" t="s">
        <v>4</v>
      </c>
      <c r="E782" s="34">
        <v>12.0</v>
      </c>
      <c r="F782" s="35">
        <v>11.8388815</v>
      </c>
    </row>
    <row r="783">
      <c r="A783" s="31" t="s">
        <v>26</v>
      </c>
      <c r="B783" s="34" t="s">
        <v>392</v>
      </c>
      <c r="C783" s="35">
        <v>2012.0</v>
      </c>
      <c r="D783" s="34" t="s">
        <v>4</v>
      </c>
      <c r="E783" s="34">
        <v>12.0</v>
      </c>
      <c r="F783" s="35">
        <v>10.874461</v>
      </c>
    </row>
    <row r="784">
      <c r="A784" s="31" t="s">
        <v>26</v>
      </c>
      <c r="B784" s="34" t="s">
        <v>392</v>
      </c>
      <c r="C784" s="35">
        <v>2013.0</v>
      </c>
      <c r="D784" s="34" t="s">
        <v>4</v>
      </c>
      <c r="E784" s="34">
        <v>12.0</v>
      </c>
      <c r="F784" s="35">
        <v>11.0582922</v>
      </c>
    </row>
    <row r="785">
      <c r="A785" s="31" t="s">
        <v>26</v>
      </c>
      <c r="B785" s="34" t="s">
        <v>392</v>
      </c>
      <c r="C785" s="35">
        <v>2014.0</v>
      </c>
      <c r="D785" s="34" t="s">
        <v>4</v>
      </c>
      <c r="E785" s="34">
        <v>12.0</v>
      </c>
      <c r="F785" s="35">
        <v>8.04521812</v>
      </c>
    </row>
    <row r="786">
      <c r="A786" s="31" t="s">
        <v>26</v>
      </c>
      <c r="B786" s="34" t="s">
        <v>392</v>
      </c>
      <c r="C786" s="35">
        <v>2015.0</v>
      </c>
      <c r="D786" s="34" t="s">
        <v>4</v>
      </c>
      <c r="E786" s="34">
        <v>12.0</v>
      </c>
      <c r="F786" s="35">
        <v>9.38853621</v>
      </c>
    </row>
    <row r="787">
      <c r="A787" s="31" t="s">
        <v>26</v>
      </c>
      <c r="B787" s="34" t="s">
        <v>392</v>
      </c>
      <c r="C787" s="35">
        <v>2016.0</v>
      </c>
      <c r="D787" s="34" t="s">
        <v>4</v>
      </c>
      <c r="E787" s="34">
        <v>12.0</v>
      </c>
      <c r="F787" s="35">
        <v>11.341873</v>
      </c>
    </row>
    <row r="788">
      <c r="A788" s="31" t="s">
        <v>26</v>
      </c>
      <c r="B788" s="34" t="s">
        <v>392</v>
      </c>
      <c r="C788" s="35">
        <v>2017.0</v>
      </c>
      <c r="D788" s="34" t="s">
        <v>4</v>
      </c>
      <c r="E788" s="34">
        <v>12.0</v>
      </c>
      <c r="F788" s="35">
        <v>23.6745499</v>
      </c>
    </row>
    <row r="789">
      <c r="A789" s="31" t="s">
        <v>26</v>
      </c>
      <c r="B789" s="34" t="s">
        <v>392</v>
      </c>
      <c r="C789" s="35">
        <v>2018.0</v>
      </c>
      <c r="D789" s="34" t="s">
        <v>4</v>
      </c>
      <c r="E789" s="34">
        <v>12.0</v>
      </c>
      <c r="F789" s="35">
        <v>43.2923216</v>
      </c>
    </row>
    <row r="790">
      <c r="A790" s="31" t="s">
        <v>26</v>
      </c>
      <c r="B790" s="34" t="s">
        <v>392</v>
      </c>
      <c r="C790" s="35">
        <v>2019.0</v>
      </c>
      <c r="D790" s="34" t="s">
        <v>4</v>
      </c>
      <c r="E790" s="34">
        <v>12.0</v>
      </c>
      <c r="F790" s="35">
        <v>34.5919293</v>
      </c>
    </row>
    <row r="791">
      <c r="A791" s="31" t="s">
        <v>26</v>
      </c>
      <c r="B791" s="34" t="s">
        <v>392</v>
      </c>
      <c r="C791" s="35">
        <v>2020.0</v>
      </c>
      <c r="D791" s="34" t="s">
        <v>4</v>
      </c>
      <c r="E791" s="34">
        <v>12.0</v>
      </c>
      <c r="F791" s="35">
        <v>30.0804798</v>
      </c>
    </row>
    <row r="792">
      <c r="A792" s="31" t="s">
        <v>26</v>
      </c>
      <c r="B792" s="34" t="s">
        <v>392</v>
      </c>
      <c r="C792" s="35">
        <v>2021.0</v>
      </c>
      <c r="D792" s="34" t="s">
        <v>4</v>
      </c>
      <c r="E792" s="34">
        <v>12.0</v>
      </c>
      <c r="F792" s="35">
        <v>30.8770582</v>
      </c>
    </row>
    <row r="793">
      <c r="A793" s="31" t="s">
        <v>26</v>
      </c>
      <c r="B793" s="34" t="s">
        <v>392</v>
      </c>
      <c r="C793" s="35">
        <v>2022.0</v>
      </c>
      <c r="D793" s="34" t="s">
        <v>4</v>
      </c>
      <c r="E793" s="34">
        <v>12.0</v>
      </c>
      <c r="F793" s="35">
        <v>30.0936545</v>
      </c>
    </row>
    <row r="794">
      <c r="A794" s="31" t="s">
        <v>27</v>
      </c>
      <c r="B794" s="34" t="s">
        <v>389</v>
      </c>
      <c r="C794" s="35">
        <v>1990.0</v>
      </c>
      <c r="D794" s="34" t="s">
        <v>4</v>
      </c>
      <c r="E794" s="34">
        <v>12.0</v>
      </c>
      <c r="F794" s="35">
        <v>11.094243</v>
      </c>
    </row>
    <row r="795">
      <c r="A795" s="31" t="s">
        <v>27</v>
      </c>
      <c r="B795" s="34" t="s">
        <v>389</v>
      </c>
      <c r="C795" s="35">
        <v>1991.0</v>
      </c>
      <c r="D795" s="34" t="s">
        <v>4</v>
      </c>
      <c r="E795" s="34">
        <v>12.0</v>
      </c>
      <c r="F795" s="35">
        <v>10.2127756</v>
      </c>
    </row>
    <row r="796">
      <c r="A796" s="31" t="s">
        <v>27</v>
      </c>
      <c r="B796" s="34" t="s">
        <v>389</v>
      </c>
      <c r="C796" s="35">
        <v>1992.0</v>
      </c>
      <c r="D796" s="34" t="s">
        <v>4</v>
      </c>
      <c r="E796" s="34">
        <v>12.0</v>
      </c>
      <c r="F796" s="35">
        <v>12.0132873</v>
      </c>
    </row>
    <row r="797">
      <c r="A797" s="31" t="s">
        <v>27</v>
      </c>
      <c r="B797" s="34" t="s">
        <v>389</v>
      </c>
      <c r="C797" s="35">
        <v>1993.0</v>
      </c>
      <c r="D797" s="34" t="s">
        <v>4</v>
      </c>
      <c r="E797" s="34">
        <v>12.0</v>
      </c>
      <c r="F797" s="35">
        <v>10.8258966</v>
      </c>
    </row>
    <row r="798">
      <c r="A798" s="31" t="s">
        <v>27</v>
      </c>
      <c r="B798" s="34" t="s">
        <v>389</v>
      </c>
      <c r="C798" s="35">
        <v>1994.0</v>
      </c>
      <c r="D798" s="34" t="s">
        <v>4</v>
      </c>
      <c r="E798" s="34">
        <v>12.0</v>
      </c>
      <c r="F798" s="35">
        <v>10.71728</v>
      </c>
    </row>
    <row r="799">
      <c r="A799" s="31" t="s">
        <v>27</v>
      </c>
      <c r="B799" s="34" t="s">
        <v>389</v>
      </c>
      <c r="C799" s="35">
        <v>1995.0</v>
      </c>
      <c r="D799" s="34" t="s">
        <v>4</v>
      </c>
      <c r="E799" s="34">
        <v>12.0</v>
      </c>
      <c r="F799" s="35">
        <v>9.10179961</v>
      </c>
    </row>
    <row r="800">
      <c r="A800" s="31" t="s">
        <v>27</v>
      </c>
      <c r="B800" s="34" t="s">
        <v>389</v>
      </c>
      <c r="C800" s="35">
        <v>1996.0</v>
      </c>
      <c r="D800" s="34" t="s">
        <v>4</v>
      </c>
      <c r="E800" s="34">
        <v>12.0</v>
      </c>
      <c r="F800" s="35">
        <v>9.21288058</v>
      </c>
    </row>
    <row r="801">
      <c r="A801" s="31" t="s">
        <v>27</v>
      </c>
      <c r="B801" s="34" t="s">
        <v>389</v>
      </c>
      <c r="C801" s="35">
        <v>1997.0</v>
      </c>
      <c r="D801" s="34" t="s">
        <v>4</v>
      </c>
      <c r="E801" s="34">
        <v>12.0</v>
      </c>
      <c r="F801" s="35">
        <v>8.89800789</v>
      </c>
    </row>
    <row r="802">
      <c r="A802" s="31" t="s">
        <v>27</v>
      </c>
      <c r="B802" s="34" t="s">
        <v>389</v>
      </c>
      <c r="C802" s="35">
        <v>1998.0</v>
      </c>
      <c r="D802" s="34" t="s">
        <v>4</v>
      </c>
      <c r="E802" s="34">
        <v>12.0</v>
      </c>
      <c r="F802" s="35">
        <v>13.0935981</v>
      </c>
    </row>
    <row r="803">
      <c r="A803" s="31" t="s">
        <v>27</v>
      </c>
      <c r="B803" s="34" t="s">
        <v>389</v>
      </c>
      <c r="C803" s="35">
        <v>1999.0</v>
      </c>
      <c r="D803" s="34" t="s">
        <v>4</v>
      </c>
      <c r="E803" s="34">
        <v>12.0</v>
      </c>
      <c r="F803" s="35">
        <v>11.9151657</v>
      </c>
    </row>
    <row r="804">
      <c r="A804" s="31" t="s">
        <v>27</v>
      </c>
      <c r="B804" s="34" t="s">
        <v>389</v>
      </c>
      <c r="C804" s="35">
        <v>2000.0</v>
      </c>
      <c r="D804" s="34" t="s">
        <v>4</v>
      </c>
      <c r="E804" s="34">
        <v>12.0</v>
      </c>
      <c r="F804" s="35">
        <v>11.3821594</v>
      </c>
    </row>
    <row r="805">
      <c r="A805" s="31" t="s">
        <v>27</v>
      </c>
      <c r="B805" s="34" t="s">
        <v>389</v>
      </c>
      <c r="C805" s="35">
        <v>2001.0</v>
      </c>
      <c r="D805" s="34" t="s">
        <v>4</v>
      </c>
      <c r="E805" s="34">
        <v>12.0</v>
      </c>
      <c r="F805" s="35">
        <v>9.44942604</v>
      </c>
    </row>
    <row r="806">
      <c r="A806" s="31" t="s">
        <v>27</v>
      </c>
      <c r="B806" s="34" t="s">
        <v>389</v>
      </c>
      <c r="C806" s="35">
        <v>2002.0</v>
      </c>
      <c r="D806" s="34" t="s">
        <v>4</v>
      </c>
      <c r="E806" s="34">
        <v>12.0</v>
      </c>
      <c r="F806" s="35">
        <v>6.47433197</v>
      </c>
    </row>
    <row r="807">
      <c r="A807" s="31" t="s">
        <v>27</v>
      </c>
      <c r="B807" s="34" t="s">
        <v>389</v>
      </c>
      <c r="C807" s="35">
        <v>2003.0</v>
      </c>
      <c r="D807" s="34" t="s">
        <v>4</v>
      </c>
      <c r="E807" s="34">
        <v>12.0</v>
      </c>
      <c r="F807" s="35">
        <v>5.90674481</v>
      </c>
    </row>
    <row r="808">
      <c r="A808" s="31" t="s">
        <v>27</v>
      </c>
      <c r="B808" s="34" t="s">
        <v>389</v>
      </c>
      <c r="C808" s="35">
        <v>2004.0</v>
      </c>
      <c r="D808" s="34" t="s">
        <v>4</v>
      </c>
      <c r="E808" s="34">
        <v>12.0</v>
      </c>
      <c r="F808" s="35">
        <v>5.47582928</v>
      </c>
    </row>
    <row r="809">
      <c r="A809" s="31" t="s">
        <v>27</v>
      </c>
      <c r="B809" s="34" t="s">
        <v>389</v>
      </c>
      <c r="C809" s="35">
        <v>2005.0</v>
      </c>
      <c r="D809" s="34" t="s">
        <v>4</v>
      </c>
      <c r="E809" s="34">
        <v>12.0</v>
      </c>
      <c r="F809" s="35">
        <v>5.29576868</v>
      </c>
    </row>
    <row r="810">
      <c r="A810" s="31" t="s">
        <v>27</v>
      </c>
      <c r="B810" s="34" t="s">
        <v>389</v>
      </c>
      <c r="C810" s="35">
        <v>2006.0</v>
      </c>
      <c r="D810" s="34" t="s">
        <v>4</v>
      </c>
      <c r="E810" s="34">
        <v>12.0</v>
      </c>
      <c r="F810" s="35">
        <v>6.15040315</v>
      </c>
    </row>
    <row r="811">
      <c r="A811" s="31" t="s">
        <v>27</v>
      </c>
      <c r="B811" s="34" t="s">
        <v>389</v>
      </c>
      <c r="C811" s="35">
        <v>2007.0</v>
      </c>
      <c r="D811" s="34" t="s">
        <v>4</v>
      </c>
      <c r="E811" s="34">
        <v>12.0</v>
      </c>
      <c r="F811" s="35">
        <v>5.53130976</v>
      </c>
    </row>
    <row r="812">
      <c r="A812" s="31" t="s">
        <v>27</v>
      </c>
      <c r="B812" s="34" t="s">
        <v>389</v>
      </c>
      <c r="C812" s="35">
        <v>2008.0</v>
      </c>
      <c r="D812" s="34" t="s">
        <v>4</v>
      </c>
      <c r="E812" s="34">
        <v>12.0</v>
      </c>
      <c r="F812" s="35">
        <v>7.75272227</v>
      </c>
    </row>
    <row r="813">
      <c r="A813" s="31" t="s">
        <v>27</v>
      </c>
      <c r="B813" s="34" t="s">
        <v>389</v>
      </c>
      <c r="C813" s="35">
        <v>2009.0</v>
      </c>
      <c r="D813" s="34" t="s">
        <v>4</v>
      </c>
      <c r="E813" s="34">
        <v>12.0</v>
      </c>
      <c r="F813" s="35">
        <v>8.0821731</v>
      </c>
    </row>
    <row r="814">
      <c r="A814" s="31" t="s">
        <v>27</v>
      </c>
      <c r="B814" s="34" t="s">
        <v>389</v>
      </c>
      <c r="C814" s="35">
        <v>2010.0</v>
      </c>
      <c r="D814" s="34" t="s">
        <v>4</v>
      </c>
      <c r="E814" s="34">
        <v>12.0</v>
      </c>
      <c r="F814" s="35">
        <v>13.4766451</v>
      </c>
    </row>
    <row r="815">
      <c r="A815" s="31" t="s">
        <v>27</v>
      </c>
      <c r="B815" s="34" t="s">
        <v>389</v>
      </c>
      <c r="C815" s="35">
        <v>2011.0</v>
      </c>
      <c r="D815" s="34" t="s">
        <v>4</v>
      </c>
      <c r="E815" s="34">
        <v>12.0</v>
      </c>
      <c r="F815" s="35">
        <v>12.8320239</v>
      </c>
    </row>
    <row r="816">
      <c r="A816" s="31" t="s">
        <v>27</v>
      </c>
      <c r="B816" s="34" t="s">
        <v>389</v>
      </c>
      <c r="C816" s="35">
        <v>2012.0</v>
      </c>
      <c r="D816" s="34" t="s">
        <v>4</v>
      </c>
      <c r="E816" s="34">
        <v>12.0</v>
      </c>
      <c r="F816" s="35">
        <v>16.9046574</v>
      </c>
    </row>
    <row r="817">
      <c r="A817" s="31" t="s">
        <v>27</v>
      </c>
      <c r="B817" s="34" t="s">
        <v>389</v>
      </c>
      <c r="C817" s="35">
        <v>2013.0</v>
      </c>
      <c r="D817" s="34" t="s">
        <v>4</v>
      </c>
      <c r="E817" s="34">
        <v>12.0</v>
      </c>
      <c r="F817" s="35">
        <v>11.4929571</v>
      </c>
    </row>
    <row r="818">
      <c r="A818" s="31" t="s">
        <v>27</v>
      </c>
      <c r="B818" s="34" t="s">
        <v>389</v>
      </c>
      <c r="C818" s="35">
        <v>2014.0</v>
      </c>
      <c r="D818" s="34" t="s">
        <v>4</v>
      </c>
      <c r="E818" s="34">
        <v>12.0</v>
      </c>
      <c r="F818" s="35">
        <v>9.82263795</v>
      </c>
    </row>
    <row r="819">
      <c r="A819" s="31" t="s">
        <v>27</v>
      </c>
      <c r="B819" s="34" t="s">
        <v>389</v>
      </c>
      <c r="C819" s="35">
        <v>2015.0</v>
      </c>
      <c r="D819" s="34" t="s">
        <v>4</v>
      </c>
      <c r="E819" s="34">
        <v>12.0</v>
      </c>
      <c r="F819" s="35">
        <v>9.31084303</v>
      </c>
    </row>
    <row r="820">
      <c r="A820" s="31" t="s">
        <v>27</v>
      </c>
      <c r="B820" s="34" t="s">
        <v>389</v>
      </c>
      <c r="C820" s="35">
        <v>2016.0</v>
      </c>
      <c r="D820" s="34" t="s">
        <v>4</v>
      </c>
      <c r="E820" s="34">
        <v>12.0</v>
      </c>
      <c r="F820" s="35">
        <v>11.8183896</v>
      </c>
    </row>
    <row r="821">
      <c r="A821" s="31" t="s">
        <v>27</v>
      </c>
      <c r="B821" s="34" t="s">
        <v>389</v>
      </c>
      <c r="C821" s="35">
        <v>2017.0</v>
      </c>
      <c r="D821" s="34" t="s">
        <v>4</v>
      </c>
      <c r="E821" s="34">
        <v>12.0</v>
      </c>
      <c r="F821" s="35">
        <v>16.9227729</v>
      </c>
    </row>
    <row r="822">
      <c r="A822" s="31" t="s">
        <v>27</v>
      </c>
      <c r="B822" s="34" t="s">
        <v>389</v>
      </c>
      <c r="C822" s="35">
        <v>2018.0</v>
      </c>
      <c r="D822" s="34" t="s">
        <v>4</v>
      </c>
      <c r="E822" s="34">
        <v>12.0</v>
      </c>
      <c r="F822" s="35">
        <v>18.0812005</v>
      </c>
    </row>
    <row r="823">
      <c r="A823" s="31" t="s">
        <v>27</v>
      </c>
      <c r="B823" s="34" t="s">
        <v>389</v>
      </c>
      <c r="C823" s="35">
        <v>2019.0</v>
      </c>
      <c r="D823" s="34" t="s">
        <v>4</v>
      </c>
      <c r="E823" s="34">
        <v>12.0</v>
      </c>
      <c r="F823" s="35">
        <v>18.1389316</v>
      </c>
    </row>
    <row r="824">
      <c r="A824" s="31" t="s">
        <v>27</v>
      </c>
      <c r="B824" s="34" t="s">
        <v>389</v>
      </c>
      <c r="C824" s="35">
        <v>2020.0</v>
      </c>
      <c r="D824" s="34" t="s">
        <v>4</v>
      </c>
      <c r="E824" s="34">
        <v>12.0</v>
      </c>
      <c r="F824" s="35">
        <v>25.350864</v>
      </c>
    </row>
    <row r="825">
      <c r="A825" s="31" t="s">
        <v>27</v>
      </c>
      <c r="B825" s="34" t="s">
        <v>389</v>
      </c>
      <c r="C825" s="35">
        <v>2021.0</v>
      </c>
      <c r="D825" s="34" t="s">
        <v>4</v>
      </c>
      <c r="E825" s="34">
        <v>12.0</v>
      </c>
      <c r="F825" s="35">
        <v>24.7072383</v>
      </c>
    </row>
    <row r="826">
      <c r="A826" s="31" t="s">
        <v>27</v>
      </c>
      <c r="B826" s="34" t="s">
        <v>389</v>
      </c>
      <c r="C826" s="35">
        <v>2022.0</v>
      </c>
      <c r="D826" s="34" t="s">
        <v>4</v>
      </c>
      <c r="E826" s="34">
        <v>12.0</v>
      </c>
      <c r="F826" s="35">
        <v>23.229731</v>
      </c>
    </row>
    <row r="827">
      <c r="A827" s="31" t="s">
        <v>28</v>
      </c>
      <c r="B827" s="34" t="s">
        <v>391</v>
      </c>
      <c r="C827" s="35">
        <v>1990.0</v>
      </c>
      <c r="D827" s="34" t="s">
        <v>4</v>
      </c>
      <c r="E827" s="34">
        <v>12.0</v>
      </c>
      <c r="F827" s="35">
        <v>19.7699204</v>
      </c>
    </row>
    <row r="828">
      <c r="A828" s="31" t="s">
        <v>28</v>
      </c>
      <c r="B828" s="34" t="s">
        <v>391</v>
      </c>
      <c r="C828" s="35">
        <v>1991.0</v>
      </c>
      <c r="D828" s="34" t="s">
        <v>4</v>
      </c>
      <c r="E828" s="34">
        <v>12.0</v>
      </c>
      <c r="F828" s="35">
        <v>23.0017002</v>
      </c>
    </row>
    <row r="829">
      <c r="A829" s="31" t="s">
        <v>28</v>
      </c>
      <c r="B829" s="34" t="s">
        <v>391</v>
      </c>
      <c r="C829" s="35">
        <v>1992.0</v>
      </c>
      <c r="D829" s="34" t="s">
        <v>4</v>
      </c>
      <c r="E829" s="34">
        <v>12.0</v>
      </c>
      <c r="F829" s="35">
        <v>26.2994238</v>
      </c>
    </row>
    <row r="830">
      <c r="A830" s="31" t="s">
        <v>28</v>
      </c>
      <c r="B830" s="34" t="s">
        <v>391</v>
      </c>
      <c r="C830" s="35">
        <v>1993.0</v>
      </c>
      <c r="D830" s="34" t="s">
        <v>4</v>
      </c>
      <c r="E830" s="34">
        <v>12.0</v>
      </c>
      <c r="F830" s="35">
        <v>23.1152667</v>
      </c>
    </row>
    <row r="831">
      <c r="A831" s="31" t="s">
        <v>28</v>
      </c>
      <c r="B831" s="34" t="s">
        <v>391</v>
      </c>
      <c r="C831" s="35">
        <v>1994.0</v>
      </c>
      <c r="D831" s="34" t="s">
        <v>4</v>
      </c>
      <c r="E831" s="34">
        <v>12.0</v>
      </c>
      <c r="F831" s="35">
        <v>25.1579498</v>
      </c>
    </row>
    <row r="832">
      <c r="A832" s="31" t="s">
        <v>28</v>
      </c>
      <c r="B832" s="34" t="s">
        <v>391</v>
      </c>
      <c r="C832" s="35">
        <v>1995.0</v>
      </c>
      <c r="D832" s="34" t="s">
        <v>4</v>
      </c>
      <c r="E832" s="34">
        <v>12.0</v>
      </c>
      <c r="F832" s="35">
        <v>25.7731854</v>
      </c>
    </row>
    <row r="833">
      <c r="A833" s="31" t="s">
        <v>28</v>
      </c>
      <c r="B833" s="34" t="s">
        <v>391</v>
      </c>
      <c r="C833" s="35">
        <v>1996.0</v>
      </c>
      <c r="D833" s="34" t="s">
        <v>4</v>
      </c>
      <c r="E833" s="34">
        <v>12.0</v>
      </c>
      <c r="F833" s="35">
        <v>26.7721366</v>
      </c>
    </row>
    <row r="834">
      <c r="A834" s="31" t="s">
        <v>28</v>
      </c>
      <c r="B834" s="34" t="s">
        <v>391</v>
      </c>
      <c r="C834" s="35">
        <v>1997.0</v>
      </c>
      <c r="D834" s="34" t="s">
        <v>4</v>
      </c>
      <c r="E834" s="34">
        <v>12.0</v>
      </c>
      <c r="F834" s="35">
        <v>24.0152362</v>
      </c>
    </row>
    <row r="835">
      <c r="A835" s="31" t="s">
        <v>28</v>
      </c>
      <c r="B835" s="34" t="s">
        <v>391</v>
      </c>
      <c r="C835" s="35">
        <v>1998.0</v>
      </c>
      <c r="D835" s="34" t="s">
        <v>4</v>
      </c>
      <c r="E835" s="34">
        <v>12.0</v>
      </c>
      <c r="F835" s="35">
        <v>22.5656116</v>
      </c>
    </row>
    <row r="836">
      <c r="A836" s="31" t="s">
        <v>28</v>
      </c>
      <c r="B836" s="34" t="s">
        <v>391</v>
      </c>
      <c r="C836" s="35">
        <v>1999.0</v>
      </c>
      <c r="D836" s="34" t="s">
        <v>4</v>
      </c>
      <c r="E836" s="34">
        <v>12.0</v>
      </c>
      <c r="F836" s="35">
        <v>21.32421</v>
      </c>
    </row>
    <row r="837">
      <c r="A837" s="31" t="s">
        <v>28</v>
      </c>
      <c r="B837" s="34" t="s">
        <v>391</v>
      </c>
      <c r="C837" s="35">
        <v>2000.0</v>
      </c>
      <c r="D837" s="34" t="s">
        <v>4</v>
      </c>
      <c r="E837" s="34">
        <v>12.0</v>
      </c>
      <c r="F837" s="35">
        <v>18.3332836</v>
      </c>
    </row>
    <row r="838">
      <c r="A838" s="31" t="s">
        <v>28</v>
      </c>
      <c r="B838" s="34" t="s">
        <v>391</v>
      </c>
      <c r="C838" s="35">
        <v>2001.0</v>
      </c>
      <c r="D838" s="34" t="s">
        <v>4</v>
      </c>
      <c r="E838" s="34">
        <v>12.0</v>
      </c>
      <c r="F838" s="35">
        <v>18.9558954</v>
      </c>
    </row>
    <row r="839">
      <c r="A839" s="31" t="s">
        <v>28</v>
      </c>
      <c r="B839" s="34" t="s">
        <v>391</v>
      </c>
      <c r="C839" s="35">
        <v>2002.0</v>
      </c>
      <c r="D839" s="34" t="s">
        <v>4</v>
      </c>
      <c r="E839" s="34">
        <v>12.0</v>
      </c>
      <c r="F839" s="35">
        <v>17.8038104</v>
      </c>
    </row>
    <row r="840">
      <c r="A840" s="31" t="s">
        <v>28</v>
      </c>
      <c r="B840" s="34" t="s">
        <v>391</v>
      </c>
      <c r="C840" s="35">
        <v>2003.0</v>
      </c>
      <c r="D840" s="34" t="s">
        <v>4</v>
      </c>
      <c r="E840" s="34">
        <v>12.0</v>
      </c>
      <c r="F840" s="35">
        <v>16.1064691</v>
      </c>
    </row>
    <row r="841">
      <c r="A841" s="31" t="s">
        <v>28</v>
      </c>
      <c r="B841" s="34" t="s">
        <v>391</v>
      </c>
      <c r="C841" s="35">
        <v>2004.0</v>
      </c>
      <c r="D841" s="34" t="s">
        <v>4</v>
      </c>
      <c r="E841" s="34">
        <v>12.0</v>
      </c>
      <c r="F841" s="35">
        <v>14.7430489</v>
      </c>
    </row>
    <row r="842">
      <c r="A842" s="31" t="s">
        <v>28</v>
      </c>
      <c r="B842" s="34" t="s">
        <v>391</v>
      </c>
      <c r="C842" s="35">
        <v>2005.0</v>
      </c>
      <c r="D842" s="34" t="s">
        <v>4</v>
      </c>
      <c r="E842" s="34">
        <v>12.0</v>
      </c>
      <c r="F842" s="35">
        <v>16.6354179</v>
      </c>
    </row>
    <row r="843">
      <c r="A843" s="31" t="s">
        <v>28</v>
      </c>
      <c r="B843" s="34" t="s">
        <v>391</v>
      </c>
      <c r="C843" s="35">
        <v>2006.0</v>
      </c>
      <c r="D843" s="34" t="s">
        <v>4</v>
      </c>
      <c r="E843" s="34">
        <v>12.0</v>
      </c>
      <c r="F843" s="35">
        <v>18.0360943</v>
      </c>
    </row>
    <row r="844">
      <c r="A844" s="31" t="s">
        <v>28</v>
      </c>
      <c r="B844" s="34" t="s">
        <v>391</v>
      </c>
      <c r="C844" s="35">
        <v>2007.0</v>
      </c>
      <c r="D844" s="34" t="s">
        <v>4</v>
      </c>
      <c r="E844" s="34">
        <v>12.0</v>
      </c>
      <c r="F844" s="35">
        <v>14.6801105</v>
      </c>
    </row>
    <row r="845">
      <c r="A845" s="31" t="s">
        <v>28</v>
      </c>
      <c r="B845" s="34" t="s">
        <v>391</v>
      </c>
      <c r="C845" s="35">
        <v>2008.0</v>
      </c>
      <c r="D845" s="34" t="s">
        <v>4</v>
      </c>
      <c r="E845" s="34">
        <v>12.0</v>
      </c>
      <c r="F845" s="35">
        <v>30.2469627</v>
      </c>
    </row>
    <row r="846">
      <c r="A846" s="31" t="s">
        <v>28</v>
      </c>
      <c r="B846" s="34" t="s">
        <v>391</v>
      </c>
      <c r="C846" s="35">
        <v>2009.0</v>
      </c>
      <c r="D846" s="34" t="s">
        <v>4</v>
      </c>
      <c r="E846" s="34">
        <v>12.0</v>
      </c>
      <c r="F846" s="35">
        <v>52.2919579</v>
      </c>
    </row>
    <row r="847">
      <c r="A847" s="31" t="s">
        <v>28</v>
      </c>
      <c r="B847" s="34" t="s">
        <v>391</v>
      </c>
      <c r="C847" s="35">
        <v>2010.0</v>
      </c>
      <c r="D847" s="34" t="s">
        <v>4</v>
      </c>
      <c r="E847" s="34">
        <v>12.0</v>
      </c>
      <c r="F847" s="35">
        <v>86.5825966</v>
      </c>
    </row>
    <row r="848">
      <c r="A848" s="31" t="s">
        <v>28</v>
      </c>
      <c r="B848" s="34" t="s">
        <v>391</v>
      </c>
      <c r="C848" s="35">
        <v>2011.0</v>
      </c>
      <c r="D848" s="34" t="s">
        <v>4</v>
      </c>
      <c r="E848" s="34">
        <v>12.0</v>
      </c>
      <c r="F848" s="35">
        <v>69.5594718</v>
      </c>
    </row>
    <row r="849">
      <c r="A849" s="31" t="s">
        <v>28</v>
      </c>
      <c r="B849" s="34" t="s">
        <v>391</v>
      </c>
      <c r="C849" s="35">
        <v>2012.0</v>
      </c>
      <c r="D849" s="34" t="s">
        <v>4</v>
      </c>
      <c r="E849" s="34">
        <v>12.0</v>
      </c>
      <c r="F849" s="35">
        <v>48.0665241</v>
      </c>
    </row>
    <row r="850">
      <c r="A850" s="31" t="s">
        <v>28</v>
      </c>
      <c r="B850" s="34" t="s">
        <v>391</v>
      </c>
      <c r="C850" s="35">
        <v>2013.0</v>
      </c>
      <c r="D850" s="34" t="s">
        <v>4</v>
      </c>
      <c r="E850" s="34">
        <v>12.0</v>
      </c>
      <c r="F850" s="35">
        <v>41.7104254</v>
      </c>
    </row>
    <row r="851">
      <c r="A851" s="31" t="s">
        <v>28</v>
      </c>
      <c r="B851" s="34" t="s">
        <v>391</v>
      </c>
      <c r="C851" s="35">
        <v>2014.0</v>
      </c>
      <c r="D851" s="34" t="s">
        <v>4</v>
      </c>
      <c r="E851" s="34">
        <v>12.0</v>
      </c>
      <c r="F851" s="35">
        <v>39.2623228</v>
      </c>
    </row>
    <row r="852">
      <c r="A852" s="31" t="s">
        <v>28</v>
      </c>
      <c r="B852" s="34" t="s">
        <v>391</v>
      </c>
      <c r="C852" s="35">
        <v>2015.0</v>
      </c>
      <c r="D852" s="34" t="s">
        <v>4</v>
      </c>
      <c r="E852" s="34">
        <v>12.0</v>
      </c>
      <c r="F852" s="35">
        <v>36.197135</v>
      </c>
    </row>
    <row r="853">
      <c r="A853" s="31" t="s">
        <v>28</v>
      </c>
      <c r="B853" s="34" t="s">
        <v>391</v>
      </c>
      <c r="C853" s="35">
        <v>2016.0</v>
      </c>
      <c r="D853" s="34" t="s">
        <v>4</v>
      </c>
      <c r="E853" s="34">
        <v>12.0</v>
      </c>
      <c r="F853" s="35">
        <v>42.0742749</v>
      </c>
    </row>
    <row r="854">
      <c r="A854" s="31" t="s">
        <v>28</v>
      </c>
      <c r="B854" s="34" t="s">
        <v>391</v>
      </c>
      <c r="C854" s="35">
        <v>2017.0</v>
      </c>
      <c r="D854" s="34" t="s">
        <v>4</v>
      </c>
      <c r="E854" s="34">
        <v>12.0</v>
      </c>
      <c r="F854" s="35">
        <v>48.3344018</v>
      </c>
    </row>
    <row r="855">
      <c r="A855" s="31" t="s">
        <v>28</v>
      </c>
      <c r="B855" s="34" t="s">
        <v>391</v>
      </c>
      <c r="C855" s="35">
        <v>2018.0</v>
      </c>
      <c r="D855" s="34" t="s">
        <v>4</v>
      </c>
      <c r="E855" s="34">
        <v>12.0</v>
      </c>
      <c r="F855" s="35">
        <v>33.9111319</v>
      </c>
    </row>
    <row r="856">
      <c r="A856" s="31" t="s">
        <v>28</v>
      </c>
      <c r="B856" s="34" t="s">
        <v>391</v>
      </c>
      <c r="C856" s="35">
        <v>2019.0</v>
      </c>
      <c r="D856" s="34" t="s">
        <v>4</v>
      </c>
      <c r="E856" s="34">
        <v>12.0</v>
      </c>
      <c r="F856" s="35">
        <v>32.1222956</v>
      </c>
    </row>
    <row r="857">
      <c r="A857" s="31" t="s">
        <v>28</v>
      </c>
      <c r="B857" s="34" t="s">
        <v>391</v>
      </c>
      <c r="C857" s="35">
        <v>2020.0</v>
      </c>
      <c r="D857" s="34" t="s">
        <v>4</v>
      </c>
      <c r="E857" s="34">
        <v>12.0</v>
      </c>
      <c r="F857" s="35">
        <v>23.4108163</v>
      </c>
    </row>
    <row r="858">
      <c r="A858" s="31" t="s">
        <v>28</v>
      </c>
      <c r="B858" s="34" t="s">
        <v>391</v>
      </c>
      <c r="C858" s="35">
        <v>2021.0</v>
      </c>
      <c r="D858" s="34" t="s">
        <v>4</v>
      </c>
      <c r="E858" s="34">
        <v>12.0</v>
      </c>
      <c r="F858" s="35">
        <v>18.243915</v>
      </c>
    </row>
    <row r="859">
      <c r="A859" s="31" t="s">
        <v>28</v>
      </c>
      <c r="B859" s="34" t="s">
        <v>391</v>
      </c>
      <c r="C859" s="35">
        <v>2022.0</v>
      </c>
      <c r="D859" s="34" t="s">
        <v>4</v>
      </c>
      <c r="E859" s="34">
        <v>12.0</v>
      </c>
      <c r="F859" s="35">
        <v>16.2579727</v>
      </c>
    </row>
    <row r="860">
      <c r="A860" s="31" t="s">
        <v>29</v>
      </c>
      <c r="B860" s="34" t="s">
        <v>396</v>
      </c>
      <c r="C860" s="35">
        <v>1990.0</v>
      </c>
      <c r="D860" s="34" t="s">
        <v>4</v>
      </c>
      <c r="E860" s="34">
        <v>12.0</v>
      </c>
      <c r="F860" s="35">
        <v>8.90821359</v>
      </c>
    </row>
    <row r="861">
      <c r="A861" s="31" t="s">
        <v>29</v>
      </c>
      <c r="B861" s="34" t="s">
        <v>396</v>
      </c>
      <c r="C861" s="35">
        <v>1991.0</v>
      </c>
      <c r="D861" s="34" t="s">
        <v>4</v>
      </c>
      <c r="E861" s="34">
        <v>12.0</v>
      </c>
      <c r="F861" s="35">
        <v>10.1098552</v>
      </c>
    </row>
    <row r="862">
      <c r="A862" s="31" t="s">
        <v>29</v>
      </c>
      <c r="B862" s="34" t="s">
        <v>396</v>
      </c>
      <c r="C862" s="35">
        <v>1992.0</v>
      </c>
      <c r="D862" s="34" t="s">
        <v>4</v>
      </c>
      <c r="E862" s="34">
        <v>12.0</v>
      </c>
      <c r="F862" s="35">
        <v>12.2122148</v>
      </c>
    </row>
    <row r="863">
      <c r="A863" s="31" t="s">
        <v>29</v>
      </c>
      <c r="B863" s="34" t="s">
        <v>396</v>
      </c>
      <c r="C863" s="35">
        <v>1993.0</v>
      </c>
      <c r="D863" s="34" t="s">
        <v>4</v>
      </c>
      <c r="E863" s="34">
        <v>12.0</v>
      </c>
      <c r="F863" s="35">
        <v>10.6006507</v>
      </c>
    </row>
    <row r="864">
      <c r="A864" s="31" t="s">
        <v>29</v>
      </c>
      <c r="B864" s="34" t="s">
        <v>396</v>
      </c>
      <c r="C864" s="35">
        <v>1994.0</v>
      </c>
      <c r="D864" s="34" t="s">
        <v>4</v>
      </c>
      <c r="E864" s="34">
        <v>12.0</v>
      </c>
      <c r="F864" s="35">
        <v>12.112632</v>
      </c>
    </row>
    <row r="865">
      <c r="A865" s="31" t="s">
        <v>29</v>
      </c>
      <c r="B865" s="34" t="s">
        <v>396</v>
      </c>
      <c r="C865" s="35">
        <v>1995.0</v>
      </c>
      <c r="D865" s="34" t="s">
        <v>4</v>
      </c>
      <c r="E865" s="34">
        <v>12.0</v>
      </c>
      <c r="F865" s="35">
        <v>14.8040387</v>
      </c>
    </row>
    <row r="866">
      <c r="A866" s="31" t="s">
        <v>29</v>
      </c>
      <c r="B866" s="34" t="s">
        <v>396</v>
      </c>
      <c r="C866" s="35">
        <v>1996.0</v>
      </c>
      <c r="D866" s="34" t="s">
        <v>4</v>
      </c>
      <c r="E866" s="34">
        <v>12.0</v>
      </c>
      <c r="F866" s="35">
        <v>15.0573976</v>
      </c>
    </row>
    <row r="867">
      <c r="A867" s="31" t="s">
        <v>29</v>
      </c>
      <c r="B867" s="34" t="s">
        <v>396</v>
      </c>
      <c r="C867" s="35">
        <v>1997.0</v>
      </c>
      <c r="D867" s="34" t="s">
        <v>4</v>
      </c>
      <c r="E867" s="34">
        <v>12.0</v>
      </c>
      <c r="F867" s="35">
        <v>12.358418</v>
      </c>
    </row>
    <row r="868">
      <c r="A868" s="31" t="s">
        <v>29</v>
      </c>
      <c r="B868" s="34" t="s">
        <v>396</v>
      </c>
      <c r="C868" s="35">
        <v>1998.0</v>
      </c>
      <c r="D868" s="34" t="s">
        <v>4</v>
      </c>
      <c r="E868" s="34">
        <v>12.0</v>
      </c>
      <c r="F868" s="35">
        <v>12.6957987</v>
      </c>
    </row>
    <row r="869">
      <c r="A869" s="31" t="s">
        <v>29</v>
      </c>
      <c r="B869" s="34" t="s">
        <v>396</v>
      </c>
      <c r="C869" s="35">
        <v>1999.0</v>
      </c>
      <c r="D869" s="34" t="s">
        <v>4</v>
      </c>
      <c r="E869" s="34">
        <v>12.0</v>
      </c>
      <c r="F869" s="35">
        <v>12.3219865</v>
      </c>
    </row>
    <row r="870">
      <c r="A870" s="31" t="s">
        <v>29</v>
      </c>
      <c r="B870" s="34" t="s">
        <v>396</v>
      </c>
      <c r="C870" s="35">
        <v>2000.0</v>
      </c>
      <c r="D870" s="34" t="s">
        <v>4</v>
      </c>
      <c r="E870" s="34">
        <v>12.0</v>
      </c>
      <c r="F870" s="35">
        <v>8.75237154</v>
      </c>
    </row>
    <row r="871">
      <c r="A871" s="31" t="s">
        <v>29</v>
      </c>
      <c r="B871" s="34" t="s">
        <v>396</v>
      </c>
      <c r="C871" s="35">
        <v>2001.0</v>
      </c>
      <c r="D871" s="34" t="s">
        <v>4</v>
      </c>
      <c r="E871" s="34">
        <v>12.0</v>
      </c>
      <c r="F871" s="35">
        <v>10.4771403</v>
      </c>
    </row>
    <row r="872">
      <c r="A872" s="31" t="s">
        <v>29</v>
      </c>
      <c r="B872" s="34" t="s">
        <v>396</v>
      </c>
      <c r="C872" s="35">
        <v>2002.0</v>
      </c>
      <c r="D872" s="34" t="s">
        <v>4</v>
      </c>
      <c r="E872" s="34">
        <v>12.0</v>
      </c>
      <c r="F872" s="35">
        <v>8.88636729</v>
      </c>
    </row>
    <row r="873">
      <c r="A873" s="31" t="s">
        <v>29</v>
      </c>
      <c r="B873" s="34" t="s">
        <v>396</v>
      </c>
      <c r="C873" s="35">
        <v>2003.0</v>
      </c>
      <c r="D873" s="34" t="s">
        <v>4</v>
      </c>
      <c r="E873" s="34">
        <v>12.0</v>
      </c>
      <c r="F873" s="35">
        <v>9.53344096</v>
      </c>
    </row>
    <row r="874">
      <c r="A874" s="31" t="s">
        <v>29</v>
      </c>
      <c r="B874" s="34" t="s">
        <v>396</v>
      </c>
      <c r="C874" s="35">
        <v>2004.0</v>
      </c>
      <c r="D874" s="34" t="s">
        <v>4</v>
      </c>
      <c r="E874" s="34">
        <v>12.0</v>
      </c>
      <c r="F874" s="35">
        <v>10.53366</v>
      </c>
    </row>
    <row r="875">
      <c r="A875" s="31" t="s">
        <v>29</v>
      </c>
      <c r="B875" s="34" t="s">
        <v>396</v>
      </c>
      <c r="C875" s="35">
        <v>2005.0</v>
      </c>
      <c r="D875" s="34" t="s">
        <v>4</v>
      </c>
      <c r="E875" s="34">
        <v>12.0</v>
      </c>
      <c r="F875" s="35">
        <v>9.95474047</v>
      </c>
    </row>
    <row r="876">
      <c r="A876" s="31" t="s">
        <v>29</v>
      </c>
      <c r="B876" s="34" t="s">
        <v>396</v>
      </c>
      <c r="C876" s="35">
        <v>2006.0</v>
      </c>
      <c r="D876" s="34" t="s">
        <v>4</v>
      </c>
      <c r="E876" s="34">
        <v>12.0</v>
      </c>
      <c r="F876" s="35">
        <v>9.54048399</v>
      </c>
    </row>
    <row r="877">
      <c r="A877" s="31" t="s">
        <v>29</v>
      </c>
      <c r="B877" s="34" t="s">
        <v>396</v>
      </c>
      <c r="C877" s="35">
        <v>2007.0</v>
      </c>
      <c r="D877" s="34" t="s">
        <v>4</v>
      </c>
      <c r="E877" s="34">
        <v>12.0</v>
      </c>
      <c r="F877" s="35">
        <v>11.9839462</v>
      </c>
    </row>
    <row r="878">
      <c r="A878" s="31" t="s">
        <v>29</v>
      </c>
      <c r="B878" s="34" t="s">
        <v>396</v>
      </c>
      <c r="C878" s="35">
        <v>2008.0</v>
      </c>
      <c r="D878" s="34" t="s">
        <v>4</v>
      </c>
      <c r="E878" s="34">
        <v>12.0</v>
      </c>
      <c r="F878" s="35">
        <v>15.6681185</v>
      </c>
    </row>
    <row r="879">
      <c r="A879" s="31" t="s">
        <v>29</v>
      </c>
      <c r="B879" s="34" t="s">
        <v>396</v>
      </c>
      <c r="C879" s="35">
        <v>2009.0</v>
      </c>
      <c r="D879" s="34" t="s">
        <v>4</v>
      </c>
      <c r="E879" s="34">
        <v>12.0</v>
      </c>
      <c r="F879" s="35">
        <v>20.2616082</v>
      </c>
    </row>
    <row r="880">
      <c r="A880" s="31" t="s">
        <v>29</v>
      </c>
      <c r="B880" s="34" t="s">
        <v>396</v>
      </c>
      <c r="C880" s="35">
        <v>2010.0</v>
      </c>
      <c r="D880" s="34" t="s">
        <v>4</v>
      </c>
      <c r="E880" s="34">
        <v>12.0</v>
      </c>
      <c r="F880" s="35">
        <v>26.1816213</v>
      </c>
    </row>
    <row r="881">
      <c r="A881" s="31" t="s">
        <v>29</v>
      </c>
      <c r="B881" s="34" t="s">
        <v>396</v>
      </c>
      <c r="C881" s="35">
        <v>2011.0</v>
      </c>
      <c r="D881" s="34" t="s">
        <v>4</v>
      </c>
      <c r="E881" s="34">
        <v>12.0</v>
      </c>
      <c r="F881" s="35">
        <v>18.8418106</v>
      </c>
    </row>
    <row r="882">
      <c r="A882" s="31" t="s">
        <v>29</v>
      </c>
      <c r="B882" s="34" t="s">
        <v>396</v>
      </c>
      <c r="C882" s="35">
        <v>2012.0</v>
      </c>
      <c r="D882" s="34" t="s">
        <v>4</v>
      </c>
      <c r="E882" s="34">
        <v>12.0</v>
      </c>
      <c r="F882" s="35">
        <v>18.7020625</v>
      </c>
    </row>
    <row r="883">
      <c r="A883" s="31" t="s">
        <v>29</v>
      </c>
      <c r="B883" s="34" t="s">
        <v>396</v>
      </c>
      <c r="C883" s="35">
        <v>2013.0</v>
      </c>
      <c r="D883" s="34" t="s">
        <v>4</v>
      </c>
      <c r="E883" s="34">
        <v>12.0</v>
      </c>
      <c r="F883" s="35">
        <v>22.1460239</v>
      </c>
    </row>
    <row r="884">
      <c r="A884" s="31" t="s">
        <v>29</v>
      </c>
      <c r="B884" s="34" t="s">
        <v>396</v>
      </c>
      <c r="C884" s="35">
        <v>2014.0</v>
      </c>
      <c r="D884" s="34" t="s">
        <v>4</v>
      </c>
      <c r="E884" s="34">
        <v>12.0</v>
      </c>
      <c r="F884" s="35">
        <v>22.3060791</v>
      </c>
    </row>
    <row r="885">
      <c r="A885" s="31" t="s">
        <v>29</v>
      </c>
      <c r="B885" s="34" t="s">
        <v>396</v>
      </c>
      <c r="C885" s="35">
        <v>2015.0</v>
      </c>
      <c r="D885" s="34" t="s">
        <v>4</v>
      </c>
      <c r="E885" s="34">
        <v>12.0</v>
      </c>
      <c r="F885" s="35">
        <v>19.8326401</v>
      </c>
    </row>
    <row r="886">
      <c r="A886" s="31" t="s">
        <v>29</v>
      </c>
      <c r="B886" s="34" t="s">
        <v>396</v>
      </c>
      <c r="C886" s="35">
        <v>2016.0</v>
      </c>
      <c r="D886" s="34" t="s">
        <v>4</v>
      </c>
      <c r="E886" s="34">
        <v>12.0</v>
      </c>
      <c r="F886" s="35">
        <v>19.5493515</v>
      </c>
    </row>
    <row r="887">
      <c r="A887" s="31" t="s">
        <v>29</v>
      </c>
      <c r="B887" s="34" t="s">
        <v>396</v>
      </c>
      <c r="C887" s="35">
        <v>2017.0</v>
      </c>
      <c r="D887" s="34" t="s">
        <v>4</v>
      </c>
      <c r="E887" s="34">
        <v>12.0</v>
      </c>
      <c r="F887" s="35">
        <v>24.0787498</v>
      </c>
    </row>
    <row r="888">
      <c r="A888" s="31" t="s">
        <v>29</v>
      </c>
      <c r="B888" s="34" t="s">
        <v>396</v>
      </c>
      <c r="C888" s="35">
        <v>2018.0</v>
      </c>
      <c r="D888" s="34" t="s">
        <v>4</v>
      </c>
      <c r="E888" s="34">
        <v>12.0</v>
      </c>
      <c r="F888" s="35">
        <v>28.9112711</v>
      </c>
    </row>
    <row r="889">
      <c r="A889" s="31" t="s">
        <v>29</v>
      </c>
      <c r="B889" s="34" t="s">
        <v>396</v>
      </c>
      <c r="C889" s="35">
        <v>2019.0</v>
      </c>
      <c r="D889" s="34" t="s">
        <v>4</v>
      </c>
      <c r="E889" s="34">
        <v>12.0</v>
      </c>
      <c r="F889" s="35">
        <v>42.1239881</v>
      </c>
    </row>
    <row r="890">
      <c r="A890" s="31" t="s">
        <v>29</v>
      </c>
      <c r="B890" s="34" t="s">
        <v>396</v>
      </c>
      <c r="C890" s="35">
        <v>2020.0</v>
      </c>
      <c r="D890" s="34" t="s">
        <v>4</v>
      </c>
      <c r="E890" s="34">
        <v>12.0</v>
      </c>
      <c r="F890" s="35">
        <v>45.7984349</v>
      </c>
    </row>
    <row r="891">
      <c r="A891" s="31" t="s">
        <v>29</v>
      </c>
      <c r="B891" s="34" t="s">
        <v>396</v>
      </c>
      <c r="C891" s="35">
        <v>2021.0</v>
      </c>
      <c r="D891" s="34" t="s">
        <v>4</v>
      </c>
      <c r="E891" s="34">
        <v>12.0</v>
      </c>
      <c r="F891" s="35">
        <v>58.6942368</v>
      </c>
    </row>
    <row r="892">
      <c r="A892" s="31" t="s">
        <v>29</v>
      </c>
      <c r="B892" s="34" t="s">
        <v>396</v>
      </c>
      <c r="C892" s="35">
        <v>2022.0</v>
      </c>
      <c r="D892" s="34" t="s">
        <v>4</v>
      </c>
      <c r="E892" s="34">
        <v>12.0</v>
      </c>
      <c r="F892" s="35">
        <v>50.1771769</v>
      </c>
    </row>
    <row r="893">
      <c r="A893" s="31" t="s">
        <v>30</v>
      </c>
      <c r="B893" s="34" t="s">
        <v>376</v>
      </c>
      <c r="C893" s="35">
        <v>1990.0</v>
      </c>
      <c r="D893" s="34" t="s">
        <v>4</v>
      </c>
      <c r="E893" s="34">
        <v>12.0</v>
      </c>
      <c r="F893" s="35">
        <v>8.82265245</v>
      </c>
    </row>
    <row r="894">
      <c r="A894" s="31" t="s">
        <v>30</v>
      </c>
      <c r="B894" s="34" t="s">
        <v>376</v>
      </c>
      <c r="C894" s="35">
        <v>1991.0</v>
      </c>
      <c r="D894" s="34" t="s">
        <v>4</v>
      </c>
      <c r="E894" s="34">
        <v>12.0</v>
      </c>
      <c r="F894" s="35">
        <v>7.2671095</v>
      </c>
    </row>
    <row r="895">
      <c r="A895" s="31" t="s">
        <v>30</v>
      </c>
      <c r="B895" s="34" t="s">
        <v>376</v>
      </c>
      <c r="C895" s="35">
        <v>1992.0</v>
      </c>
      <c r="D895" s="34" t="s">
        <v>4</v>
      </c>
      <c r="E895" s="34">
        <v>12.0</v>
      </c>
      <c r="F895" s="35">
        <v>8.60172022</v>
      </c>
    </row>
    <row r="896">
      <c r="A896" s="31" t="s">
        <v>30</v>
      </c>
      <c r="B896" s="34" t="s">
        <v>376</v>
      </c>
      <c r="C896" s="35">
        <v>1993.0</v>
      </c>
      <c r="D896" s="34" t="s">
        <v>4</v>
      </c>
      <c r="E896" s="34">
        <v>12.0</v>
      </c>
      <c r="F896" s="35">
        <v>9.03535678</v>
      </c>
    </row>
    <row r="897">
      <c r="A897" s="31" t="s">
        <v>30</v>
      </c>
      <c r="B897" s="34" t="s">
        <v>376</v>
      </c>
      <c r="C897" s="35">
        <v>1994.0</v>
      </c>
      <c r="D897" s="34" t="s">
        <v>4</v>
      </c>
      <c r="E897" s="34">
        <v>12.0</v>
      </c>
      <c r="F897" s="35">
        <v>13.7379358</v>
      </c>
    </row>
    <row r="898">
      <c r="A898" s="31" t="s">
        <v>30</v>
      </c>
      <c r="B898" s="34" t="s">
        <v>376</v>
      </c>
      <c r="C898" s="35">
        <v>1995.0</v>
      </c>
      <c r="D898" s="34" t="s">
        <v>4</v>
      </c>
      <c r="E898" s="34">
        <v>12.0</v>
      </c>
      <c r="F898" s="35">
        <v>13.5232702</v>
      </c>
    </row>
    <row r="899">
      <c r="A899" s="31" t="s">
        <v>30</v>
      </c>
      <c r="B899" s="34" t="s">
        <v>376</v>
      </c>
      <c r="C899" s="35">
        <v>1996.0</v>
      </c>
      <c r="D899" s="34" t="s">
        <v>4</v>
      </c>
      <c r="E899" s="34">
        <v>12.0</v>
      </c>
      <c r="F899" s="35">
        <v>10.4113479</v>
      </c>
    </row>
    <row r="900">
      <c r="A900" s="31" t="s">
        <v>30</v>
      </c>
      <c r="B900" s="34" t="s">
        <v>376</v>
      </c>
      <c r="C900" s="35">
        <v>1997.0</v>
      </c>
      <c r="D900" s="34" t="s">
        <v>4</v>
      </c>
      <c r="E900" s="34">
        <v>12.0</v>
      </c>
      <c r="F900" s="35">
        <v>8.26088303</v>
      </c>
    </row>
    <row r="901">
      <c r="A901" s="31" t="s">
        <v>30</v>
      </c>
      <c r="B901" s="34" t="s">
        <v>376</v>
      </c>
      <c r="C901" s="35">
        <v>1998.0</v>
      </c>
      <c r="D901" s="34" t="s">
        <v>4</v>
      </c>
      <c r="E901" s="34">
        <v>12.0</v>
      </c>
      <c r="F901" s="35">
        <v>7.52840371</v>
      </c>
    </row>
    <row r="902">
      <c r="A902" s="31" t="s">
        <v>30</v>
      </c>
      <c r="B902" s="34" t="s">
        <v>376</v>
      </c>
      <c r="C902" s="35">
        <v>1999.0</v>
      </c>
      <c r="D902" s="34" t="s">
        <v>4</v>
      </c>
      <c r="E902" s="34">
        <v>12.0</v>
      </c>
      <c r="F902" s="35">
        <v>8.19015008</v>
      </c>
    </row>
    <row r="903">
      <c r="A903" s="31" t="s">
        <v>30</v>
      </c>
      <c r="B903" s="34" t="s">
        <v>376</v>
      </c>
      <c r="C903" s="35">
        <v>2000.0</v>
      </c>
      <c r="D903" s="34" t="s">
        <v>4</v>
      </c>
      <c r="E903" s="34">
        <v>12.0</v>
      </c>
      <c r="F903" s="35">
        <v>5.07065282</v>
      </c>
    </row>
    <row r="904">
      <c r="A904" s="31" t="s">
        <v>30</v>
      </c>
      <c r="B904" s="34" t="s">
        <v>376</v>
      </c>
      <c r="C904" s="35">
        <v>2001.0</v>
      </c>
      <c r="D904" s="34" t="s">
        <v>4</v>
      </c>
      <c r="E904" s="34">
        <v>12.0</v>
      </c>
      <c r="F904" s="35">
        <v>5.20953304</v>
      </c>
    </row>
    <row r="905">
      <c r="A905" s="31" t="s">
        <v>30</v>
      </c>
      <c r="B905" s="34" t="s">
        <v>376</v>
      </c>
      <c r="C905" s="35">
        <v>2002.0</v>
      </c>
      <c r="D905" s="34" t="s">
        <v>4</v>
      </c>
      <c r="E905" s="34">
        <v>12.0</v>
      </c>
      <c r="F905" s="35">
        <v>5.04015237</v>
      </c>
    </row>
    <row r="906">
      <c r="A906" s="31" t="s">
        <v>30</v>
      </c>
      <c r="B906" s="34" t="s">
        <v>376</v>
      </c>
      <c r="C906" s="35">
        <v>2003.0</v>
      </c>
      <c r="D906" s="34" t="s">
        <v>4</v>
      </c>
      <c r="E906" s="34">
        <v>12.0</v>
      </c>
      <c r="F906" s="35">
        <v>5.6710239</v>
      </c>
    </row>
    <row r="907">
      <c r="A907" s="31" t="s">
        <v>30</v>
      </c>
      <c r="B907" s="34" t="s">
        <v>376</v>
      </c>
      <c r="C907" s="35">
        <v>2004.0</v>
      </c>
      <c r="D907" s="34" t="s">
        <v>4</v>
      </c>
      <c r="E907" s="34">
        <v>12.0</v>
      </c>
      <c r="F907" s="35">
        <v>5.50215517</v>
      </c>
    </row>
    <row r="908">
      <c r="A908" s="31" t="s">
        <v>30</v>
      </c>
      <c r="B908" s="34" t="s">
        <v>376</v>
      </c>
      <c r="C908" s="35">
        <v>2005.0</v>
      </c>
      <c r="D908" s="34" t="s">
        <v>4</v>
      </c>
      <c r="E908" s="34">
        <v>12.0</v>
      </c>
      <c r="F908" s="35">
        <v>4.50902314</v>
      </c>
    </row>
    <row r="909">
      <c r="A909" s="31" t="s">
        <v>30</v>
      </c>
      <c r="B909" s="34" t="s">
        <v>376</v>
      </c>
      <c r="C909" s="35">
        <v>2006.0</v>
      </c>
      <c r="D909" s="34" t="s">
        <v>4</v>
      </c>
      <c r="E909" s="34">
        <v>12.0</v>
      </c>
      <c r="F909" s="35">
        <v>6.2910437</v>
      </c>
    </row>
    <row r="910">
      <c r="A910" s="31" t="s">
        <v>30</v>
      </c>
      <c r="B910" s="34" t="s">
        <v>376</v>
      </c>
      <c r="C910" s="35">
        <v>2007.0</v>
      </c>
      <c r="D910" s="34" t="s">
        <v>4</v>
      </c>
      <c r="E910" s="34">
        <v>12.0</v>
      </c>
      <c r="F910" s="35">
        <v>6.39618433</v>
      </c>
    </row>
    <row r="911">
      <c r="A911" s="31" t="s">
        <v>30</v>
      </c>
      <c r="B911" s="34" t="s">
        <v>376</v>
      </c>
      <c r="C911" s="35">
        <v>2008.0</v>
      </c>
      <c r="D911" s="34" t="s">
        <v>4</v>
      </c>
      <c r="E911" s="34">
        <v>12.0</v>
      </c>
      <c r="F911" s="35">
        <v>6.62857143</v>
      </c>
    </row>
    <row r="912">
      <c r="A912" s="31" t="s">
        <v>30</v>
      </c>
      <c r="B912" s="34" t="s">
        <v>376</v>
      </c>
      <c r="C912" s="35">
        <v>2009.0</v>
      </c>
      <c r="D912" s="34" t="s">
        <v>4</v>
      </c>
      <c r="E912" s="34">
        <v>12.0</v>
      </c>
      <c r="F912" s="35">
        <v>8.23691517</v>
      </c>
    </row>
    <row r="913">
      <c r="A913" s="31" t="s">
        <v>30</v>
      </c>
      <c r="B913" s="34" t="s">
        <v>376</v>
      </c>
      <c r="C913" s="35">
        <v>2010.0</v>
      </c>
      <c r="D913" s="34" t="s">
        <v>4</v>
      </c>
      <c r="E913" s="34">
        <v>12.0</v>
      </c>
      <c r="F913" s="35">
        <v>8.38639227</v>
      </c>
    </row>
    <row r="914">
      <c r="A914" s="31" t="s">
        <v>30</v>
      </c>
      <c r="B914" s="34" t="s">
        <v>376</v>
      </c>
      <c r="C914" s="35">
        <v>2011.0</v>
      </c>
      <c r="D914" s="34" t="s">
        <v>4</v>
      </c>
      <c r="E914" s="34">
        <v>12.0</v>
      </c>
      <c r="F914" s="35">
        <v>9.36904046</v>
      </c>
    </row>
    <row r="915">
      <c r="A915" s="31" t="s">
        <v>30</v>
      </c>
      <c r="B915" s="34" t="s">
        <v>376</v>
      </c>
      <c r="C915" s="35">
        <v>2012.0</v>
      </c>
      <c r="D915" s="34" t="s">
        <v>4</v>
      </c>
      <c r="E915" s="34">
        <v>12.0</v>
      </c>
      <c r="F915" s="35">
        <v>8.07917249</v>
      </c>
    </row>
    <row r="916">
      <c r="A916" s="31" t="s">
        <v>30</v>
      </c>
      <c r="B916" s="34" t="s">
        <v>376</v>
      </c>
      <c r="C916" s="35">
        <v>2013.0</v>
      </c>
      <c r="D916" s="34" t="s">
        <v>4</v>
      </c>
      <c r="E916" s="34">
        <v>12.0</v>
      </c>
      <c r="F916" s="35">
        <v>9.93091103</v>
      </c>
    </row>
    <row r="917">
      <c r="A917" s="31" t="s">
        <v>30</v>
      </c>
      <c r="B917" s="34" t="s">
        <v>376</v>
      </c>
      <c r="C917" s="35">
        <v>2014.0</v>
      </c>
      <c r="D917" s="34" t="s">
        <v>4</v>
      </c>
      <c r="E917" s="34">
        <v>12.0</v>
      </c>
      <c r="F917" s="35">
        <v>8.88414333</v>
      </c>
    </row>
    <row r="918">
      <c r="A918" s="31" t="s">
        <v>30</v>
      </c>
      <c r="B918" s="34" t="s">
        <v>376</v>
      </c>
      <c r="C918" s="35">
        <v>2015.0</v>
      </c>
      <c r="D918" s="34" t="s">
        <v>4</v>
      </c>
      <c r="E918" s="34">
        <v>12.0</v>
      </c>
      <c r="F918" s="35">
        <v>14.2594432</v>
      </c>
    </row>
    <row r="919">
      <c r="A919" s="31" t="s">
        <v>30</v>
      </c>
      <c r="B919" s="34" t="s">
        <v>376</v>
      </c>
      <c r="C919" s="35">
        <v>2016.0</v>
      </c>
      <c r="D919" s="34" t="s">
        <v>4</v>
      </c>
      <c r="E919" s="34">
        <v>12.0</v>
      </c>
      <c r="F919" s="35">
        <v>17.1777455</v>
      </c>
    </row>
    <row r="920">
      <c r="A920" s="31" t="s">
        <v>30</v>
      </c>
      <c r="B920" s="34" t="s">
        <v>376</v>
      </c>
      <c r="C920" s="35">
        <v>2017.0</v>
      </c>
      <c r="D920" s="34" t="s">
        <v>4</v>
      </c>
      <c r="E920" s="34">
        <v>12.0</v>
      </c>
      <c r="F920" s="35">
        <v>17.7090248</v>
      </c>
    </row>
    <row r="921">
      <c r="A921" s="31" t="s">
        <v>30</v>
      </c>
      <c r="B921" s="34" t="s">
        <v>376</v>
      </c>
      <c r="C921" s="35">
        <v>2018.0</v>
      </c>
      <c r="D921" s="34" t="s">
        <v>4</v>
      </c>
      <c r="E921" s="34">
        <v>12.0</v>
      </c>
      <c r="F921" s="35">
        <v>20.7828337</v>
      </c>
    </row>
    <row r="922">
      <c r="A922" s="31" t="s">
        <v>30</v>
      </c>
      <c r="B922" s="34" t="s">
        <v>376</v>
      </c>
      <c r="C922" s="35">
        <v>2019.0</v>
      </c>
      <c r="D922" s="34" t="s">
        <v>4</v>
      </c>
      <c r="E922" s="34">
        <v>12.0</v>
      </c>
      <c r="F922" s="35">
        <v>27.7211798</v>
      </c>
    </row>
    <row r="923">
      <c r="A923" s="31" t="s">
        <v>30</v>
      </c>
      <c r="B923" s="34" t="s">
        <v>376</v>
      </c>
      <c r="C923" s="35">
        <v>2020.0</v>
      </c>
      <c r="D923" s="34" t="s">
        <v>4</v>
      </c>
      <c r="E923" s="34">
        <v>12.0</v>
      </c>
      <c r="F923" s="35">
        <v>23.6431902</v>
      </c>
    </row>
    <row r="924">
      <c r="A924" s="31" t="s">
        <v>30</v>
      </c>
      <c r="B924" s="34" t="s">
        <v>376</v>
      </c>
      <c r="C924" s="35">
        <v>2021.0</v>
      </c>
      <c r="D924" s="34" t="s">
        <v>4</v>
      </c>
      <c r="E924" s="34">
        <v>12.0</v>
      </c>
      <c r="F924" s="35">
        <v>18.2655658</v>
      </c>
    </row>
    <row r="925">
      <c r="A925" s="31" t="s">
        <v>30</v>
      </c>
      <c r="B925" s="34" t="s">
        <v>376</v>
      </c>
      <c r="C925" s="35">
        <v>2022.0</v>
      </c>
      <c r="D925" s="34" t="s">
        <v>4</v>
      </c>
      <c r="E925" s="34">
        <v>12.0</v>
      </c>
      <c r="F925" s="35">
        <v>13.1170692</v>
      </c>
    </row>
    <row r="926">
      <c r="A926" s="31" t="s">
        <v>31</v>
      </c>
      <c r="B926" s="34" t="s">
        <v>407</v>
      </c>
      <c r="C926" s="35">
        <v>1990.0</v>
      </c>
      <c r="D926" s="34" t="s">
        <v>4</v>
      </c>
      <c r="E926" s="34">
        <v>12.0</v>
      </c>
      <c r="F926" s="35">
        <v>11.2055593</v>
      </c>
    </row>
    <row r="927">
      <c r="A927" s="31" t="s">
        <v>31</v>
      </c>
      <c r="B927" s="34" t="s">
        <v>407</v>
      </c>
      <c r="C927" s="35">
        <v>1991.0</v>
      </c>
      <c r="D927" s="34" t="s">
        <v>4</v>
      </c>
      <c r="E927" s="34">
        <v>12.0</v>
      </c>
      <c r="F927" s="35">
        <v>13.7698821</v>
      </c>
    </row>
    <row r="928">
      <c r="A928" s="31" t="s">
        <v>31</v>
      </c>
      <c r="B928" s="34" t="s">
        <v>407</v>
      </c>
      <c r="C928" s="35">
        <v>1992.0</v>
      </c>
      <c r="D928" s="34" t="s">
        <v>4</v>
      </c>
      <c r="E928" s="34">
        <v>12.0</v>
      </c>
      <c r="F928" s="35">
        <v>16.3538376</v>
      </c>
    </row>
    <row r="929">
      <c r="A929" s="31" t="s">
        <v>31</v>
      </c>
      <c r="B929" s="34" t="s">
        <v>407</v>
      </c>
      <c r="C929" s="35">
        <v>1993.0</v>
      </c>
      <c r="D929" s="34" t="s">
        <v>4</v>
      </c>
      <c r="E929" s="34">
        <v>12.0</v>
      </c>
      <c r="F929" s="35">
        <v>14.2615033</v>
      </c>
    </row>
    <row r="930">
      <c r="A930" s="31" t="s">
        <v>31</v>
      </c>
      <c r="B930" s="34" t="s">
        <v>407</v>
      </c>
      <c r="C930" s="35">
        <v>1994.0</v>
      </c>
      <c r="D930" s="34" t="s">
        <v>4</v>
      </c>
      <c r="E930" s="34">
        <v>12.0</v>
      </c>
      <c r="F930" s="35">
        <v>13.2042866</v>
      </c>
    </row>
    <row r="931">
      <c r="A931" s="31" t="s">
        <v>31</v>
      </c>
      <c r="B931" s="34" t="s">
        <v>407</v>
      </c>
      <c r="C931" s="35">
        <v>1995.0</v>
      </c>
      <c r="D931" s="34" t="s">
        <v>4</v>
      </c>
      <c r="E931" s="34">
        <v>12.0</v>
      </c>
      <c r="F931" s="35">
        <v>11.9918362</v>
      </c>
    </row>
    <row r="932">
      <c r="A932" s="31" t="s">
        <v>31</v>
      </c>
      <c r="B932" s="34" t="s">
        <v>407</v>
      </c>
      <c r="C932" s="35">
        <v>1996.0</v>
      </c>
      <c r="D932" s="34" t="s">
        <v>4</v>
      </c>
      <c r="E932" s="34">
        <v>12.0</v>
      </c>
      <c r="F932" s="35">
        <v>10.0022227</v>
      </c>
    </row>
    <row r="933">
      <c r="A933" s="31" t="s">
        <v>31</v>
      </c>
      <c r="B933" s="34" t="s">
        <v>407</v>
      </c>
      <c r="C933" s="35">
        <v>1997.0</v>
      </c>
      <c r="D933" s="34" t="s">
        <v>4</v>
      </c>
      <c r="E933" s="34">
        <v>12.0</v>
      </c>
      <c r="F933" s="35">
        <v>9.92020995</v>
      </c>
    </row>
    <row r="934">
      <c r="A934" s="31" t="s">
        <v>31</v>
      </c>
      <c r="B934" s="34" t="s">
        <v>407</v>
      </c>
      <c r="C934" s="35">
        <v>1998.0</v>
      </c>
      <c r="D934" s="34" t="s">
        <v>4</v>
      </c>
      <c r="E934" s="34">
        <v>12.0</v>
      </c>
      <c r="F934" s="35">
        <v>11.2514032</v>
      </c>
    </row>
    <row r="935">
      <c r="A935" s="31" t="s">
        <v>31</v>
      </c>
      <c r="B935" s="34" t="s">
        <v>407</v>
      </c>
      <c r="C935" s="35">
        <v>1999.0</v>
      </c>
      <c r="D935" s="34" t="s">
        <v>4</v>
      </c>
      <c r="E935" s="34">
        <v>12.0</v>
      </c>
      <c r="F935" s="35">
        <v>9.78978787</v>
      </c>
    </row>
    <row r="936">
      <c r="A936" s="31" t="s">
        <v>31</v>
      </c>
      <c r="B936" s="34" t="s">
        <v>407</v>
      </c>
      <c r="C936" s="35">
        <v>2000.0</v>
      </c>
      <c r="D936" s="34" t="s">
        <v>4</v>
      </c>
      <c r="E936" s="34">
        <v>12.0</v>
      </c>
      <c r="F936" s="35">
        <v>8.51332121</v>
      </c>
    </row>
    <row r="937">
      <c r="A937" s="31" t="s">
        <v>31</v>
      </c>
      <c r="B937" s="34" t="s">
        <v>407</v>
      </c>
      <c r="C937" s="35">
        <v>2001.0</v>
      </c>
      <c r="D937" s="34" t="s">
        <v>4</v>
      </c>
      <c r="E937" s="34">
        <v>12.0</v>
      </c>
      <c r="F937" s="35">
        <v>6.53253201</v>
      </c>
    </row>
    <row r="938">
      <c r="A938" s="31" t="s">
        <v>31</v>
      </c>
      <c r="B938" s="34" t="s">
        <v>407</v>
      </c>
      <c r="C938" s="35">
        <v>2002.0</v>
      </c>
      <c r="D938" s="34" t="s">
        <v>4</v>
      </c>
      <c r="E938" s="34">
        <v>12.0</v>
      </c>
      <c r="F938" s="35">
        <v>6.2650378</v>
      </c>
    </row>
    <row r="939">
      <c r="A939" s="31" t="s">
        <v>31</v>
      </c>
      <c r="B939" s="34" t="s">
        <v>407</v>
      </c>
      <c r="C939" s="35">
        <v>2003.0</v>
      </c>
      <c r="D939" s="34" t="s">
        <v>4</v>
      </c>
      <c r="E939" s="34">
        <v>12.0</v>
      </c>
      <c r="F939" s="35">
        <v>7.55055094</v>
      </c>
    </row>
    <row r="940">
      <c r="A940" s="31" t="s">
        <v>31</v>
      </c>
      <c r="B940" s="34" t="s">
        <v>407</v>
      </c>
      <c r="C940" s="35">
        <v>2004.0</v>
      </c>
      <c r="D940" s="34" t="s">
        <v>4</v>
      </c>
      <c r="E940" s="34">
        <v>12.0</v>
      </c>
      <c r="F940" s="35">
        <v>6.87866334</v>
      </c>
    </row>
    <row r="941">
      <c r="A941" s="31" t="s">
        <v>31</v>
      </c>
      <c r="B941" s="34" t="s">
        <v>407</v>
      </c>
      <c r="C941" s="35">
        <v>2005.0</v>
      </c>
      <c r="D941" s="34" t="s">
        <v>4</v>
      </c>
      <c r="E941" s="34">
        <v>12.0</v>
      </c>
      <c r="F941" s="35">
        <v>11.2442797</v>
      </c>
    </row>
    <row r="942">
      <c r="A942" s="31" t="s">
        <v>31</v>
      </c>
      <c r="B942" s="34" t="s">
        <v>407</v>
      </c>
      <c r="C942" s="35">
        <v>2006.0</v>
      </c>
      <c r="D942" s="34" t="s">
        <v>4</v>
      </c>
      <c r="E942" s="34">
        <v>12.0</v>
      </c>
      <c r="F942" s="35">
        <v>11.230468</v>
      </c>
    </row>
    <row r="943">
      <c r="A943" s="31" t="s">
        <v>31</v>
      </c>
      <c r="B943" s="34" t="s">
        <v>407</v>
      </c>
      <c r="C943" s="35">
        <v>2007.0</v>
      </c>
      <c r="D943" s="34" t="s">
        <v>4</v>
      </c>
      <c r="E943" s="34">
        <v>12.0</v>
      </c>
      <c r="F943" s="35">
        <v>5.99406368</v>
      </c>
    </row>
    <row r="944">
      <c r="A944" s="31" t="s">
        <v>31</v>
      </c>
      <c r="B944" s="34" t="s">
        <v>407</v>
      </c>
      <c r="C944" s="35">
        <v>2008.0</v>
      </c>
      <c r="D944" s="34" t="s">
        <v>4</v>
      </c>
      <c r="E944" s="34">
        <v>12.0</v>
      </c>
      <c r="F944" s="35">
        <v>8.26159873</v>
      </c>
    </row>
    <row r="945">
      <c r="A945" s="31" t="s">
        <v>31</v>
      </c>
      <c r="B945" s="34" t="s">
        <v>407</v>
      </c>
      <c r="C945" s="35">
        <v>2009.0</v>
      </c>
      <c r="D945" s="34" t="s">
        <v>4</v>
      </c>
      <c r="E945" s="34">
        <v>12.0</v>
      </c>
      <c r="F945" s="35">
        <v>10.0380378</v>
      </c>
    </row>
    <row r="946">
      <c r="A946" s="31" t="s">
        <v>31</v>
      </c>
      <c r="B946" s="34" t="s">
        <v>407</v>
      </c>
      <c r="C946" s="35">
        <v>2010.0</v>
      </c>
      <c r="D946" s="34" t="s">
        <v>4</v>
      </c>
      <c r="E946" s="34">
        <v>12.0</v>
      </c>
      <c r="F946" s="35">
        <v>27.1241588</v>
      </c>
    </row>
    <row r="947">
      <c r="A947" s="31" t="s">
        <v>31</v>
      </c>
      <c r="B947" s="34" t="s">
        <v>407</v>
      </c>
      <c r="C947" s="35">
        <v>2011.0</v>
      </c>
      <c r="D947" s="34" t="s">
        <v>4</v>
      </c>
      <c r="E947" s="34">
        <v>12.0</v>
      </c>
      <c r="F947" s="35">
        <v>32.7608898</v>
      </c>
    </row>
    <row r="948">
      <c r="A948" s="31" t="s">
        <v>31</v>
      </c>
      <c r="B948" s="34" t="s">
        <v>407</v>
      </c>
      <c r="C948" s="35">
        <v>2012.0</v>
      </c>
      <c r="D948" s="34" t="s">
        <v>4</v>
      </c>
      <c r="E948" s="34">
        <v>12.0</v>
      </c>
      <c r="F948" s="35">
        <v>44.6685578</v>
      </c>
    </row>
    <row r="949">
      <c r="A949" s="31" t="s">
        <v>31</v>
      </c>
      <c r="B949" s="34" t="s">
        <v>407</v>
      </c>
      <c r="C949" s="35">
        <v>2013.0</v>
      </c>
      <c r="D949" s="34" t="s">
        <v>4</v>
      </c>
      <c r="E949" s="34">
        <v>12.0</v>
      </c>
      <c r="F949" s="35">
        <v>24.5675529</v>
      </c>
    </row>
    <row r="950">
      <c r="A950" s="31" t="s">
        <v>31</v>
      </c>
      <c r="B950" s="34" t="s">
        <v>407</v>
      </c>
      <c r="C950" s="35">
        <v>2014.0</v>
      </c>
      <c r="D950" s="34" t="s">
        <v>4</v>
      </c>
      <c r="E950" s="34">
        <v>12.0</v>
      </c>
      <c r="F950" s="35">
        <v>25.3914442</v>
      </c>
    </row>
    <row r="951">
      <c r="A951" s="31" t="s">
        <v>31</v>
      </c>
      <c r="B951" s="34" t="s">
        <v>407</v>
      </c>
      <c r="C951" s="35">
        <v>2015.0</v>
      </c>
      <c r="D951" s="34" t="s">
        <v>4</v>
      </c>
      <c r="E951" s="34">
        <v>12.0</v>
      </c>
      <c r="F951" s="35">
        <v>19.0277233</v>
      </c>
    </row>
    <row r="952">
      <c r="A952" s="31" t="s">
        <v>31</v>
      </c>
      <c r="B952" s="34" t="s">
        <v>407</v>
      </c>
      <c r="C952" s="35">
        <v>2016.0</v>
      </c>
      <c r="D952" s="34" t="s">
        <v>4</v>
      </c>
      <c r="E952" s="34">
        <v>12.0</v>
      </c>
      <c r="F952" s="35">
        <v>23.0423977</v>
      </c>
    </row>
    <row r="953">
      <c r="A953" s="31" t="s">
        <v>31</v>
      </c>
      <c r="B953" s="34" t="s">
        <v>407</v>
      </c>
      <c r="C953" s="35">
        <v>2017.0</v>
      </c>
      <c r="D953" s="34" t="s">
        <v>4</v>
      </c>
      <c r="E953" s="34">
        <v>12.0</v>
      </c>
      <c r="F953" s="35">
        <v>30.7545667</v>
      </c>
    </row>
    <row r="954">
      <c r="A954" s="31" t="s">
        <v>31</v>
      </c>
      <c r="B954" s="34" t="s">
        <v>407</v>
      </c>
      <c r="C954" s="35">
        <v>2018.0</v>
      </c>
      <c r="D954" s="34" t="s">
        <v>4</v>
      </c>
      <c r="E954" s="34">
        <v>12.0</v>
      </c>
      <c r="F954" s="35">
        <v>27.7812223</v>
      </c>
    </row>
    <row r="955">
      <c r="A955" s="31" t="s">
        <v>31</v>
      </c>
      <c r="B955" s="34" t="s">
        <v>407</v>
      </c>
      <c r="C955" s="35">
        <v>2019.0</v>
      </c>
      <c r="D955" s="34" t="s">
        <v>4</v>
      </c>
      <c r="E955" s="34">
        <v>12.0</v>
      </c>
      <c r="F955" s="35">
        <v>20.2517936</v>
      </c>
    </row>
    <row r="956">
      <c r="A956" s="31" t="s">
        <v>31</v>
      </c>
      <c r="B956" s="34" t="s">
        <v>407</v>
      </c>
      <c r="C956" s="35">
        <v>2020.0</v>
      </c>
      <c r="D956" s="34" t="s">
        <v>4</v>
      </c>
      <c r="E956" s="34">
        <v>12.0</v>
      </c>
      <c r="F956" s="35">
        <v>18.3816833</v>
      </c>
    </row>
    <row r="957">
      <c r="A957" s="31" t="s">
        <v>31</v>
      </c>
      <c r="B957" s="34" t="s">
        <v>407</v>
      </c>
      <c r="C957" s="35">
        <v>2021.0</v>
      </c>
      <c r="D957" s="34" t="s">
        <v>4</v>
      </c>
      <c r="E957" s="34">
        <v>12.0</v>
      </c>
      <c r="F957" s="35">
        <v>15.0472096</v>
      </c>
    </row>
    <row r="958">
      <c r="A958" s="31" t="s">
        <v>31</v>
      </c>
      <c r="B958" s="34" t="s">
        <v>407</v>
      </c>
      <c r="C958" s="35">
        <v>2022.0</v>
      </c>
      <c r="D958" s="34" t="s">
        <v>4</v>
      </c>
      <c r="E958" s="34">
        <v>12.0</v>
      </c>
      <c r="F958" s="35">
        <v>10.3485915</v>
      </c>
    </row>
    <row r="959">
      <c r="A959" s="31" t="s">
        <v>32</v>
      </c>
      <c r="B959" s="34" t="s">
        <v>381</v>
      </c>
      <c r="C959" s="35">
        <v>1990.0</v>
      </c>
      <c r="D959" s="34" t="s">
        <v>4</v>
      </c>
      <c r="E959" s="34">
        <v>12.0</v>
      </c>
      <c r="F959" s="35">
        <v>7.92338215</v>
      </c>
    </row>
    <row r="960">
      <c r="A960" s="31" t="s">
        <v>32</v>
      </c>
      <c r="B960" s="34" t="s">
        <v>381</v>
      </c>
      <c r="C960" s="35">
        <v>1991.0</v>
      </c>
      <c r="D960" s="34" t="s">
        <v>4</v>
      </c>
      <c r="E960" s="34">
        <v>12.0</v>
      </c>
      <c r="F960" s="35">
        <v>5.88412683</v>
      </c>
    </row>
    <row r="961">
      <c r="A961" s="31" t="s">
        <v>32</v>
      </c>
      <c r="B961" s="34" t="s">
        <v>381</v>
      </c>
      <c r="C961" s="35">
        <v>1992.0</v>
      </c>
      <c r="D961" s="34" t="s">
        <v>4</v>
      </c>
      <c r="E961" s="34">
        <v>12.0</v>
      </c>
      <c r="F961" s="35">
        <v>7.17384131</v>
      </c>
    </row>
    <row r="962">
      <c r="A962" s="31" t="s">
        <v>32</v>
      </c>
      <c r="B962" s="34" t="s">
        <v>381</v>
      </c>
      <c r="C962" s="35">
        <v>1993.0</v>
      </c>
      <c r="D962" s="34" t="s">
        <v>4</v>
      </c>
      <c r="E962" s="34">
        <v>12.0</v>
      </c>
      <c r="F962" s="35">
        <v>6.41638862</v>
      </c>
    </row>
    <row r="963">
      <c r="A963" s="31" t="s">
        <v>32</v>
      </c>
      <c r="B963" s="34" t="s">
        <v>381</v>
      </c>
      <c r="C963" s="35">
        <v>1994.0</v>
      </c>
      <c r="D963" s="34" t="s">
        <v>4</v>
      </c>
      <c r="E963" s="34">
        <v>12.0</v>
      </c>
      <c r="F963" s="35">
        <v>6.7195346</v>
      </c>
    </row>
    <row r="964">
      <c r="A964" s="31" t="s">
        <v>32</v>
      </c>
      <c r="B964" s="34" t="s">
        <v>381</v>
      </c>
      <c r="C964" s="35">
        <v>1995.0</v>
      </c>
      <c r="D964" s="34" t="s">
        <v>4</v>
      </c>
      <c r="E964" s="34">
        <v>12.0</v>
      </c>
      <c r="F964" s="35">
        <v>8.90040007</v>
      </c>
    </row>
    <row r="965">
      <c r="A965" s="31" t="s">
        <v>32</v>
      </c>
      <c r="B965" s="34" t="s">
        <v>381</v>
      </c>
      <c r="C965" s="35">
        <v>1996.0</v>
      </c>
      <c r="D965" s="34" t="s">
        <v>4</v>
      </c>
      <c r="E965" s="34">
        <v>12.0</v>
      </c>
      <c r="F965" s="35">
        <v>7.29055699</v>
      </c>
    </row>
    <row r="966">
      <c r="A966" s="31" t="s">
        <v>32</v>
      </c>
      <c r="B966" s="34" t="s">
        <v>381</v>
      </c>
      <c r="C966" s="35">
        <v>1997.0</v>
      </c>
      <c r="D966" s="34" t="s">
        <v>4</v>
      </c>
      <c r="E966" s="34">
        <v>12.0</v>
      </c>
      <c r="F966" s="35">
        <v>7.88767104</v>
      </c>
    </row>
    <row r="967">
      <c r="A967" s="31" t="s">
        <v>32</v>
      </c>
      <c r="B967" s="34" t="s">
        <v>381</v>
      </c>
      <c r="C967" s="35">
        <v>1998.0</v>
      </c>
      <c r="D967" s="34" t="s">
        <v>4</v>
      </c>
      <c r="E967" s="34">
        <v>12.0</v>
      </c>
      <c r="F967" s="35">
        <v>7.42177088</v>
      </c>
    </row>
    <row r="968">
      <c r="A968" s="31" t="s">
        <v>32</v>
      </c>
      <c r="B968" s="34" t="s">
        <v>381</v>
      </c>
      <c r="C968" s="35">
        <v>1999.0</v>
      </c>
      <c r="D968" s="34" t="s">
        <v>4</v>
      </c>
      <c r="E968" s="34">
        <v>12.0</v>
      </c>
      <c r="F968" s="35">
        <v>8.31273963</v>
      </c>
    </row>
    <row r="969">
      <c r="A969" s="31" t="s">
        <v>32</v>
      </c>
      <c r="B969" s="34" t="s">
        <v>381</v>
      </c>
      <c r="C969" s="35">
        <v>2000.0</v>
      </c>
      <c r="D969" s="34" t="s">
        <v>4</v>
      </c>
      <c r="E969" s="34">
        <v>12.0</v>
      </c>
      <c r="F969" s="35">
        <v>5.53665821</v>
      </c>
    </row>
    <row r="970">
      <c r="A970" s="31" t="s">
        <v>32</v>
      </c>
      <c r="B970" s="34" t="s">
        <v>381</v>
      </c>
      <c r="C970" s="35">
        <v>2001.0</v>
      </c>
      <c r="D970" s="34" t="s">
        <v>4</v>
      </c>
      <c r="E970" s="34">
        <v>12.0</v>
      </c>
      <c r="F970" s="35">
        <v>5.71644276</v>
      </c>
    </row>
    <row r="971">
      <c r="A971" s="31" t="s">
        <v>32</v>
      </c>
      <c r="B971" s="34" t="s">
        <v>381</v>
      </c>
      <c r="C971" s="35">
        <v>2002.0</v>
      </c>
      <c r="D971" s="34" t="s">
        <v>4</v>
      </c>
      <c r="E971" s="34">
        <v>12.0</v>
      </c>
      <c r="F971" s="35">
        <v>5.11209473</v>
      </c>
    </row>
    <row r="972">
      <c r="A972" s="31" t="s">
        <v>32</v>
      </c>
      <c r="B972" s="34" t="s">
        <v>381</v>
      </c>
      <c r="C972" s="35">
        <v>2003.0</v>
      </c>
      <c r="D972" s="34" t="s">
        <v>4</v>
      </c>
      <c r="E972" s="34">
        <v>12.0</v>
      </c>
      <c r="F972" s="35">
        <v>3.49381595</v>
      </c>
    </row>
    <row r="973">
      <c r="A973" s="31" t="s">
        <v>32</v>
      </c>
      <c r="B973" s="34" t="s">
        <v>381</v>
      </c>
      <c r="C973" s="35">
        <v>2004.0</v>
      </c>
      <c r="D973" s="34" t="s">
        <v>4</v>
      </c>
      <c r="E973" s="34">
        <v>12.0</v>
      </c>
      <c r="F973" s="35">
        <v>4.34780598</v>
      </c>
    </row>
    <row r="974">
      <c r="A974" s="31" t="s">
        <v>32</v>
      </c>
      <c r="B974" s="34" t="s">
        <v>381</v>
      </c>
      <c r="C974" s="35">
        <v>2005.0</v>
      </c>
      <c r="D974" s="34" t="s">
        <v>4</v>
      </c>
      <c r="E974" s="34">
        <v>12.0</v>
      </c>
      <c r="F974" s="35">
        <v>4.44437591</v>
      </c>
    </row>
    <row r="975">
      <c r="A975" s="31" t="s">
        <v>32</v>
      </c>
      <c r="B975" s="34" t="s">
        <v>381</v>
      </c>
      <c r="C975" s="35">
        <v>2006.0</v>
      </c>
      <c r="D975" s="34" t="s">
        <v>4</v>
      </c>
      <c r="E975" s="34">
        <v>12.0</v>
      </c>
      <c r="F975" s="35">
        <v>4.27839136</v>
      </c>
    </row>
    <row r="976">
      <c r="A976" s="31" t="s">
        <v>32</v>
      </c>
      <c r="B976" s="34" t="s">
        <v>381</v>
      </c>
      <c r="C976" s="35">
        <v>2007.0</v>
      </c>
      <c r="D976" s="34" t="s">
        <v>4</v>
      </c>
      <c r="E976" s="34">
        <v>12.0</v>
      </c>
      <c r="F976" s="35">
        <v>3.15745989</v>
      </c>
    </row>
    <row r="977">
      <c r="A977" s="31" t="s">
        <v>32</v>
      </c>
      <c r="B977" s="34" t="s">
        <v>381</v>
      </c>
      <c r="C977" s="35">
        <v>2008.0</v>
      </c>
      <c r="D977" s="34" t="s">
        <v>4</v>
      </c>
      <c r="E977" s="34">
        <v>12.0</v>
      </c>
      <c r="F977" s="35">
        <v>4.39937719</v>
      </c>
    </row>
    <row r="978">
      <c r="A978" s="31" t="s">
        <v>32</v>
      </c>
      <c r="B978" s="34" t="s">
        <v>381</v>
      </c>
      <c r="C978" s="35">
        <v>2009.0</v>
      </c>
      <c r="D978" s="34" t="s">
        <v>4</v>
      </c>
      <c r="E978" s="34">
        <v>12.0</v>
      </c>
      <c r="F978" s="35">
        <v>6.19355802</v>
      </c>
    </row>
    <row r="979">
      <c r="A979" s="31" t="s">
        <v>32</v>
      </c>
      <c r="B979" s="34" t="s">
        <v>381</v>
      </c>
      <c r="C979" s="35">
        <v>2010.0</v>
      </c>
      <c r="D979" s="34" t="s">
        <v>4</v>
      </c>
      <c r="E979" s="34">
        <v>12.0</v>
      </c>
      <c r="F979" s="35">
        <v>4.75459611</v>
      </c>
    </row>
    <row r="980">
      <c r="A980" s="31" t="s">
        <v>32</v>
      </c>
      <c r="B980" s="34" t="s">
        <v>381</v>
      </c>
      <c r="C980" s="35">
        <v>2011.0</v>
      </c>
      <c r="D980" s="34" t="s">
        <v>4</v>
      </c>
      <c r="E980" s="34">
        <v>12.0</v>
      </c>
      <c r="F980" s="35">
        <v>6.96141574</v>
      </c>
    </row>
    <row r="981">
      <c r="A981" s="31" t="s">
        <v>32</v>
      </c>
      <c r="B981" s="34" t="s">
        <v>381</v>
      </c>
      <c r="C981" s="35">
        <v>2012.0</v>
      </c>
      <c r="D981" s="34" t="s">
        <v>4</v>
      </c>
      <c r="E981" s="34">
        <v>12.0</v>
      </c>
      <c r="F981" s="35">
        <v>6.02985017</v>
      </c>
    </row>
    <row r="982">
      <c r="A982" s="31" t="s">
        <v>32</v>
      </c>
      <c r="B982" s="34" t="s">
        <v>381</v>
      </c>
      <c r="C982" s="35">
        <v>2013.0</v>
      </c>
      <c r="D982" s="34" t="s">
        <v>4</v>
      </c>
      <c r="E982" s="34">
        <v>12.0</v>
      </c>
      <c r="F982" s="35">
        <v>7.02966598</v>
      </c>
    </row>
    <row r="983">
      <c r="A983" s="31" t="s">
        <v>32</v>
      </c>
      <c r="B983" s="34" t="s">
        <v>381</v>
      </c>
      <c r="C983" s="35">
        <v>2014.0</v>
      </c>
      <c r="D983" s="34" t="s">
        <v>4</v>
      </c>
      <c r="E983" s="34">
        <v>12.0</v>
      </c>
      <c r="F983" s="35">
        <v>6.44593607</v>
      </c>
    </row>
    <row r="984">
      <c r="A984" s="31" t="s">
        <v>32</v>
      </c>
      <c r="B984" s="34" t="s">
        <v>381</v>
      </c>
      <c r="C984" s="35">
        <v>2015.0</v>
      </c>
      <c r="D984" s="34" t="s">
        <v>4</v>
      </c>
      <c r="E984" s="34">
        <v>12.0</v>
      </c>
      <c r="F984" s="35">
        <v>6.74048519</v>
      </c>
    </row>
    <row r="985">
      <c r="A985" s="31" t="s">
        <v>32</v>
      </c>
      <c r="B985" s="34" t="s">
        <v>381</v>
      </c>
      <c r="C985" s="35">
        <v>2016.0</v>
      </c>
      <c r="D985" s="34" t="s">
        <v>4</v>
      </c>
      <c r="E985" s="34">
        <v>12.0</v>
      </c>
      <c r="F985" s="35">
        <v>7.95920038</v>
      </c>
    </row>
    <row r="986">
      <c r="A986" s="31" t="s">
        <v>32</v>
      </c>
      <c r="B986" s="34" t="s">
        <v>381</v>
      </c>
      <c r="C986" s="35">
        <v>2017.0</v>
      </c>
      <c r="D986" s="34" t="s">
        <v>4</v>
      </c>
      <c r="E986" s="34">
        <v>12.0</v>
      </c>
      <c r="F986" s="35">
        <v>8.63430778</v>
      </c>
    </row>
    <row r="987">
      <c r="A987" s="31" t="s">
        <v>32</v>
      </c>
      <c r="B987" s="34" t="s">
        <v>381</v>
      </c>
      <c r="C987" s="35">
        <v>2018.0</v>
      </c>
      <c r="D987" s="34" t="s">
        <v>4</v>
      </c>
      <c r="E987" s="34">
        <v>12.0</v>
      </c>
      <c r="F987" s="35">
        <v>9.88832145</v>
      </c>
    </row>
    <row r="988">
      <c r="A988" s="31" t="s">
        <v>32</v>
      </c>
      <c r="B988" s="34" t="s">
        <v>381</v>
      </c>
      <c r="C988" s="35">
        <v>2019.0</v>
      </c>
      <c r="D988" s="34" t="s">
        <v>4</v>
      </c>
      <c r="E988" s="34">
        <v>12.0</v>
      </c>
      <c r="F988" s="35">
        <v>12.6638384</v>
      </c>
    </row>
    <row r="989">
      <c r="A989" s="31" t="s">
        <v>32</v>
      </c>
      <c r="B989" s="34" t="s">
        <v>381</v>
      </c>
      <c r="C989" s="35">
        <v>2020.0</v>
      </c>
      <c r="D989" s="34" t="s">
        <v>4</v>
      </c>
      <c r="E989" s="34">
        <v>12.0</v>
      </c>
      <c r="F989" s="35">
        <v>7.8834994</v>
      </c>
    </row>
    <row r="990">
      <c r="A990" s="31" t="s">
        <v>32</v>
      </c>
      <c r="B990" s="34" t="s">
        <v>381</v>
      </c>
      <c r="C990" s="35">
        <v>2021.0</v>
      </c>
      <c r="D990" s="34" t="s">
        <v>4</v>
      </c>
      <c r="E990" s="34">
        <v>12.0</v>
      </c>
      <c r="F990" s="35">
        <v>11.0818573</v>
      </c>
    </row>
    <row r="991">
      <c r="A991" s="31" t="s">
        <v>32</v>
      </c>
      <c r="B991" s="34" t="s">
        <v>381</v>
      </c>
      <c r="C991" s="35">
        <v>2022.0</v>
      </c>
      <c r="D991" s="34" t="s">
        <v>4</v>
      </c>
      <c r="E991" s="34">
        <v>12.0</v>
      </c>
      <c r="F991" s="35">
        <v>9.82064773</v>
      </c>
    </row>
    <row r="992">
      <c r="A992" s="31" t="s">
        <v>33</v>
      </c>
      <c r="B992" s="34" t="s">
        <v>390</v>
      </c>
      <c r="C992" s="35">
        <v>1990.0</v>
      </c>
      <c r="D992" s="34" t="s">
        <v>4</v>
      </c>
      <c r="E992" s="34">
        <v>12.0</v>
      </c>
      <c r="F992" s="35">
        <v>11.7980803</v>
      </c>
    </row>
    <row r="993">
      <c r="A993" s="31" t="s">
        <v>33</v>
      </c>
      <c r="B993" s="34" t="s">
        <v>390</v>
      </c>
      <c r="C993" s="35">
        <v>1991.0</v>
      </c>
      <c r="D993" s="34" t="s">
        <v>4</v>
      </c>
      <c r="E993" s="34">
        <v>12.0</v>
      </c>
      <c r="F993" s="35">
        <v>13.0412022</v>
      </c>
    </row>
    <row r="994">
      <c r="A994" s="31" t="s">
        <v>33</v>
      </c>
      <c r="B994" s="34" t="s">
        <v>390</v>
      </c>
      <c r="C994" s="35">
        <v>1992.0</v>
      </c>
      <c r="D994" s="34" t="s">
        <v>4</v>
      </c>
      <c r="E994" s="34">
        <v>12.0</v>
      </c>
      <c r="F994" s="35">
        <v>11.1011761</v>
      </c>
    </row>
    <row r="995">
      <c r="A995" s="31" t="s">
        <v>33</v>
      </c>
      <c r="B995" s="34" t="s">
        <v>390</v>
      </c>
      <c r="C995" s="35">
        <v>1993.0</v>
      </c>
      <c r="D995" s="34" t="s">
        <v>4</v>
      </c>
      <c r="E995" s="34">
        <v>12.0</v>
      </c>
      <c r="F995" s="35">
        <v>10.5588298</v>
      </c>
    </row>
    <row r="996">
      <c r="A996" s="31" t="s">
        <v>33</v>
      </c>
      <c r="B996" s="34" t="s">
        <v>390</v>
      </c>
      <c r="C996" s="35">
        <v>1994.0</v>
      </c>
      <c r="D996" s="34" t="s">
        <v>4</v>
      </c>
      <c r="E996" s="34">
        <v>12.0</v>
      </c>
      <c r="F996" s="35">
        <v>10.2855785</v>
      </c>
    </row>
    <row r="997">
      <c r="A997" s="31" t="s">
        <v>33</v>
      </c>
      <c r="B997" s="34" t="s">
        <v>390</v>
      </c>
      <c r="C997" s="35">
        <v>1995.0</v>
      </c>
      <c r="D997" s="34" t="s">
        <v>4</v>
      </c>
      <c r="E997" s="34">
        <v>12.0</v>
      </c>
      <c r="F997" s="35">
        <v>9.25303318</v>
      </c>
    </row>
    <row r="998">
      <c r="A998" s="31" t="s">
        <v>33</v>
      </c>
      <c r="B998" s="34" t="s">
        <v>390</v>
      </c>
      <c r="C998" s="35">
        <v>1996.0</v>
      </c>
      <c r="D998" s="34" t="s">
        <v>4</v>
      </c>
      <c r="E998" s="34">
        <v>12.0</v>
      </c>
      <c r="F998" s="35">
        <v>8.17357425</v>
      </c>
    </row>
    <row r="999">
      <c r="A999" s="31" t="s">
        <v>33</v>
      </c>
      <c r="B999" s="34" t="s">
        <v>390</v>
      </c>
      <c r="C999" s="35">
        <v>1997.0</v>
      </c>
      <c r="D999" s="34" t="s">
        <v>4</v>
      </c>
      <c r="E999" s="34">
        <v>12.0</v>
      </c>
      <c r="F999" s="35">
        <v>9.37426156</v>
      </c>
    </row>
    <row r="1000">
      <c r="A1000" s="31" t="s">
        <v>33</v>
      </c>
      <c r="B1000" s="34" t="s">
        <v>390</v>
      </c>
      <c r="C1000" s="35">
        <v>1998.0</v>
      </c>
      <c r="D1000" s="34" t="s">
        <v>4</v>
      </c>
      <c r="E1000" s="34">
        <v>12.0</v>
      </c>
      <c r="F1000" s="35">
        <v>7.53544309</v>
      </c>
    </row>
    <row r="1001">
      <c r="A1001" s="34">
        <v>30.0</v>
      </c>
      <c r="B1001" s="34" t="s">
        <v>390</v>
      </c>
      <c r="C1001" s="35">
        <v>1999.0</v>
      </c>
      <c r="D1001" s="34" t="s">
        <v>4</v>
      </c>
      <c r="E1001" s="34">
        <v>12.0</v>
      </c>
      <c r="F1001" s="35">
        <v>6.47841774</v>
      </c>
    </row>
    <row r="1002">
      <c r="A1002" s="34">
        <v>30.0</v>
      </c>
      <c r="B1002" s="34" t="s">
        <v>390</v>
      </c>
      <c r="C1002" s="35">
        <v>2000.0</v>
      </c>
      <c r="D1002" s="34" t="s">
        <v>4</v>
      </c>
      <c r="E1002" s="34">
        <v>12.0</v>
      </c>
      <c r="F1002" s="35">
        <v>6.14556618</v>
      </c>
    </row>
    <row r="1003">
      <c r="A1003" s="34">
        <v>30.0</v>
      </c>
      <c r="B1003" s="34" t="s">
        <v>390</v>
      </c>
      <c r="C1003" s="35">
        <v>2001.0</v>
      </c>
      <c r="D1003" s="34" t="s">
        <v>4</v>
      </c>
      <c r="E1003" s="34">
        <v>12.0</v>
      </c>
      <c r="F1003" s="35">
        <v>5.80042974</v>
      </c>
    </row>
    <row r="1004">
      <c r="A1004" s="34">
        <v>30.0</v>
      </c>
      <c r="B1004" s="34" t="s">
        <v>390</v>
      </c>
      <c r="C1004" s="35">
        <v>2002.0</v>
      </c>
      <c r="D1004" s="34" t="s">
        <v>4</v>
      </c>
      <c r="E1004" s="34">
        <v>12.0</v>
      </c>
      <c r="F1004" s="35">
        <v>5.13595845</v>
      </c>
    </row>
    <row r="1005">
      <c r="A1005" s="34">
        <v>30.0</v>
      </c>
      <c r="B1005" s="34" t="s">
        <v>390</v>
      </c>
      <c r="C1005" s="35">
        <v>2003.0</v>
      </c>
      <c r="D1005" s="34" t="s">
        <v>4</v>
      </c>
      <c r="E1005" s="34">
        <v>12.0</v>
      </c>
      <c r="F1005" s="35">
        <v>5.631917</v>
      </c>
    </row>
    <row r="1006">
      <c r="A1006" s="34">
        <v>30.0</v>
      </c>
      <c r="B1006" s="34" t="s">
        <v>390</v>
      </c>
      <c r="C1006" s="35">
        <v>2004.0</v>
      </c>
      <c r="D1006" s="34" t="s">
        <v>4</v>
      </c>
      <c r="E1006" s="34">
        <v>12.0</v>
      </c>
      <c r="F1006" s="35">
        <v>4.7353047</v>
      </c>
    </row>
    <row r="1007">
      <c r="A1007" s="34">
        <v>30.0</v>
      </c>
      <c r="B1007" s="34" t="s">
        <v>390</v>
      </c>
      <c r="C1007" s="35">
        <v>2005.0</v>
      </c>
      <c r="D1007" s="34" t="s">
        <v>4</v>
      </c>
      <c r="E1007" s="34">
        <v>12.0</v>
      </c>
      <c r="F1007" s="35">
        <v>4.84513796</v>
      </c>
    </row>
    <row r="1008">
      <c r="A1008" s="34">
        <v>30.0</v>
      </c>
      <c r="B1008" s="34" t="s">
        <v>390</v>
      </c>
      <c r="C1008" s="35">
        <v>2006.0</v>
      </c>
      <c r="D1008" s="34" t="s">
        <v>4</v>
      </c>
      <c r="E1008" s="34">
        <v>12.0</v>
      </c>
      <c r="F1008" s="35">
        <v>4.95696733</v>
      </c>
    </row>
    <row r="1009">
      <c r="A1009" s="34">
        <v>30.0</v>
      </c>
      <c r="B1009" s="34" t="s">
        <v>390</v>
      </c>
      <c r="C1009" s="35">
        <v>2007.0</v>
      </c>
      <c r="D1009" s="34" t="s">
        <v>4</v>
      </c>
      <c r="E1009" s="34">
        <v>12.0</v>
      </c>
      <c r="F1009" s="35">
        <v>4.99014347</v>
      </c>
    </row>
    <row r="1010">
      <c r="A1010" s="34">
        <v>30.0</v>
      </c>
      <c r="B1010" s="34" t="s">
        <v>390</v>
      </c>
      <c r="C1010" s="35">
        <v>2008.0</v>
      </c>
      <c r="D1010" s="34" t="s">
        <v>4</v>
      </c>
      <c r="E1010" s="34">
        <v>12.0</v>
      </c>
      <c r="F1010" s="35">
        <v>4.9531611</v>
      </c>
    </row>
    <row r="1011">
      <c r="A1011" s="34">
        <v>30.0</v>
      </c>
      <c r="B1011" s="34" t="s">
        <v>390</v>
      </c>
      <c r="C1011" s="35">
        <v>2009.0</v>
      </c>
      <c r="D1011" s="34" t="s">
        <v>4</v>
      </c>
      <c r="E1011" s="34">
        <v>12.0</v>
      </c>
      <c r="F1011" s="35">
        <v>9.24993533</v>
      </c>
    </row>
    <row r="1012">
      <c r="A1012" s="34">
        <v>30.0</v>
      </c>
      <c r="B1012" s="34" t="s">
        <v>390</v>
      </c>
      <c r="C1012" s="35">
        <v>2010.0</v>
      </c>
      <c r="D1012" s="34" t="s">
        <v>4</v>
      </c>
      <c r="E1012" s="34">
        <v>12.0</v>
      </c>
      <c r="F1012" s="35">
        <v>6.36617957</v>
      </c>
    </row>
    <row r="1013">
      <c r="A1013" s="34">
        <v>30.0</v>
      </c>
      <c r="B1013" s="34" t="s">
        <v>390</v>
      </c>
      <c r="C1013" s="35">
        <v>2011.0</v>
      </c>
      <c r="D1013" s="34" t="s">
        <v>4</v>
      </c>
      <c r="E1013" s="34">
        <v>12.0</v>
      </c>
      <c r="F1013" s="35">
        <v>12.7807353</v>
      </c>
    </row>
    <row r="1014">
      <c r="A1014" s="34">
        <v>30.0</v>
      </c>
      <c r="B1014" s="34" t="s">
        <v>390</v>
      </c>
      <c r="C1014" s="35">
        <v>2012.0</v>
      </c>
      <c r="D1014" s="34" t="s">
        <v>4</v>
      </c>
      <c r="E1014" s="34">
        <v>12.0</v>
      </c>
      <c r="F1014" s="35">
        <v>12.8322786</v>
      </c>
    </row>
    <row r="1015">
      <c r="A1015" s="34">
        <v>30.0</v>
      </c>
      <c r="B1015" s="34" t="s">
        <v>390</v>
      </c>
      <c r="C1015" s="35">
        <v>2013.0</v>
      </c>
      <c r="D1015" s="34" t="s">
        <v>4</v>
      </c>
      <c r="E1015" s="34">
        <v>12.0</v>
      </c>
      <c r="F1015" s="35">
        <v>9.79587808</v>
      </c>
    </row>
    <row r="1016">
      <c r="A1016" s="34">
        <v>30.0</v>
      </c>
      <c r="B1016" s="34" t="s">
        <v>390</v>
      </c>
      <c r="C1016" s="35">
        <v>2014.0</v>
      </c>
      <c r="D1016" s="34" t="s">
        <v>4</v>
      </c>
      <c r="E1016" s="34">
        <v>12.0</v>
      </c>
      <c r="F1016" s="35">
        <v>11.2661849</v>
      </c>
    </row>
    <row r="1017">
      <c r="A1017" s="34">
        <v>30.0</v>
      </c>
      <c r="B1017" s="34" t="s">
        <v>390</v>
      </c>
      <c r="C1017" s="35">
        <v>2015.0</v>
      </c>
      <c r="D1017" s="34" t="s">
        <v>4</v>
      </c>
      <c r="E1017" s="34">
        <v>12.0</v>
      </c>
      <c r="F1017" s="35">
        <v>12.6367218</v>
      </c>
    </row>
    <row r="1018">
      <c r="A1018" s="34">
        <v>30.0</v>
      </c>
      <c r="B1018" s="34" t="s">
        <v>390</v>
      </c>
      <c r="C1018" s="35">
        <v>2016.0</v>
      </c>
      <c r="D1018" s="34" t="s">
        <v>4</v>
      </c>
      <c r="E1018" s="34">
        <v>12.0</v>
      </c>
      <c r="F1018" s="35">
        <v>16.0421852</v>
      </c>
    </row>
    <row r="1019">
      <c r="A1019" s="34">
        <v>30.0</v>
      </c>
      <c r="B1019" s="34" t="s">
        <v>390</v>
      </c>
      <c r="C1019" s="35">
        <v>2017.0</v>
      </c>
      <c r="D1019" s="34" t="s">
        <v>4</v>
      </c>
      <c r="E1019" s="34">
        <v>12.0</v>
      </c>
      <c r="F1019" s="35">
        <v>22.2049071</v>
      </c>
    </row>
    <row r="1020">
      <c r="A1020" s="34">
        <v>30.0</v>
      </c>
      <c r="B1020" s="34" t="s">
        <v>390</v>
      </c>
      <c r="C1020" s="35">
        <v>2018.0</v>
      </c>
      <c r="D1020" s="34" t="s">
        <v>4</v>
      </c>
      <c r="E1020" s="34">
        <v>12.0</v>
      </c>
      <c r="F1020" s="35">
        <v>18.125751</v>
      </c>
    </row>
    <row r="1021">
      <c r="A1021" s="34">
        <v>30.0</v>
      </c>
      <c r="B1021" s="34" t="s">
        <v>390</v>
      </c>
      <c r="C1021" s="35">
        <v>2019.0</v>
      </c>
      <c r="D1021" s="34" t="s">
        <v>4</v>
      </c>
      <c r="E1021" s="34">
        <v>12.0</v>
      </c>
      <c r="F1021" s="35">
        <v>17.9529223</v>
      </c>
    </row>
    <row r="1022">
      <c r="A1022" s="34">
        <v>30.0</v>
      </c>
      <c r="B1022" s="34" t="s">
        <v>390</v>
      </c>
      <c r="C1022" s="35">
        <v>2020.0</v>
      </c>
      <c r="D1022" s="34" t="s">
        <v>4</v>
      </c>
      <c r="E1022" s="34">
        <v>12.0</v>
      </c>
      <c r="F1022" s="35">
        <v>14.9707067</v>
      </c>
    </row>
    <row r="1023">
      <c r="A1023" s="34">
        <v>30.0</v>
      </c>
      <c r="B1023" s="34" t="s">
        <v>390</v>
      </c>
      <c r="C1023" s="35">
        <v>2021.0</v>
      </c>
      <c r="D1023" s="34" t="s">
        <v>4</v>
      </c>
      <c r="E1023" s="34">
        <v>12.0</v>
      </c>
      <c r="F1023" s="35">
        <v>11.7969346</v>
      </c>
    </row>
    <row r="1024">
      <c r="A1024" s="34">
        <v>30.0</v>
      </c>
      <c r="B1024" s="34" t="s">
        <v>390</v>
      </c>
      <c r="C1024" s="35">
        <v>2022.0</v>
      </c>
      <c r="D1024" s="34" t="s">
        <v>4</v>
      </c>
      <c r="E1024" s="34">
        <v>12.0</v>
      </c>
      <c r="F1024" s="35">
        <v>9.98372972</v>
      </c>
    </row>
    <row r="1025">
      <c r="A1025" s="34">
        <v>31.0</v>
      </c>
      <c r="B1025" s="34" t="s">
        <v>398</v>
      </c>
      <c r="C1025" s="35">
        <v>1990.0</v>
      </c>
      <c r="D1025" s="34" t="s">
        <v>4</v>
      </c>
      <c r="E1025" s="34">
        <v>12.0</v>
      </c>
      <c r="F1025" s="35">
        <v>4.22168638</v>
      </c>
    </row>
    <row r="1026">
      <c r="A1026" s="34">
        <v>31.0</v>
      </c>
      <c r="B1026" s="34" t="s">
        <v>398</v>
      </c>
      <c r="C1026" s="35">
        <v>1991.0</v>
      </c>
      <c r="D1026" s="34" t="s">
        <v>4</v>
      </c>
      <c r="E1026" s="34">
        <v>12.0</v>
      </c>
      <c r="F1026" s="35">
        <v>4.12622962</v>
      </c>
    </row>
    <row r="1027">
      <c r="A1027" s="34">
        <v>31.0</v>
      </c>
      <c r="B1027" s="34" t="s">
        <v>398</v>
      </c>
      <c r="C1027" s="35">
        <v>1992.0</v>
      </c>
      <c r="D1027" s="34" t="s">
        <v>4</v>
      </c>
      <c r="E1027" s="34">
        <v>12.0</v>
      </c>
      <c r="F1027" s="35">
        <v>2.89283331</v>
      </c>
    </row>
    <row r="1028">
      <c r="A1028" s="34">
        <v>31.0</v>
      </c>
      <c r="B1028" s="34" t="s">
        <v>398</v>
      </c>
      <c r="C1028" s="35">
        <v>1993.0</v>
      </c>
      <c r="D1028" s="34" t="s">
        <v>4</v>
      </c>
      <c r="E1028" s="34">
        <v>12.0</v>
      </c>
      <c r="F1028" s="35">
        <v>4.28196122</v>
      </c>
    </row>
    <row r="1029">
      <c r="A1029" s="34">
        <v>31.0</v>
      </c>
      <c r="B1029" s="34" t="s">
        <v>398</v>
      </c>
      <c r="C1029" s="35">
        <v>1994.0</v>
      </c>
      <c r="D1029" s="34" t="s">
        <v>4</v>
      </c>
      <c r="E1029" s="34">
        <v>12.0</v>
      </c>
      <c r="F1029" s="35">
        <v>3.0990515</v>
      </c>
    </row>
    <row r="1030">
      <c r="A1030" s="34">
        <v>31.0</v>
      </c>
      <c r="B1030" s="34" t="s">
        <v>398</v>
      </c>
      <c r="C1030" s="35">
        <v>1995.0</v>
      </c>
      <c r="D1030" s="34" t="s">
        <v>4</v>
      </c>
      <c r="E1030" s="34">
        <v>12.0</v>
      </c>
      <c r="F1030" s="35">
        <v>3.16676769</v>
      </c>
    </row>
    <row r="1031">
      <c r="A1031" s="34">
        <v>31.0</v>
      </c>
      <c r="B1031" s="34" t="s">
        <v>398</v>
      </c>
      <c r="C1031" s="35">
        <v>1996.0</v>
      </c>
      <c r="D1031" s="34" t="s">
        <v>4</v>
      </c>
      <c r="E1031" s="34">
        <v>12.0</v>
      </c>
      <c r="F1031" s="35">
        <v>2.67750454</v>
      </c>
    </row>
    <row r="1032">
      <c r="A1032" s="34">
        <v>31.0</v>
      </c>
      <c r="B1032" s="34" t="s">
        <v>398</v>
      </c>
      <c r="C1032" s="35">
        <v>1997.0</v>
      </c>
      <c r="D1032" s="34" t="s">
        <v>4</v>
      </c>
      <c r="E1032" s="34">
        <v>12.0</v>
      </c>
      <c r="F1032" s="35">
        <v>2.8833436</v>
      </c>
    </row>
    <row r="1033">
      <c r="A1033" s="34">
        <v>31.0</v>
      </c>
      <c r="B1033" s="34" t="s">
        <v>398</v>
      </c>
      <c r="C1033" s="35">
        <v>1998.0</v>
      </c>
      <c r="D1033" s="34" t="s">
        <v>4</v>
      </c>
      <c r="E1033" s="34">
        <v>12.0</v>
      </c>
      <c r="F1033" s="35">
        <v>3.0247247</v>
      </c>
    </row>
    <row r="1034">
      <c r="A1034" s="34">
        <v>31.0</v>
      </c>
      <c r="B1034" s="34" t="s">
        <v>398</v>
      </c>
      <c r="C1034" s="35">
        <v>1999.0</v>
      </c>
      <c r="D1034" s="34" t="s">
        <v>4</v>
      </c>
      <c r="E1034" s="34">
        <v>12.0</v>
      </c>
      <c r="F1034" s="35">
        <v>2.14955403</v>
      </c>
    </row>
    <row r="1035">
      <c r="A1035" s="34">
        <v>31.0</v>
      </c>
      <c r="B1035" s="34" t="s">
        <v>398</v>
      </c>
      <c r="C1035" s="35">
        <v>2000.0</v>
      </c>
      <c r="D1035" s="34" t="s">
        <v>4</v>
      </c>
      <c r="E1035" s="34">
        <v>12.0</v>
      </c>
      <c r="F1035" s="35">
        <v>2.17605458</v>
      </c>
    </row>
    <row r="1036">
      <c r="A1036" s="34">
        <v>31.0</v>
      </c>
      <c r="B1036" s="34" t="s">
        <v>398</v>
      </c>
      <c r="C1036" s="35">
        <v>2001.0</v>
      </c>
      <c r="D1036" s="34" t="s">
        <v>4</v>
      </c>
      <c r="E1036" s="34">
        <v>12.0</v>
      </c>
      <c r="F1036" s="35">
        <v>2.07854114</v>
      </c>
    </row>
    <row r="1037">
      <c r="A1037" s="34">
        <v>31.0</v>
      </c>
      <c r="B1037" s="34" t="s">
        <v>398</v>
      </c>
      <c r="C1037" s="35">
        <v>2002.0</v>
      </c>
      <c r="D1037" s="34" t="s">
        <v>4</v>
      </c>
      <c r="E1037" s="34">
        <v>12.0</v>
      </c>
      <c r="F1037" s="35">
        <v>2.60585138</v>
      </c>
    </row>
    <row r="1038">
      <c r="A1038" s="34">
        <v>31.0</v>
      </c>
      <c r="B1038" s="34" t="s">
        <v>398</v>
      </c>
      <c r="C1038" s="35">
        <v>2003.0</v>
      </c>
      <c r="D1038" s="34" t="s">
        <v>4</v>
      </c>
      <c r="E1038" s="34">
        <v>12.0</v>
      </c>
      <c r="F1038" s="35">
        <v>2.7798874</v>
      </c>
    </row>
    <row r="1039">
      <c r="A1039" s="34">
        <v>31.0</v>
      </c>
      <c r="B1039" s="34" t="s">
        <v>398</v>
      </c>
      <c r="C1039" s="35">
        <v>2004.0</v>
      </c>
      <c r="D1039" s="34" t="s">
        <v>4</v>
      </c>
      <c r="E1039" s="34">
        <v>12.0</v>
      </c>
      <c r="F1039" s="35">
        <v>2.129251</v>
      </c>
    </row>
    <row r="1040">
      <c r="A1040" s="34">
        <v>31.0</v>
      </c>
      <c r="B1040" s="34" t="s">
        <v>398</v>
      </c>
      <c r="C1040" s="35">
        <v>2005.0</v>
      </c>
      <c r="D1040" s="34" t="s">
        <v>4</v>
      </c>
      <c r="E1040" s="34">
        <v>12.0</v>
      </c>
      <c r="F1040" s="35">
        <v>1.98547171</v>
      </c>
    </row>
    <row r="1041">
      <c r="A1041" s="34">
        <v>31.0</v>
      </c>
      <c r="B1041" s="34" t="s">
        <v>398</v>
      </c>
      <c r="C1041" s="35">
        <v>2006.0</v>
      </c>
      <c r="D1041" s="34" t="s">
        <v>4</v>
      </c>
      <c r="E1041" s="34">
        <v>12.0</v>
      </c>
      <c r="F1041" s="35">
        <v>2.16914461</v>
      </c>
    </row>
    <row r="1042">
      <c r="A1042" s="34">
        <v>31.0</v>
      </c>
      <c r="B1042" s="34" t="s">
        <v>398</v>
      </c>
      <c r="C1042" s="35">
        <v>2007.0</v>
      </c>
      <c r="D1042" s="34" t="s">
        <v>4</v>
      </c>
      <c r="E1042" s="34">
        <v>12.0</v>
      </c>
      <c r="F1042" s="35">
        <v>2.61302783</v>
      </c>
    </row>
    <row r="1043">
      <c r="A1043" s="34">
        <v>31.0</v>
      </c>
      <c r="B1043" s="34" t="s">
        <v>398</v>
      </c>
      <c r="C1043" s="35">
        <v>2008.0</v>
      </c>
      <c r="D1043" s="34" t="s">
        <v>4</v>
      </c>
      <c r="E1043" s="34">
        <v>12.0</v>
      </c>
      <c r="F1043" s="35">
        <v>2.37260161</v>
      </c>
    </row>
    <row r="1044">
      <c r="A1044" s="34">
        <v>31.0</v>
      </c>
      <c r="B1044" s="34" t="s">
        <v>398</v>
      </c>
      <c r="C1044" s="35">
        <v>2009.0</v>
      </c>
      <c r="D1044" s="34" t="s">
        <v>4</v>
      </c>
      <c r="E1044" s="34">
        <v>12.0</v>
      </c>
      <c r="F1044" s="35">
        <v>1.78133729</v>
      </c>
    </row>
    <row r="1045">
      <c r="A1045" s="34">
        <v>31.0</v>
      </c>
      <c r="B1045" s="34" t="s">
        <v>398</v>
      </c>
      <c r="C1045" s="35">
        <v>2010.0</v>
      </c>
      <c r="D1045" s="34" t="s">
        <v>4</v>
      </c>
      <c r="E1045" s="34">
        <v>12.0</v>
      </c>
      <c r="F1045" s="35">
        <v>1.75604783</v>
      </c>
    </row>
    <row r="1046">
      <c r="A1046" s="34">
        <v>31.0</v>
      </c>
      <c r="B1046" s="34" t="s">
        <v>398</v>
      </c>
      <c r="C1046" s="35">
        <v>2011.0</v>
      </c>
      <c r="D1046" s="34" t="s">
        <v>4</v>
      </c>
      <c r="E1046" s="34">
        <v>12.0</v>
      </c>
      <c r="F1046" s="35">
        <v>2.37002745</v>
      </c>
    </row>
    <row r="1047">
      <c r="A1047" s="34">
        <v>31.0</v>
      </c>
      <c r="B1047" s="34" t="s">
        <v>398</v>
      </c>
      <c r="C1047" s="35">
        <v>2012.0</v>
      </c>
      <c r="D1047" s="34" t="s">
        <v>4</v>
      </c>
      <c r="E1047" s="34">
        <v>12.0</v>
      </c>
      <c r="F1047" s="35">
        <v>2.04082029</v>
      </c>
    </row>
    <row r="1048">
      <c r="A1048" s="34">
        <v>31.0</v>
      </c>
      <c r="B1048" s="34" t="s">
        <v>398</v>
      </c>
      <c r="C1048" s="35">
        <v>2013.0</v>
      </c>
      <c r="D1048" s="34" t="s">
        <v>4</v>
      </c>
      <c r="E1048" s="34">
        <v>12.0</v>
      </c>
      <c r="F1048" s="35">
        <v>2.440794</v>
      </c>
    </row>
    <row r="1049">
      <c r="A1049" s="34">
        <v>31.0</v>
      </c>
      <c r="B1049" s="34" t="s">
        <v>398</v>
      </c>
      <c r="C1049" s="35">
        <v>2014.0</v>
      </c>
      <c r="D1049" s="34" t="s">
        <v>4</v>
      </c>
      <c r="E1049" s="34">
        <v>12.0</v>
      </c>
      <c r="F1049" s="35">
        <v>2.31183328</v>
      </c>
    </row>
    <row r="1050">
      <c r="A1050" s="34">
        <v>31.0</v>
      </c>
      <c r="B1050" s="34" t="s">
        <v>398</v>
      </c>
      <c r="C1050" s="35">
        <v>2015.0</v>
      </c>
      <c r="D1050" s="34" t="s">
        <v>4</v>
      </c>
      <c r="E1050" s="34">
        <v>12.0</v>
      </c>
      <c r="F1050" s="35">
        <v>2.64597668</v>
      </c>
    </row>
    <row r="1051">
      <c r="A1051" s="34">
        <v>31.0</v>
      </c>
      <c r="B1051" s="34" t="s">
        <v>398</v>
      </c>
      <c r="C1051" s="35">
        <v>2016.0</v>
      </c>
      <c r="D1051" s="34" t="s">
        <v>4</v>
      </c>
      <c r="E1051" s="34">
        <v>12.0</v>
      </c>
      <c r="F1051" s="35">
        <v>3.05118106</v>
      </c>
    </row>
    <row r="1052">
      <c r="A1052" s="34">
        <v>31.0</v>
      </c>
      <c r="B1052" s="34" t="s">
        <v>398</v>
      </c>
      <c r="C1052" s="35">
        <v>2017.0</v>
      </c>
      <c r="D1052" s="34" t="s">
        <v>4</v>
      </c>
      <c r="E1052" s="34">
        <v>12.0</v>
      </c>
      <c r="F1052" s="35">
        <v>2.36717576</v>
      </c>
    </row>
    <row r="1053">
      <c r="A1053" s="34">
        <v>31.0</v>
      </c>
      <c r="B1053" s="34" t="s">
        <v>398</v>
      </c>
      <c r="C1053" s="35">
        <v>2018.0</v>
      </c>
      <c r="D1053" s="34" t="s">
        <v>4</v>
      </c>
      <c r="E1053" s="34">
        <v>12.0</v>
      </c>
      <c r="F1053" s="35">
        <v>2.71600806</v>
      </c>
    </row>
    <row r="1054">
      <c r="A1054" s="34">
        <v>31.0</v>
      </c>
      <c r="B1054" s="34" t="s">
        <v>398</v>
      </c>
      <c r="C1054" s="35">
        <v>2019.0</v>
      </c>
      <c r="D1054" s="34" t="s">
        <v>4</v>
      </c>
      <c r="E1054" s="34">
        <v>12.0</v>
      </c>
      <c r="F1054" s="35">
        <v>2.14883151</v>
      </c>
    </row>
    <row r="1055">
      <c r="A1055" s="34">
        <v>31.0</v>
      </c>
      <c r="B1055" s="34" t="s">
        <v>398</v>
      </c>
      <c r="C1055" s="35">
        <v>2020.0</v>
      </c>
      <c r="D1055" s="34" t="s">
        <v>4</v>
      </c>
      <c r="E1055" s="34">
        <v>12.0</v>
      </c>
      <c r="F1055" s="35">
        <v>3.25840001</v>
      </c>
    </row>
    <row r="1056">
      <c r="A1056" s="34">
        <v>31.0</v>
      </c>
      <c r="B1056" s="34" t="s">
        <v>398</v>
      </c>
      <c r="C1056" s="35">
        <v>2021.0</v>
      </c>
      <c r="D1056" s="34" t="s">
        <v>4</v>
      </c>
      <c r="E1056" s="34">
        <v>12.0</v>
      </c>
      <c r="F1056" s="35">
        <v>2.55144508</v>
      </c>
    </row>
    <row r="1057">
      <c r="A1057" s="34">
        <v>31.0</v>
      </c>
      <c r="B1057" s="34" t="s">
        <v>398</v>
      </c>
      <c r="C1057" s="35">
        <v>2022.0</v>
      </c>
      <c r="D1057" s="34" t="s">
        <v>4</v>
      </c>
      <c r="E1057" s="34">
        <v>12.0</v>
      </c>
      <c r="F1057" s="35">
        <v>2.0657734</v>
      </c>
    </row>
    <row r="1058">
      <c r="A1058" s="34">
        <v>32.0</v>
      </c>
      <c r="B1058" s="34" t="s">
        <v>399</v>
      </c>
      <c r="C1058" s="35">
        <v>1990.0</v>
      </c>
      <c r="D1058" s="34" t="s">
        <v>4</v>
      </c>
      <c r="E1058" s="34">
        <v>12.0</v>
      </c>
      <c r="F1058" s="35">
        <v>10.455774</v>
      </c>
    </row>
    <row r="1059">
      <c r="A1059" s="34">
        <v>32.0</v>
      </c>
      <c r="B1059" s="34" t="s">
        <v>399</v>
      </c>
      <c r="C1059" s="35">
        <v>1991.0</v>
      </c>
      <c r="D1059" s="34" t="s">
        <v>4</v>
      </c>
      <c r="E1059" s="34">
        <v>12.0</v>
      </c>
      <c r="F1059" s="35">
        <v>11.2727368</v>
      </c>
    </row>
    <row r="1060">
      <c r="A1060" s="34">
        <v>32.0</v>
      </c>
      <c r="B1060" s="34" t="s">
        <v>399</v>
      </c>
      <c r="C1060" s="35">
        <v>1992.0</v>
      </c>
      <c r="D1060" s="34" t="s">
        <v>4</v>
      </c>
      <c r="E1060" s="34">
        <v>12.0</v>
      </c>
      <c r="F1060" s="35">
        <v>12.0885176</v>
      </c>
    </row>
    <row r="1061">
      <c r="A1061" s="34">
        <v>32.0</v>
      </c>
      <c r="B1061" s="34" t="s">
        <v>399</v>
      </c>
      <c r="C1061" s="35">
        <v>1993.0</v>
      </c>
      <c r="D1061" s="34" t="s">
        <v>4</v>
      </c>
      <c r="E1061" s="34">
        <v>12.0</v>
      </c>
      <c r="F1061" s="35">
        <v>10.3212641</v>
      </c>
    </row>
    <row r="1062">
      <c r="A1062" s="34">
        <v>32.0</v>
      </c>
      <c r="B1062" s="34" t="s">
        <v>399</v>
      </c>
      <c r="C1062" s="35">
        <v>1994.0</v>
      </c>
      <c r="D1062" s="34" t="s">
        <v>4</v>
      </c>
      <c r="E1062" s="34">
        <v>12.0</v>
      </c>
      <c r="F1062" s="35">
        <v>9.46013433</v>
      </c>
    </row>
    <row r="1063">
      <c r="A1063" s="34">
        <v>32.0</v>
      </c>
      <c r="B1063" s="34" t="s">
        <v>399</v>
      </c>
      <c r="C1063" s="35">
        <v>1995.0</v>
      </c>
      <c r="D1063" s="34" t="s">
        <v>4</v>
      </c>
      <c r="E1063" s="34">
        <v>12.0</v>
      </c>
      <c r="F1063" s="35">
        <v>12.1162488</v>
      </c>
    </row>
    <row r="1064">
      <c r="A1064" s="34">
        <v>32.0</v>
      </c>
      <c r="B1064" s="34" t="s">
        <v>399</v>
      </c>
      <c r="C1064" s="35">
        <v>1996.0</v>
      </c>
      <c r="D1064" s="34" t="s">
        <v>4</v>
      </c>
      <c r="E1064" s="34">
        <v>12.0</v>
      </c>
      <c r="F1064" s="35">
        <v>9.09143143</v>
      </c>
    </row>
    <row r="1065">
      <c r="A1065" s="34">
        <v>32.0</v>
      </c>
      <c r="B1065" s="34" t="s">
        <v>399</v>
      </c>
      <c r="C1065" s="35">
        <v>1997.0</v>
      </c>
      <c r="D1065" s="34" t="s">
        <v>4</v>
      </c>
      <c r="E1065" s="34">
        <v>12.0</v>
      </c>
      <c r="F1065" s="35">
        <v>8.7814217</v>
      </c>
    </row>
    <row r="1066">
      <c r="A1066" s="34">
        <v>32.0</v>
      </c>
      <c r="B1066" s="34" t="s">
        <v>399</v>
      </c>
      <c r="C1066" s="35">
        <v>1998.0</v>
      </c>
      <c r="D1066" s="34" t="s">
        <v>4</v>
      </c>
      <c r="E1066" s="34">
        <v>12.0</v>
      </c>
      <c r="F1066" s="35">
        <v>9.71307293</v>
      </c>
    </row>
    <row r="1067">
      <c r="A1067" s="34">
        <v>32.0</v>
      </c>
      <c r="B1067" s="34" t="s">
        <v>399</v>
      </c>
      <c r="C1067" s="35">
        <v>1999.0</v>
      </c>
      <c r="D1067" s="34" t="s">
        <v>4</v>
      </c>
      <c r="E1067" s="34">
        <v>12.0</v>
      </c>
      <c r="F1067" s="35">
        <v>6.7399021</v>
      </c>
    </row>
    <row r="1068">
      <c r="A1068" s="34">
        <v>32.0</v>
      </c>
      <c r="B1068" s="34" t="s">
        <v>399</v>
      </c>
      <c r="C1068" s="35">
        <v>2000.0</v>
      </c>
      <c r="D1068" s="34" t="s">
        <v>4</v>
      </c>
      <c r="E1068" s="34">
        <v>12.0</v>
      </c>
      <c r="F1068" s="35">
        <v>5.93049889</v>
      </c>
    </row>
    <row r="1069">
      <c r="A1069" s="34">
        <v>32.0</v>
      </c>
      <c r="B1069" s="34" t="s">
        <v>399</v>
      </c>
      <c r="C1069" s="35">
        <v>2001.0</v>
      </c>
      <c r="D1069" s="34" t="s">
        <v>4</v>
      </c>
      <c r="E1069" s="34">
        <v>12.0</v>
      </c>
      <c r="F1069" s="35">
        <v>6.40405254</v>
      </c>
    </row>
    <row r="1070">
      <c r="A1070" s="34">
        <v>32.0</v>
      </c>
      <c r="B1070" s="34" t="s">
        <v>399</v>
      </c>
      <c r="C1070" s="35">
        <v>2002.0</v>
      </c>
      <c r="D1070" s="34" t="s">
        <v>4</v>
      </c>
      <c r="E1070" s="34">
        <v>12.0</v>
      </c>
      <c r="F1070" s="35">
        <v>7.15494389</v>
      </c>
    </row>
    <row r="1071">
      <c r="A1071" s="34">
        <v>32.0</v>
      </c>
      <c r="B1071" s="34" t="s">
        <v>399</v>
      </c>
      <c r="C1071" s="35">
        <v>2003.0</v>
      </c>
      <c r="D1071" s="34" t="s">
        <v>4</v>
      </c>
      <c r="E1071" s="34">
        <v>12.0</v>
      </c>
      <c r="F1071" s="35">
        <v>7.04528052</v>
      </c>
    </row>
    <row r="1072">
      <c r="A1072" s="34">
        <v>32.0</v>
      </c>
      <c r="B1072" s="34" t="s">
        <v>399</v>
      </c>
      <c r="C1072" s="35">
        <v>2004.0</v>
      </c>
      <c r="D1072" s="34" t="s">
        <v>4</v>
      </c>
      <c r="E1072" s="34">
        <v>12.0</v>
      </c>
      <c r="F1072" s="35">
        <v>7.01111297</v>
      </c>
    </row>
    <row r="1073">
      <c r="A1073" s="34">
        <v>32.0</v>
      </c>
      <c r="B1073" s="34" t="s">
        <v>399</v>
      </c>
      <c r="C1073" s="35">
        <v>2005.0</v>
      </c>
      <c r="D1073" s="34" t="s">
        <v>4</v>
      </c>
      <c r="E1073" s="34">
        <v>12.0</v>
      </c>
      <c r="F1073" s="35">
        <v>5.49171244</v>
      </c>
    </row>
    <row r="1074">
      <c r="A1074" s="34">
        <v>32.0</v>
      </c>
      <c r="B1074" s="34" t="s">
        <v>399</v>
      </c>
      <c r="C1074" s="35">
        <v>2006.0</v>
      </c>
      <c r="D1074" s="34" t="s">
        <v>4</v>
      </c>
      <c r="E1074" s="34">
        <v>12.0</v>
      </c>
      <c r="F1074" s="35">
        <v>5.50391091</v>
      </c>
    </row>
    <row r="1075">
      <c r="A1075" s="34">
        <v>32.0</v>
      </c>
      <c r="B1075" s="34" t="s">
        <v>399</v>
      </c>
      <c r="C1075" s="35">
        <v>2007.0</v>
      </c>
      <c r="D1075" s="34" t="s">
        <v>4</v>
      </c>
      <c r="E1075" s="34">
        <v>12.0</v>
      </c>
      <c r="F1075" s="35">
        <v>5.14988217</v>
      </c>
    </row>
    <row r="1076">
      <c r="A1076" s="34">
        <v>32.0</v>
      </c>
      <c r="B1076" s="34" t="s">
        <v>399</v>
      </c>
      <c r="C1076" s="35">
        <v>2008.0</v>
      </c>
      <c r="D1076" s="34" t="s">
        <v>4</v>
      </c>
      <c r="E1076" s="34">
        <v>12.0</v>
      </c>
      <c r="F1076" s="35">
        <v>5.88341506</v>
      </c>
    </row>
    <row r="1077">
      <c r="A1077" s="34">
        <v>32.0</v>
      </c>
      <c r="B1077" s="34" t="s">
        <v>399</v>
      </c>
      <c r="C1077" s="35">
        <v>2009.0</v>
      </c>
      <c r="D1077" s="34" t="s">
        <v>4</v>
      </c>
      <c r="E1077" s="34">
        <v>12.0</v>
      </c>
      <c r="F1077" s="35">
        <v>9.32482288</v>
      </c>
    </row>
    <row r="1078">
      <c r="A1078" s="34">
        <v>32.0</v>
      </c>
      <c r="B1078" s="34" t="s">
        <v>399</v>
      </c>
      <c r="C1078" s="35">
        <v>2010.0</v>
      </c>
      <c r="D1078" s="34" t="s">
        <v>4</v>
      </c>
      <c r="E1078" s="34">
        <v>12.0</v>
      </c>
      <c r="F1078" s="35">
        <v>9.97789764</v>
      </c>
    </row>
    <row r="1079">
      <c r="A1079" s="34">
        <v>32.0</v>
      </c>
      <c r="B1079" s="34" t="s">
        <v>399</v>
      </c>
      <c r="C1079" s="35">
        <v>2011.0</v>
      </c>
      <c r="D1079" s="34" t="s">
        <v>4</v>
      </c>
      <c r="E1079" s="34">
        <v>12.0</v>
      </c>
      <c r="F1079" s="35">
        <v>17.8047576</v>
      </c>
    </row>
    <row r="1080">
      <c r="A1080" s="34">
        <v>32.0</v>
      </c>
      <c r="B1080" s="34" t="s">
        <v>399</v>
      </c>
      <c r="C1080" s="35">
        <v>2012.0</v>
      </c>
      <c r="D1080" s="34" t="s">
        <v>4</v>
      </c>
      <c r="E1080" s="34">
        <v>12.0</v>
      </c>
      <c r="F1080" s="35">
        <v>26.7829349</v>
      </c>
    </row>
    <row r="1081">
      <c r="A1081" s="34">
        <v>32.0</v>
      </c>
      <c r="B1081" s="34" t="s">
        <v>399</v>
      </c>
      <c r="C1081" s="35">
        <v>2013.0</v>
      </c>
      <c r="D1081" s="34" t="s">
        <v>4</v>
      </c>
      <c r="E1081" s="34">
        <v>12.0</v>
      </c>
      <c r="F1081" s="35">
        <v>25.0777283</v>
      </c>
    </row>
    <row r="1082">
      <c r="A1082" s="34">
        <v>32.0</v>
      </c>
      <c r="B1082" s="34" t="s">
        <v>399</v>
      </c>
      <c r="C1082" s="35">
        <v>2014.0</v>
      </c>
      <c r="D1082" s="34" t="s">
        <v>4</v>
      </c>
      <c r="E1082" s="34">
        <v>12.0</v>
      </c>
      <c r="F1082" s="35">
        <v>12.1215681</v>
      </c>
    </row>
    <row r="1083">
      <c r="A1083" s="34">
        <v>32.0</v>
      </c>
      <c r="B1083" s="34" t="s">
        <v>399</v>
      </c>
      <c r="C1083" s="35">
        <v>2015.0</v>
      </c>
      <c r="D1083" s="34" t="s">
        <v>4</v>
      </c>
      <c r="E1083" s="34">
        <v>12.0</v>
      </c>
      <c r="F1083" s="35">
        <v>20.3953095</v>
      </c>
    </row>
    <row r="1084">
      <c r="A1084" s="34">
        <v>32.0</v>
      </c>
      <c r="B1084" s="34" t="s">
        <v>399</v>
      </c>
      <c r="C1084" s="35">
        <v>2016.0</v>
      </c>
      <c r="D1084" s="34" t="s">
        <v>4</v>
      </c>
      <c r="E1084" s="34">
        <v>12.0</v>
      </c>
      <c r="F1084" s="35">
        <v>35.2337336</v>
      </c>
    </row>
    <row r="1085">
      <c r="A1085" s="34">
        <v>32.0</v>
      </c>
      <c r="B1085" s="34" t="s">
        <v>399</v>
      </c>
      <c r="C1085" s="35">
        <v>2017.0</v>
      </c>
      <c r="D1085" s="34" t="s">
        <v>4</v>
      </c>
      <c r="E1085" s="34">
        <v>12.0</v>
      </c>
      <c r="F1085" s="35">
        <v>38.9114626</v>
      </c>
    </row>
    <row r="1086">
      <c r="A1086" s="34">
        <v>32.0</v>
      </c>
      <c r="B1086" s="34" t="s">
        <v>399</v>
      </c>
      <c r="C1086" s="35">
        <v>2018.0</v>
      </c>
      <c r="D1086" s="34" t="s">
        <v>4</v>
      </c>
      <c r="E1086" s="34">
        <v>12.0</v>
      </c>
      <c r="F1086" s="35">
        <v>39.5496483</v>
      </c>
    </row>
    <row r="1087">
      <c r="A1087" s="34">
        <v>32.0</v>
      </c>
      <c r="B1087" s="34" t="s">
        <v>399</v>
      </c>
      <c r="C1087" s="35">
        <v>2019.0</v>
      </c>
      <c r="D1087" s="34" t="s">
        <v>4</v>
      </c>
      <c r="E1087" s="34">
        <v>12.0</v>
      </c>
      <c r="F1087" s="35">
        <v>37.2567337</v>
      </c>
    </row>
    <row r="1088">
      <c r="A1088" s="34">
        <v>32.0</v>
      </c>
      <c r="B1088" s="34" t="s">
        <v>399</v>
      </c>
      <c r="C1088" s="35">
        <v>2020.0</v>
      </c>
      <c r="D1088" s="34" t="s">
        <v>4</v>
      </c>
      <c r="E1088" s="34">
        <v>12.0</v>
      </c>
      <c r="F1088" s="35">
        <v>63.4472307</v>
      </c>
    </row>
    <row r="1089">
      <c r="A1089" s="34">
        <v>32.0</v>
      </c>
      <c r="B1089" s="34" t="s">
        <v>399</v>
      </c>
      <c r="C1089" s="35">
        <v>2021.0</v>
      </c>
      <c r="D1089" s="34" t="s">
        <v>4</v>
      </c>
      <c r="E1089" s="34">
        <v>12.0</v>
      </c>
      <c r="F1089" s="35">
        <v>91.2164591</v>
      </c>
    </row>
    <row r="1090">
      <c r="A1090" s="34">
        <v>32.0</v>
      </c>
      <c r="B1090" s="34" t="s">
        <v>399</v>
      </c>
      <c r="C1090" s="35">
        <v>2022.0</v>
      </c>
      <c r="D1090" s="34" t="s">
        <v>4</v>
      </c>
      <c r="E1090" s="34">
        <v>12.0</v>
      </c>
      <c r="F1090" s="35">
        <v>74.1199604</v>
      </c>
    </row>
  </sheetData>
  <autoFilter ref="$A$1:$F$1090"/>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2" t="s">
        <v>1</v>
      </c>
      <c r="B1" s="1" t="s">
        <v>374</v>
      </c>
      <c r="C1" s="1" t="s">
        <v>0</v>
      </c>
      <c r="D1" s="1" t="s">
        <v>37</v>
      </c>
      <c r="E1" s="1" t="s">
        <v>39</v>
      </c>
      <c r="F1" s="1" t="s">
        <v>375</v>
      </c>
    </row>
    <row r="2">
      <c r="A2" s="31" t="s">
        <v>3</v>
      </c>
      <c r="B2" s="34" t="s">
        <v>400</v>
      </c>
      <c r="C2" s="35">
        <v>1998.0</v>
      </c>
      <c r="D2" s="34">
        <v>1.0</v>
      </c>
      <c r="E2" s="34">
        <v>13.0</v>
      </c>
      <c r="F2" s="35">
        <v>15.2842199</v>
      </c>
    </row>
    <row r="3">
      <c r="A3" s="31" t="s">
        <v>3</v>
      </c>
      <c r="B3" s="34" t="s">
        <v>400</v>
      </c>
      <c r="C3" s="35">
        <v>1999.0</v>
      </c>
      <c r="D3" s="34">
        <v>1.0</v>
      </c>
      <c r="E3" s="34">
        <v>13.0</v>
      </c>
      <c r="F3" s="35">
        <v>14.9940743</v>
      </c>
    </row>
    <row r="4">
      <c r="A4" s="31" t="s">
        <v>3</v>
      </c>
      <c r="B4" s="34" t="s">
        <v>400</v>
      </c>
      <c r="C4" s="35">
        <v>2000.0</v>
      </c>
      <c r="D4" s="34">
        <v>1.0</v>
      </c>
      <c r="E4" s="34">
        <v>13.0</v>
      </c>
      <c r="F4" s="35">
        <v>14.801418</v>
      </c>
    </row>
    <row r="5">
      <c r="A5" s="31" t="s">
        <v>3</v>
      </c>
      <c r="B5" s="34" t="s">
        <v>400</v>
      </c>
      <c r="C5" s="35">
        <v>2001.0</v>
      </c>
      <c r="D5" s="34">
        <v>1.0</v>
      </c>
      <c r="E5" s="34">
        <v>13.0</v>
      </c>
      <c r="F5" s="35">
        <v>14.5216468</v>
      </c>
    </row>
    <row r="6">
      <c r="A6" s="31" t="s">
        <v>3</v>
      </c>
      <c r="B6" s="34" t="s">
        <v>400</v>
      </c>
      <c r="C6" s="35">
        <v>2002.0</v>
      </c>
      <c r="D6" s="34">
        <v>1.0</v>
      </c>
      <c r="E6" s="34">
        <v>13.0</v>
      </c>
      <c r="F6" s="35">
        <v>14.8990958</v>
      </c>
    </row>
    <row r="7">
      <c r="A7" s="31" t="s">
        <v>3</v>
      </c>
      <c r="B7" s="34" t="s">
        <v>400</v>
      </c>
      <c r="C7" s="35">
        <v>2003.0</v>
      </c>
      <c r="D7" s="34">
        <v>1.0</v>
      </c>
      <c r="E7" s="34">
        <v>13.0</v>
      </c>
      <c r="F7" s="35">
        <v>15.0133366</v>
      </c>
    </row>
    <row r="8">
      <c r="A8" s="31" t="s">
        <v>3</v>
      </c>
      <c r="B8" s="34" t="s">
        <v>400</v>
      </c>
      <c r="C8" s="35">
        <v>2004.0</v>
      </c>
      <c r="D8" s="34">
        <v>1.0</v>
      </c>
      <c r="E8" s="34">
        <v>13.0</v>
      </c>
      <c r="F8" s="35">
        <v>14.9832456</v>
      </c>
    </row>
    <row r="9">
      <c r="A9" s="31" t="s">
        <v>3</v>
      </c>
      <c r="B9" s="34" t="s">
        <v>400</v>
      </c>
      <c r="C9" s="35">
        <v>2005.0</v>
      </c>
      <c r="D9" s="34">
        <v>1.0</v>
      </c>
      <c r="E9" s="34">
        <v>13.0</v>
      </c>
      <c r="F9" s="35">
        <v>15.6828536</v>
      </c>
    </row>
    <row r="10">
      <c r="A10" s="31" t="s">
        <v>3</v>
      </c>
      <c r="B10" s="34" t="s">
        <v>400</v>
      </c>
      <c r="C10" s="35">
        <v>2006.0</v>
      </c>
      <c r="D10" s="34">
        <v>1.0</v>
      </c>
      <c r="E10" s="34">
        <v>13.0</v>
      </c>
      <c r="F10" s="35">
        <v>16.1782412</v>
      </c>
    </row>
    <row r="11">
      <c r="A11" s="31" t="s">
        <v>3</v>
      </c>
      <c r="B11" s="34" t="s">
        <v>400</v>
      </c>
      <c r="C11" s="35">
        <v>2007.0</v>
      </c>
      <c r="D11" s="34">
        <v>1.0</v>
      </c>
      <c r="E11" s="34">
        <v>13.0</v>
      </c>
      <c r="F11" s="35">
        <v>14.4305209</v>
      </c>
    </row>
    <row r="12">
      <c r="A12" s="31" t="s">
        <v>3</v>
      </c>
      <c r="B12" s="34" t="s">
        <v>400</v>
      </c>
      <c r="C12" s="35">
        <v>2008.0</v>
      </c>
      <c r="D12" s="34">
        <v>1.0</v>
      </c>
      <c r="E12" s="34">
        <v>13.0</v>
      </c>
      <c r="F12" s="35">
        <v>15.8030603</v>
      </c>
    </row>
    <row r="13">
      <c r="A13" s="31" t="s">
        <v>3</v>
      </c>
      <c r="B13" s="34" t="s">
        <v>400</v>
      </c>
      <c r="C13" s="35">
        <v>2009.0</v>
      </c>
      <c r="D13" s="34">
        <v>1.0</v>
      </c>
      <c r="E13" s="34">
        <v>13.0</v>
      </c>
      <c r="F13" s="35">
        <v>16.2806021</v>
      </c>
    </row>
    <row r="14">
      <c r="A14" s="31" t="s">
        <v>3</v>
      </c>
      <c r="B14" s="34" t="s">
        <v>400</v>
      </c>
      <c r="C14" s="35">
        <v>2010.0</v>
      </c>
      <c r="D14" s="34">
        <v>1.0</v>
      </c>
      <c r="E14" s="34">
        <v>13.0</v>
      </c>
      <c r="F14" s="35">
        <v>14.8994311</v>
      </c>
    </row>
    <row r="15">
      <c r="A15" s="31" t="s">
        <v>3</v>
      </c>
      <c r="B15" s="34" t="s">
        <v>400</v>
      </c>
      <c r="C15" s="35">
        <v>2011.0</v>
      </c>
      <c r="D15" s="34">
        <v>1.0</v>
      </c>
      <c r="E15" s="34">
        <v>13.0</v>
      </c>
      <c r="F15" s="35">
        <v>14.7922414</v>
      </c>
    </row>
    <row r="16">
      <c r="A16" s="31" t="s">
        <v>3</v>
      </c>
      <c r="B16" s="34" t="s">
        <v>400</v>
      </c>
      <c r="C16" s="35">
        <v>2012.0</v>
      </c>
      <c r="D16" s="34">
        <v>1.0</v>
      </c>
      <c r="E16" s="34">
        <v>13.0</v>
      </c>
      <c r="F16" s="35">
        <v>15.0143341</v>
      </c>
    </row>
    <row r="17">
      <c r="A17" s="31" t="s">
        <v>3</v>
      </c>
      <c r="B17" s="34" t="s">
        <v>400</v>
      </c>
      <c r="C17" s="35">
        <v>2013.0</v>
      </c>
      <c r="D17" s="34">
        <v>1.0</v>
      </c>
      <c r="E17" s="34">
        <v>13.0</v>
      </c>
      <c r="F17" s="35">
        <v>13.7895681</v>
      </c>
    </row>
    <row r="18">
      <c r="A18" s="31" t="s">
        <v>3</v>
      </c>
      <c r="B18" s="34" t="s">
        <v>400</v>
      </c>
      <c r="C18" s="35">
        <v>2014.0</v>
      </c>
      <c r="D18" s="34">
        <v>1.0</v>
      </c>
      <c r="E18" s="34">
        <v>13.0</v>
      </c>
      <c r="F18" s="35">
        <v>13.6548456</v>
      </c>
    </row>
    <row r="19">
      <c r="A19" s="31" t="s">
        <v>3</v>
      </c>
      <c r="B19" s="34" t="s">
        <v>400</v>
      </c>
      <c r="C19" s="35">
        <v>2015.0</v>
      </c>
      <c r="D19" s="34">
        <v>1.0</v>
      </c>
      <c r="E19" s="34">
        <v>13.0</v>
      </c>
      <c r="F19" s="35">
        <v>13.6023579</v>
      </c>
    </row>
    <row r="20">
      <c r="A20" s="31" t="s">
        <v>3</v>
      </c>
      <c r="B20" s="34" t="s">
        <v>400</v>
      </c>
      <c r="C20" s="35">
        <v>2016.0</v>
      </c>
      <c r="D20" s="34">
        <v>1.0</v>
      </c>
      <c r="E20" s="34">
        <v>13.0</v>
      </c>
      <c r="F20" s="35">
        <v>13.5620614</v>
      </c>
    </row>
    <row r="21">
      <c r="A21" s="31" t="s">
        <v>3</v>
      </c>
      <c r="B21" s="34" t="s">
        <v>400</v>
      </c>
      <c r="C21" s="35">
        <v>2017.0</v>
      </c>
      <c r="D21" s="34">
        <v>1.0</v>
      </c>
      <c r="E21" s="34">
        <v>13.0</v>
      </c>
      <c r="F21" s="35">
        <v>13.1586569</v>
      </c>
    </row>
    <row r="22">
      <c r="A22" s="31" t="s">
        <v>3</v>
      </c>
      <c r="B22" s="34" t="s">
        <v>400</v>
      </c>
      <c r="C22" s="35">
        <v>2018.0</v>
      </c>
      <c r="D22" s="34">
        <v>1.0</v>
      </c>
      <c r="E22" s="34">
        <v>13.0</v>
      </c>
      <c r="F22" s="35">
        <v>12.7266122</v>
      </c>
    </row>
    <row r="23">
      <c r="A23" s="31" t="s">
        <v>3</v>
      </c>
      <c r="B23" s="34" t="s">
        <v>400</v>
      </c>
      <c r="C23" s="35">
        <v>2019.0</v>
      </c>
      <c r="D23" s="34">
        <v>1.0</v>
      </c>
      <c r="E23" s="34">
        <v>13.0</v>
      </c>
      <c r="F23" s="35">
        <v>11.9136271</v>
      </c>
    </row>
    <row r="24">
      <c r="A24" s="31" t="s">
        <v>3</v>
      </c>
      <c r="B24" s="34" t="s">
        <v>400</v>
      </c>
      <c r="C24" s="35">
        <v>2020.0</v>
      </c>
      <c r="D24" s="34">
        <v>1.0</v>
      </c>
      <c r="E24" s="34">
        <v>13.0</v>
      </c>
      <c r="F24" s="35">
        <v>10.9352553</v>
      </c>
    </row>
    <row r="25">
      <c r="A25" s="31" t="s">
        <v>3</v>
      </c>
      <c r="B25" s="34" t="s">
        <v>400</v>
      </c>
      <c r="C25" s="35">
        <v>2021.0</v>
      </c>
      <c r="D25" s="34">
        <v>1.0</v>
      </c>
      <c r="E25" s="34">
        <v>13.0</v>
      </c>
      <c r="F25" s="35">
        <v>11.7217053</v>
      </c>
    </row>
    <row r="26">
      <c r="A26" s="31" t="s">
        <v>3</v>
      </c>
      <c r="B26" s="34" t="s">
        <v>400</v>
      </c>
      <c r="C26" s="35">
        <v>2022.0</v>
      </c>
      <c r="D26" s="34">
        <v>1.0</v>
      </c>
      <c r="E26" s="34">
        <v>13.0</v>
      </c>
      <c r="F26" s="35">
        <v>12.6299817</v>
      </c>
    </row>
    <row r="27">
      <c r="A27" s="31" t="s">
        <v>4</v>
      </c>
      <c r="B27" s="34" t="s">
        <v>378</v>
      </c>
      <c r="C27" s="35">
        <v>1998.0</v>
      </c>
      <c r="D27" s="34">
        <v>1.0</v>
      </c>
      <c r="E27" s="34">
        <v>13.0</v>
      </c>
      <c r="F27" s="35">
        <v>11.4929565</v>
      </c>
    </row>
    <row r="28">
      <c r="A28" s="31" t="s">
        <v>4</v>
      </c>
      <c r="B28" s="34" t="s">
        <v>378</v>
      </c>
      <c r="C28" s="35">
        <v>1999.0</v>
      </c>
      <c r="D28" s="34">
        <v>1.0</v>
      </c>
      <c r="E28" s="34">
        <v>13.0</v>
      </c>
      <c r="F28" s="35">
        <v>10.3288473</v>
      </c>
    </row>
    <row r="29">
      <c r="A29" s="31" t="s">
        <v>4</v>
      </c>
      <c r="B29" s="34" t="s">
        <v>378</v>
      </c>
      <c r="C29" s="35">
        <v>2000.0</v>
      </c>
      <c r="D29" s="34">
        <v>1.0</v>
      </c>
      <c r="E29" s="34">
        <v>13.0</v>
      </c>
      <c r="F29" s="35">
        <v>15.2761105</v>
      </c>
    </row>
    <row r="30">
      <c r="A30" s="31" t="s">
        <v>4</v>
      </c>
      <c r="B30" s="34" t="s">
        <v>378</v>
      </c>
      <c r="C30" s="35">
        <v>2001.0</v>
      </c>
      <c r="D30" s="34">
        <v>1.0</v>
      </c>
      <c r="E30" s="34">
        <v>13.0</v>
      </c>
      <c r="F30" s="35">
        <v>19.2450887</v>
      </c>
    </row>
    <row r="31">
      <c r="A31" s="31" t="s">
        <v>4</v>
      </c>
      <c r="B31" s="34" t="s">
        <v>378</v>
      </c>
      <c r="C31" s="35">
        <v>2002.0</v>
      </c>
      <c r="D31" s="34">
        <v>1.0</v>
      </c>
      <c r="E31" s="34">
        <v>13.0</v>
      </c>
      <c r="F31" s="35">
        <v>17.3973385</v>
      </c>
    </row>
    <row r="32">
      <c r="A32" s="31" t="s">
        <v>4</v>
      </c>
      <c r="B32" s="34" t="s">
        <v>378</v>
      </c>
      <c r="C32" s="35">
        <v>2003.0</v>
      </c>
      <c r="D32" s="34">
        <v>1.0</v>
      </c>
      <c r="E32" s="34">
        <v>13.0</v>
      </c>
      <c r="F32" s="35">
        <v>19.6627031</v>
      </c>
    </row>
    <row r="33">
      <c r="A33" s="31" t="s">
        <v>4</v>
      </c>
      <c r="B33" s="34" t="s">
        <v>378</v>
      </c>
      <c r="C33" s="35">
        <v>2004.0</v>
      </c>
      <c r="D33" s="34">
        <v>1.0</v>
      </c>
      <c r="E33" s="34">
        <v>13.0</v>
      </c>
      <c r="F33" s="35">
        <v>20.605174</v>
      </c>
    </row>
    <row r="34">
      <c r="A34" s="31" t="s">
        <v>4</v>
      </c>
      <c r="B34" s="34" t="s">
        <v>378</v>
      </c>
      <c r="C34" s="35">
        <v>2005.0</v>
      </c>
      <c r="D34" s="34">
        <v>1.0</v>
      </c>
      <c r="E34" s="34">
        <v>13.0</v>
      </c>
      <c r="F34" s="35">
        <v>21.147165</v>
      </c>
    </row>
    <row r="35">
      <c r="A35" s="31" t="s">
        <v>4</v>
      </c>
      <c r="B35" s="34" t="s">
        <v>378</v>
      </c>
      <c r="C35" s="35">
        <v>2006.0</v>
      </c>
      <c r="D35" s="34">
        <v>1.0</v>
      </c>
      <c r="E35" s="34">
        <v>13.0</v>
      </c>
      <c r="F35" s="35">
        <v>20.4428202</v>
      </c>
    </row>
    <row r="36">
      <c r="A36" s="31" t="s">
        <v>4</v>
      </c>
      <c r="B36" s="34" t="s">
        <v>378</v>
      </c>
      <c r="C36" s="35">
        <v>2007.0</v>
      </c>
      <c r="D36" s="34">
        <v>1.0</v>
      </c>
      <c r="E36" s="34">
        <v>13.0</v>
      </c>
      <c r="F36" s="35">
        <v>16.1729237</v>
      </c>
    </row>
    <row r="37">
      <c r="A37" s="31" t="s">
        <v>4</v>
      </c>
      <c r="B37" s="34" t="s">
        <v>378</v>
      </c>
      <c r="C37" s="35">
        <v>2008.0</v>
      </c>
      <c r="D37" s="34">
        <v>1.0</v>
      </c>
      <c r="E37" s="34">
        <v>13.0</v>
      </c>
      <c r="F37" s="35">
        <v>20.7546065</v>
      </c>
    </row>
    <row r="38">
      <c r="A38" s="31" t="s">
        <v>4</v>
      </c>
      <c r="B38" s="34" t="s">
        <v>378</v>
      </c>
      <c r="C38" s="35">
        <v>2009.0</v>
      </c>
      <c r="D38" s="34">
        <v>1.0</v>
      </c>
      <c r="E38" s="34">
        <v>13.0</v>
      </c>
      <c r="F38" s="35">
        <v>19.4912365</v>
      </c>
    </row>
    <row r="39">
      <c r="A39" s="31" t="s">
        <v>4</v>
      </c>
      <c r="B39" s="34" t="s">
        <v>378</v>
      </c>
      <c r="C39" s="35">
        <v>2010.0</v>
      </c>
      <c r="D39" s="34">
        <v>1.0</v>
      </c>
      <c r="E39" s="34">
        <v>13.0</v>
      </c>
      <c r="F39" s="35">
        <v>20.0734208</v>
      </c>
    </row>
    <row r="40">
      <c r="A40" s="31" t="s">
        <v>4</v>
      </c>
      <c r="B40" s="34" t="s">
        <v>378</v>
      </c>
      <c r="C40" s="35">
        <v>2011.0</v>
      </c>
      <c r="D40" s="34">
        <v>1.0</v>
      </c>
      <c r="E40" s="34">
        <v>13.0</v>
      </c>
      <c r="F40" s="35">
        <v>17.6073402</v>
      </c>
    </row>
    <row r="41">
      <c r="A41" s="31" t="s">
        <v>4</v>
      </c>
      <c r="B41" s="34" t="s">
        <v>378</v>
      </c>
      <c r="C41" s="35">
        <v>2012.0</v>
      </c>
      <c r="D41" s="34">
        <v>1.0</v>
      </c>
      <c r="E41" s="34">
        <v>13.0</v>
      </c>
      <c r="F41" s="35">
        <v>17.4569422</v>
      </c>
    </row>
    <row r="42">
      <c r="A42" s="31" t="s">
        <v>4</v>
      </c>
      <c r="B42" s="34" t="s">
        <v>378</v>
      </c>
      <c r="C42" s="35">
        <v>2013.0</v>
      </c>
      <c r="D42" s="34">
        <v>1.0</v>
      </c>
      <c r="E42" s="34">
        <v>13.0</v>
      </c>
      <c r="F42" s="35">
        <v>16.3144498</v>
      </c>
    </row>
    <row r="43">
      <c r="A43" s="31" t="s">
        <v>4</v>
      </c>
      <c r="B43" s="34" t="s">
        <v>378</v>
      </c>
      <c r="C43" s="35">
        <v>2014.0</v>
      </c>
      <c r="D43" s="34">
        <v>1.0</v>
      </c>
      <c r="E43" s="34">
        <v>13.0</v>
      </c>
      <c r="F43" s="35">
        <v>17.4237672</v>
      </c>
    </row>
    <row r="44">
      <c r="A44" s="31" t="s">
        <v>4</v>
      </c>
      <c r="B44" s="34" t="s">
        <v>378</v>
      </c>
      <c r="C44" s="35">
        <v>2015.0</v>
      </c>
      <c r="D44" s="34">
        <v>1.0</v>
      </c>
      <c r="E44" s="34">
        <v>13.0</v>
      </c>
      <c r="F44" s="35">
        <v>15.7661962</v>
      </c>
    </row>
    <row r="45">
      <c r="A45" s="31" t="s">
        <v>4</v>
      </c>
      <c r="B45" s="34" t="s">
        <v>378</v>
      </c>
      <c r="C45" s="35">
        <v>2016.0</v>
      </c>
      <c r="D45" s="34">
        <v>1.0</v>
      </c>
      <c r="E45" s="34">
        <v>13.0</v>
      </c>
      <c r="F45" s="35">
        <v>16.6007026</v>
      </c>
    </row>
    <row r="46">
      <c r="A46" s="31" t="s">
        <v>4</v>
      </c>
      <c r="B46" s="34" t="s">
        <v>378</v>
      </c>
      <c r="C46" s="35">
        <v>2017.0</v>
      </c>
      <c r="D46" s="34">
        <v>1.0</v>
      </c>
      <c r="E46" s="34">
        <v>13.0</v>
      </c>
      <c r="F46" s="35">
        <v>16.259332</v>
      </c>
    </row>
    <row r="47">
      <c r="A47" s="31" t="s">
        <v>4</v>
      </c>
      <c r="B47" s="34" t="s">
        <v>378</v>
      </c>
      <c r="C47" s="35">
        <v>2018.0</v>
      </c>
      <c r="D47" s="34">
        <v>1.0</v>
      </c>
      <c r="E47" s="34">
        <v>13.0</v>
      </c>
      <c r="F47" s="35">
        <v>17.0558732</v>
      </c>
    </row>
    <row r="48">
      <c r="A48" s="31" t="s">
        <v>4</v>
      </c>
      <c r="B48" s="34" t="s">
        <v>378</v>
      </c>
      <c r="C48" s="35">
        <v>2019.0</v>
      </c>
      <c r="D48" s="34">
        <v>1.0</v>
      </c>
      <c r="E48" s="34">
        <v>13.0</v>
      </c>
      <c r="F48" s="35">
        <v>17.5446169</v>
      </c>
    </row>
    <row r="49">
      <c r="A49" s="31" t="s">
        <v>4</v>
      </c>
      <c r="B49" s="34" t="s">
        <v>378</v>
      </c>
      <c r="C49" s="35">
        <v>2020.0</v>
      </c>
      <c r="D49" s="34">
        <v>1.0</v>
      </c>
      <c r="E49" s="34">
        <v>13.0</v>
      </c>
      <c r="F49" s="35">
        <v>15.2467292</v>
      </c>
    </row>
    <row r="50">
      <c r="A50" s="31" t="s">
        <v>4</v>
      </c>
      <c r="B50" s="34" t="s">
        <v>378</v>
      </c>
      <c r="C50" s="35">
        <v>2021.0</v>
      </c>
      <c r="D50" s="34">
        <v>1.0</v>
      </c>
      <c r="E50" s="34">
        <v>13.0</v>
      </c>
      <c r="F50" s="35">
        <v>15.4144414</v>
      </c>
    </row>
    <row r="51">
      <c r="A51" s="31" t="s">
        <v>4</v>
      </c>
      <c r="B51" s="34" t="s">
        <v>378</v>
      </c>
      <c r="C51" s="35">
        <v>2022.0</v>
      </c>
      <c r="D51" s="34">
        <v>1.0</v>
      </c>
      <c r="E51" s="34">
        <v>13.0</v>
      </c>
      <c r="F51" s="35">
        <v>17.9729949</v>
      </c>
    </row>
    <row r="52">
      <c r="A52" s="31" t="s">
        <v>5</v>
      </c>
      <c r="B52" s="34" t="s">
        <v>384</v>
      </c>
      <c r="C52" s="35">
        <v>1998.0</v>
      </c>
      <c r="D52" s="34">
        <v>1.0</v>
      </c>
      <c r="E52" s="34">
        <v>13.0</v>
      </c>
      <c r="F52" s="35">
        <v>11.9359924</v>
      </c>
    </row>
    <row r="53">
      <c r="A53" s="31" t="s">
        <v>5</v>
      </c>
      <c r="B53" s="34" t="s">
        <v>384</v>
      </c>
      <c r="C53" s="35">
        <v>1999.0</v>
      </c>
      <c r="D53" s="34">
        <v>1.0</v>
      </c>
      <c r="E53" s="34">
        <v>13.0</v>
      </c>
      <c r="F53" s="35">
        <v>11.190754</v>
      </c>
    </row>
    <row r="54">
      <c r="A54" s="31" t="s">
        <v>5</v>
      </c>
      <c r="B54" s="34" t="s">
        <v>384</v>
      </c>
      <c r="C54" s="35">
        <v>2000.0</v>
      </c>
      <c r="D54" s="34">
        <v>1.0</v>
      </c>
      <c r="E54" s="34">
        <v>13.0</v>
      </c>
      <c r="F54" s="35">
        <v>9.8158821</v>
      </c>
    </row>
    <row r="55">
      <c r="A55" s="31" t="s">
        <v>5</v>
      </c>
      <c r="B55" s="34" t="s">
        <v>384</v>
      </c>
      <c r="C55" s="35">
        <v>2001.0</v>
      </c>
      <c r="D55" s="34">
        <v>1.0</v>
      </c>
      <c r="E55" s="34">
        <v>13.0</v>
      </c>
      <c r="F55" s="35">
        <v>8.5964221</v>
      </c>
    </row>
    <row r="56">
      <c r="A56" s="31" t="s">
        <v>5</v>
      </c>
      <c r="B56" s="34" t="s">
        <v>384</v>
      </c>
      <c r="C56" s="35">
        <v>2002.0</v>
      </c>
      <c r="D56" s="34">
        <v>1.0</v>
      </c>
      <c r="E56" s="34">
        <v>13.0</v>
      </c>
      <c r="F56" s="35">
        <v>11.1418467</v>
      </c>
    </row>
    <row r="57">
      <c r="A57" s="31" t="s">
        <v>5</v>
      </c>
      <c r="B57" s="34" t="s">
        <v>384</v>
      </c>
      <c r="C57" s="35">
        <v>2003.0</v>
      </c>
      <c r="D57" s="34">
        <v>1.0</v>
      </c>
      <c r="E57" s="34">
        <v>13.0</v>
      </c>
      <c r="F57" s="35">
        <v>8.0000734</v>
      </c>
    </row>
    <row r="58">
      <c r="A58" s="31" t="s">
        <v>5</v>
      </c>
      <c r="B58" s="34" t="s">
        <v>384</v>
      </c>
      <c r="C58" s="35">
        <v>2004.0</v>
      </c>
      <c r="D58" s="34">
        <v>1.0</v>
      </c>
      <c r="E58" s="34">
        <v>13.0</v>
      </c>
      <c r="F58" s="35">
        <v>8.85065027</v>
      </c>
    </row>
    <row r="59">
      <c r="A59" s="31" t="s">
        <v>5</v>
      </c>
      <c r="B59" s="34" t="s">
        <v>384</v>
      </c>
      <c r="C59" s="35">
        <v>2005.0</v>
      </c>
      <c r="D59" s="34">
        <v>1.0</v>
      </c>
      <c r="E59" s="34">
        <v>13.0</v>
      </c>
      <c r="F59" s="35">
        <v>8.06318198</v>
      </c>
    </row>
    <row r="60">
      <c r="A60" s="31" t="s">
        <v>5</v>
      </c>
      <c r="B60" s="34" t="s">
        <v>384</v>
      </c>
      <c r="C60" s="35">
        <v>2006.0</v>
      </c>
      <c r="D60" s="34">
        <v>1.0</v>
      </c>
      <c r="E60" s="34">
        <v>13.0</v>
      </c>
      <c r="F60" s="35">
        <v>8.11917178</v>
      </c>
    </row>
    <row r="61">
      <c r="A61" s="31" t="s">
        <v>5</v>
      </c>
      <c r="B61" s="34" t="s">
        <v>384</v>
      </c>
      <c r="C61" s="35">
        <v>2007.0</v>
      </c>
      <c r="D61" s="34">
        <v>1.0</v>
      </c>
      <c r="E61" s="34">
        <v>13.0</v>
      </c>
      <c r="F61" s="35">
        <v>6.05689286</v>
      </c>
    </row>
    <row r="62">
      <c r="A62" s="31" t="s">
        <v>5</v>
      </c>
      <c r="B62" s="34" t="s">
        <v>384</v>
      </c>
      <c r="C62" s="35">
        <v>2008.0</v>
      </c>
      <c r="D62" s="34">
        <v>1.0</v>
      </c>
      <c r="E62" s="34">
        <v>13.0</v>
      </c>
      <c r="F62" s="35">
        <v>6.19062902</v>
      </c>
    </row>
    <row r="63">
      <c r="A63" s="31" t="s">
        <v>5</v>
      </c>
      <c r="B63" s="34" t="s">
        <v>384</v>
      </c>
      <c r="C63" s="35">
        <v>2009.0</v>
      </c>
      <c r="D63" s="34">
        <v>1.0</v>
      </c>
      <c r="E63" s="34">
        <v>13.0</v>
      </c>
      <c r="F63" s="35">
        <v>8.96356327</v>
      </c>
    </row>
    <row r="64">
      <c r="A64" s="31" t="s">
        <v>5</v>
      </c>
      <c r="B64" s="34" t="s">
        <v>384</v>
      </c>
      <c r="C64" s="35">
        <v>2010.0</v>
      </c>
      <c r="D64" s="34">
        <v>1.0</v>
      </c>
      <c r="E64" s="34">
        <v>13.0</v>
      </c>
      <c r="F64" s="35">
        <v>9.98665107</v>
      </c>
    </row>
    <row r="65">
      <c r="A65" s="31" t="s">
        <v>5</v>
      </c>
      <c r="B65" s="34" t="s">
        <v>384</v>
      </c>
      <c r="C65" s="35">
        <v>2011.0</v>
      </c>
      <c r="D65" s="34">
        <v>1.0</v>
      </c>
      <c r="E65" s="34">
        <v>13.0</v>
      </c>
      <c r="F65" s="35">
        <v>9.50291428</v>
      </c>
    </row>
    <row r="66">
      <c r="A66" s="31" t="s">
        <v>5</v>
      </c>
      <c r="B66" s="34" t="s">
        <v>384</v>
      </c>
      <c r="C66" s="35">
        <v>2012.0</v>
      </c>
      <c r="D66" s="34">
        <v>1.0</v>
      </c>
      <c r="E66" s="34">
        <v>13.0</v>
      </c>
      <c r="F66" s="35">
        <v>7.52998045</v>
      </c>
    </row>
    <row r="67">
      <c r="A67" s="31" t="s">
        <v>5</v>
      </c>
      <c r="B67" s="34" t="s">
        <v>384</v>
      </c>
      <c r="C67" s="35">
        <v>2013.0</v>
      </c>
      <c r="D67" s="34">
        <v>1.0</v>
      </c>
      <c r="E67" s="34">
        <v>13.0</v>
      </c>
      <c r="F67" s="35">
        <v>7.65787047</v>
      </c>
    </row>
    <row r="68">
      <c r="A68" s="31" t="s">
        <v>5</v>
      </c>
      <c r="B68" s="34" t="s">
        <v>384</v>
      </c>
      <c r="C68" s="35">
        <v>2014.0</v>
      </c>
      <c r="D68" s="34">
        <v>1.0</v>
      </c>
      <c r="E68" s="34">
        <v>13.0</v>
      </c>
      <c r="F68" s="35">
        <v>10.9821865</v>
      </c>
    </row>
    <row r="69">
      <c r="A69" s="31" t="s">
        <v>5</v>
      </c>
      <c r="B69" s="34" t="s">
        <v>384</v>
      </c>
      <c r="C69" s="35">
        <v>2015.0</v>
      </c>
      <c r="D69" s="34">
        <v>1.0</v>
      </c>
      <c r="E69" s="34">
        <v>13.0</v>
      </c>
      <c r="F69" s="35">
        <v>13.5049361</v>
      </c>
    </row>
    <row r="70">
      <c r="A70" s="31" t="s">
        <v>5</v>
      </c>
      <c r="B70" s="34" t="s">
        <v>384</v>
      </c>
      <c r="C70" s="35">
        <v>2016.0</v>
      </c>
      <c r="D70" s="34">
        <v>1.0</v>
      </c>
      <c r="E70" s="34">
        <v>13.0</v>
      </c>
      <c r="F70" s="35">
        <v>12.0322843</v>
      </c>
    </row>
    <row r="71">
      <c r="A71" s="31" t="s">
        <v>5</v>
      </c>
      <c r="B71" s="34" t="s">
        <v>384</v>
      </c>
      <c r="C71" s="35">
        <v>2017.0</v>
      </c>
      <c r="D71" s="34">
        <v>1.0</v>
      </c>
      <c r="E71" s="34">
        <v>13.0</v>
      </c>
      <c r="F71" s="35">
        <v>7.14735415</v>
      </c>
    </row>
    <row r="72">
      <c r="A72" s="31" t="s">
        <v>5</v>
      </c>
      <c r="B72" s="34" t="s">
        <v>384</v>
      </c>
      <c r="C72" s="35">
        <v>2018.0</v>
      </c>
      <c r="D72" s="34">
        <v>1.0</v>
      </c>
      <c r="E72" s="34">
        <v>13.0</v>
      </c>
      <c r="F72" s="35">
        <v>6.34111267</v>
      </c>
    </row>
    <row r="73">
      <c r="A73" s="31" t="s">
        <v>5</v>
      </c>
      <c r="B73" s="34" t="s">
        <v>384</v>
      </c>
      <c r="C73" s="35">
        <v>2019.0</v>
      </c>
      <c r="D73" s="34">
        <v>1.0</v>
      </c>
      <c r="E73" s="34">
        <v>13.0</v>
      </c>
      <c r="F73" s="35">
        <v>5.83907509</v>
      </c>
    </row>
    <row r="74">
      <c r="A74" s="31" t="s">
        <v>5</v>
      </c>
      <c r="B74" s="34" t="s">
        <v>384</v>
      </c>
      <c r="C74" s="35">
        <v>2020.0</v>
      </c>
      <c r="D74" s="34">
        <v>1.0</v>
      </c>
      <c r="E74" s="34">
        <v>13.0</v>
      </c>
      <c r="F74" s="35">
        <v>4.55893122</v>
      </c>
    </row>
    <row r="75">
      <c r="A75" s="31" t="s">
        <v>5</v>
      </c>
      <c r="B75" s="34" t="s">
        <v>384</v>
      </c>
      <c r="C75" s="35">
        <v>2021.0</v>
      </c>
      <c r="D75" s="34">
        <v>1.0</v>
      </c>
      <c r="E75" s="34">
        <v>13.0</v>
      </c>
      <c r="F75" s="35">
        <v>5.52709885</v>
      </c>
    </row>
    <row r="76">
      <c r="A76" s="31" t="s">
        <v>5</v>
      </c>
      <c r="B76" s="34" t="s">
        <v>384</v>
      </c>
      <c r="C76" s="35">
        <v>2022.0</v>
      </c>
      <c r="D76" s="34">
        <v>1.0</v>
      </c>
      <c r="E76" s="34">
        <v>13.0</v>
      </c>
      <c r="F76" s="35">
        <v>3.67255872</v>
      </c>
    </row>
    <row r="77">
      <c r="A77" s="31" t="s">
        <v>6</v>
      </c>
      <c r="B77" s="34" t="s">
        <v>394</v>
      </c>
      <c r="C77" s="35">
        <v>1998.0</v>
      </c>
      <c r="D77" s="34">
        <v>1.0</v>
      </c>
      <c r="E77" s="34">
        <v>13.0</v>
      </c>
      <c r="F77" s="35">
        <v>26.2357525</v>
      </c>
    </row>
    <row r="78">
      <c r="A78" s="31" t="s">
        <v>6</v>
      </c>
      <c r="B78" s="34" t="s">
        <v>394</v>
      </c>
      <c r="C78" s="35">
        <v>1999.0</v>
      </c>
      <c r="D78" s="34">
        <v>1.0</v>
      </c>
      <c r="E78" s="34">
        <v>13.0</v>
      </c>
      <c r="F78" s="35">
        <v>23.418262</v>
      </c>
    </row>
    <row r="79">
      <c r="A79" s="31" t="s">
        <v>6</v>
      </c>
      <c r="B79" s="34" t="s">
        <v>394</v>
      </c>
      <c r="C79" s="35">
        <v>2000.0</v>
      </c>
      <c r="D79" s="34">
        <v>1.0</v>
      </c>
      <c r="E79" s="34">
        <v>13.0</v>
      </c>
      <c r="F79" s="35">
        <v>24.535882</v>
      </c>
    </row>
    <row r="80">
      <c r="A80" s="31" t="s">
        <v>6</v>
      </c>
      <c r="B80" s="34" t="s">
        <v>394</v>
      </c>
      <c r="C80" s="35">
        <v>2001.0</v>
      </c>
      <c r="D80" s="34">
        <v>1.0</v>
      </c>
      <c r="E80" s="34">
        <v>13.0</v>
      </c>
      <c r="F80" s="35">
        <v>22.5422335</v>
      </c>
    </row>
    <row r="81">
      <c r="A81" s="31" t="s">
        <v>6</v>
      </c>
      <c r="B81" s="34" t="s">
        <v>394</v>
      </c>
      <c r="C81" s="35">
        <v>2002.0</v>
      </c>
      <c r="D81" s="34">
        <v>1.0</v>
      </c>
      <c r="E81" s="34">
        <v>13.0</v>
      </c>
      <c r="F81" s="35">
        <v>21.7117825</v>
      </c>
    </row>
    <row r="82">
      <c r="A82" s="31" t="s">
        <v>6</v>
      </c>
      <c r="B82" s="34" t="s">
        <v>394</v>
      </c>
      <c r="C82" s="35">
        <v>2003.0</v>
      </c>
      <c r="D82" s="34">
        <v>1.0</v>
      </c>
      <c r="E82" s="34">
        <v>13.0</v>
      </c>
      <c r="F82" s="35">
        <v>19.0825206</v>
      </c>
    </row>
    <row r="83">
      <c r="A83" s="31" t="s">
        <v>6</v>
      </c>
      <c r="B83" s="34" t="s">
        <v>394</v>
      </c>
      <c r="C83" s="35">
        <v>2004.0</v>
      </c>
      <c r="D83" s="34">
        <v>1.0</v>
      </c>
      <c r="E83" s="34">
        <v>13.0</v>
      </c>
      <c r="F83" s="35">
        <v>21.7820057</v>
      </c>
    </row>
    <row r="84">
      <c r="A84" s="31" t="s">
        <v>6</v>
      </c>
      <c r="B84" s="34" t="s">
        <v>394</v>
      </c>
      <c r="C84" s="35">
        <v>2005.0</v>
      </c>
      <c r="D84" s="34">
        <v>1.0</v>
      </c>
      <c r="E84" s="34">
        <v>13.0</v>
      </c>
      <c r="F84" s="35">
        <v>31.3273035</v>
      </c>
    </row>
    <row r="85">
      <c r="A85" s="31" t="s">
        <v>6</v>
      </c>
      <c r="B85" s="34" t="s">
        <v>394</v>
      </c>
      <c r="C85" s="35">
        <v>2006.0</v>
      </c>
      <c r="D85" s="34">
        <v>1.0</v>
      </c>
      <c r="E85" s="34">
        <v>13.0</v>
      </c>
      <c r="F85" s="35">
        <v>22.7397763</v>
      </c>
    </row>
    <row r="86">
      <c r="A86" s="31" t="s">
        <v>6</v>
      </c>
      <c r="B86" s="34" t="s">
        <v>394</v>
      </c>
      <c r="C86" s="35">
        <v>2007.0</v>
      </c>
      <c r="D86" s="34">
        <v>1.0</v>
      </c>
      <c r="E86" s="34">
        <v>13.0</v>
      </c>
      <c r="F86" s="35">
        <v>31.3971192</v>
      </c>
    </row>
    <row r="87">
      <c r="A87" s="31" t="s">
        <v>6</v>
      </c>
      <c r="B87" s="34" t="s">
        <v>394</v>
      </c>
      <c r="C87" s="35">
        <v>2008.0</v>
      </c>
      <c r="D87" s="34">
        <v>1.0</v>
      </c>
      <c r="E87" s="34">
        <v>13.0</v>
      </c>
      <c r="F87" s="35">
        <v>31.8858286</v>
      </c>
    </row>
    <row r="88">
      <c r="A88" s="31" t="s">
        <v>6</v>
      </c>
      <c r="B88" s="34" t="s">
        <v>394</v>
      </c>
      <c r="C88" s="35">
        <v>2009.0</v>
      </c>
      <c r="D88" s="34">
        <v>1.0</v>
      </c>
      <c r="E88" s="34">
        <v>13.0</v>
      </c>
      <c r="F88" s="35">
        <v>17.6798564</v>
      </c>
    </row>
    <row r="89">
      <c r="A89" s="31" t="s">
        <v>6</v>
      </c>
      <c r="B89" s="34" t="s">
        <v>394</v>
      </c>
      <c r="C89" s="35">
        <v>2010.0</v>
      </c>
      <c r="D89" s="34">
        <v>1.0</v>
      </c>
      <c r="E89" s="34">
        <v>13.0</v>
      </c>
      <c r="F89" s="35">
        <v>19.8136587</v>
      </c>
    </row>
    <row r="90">
      <c r="A90" s="31" t="s">
        <v>6</v>
      </c>
      <c r="B90" s="34" t="s">
        <v>394</v>
      </c>
      <c r="C90" s="35">
        <v>2011.0</v>
      </c>
      <c r="D90" s="34">
        <v>1.0</v>
      </c>
      <c r="E90" s="34">
        <v>13.0</v>
      </c>
      <c r="F90" s="35">
        <v>21.5001383</v>
      </c>
    </row>
    <row r="91">
      <c r="A91" s="31" t="s">
        <v>6</v>
      </c>
      <c r="B91" s="34" t="s">
        <v>394</v>
      </c>
      <c r="C91" s="35">
        <v>2012.0</v>
      </c>
      <c r="D91" s="34">
        <v>1.0</v>
      </c>
      <c r="E91" s="34">
        <v>13.0</v>
      </c>
      <c r="F91" s="35">
        <v>20.9738003</v>
      </c>
    </row>
    <row r="92">
      <c r="A92" s="31" t="s">
        <v>6</v>
      </c>
      <c r="B92" s="34" t="s">
        <v>394</v>
      </c>
      <c r="C92" s="35">
        <v>2013.0</v>
      </c>
      <c r="D92" s="34">
        <v>1.0</v>
      </c>
      <c r="E92" s="34">
        <v>13.0</v>
      </c>
      <c r="F92" s="35">
        <v>17.7597252</v>
      </c>
    </row>
    <row r="93">
      <c r="A93" s="31" t="s">
        <v>6</v>
      </c>
      <c r="B93" s="34" t="s">
        <v>394</v>
      </c>
      <c r="C93" s="35">
        <v>2014.0</v>
      </c>
      <c r="D93" s="34">
        <v>1.0</v>
      </c>
      <c r="E93" s="34">
        <v>13.0</v>
      </c>
      <c r="F93" s="35">
        <v>17.5001155</v>
      </c>
    </row>
    <row r="94">
      <c r="A94" s="31" t="s">
        <v>6</v>
      </c>
      <c r="B94" s="34" t="s">
        <v>394</v>
      </c>
      <c r="C94" s="35">
        <v>2015.0</v>
      </c>
      <c r="D94" s="34">
        <v>1.0</v>
      </c>
      <c r="E94" s="34">
        <v>13.0</v>
      </c>
      <c r="F94" s="35">
        <v>18.2090758</v>
      </c>
    </row>
    <row r="95">
      <c r="A95" s="31" t="s">
        <v>6</v>
      </c>
      <c r="B95" s="34" t="s">
        <v>394</v>
      </c>
      <c r="C95" s="35">
        <v>2016.0</v>
      </c>
      <c r="D95" s="34">
        <v>1.0</v>
      </c>
      <c r="E95" s="34">
        <v>13.0</v>
      </c>
      <c r="F95" s="35">
        <v>14.7289801</v>
      </c>
    </row>
    <row r="96">
      <c r="A96" s="31" t="s">
        <v>6</v>
      </c>
      <c r="B96" s="34" t="s">
        <v>394</v>
      </c>
      <c r="C96" s="35">
        <v>2017.0</v>
      </c>
      <c r="D96" s="34">
        <v>1.0</v>
      </c>
      <c r="E96" s="34">
        <v>13.0</v>
      </c>
      <c r="F96" s="35">
        <v>17.946172</v>
      </c>
    </row>
    <row r="97">
      <c r="A97" s="31" t="s">
        <v>6</v>
      </c>
      <c r="B97" s="34" t="s">
        <v>394</v>
      </c>
      <c r="C97" s="35">
        <v>2018.0</v>
      </c>
      <c r="D97" s="34">
        <v>1.0</v>
      </c>
      <c r="E97" s="34">
        <v>13.0</v>
      </c>
      <c r="F97" s="35">
        <v>16.9140561</v>
      </c>
    </row>
    <row r="98">
      <c r="A98" s="31" t="s">
        <v>6</v>
      </c>
      <c r="B98" s="34" t="s">
        <v>394</v>
      </c>
      <c r="C98" s="35">
        <v>2019.0</v>
      </c>
      <c r="D98" s="34">
        <v>1.0</v>
      </c>
      <c r="E98" s="34">
        <v>13.0</v>
      </c>
      <c r="F98" s="35">
        <v>17.9252355</v>
      </c>
    </row>
    <row r="99">
      <c r="A99" s="31" t="s">
        <v>6</v>
      </c>
      <c r="B99" s="34" t="s">
        <v>394</v>
      </c>
      <c r="C99" s="35">
        <v>2020.0</v>
      </c>
      <c r="D99" s="34">
        <v>1.0</v>
      </c>
      <c r="E99" s="34">
        <v>13.0</v>
      </c>
      <c r="F99" s="35">
        <v>11.0416171</v>
      </c>
    </row>
    <row r="100">
      <c r="A100" s="31" t="s">
        <v>6</v>
      </c>
      <c r="B100" s="34" t="s">
        <v>394</v>
      </c>
      <c r="C100" s="35">
        <v>2021.0</v>
      </c>
      <c r="D100" s="34">
        <v>1.0</v>
      </c>
      <c r="E100" s="34">
        <v>13.0</v>
      </c>
      <c r="F100" s="35">
        <v>14.9068562</v>
      </c>
    </row>
    <row r="101">
      <c r="A101" s="31" t="s">
        <v>6</v>
      </c>
      <c r="B101" s="34" t="s">
        <v>394</v>
      </c>
      <c r="C101" s="35">
        <v>2022.0</v>
      </c>
      <c r="D101" s="34">
        <v>1.0</v>
      </c>
      <c r="E101" s="34">
        <v>13.0</v>
      </c>
      <c r="F101" s="35">
        <v>13.42402</v>
      </c>
    </row>
    <row r="102">
      <c r="A102" s="31" t="s">
        <v>7</v>
      </c>
      <c r="B102" s="34" t="s">
        <v>385</v>
      </c>
      <c r="C102" s="35">
        <v>1998.0</v>
      </c>
      <c r="D102" s="34">
        <v>1.0</v>
      </c>
      <c r="E102" s="34">
        <v>13.0</v>
      </c>
      <c r="F102" s="35">
        <v>17.1576391</v>
      </c>
    </row>
    <row r="103">
      <c r="A103" s="31" t="s">
        <v>7</v>
      </c>
      <c r="B103" s="34" t="s">
        <v>385</v>
      </c>
      <c r="C103" s="35">
        <v>1999.0</v>
      </c>
      <c r="D103" s="34">
        <v>1.0</v>
      </c>
      <c r="E103" s="34">
        <v>13.0</v>
      </c>
      <c r="F103" s="35">
        <v>16.1772098</v>
      </c>
    </row>
    <row r="104">
      <c r="A104" s="31" t="s">
        <v>7</v>
      </c>
      <c r="B104" s="34" t="s">
        <v>385</v>
      </c>
      <c r="C104" s="35">
        <v>2000.0</v>
      </c>
      <c r="D104" s="34">
        <v>1.0</v>
      </c>
      <c r="E104" s="34">
        <v>13.0</v>
      </c>
      <c r="F104" s="35">
        <v>11.9304116</v>
      </c>
    </row>
    <row r="105">
      <c r="A105" s="31" t="s">
        <v>7</v>
      </c>
      <c r="B105" s="34" t="s">
        <v>385</v>
      </c>
      <c r="C105" s="35">
        <v>2001.0</v>
      </c>
      <c r="D105" s="34">
        <v>1.0</v>
      </c>
      <c r="E105" s="34">
        <v>13.0</v>
      </c>
      <c r="F105" s="35">
        <v>11.0007937</v>
      </c>
    </row>
    <row r="106">
      <c r="A106" s="31" t="s">
        <v>7</v>
      </c>
      <c r="B106" s="34" t="s">
        <v>385</v>
      </c>
      <c r="C106" s="35">
        <v>2002.0</v>
      </c>
      <c r="D106" s="34">
        <v>1.0</v>
      </c>
      <c r="E106" s="34">
        <v>13.0</v>
      </c>
      <c r="F106" s="35">
        <v>13.5031364</v>
      </c>
    </row>
    <row r="107">
      <c r="A107" s="31" t="s">
        <v>7</v>
      </c>
      <c r="B107" s="34" t="s">
        <v>385</v>
      </c>
      <c r="C107" s="35">
        <v>2003.0</v>
      </c>
      <c r="D107" s="34">
        <v>1.0</v>
      </c>
      <c r="E107" s="34">
        <v>13.0</v>
      </c>
      <c r="F107" s="35">
        <v>16.0328567</v>
      </c>
    </row>
    <row r="108">
      <c r="A108" s="31" t="s">
        <v>7</v>
      </c>
      <c r="B108" s="34" t="s">
        <v>385</v>
      </c>
      <c r="C108" s="35">
        <v>2004.0</v>
      </c>
      <c r="D108" s="34">
        <v>1.0</v>
      </c>
      <c r="E108" s="34">
        <v>13.0</v>
      </c>
      <c r="F108" s="35">
        <v>12.4393256</v>
      </c>
    </row>
    <row r="109">
      <c r="A109" s="31" t="s">
        <v>7</v>
      </c>
      <c r="B109" s="34" t="s">
        <v>385</v>
      </c>
      <c r="C109" s="35">
        <v>2005.0</v>
      </c>
      <c r="D109" s="34">
        <v>1.0</v>
      </c>
      <c r="E109" s="34">
        <v>13.0</v>
      </c>
      <c r="F109" s="35">
        <v>14.1264704</v>
      </c>
    </row>
    <row r="110">
      <c r="A110" s="31" t="s">
        <v>7</v>
      </c>
      <c r="B110" s="34" t="s">
        <v>385</v>
      </c>
      <c r="C110" s="35">
        <v>2006.0</v>
      </c>
      <c r="D110" s="34">
        <v>1.0</v>
      </c>
      <c r="E110" s="34">
        <v>13.0</v>
      </c>
      <c r="F110" s="35">
        <v>16.6746461</v>
      </c>
    </row>
    <row r="111">
      <c r="A111" s="31" t="s">
        <v>7</v>
      </c>
      <c r="B111" s="34" t="s">
        <v>385</v>
      </c>
      <c r="C111" s="35">
        <v>2007.0</v>
      </c>
      <c r="D111" s="34">
        <v>1.0</v>
      </c>
      <c r="E111" s="34">
        <v>13.0</v>
      </c>
      <c r="F111" s="35">
        <v>12.0802728</v>
      </c>
    </row>
    <row r="112">
      <c r="A112" s="31" t="s">
        <v>7</v>
      </c>
      <c r="B112" s="34" t="s">
        <v>385</v>
      </c>
      <c r="C112" s="35">
        <v>2008.0</v>
      </c>
      <c r="D112" s="34">
        <v>1.0</v>
      </c>
      <c r="E112" s="34">
        <v>13.0</v>
      </c>
      <c r="F112" s="35">
        <v>15.3429392</v>
      </c>
    </row>
    <row r="113">
      <c r="A113" s="31" t="s">
        <v>7</v>
      </c>
      <c r="B113" s="34" t="s">
        <v>385</v>
      </c>
      <c r="C113" s="35">
        <v>2009.0</v>
      </c>
      <c r="D113" s="34">
        <v>1.0</v>
      </c>
      <c r="E113" s="34">
        <v>13.0</v>
      </c>
      <c r="F113" s="35">
        <v>13.3084586</v>
      </c>
    </row>
    <row r="114">
      <c r="A114" s="31" t="s">
        <v>7</v>
      </c>
      <c r="B114" s="34" t="s">
        <v>385</v>
      </c>
      <c r="C114" s="35">
        <v>2010.0</v>
      </c>
      <c r="D114" s="34">
        <v>1.0</v>
      </c>
      <c r="E114" s="34">
        <v>13.0</v>
      </c>
      <c r="F114" s="35">
        <v>10.7172585</v>
      </c>
    </row>
    <row r="115">
      <c r="A115" s="31" t="s">
        <v>7</v>
      </c>
      <c r="B115" s="34" t="s">
        <v>385</v>
      </c>
      <c r="C115" s="35">
        <v>2011.0</v>
      </c>
      <c r="D115" s="34">
        <v>1.0</v>
      </c>
      <c r="E115" s="34">
        <v>13.0</v>
      </c>
      <c r="F115" s="35">
        <v>11.9210964</v>
      </c>
    </row>
    <row r="116">
      <c r="A116" s="31" t="s">
        <v>7</v>
      </c>
      <c r="B116" s="34" t="s">
        <v>385</v>
      </c>
      <c r="C116" s="35">
        <v>2012.0</v>
      </c>
      <c r="D116" s="34">
        <v>1.0</v>
      </c>
      <c r="E116" s="34">
        <v>13.0</v>
      </c>
      <c r="F116" s="35">
        <v>12.9515566</v>
      </c>
    </row>
    <row r="117">
      <c r="A117" s="31" t="s">
        <v>7</v>
      </c>
      <c r="B117" s="34" t="s">
        <v>385</v>
      </c>
      <c r="C117" s="35">
        <v>2013.0</v>
      </c>
      <c r="D117" s="34">
        <v>1.0</v>
      </c>
      <c r="E117" s="34">
        <v>13.0</v>
      </c>
      <c r="F117" s="35">
        <v>11.809217</v>
      </c>
    </row>
    <row r="118">
      <c r="A118" s="31" t="s">
        <v>7</v>
      </c>
      <c r="B118" s="34" t="s">
        <v>385</v>
      </c>
      <c r="C118" s="35">
        <v>2014.0</v>
      </c>
      <c r="D118" s="34">
        <v>1.0</v>
      </c>
      <c r="E118" s="34">
        <v>13.0</v>
      </c>
      <c r="F118" s="35">
        <v>15.3537549</v>
      </c>
    </row>
    <row r="119">
      <c r="A119" s="31" t="s">
        <v>7</v>
      </c>
      <c r="B119" s="34" t="s">
        <v>385</v>
      </c>
      <c r="C119" s="35">
        <v>2015.0</v>
      </c>
      <c r="D119" s="34">
        <v>1.0</v>
      </c>
      <c r="E119" s="34">
        <v>13.0</v>
      </c>
      <c r="F119" s="35">
        <v>14.611673</v>
      </c>
    </row>
    <row r="120">
      <c r="A120" s="31" t="s">
        <v>7</v>
      </c>
      <c r="B120" s="34" t="s">
        <v>385</v>
      </c>
      <c r="C120" s="35">
        <v>2016.0</v>
      </c>
      <c r="D120" s="34">
        <v>1.0</v>
      </c>
      <c r="E120" s="34">
        <v>13.0</v>
      </c>
      <c r="F120" s="35">
        <v>15.7028543</v>
      </c>
    </row>
    <row r="121">
      <c r="A121" s="31" t="s">
        <v>7</v>
      </c>
      <c r="B121" s="34" t="s">
        <v>385</v>
      </c>
      <c r="C121" s="35">
        <v>2017.0</v>
      </c>
      <c r="D121" s="34">
        <v>1.0</v>
      </c>
      <c r="E121" s="34">
        <v>13.0</v>
      </c>
      <c r="F121" s="35">
        <v>14.0087566</v>
      </c>
    </row>
    <row r="122">
      <c r="A122" s="31" t="s">
        <v>7</v>
      </c>
      <c r="B122" s="34" t="s">
        <v>385</v>
      </c>
      <c r="C122" s="35">
        <v>2018.0</v>
      </c>
      <c r="D122" s="34">
        <v>1.0</v>
      </c>
      <c r="E122" s="34">
        <v>13.0</v>
      </c>
      <c r="F122" s="35">
        <v>16.3034151</v>
      </c>
    </row>
    <row r="123">
      <c r="A123" s="31" t="s">
        <v>7</v>
      </c>
      <c r="B123" s="34" t="s">
        <v>385</v>
      </c>
      <c r="C123" s="35">
        <v>2019.0</v>
      </c>
      <c r="D123" s="34">
        <v>1.0</v>
      </c>
      <c r="E123" s="34">
        <v>13.0</v>
      </c>
      <c r="F123" s="35">
        <v>14.7405975</v>
      </c>
    </row>
    <row r="124">
      <c r="A124" s="31" t="s">
        <v>7</v>
      </c>
      <c r="B124" s="34" t="s">
        <v>385</v>
      </c>
      <c r="C124" s="35">
        <v>2020.0</v>
      </c>
      <c r="D124" s="34">
        <v>1.0</v>
      </c>
      <c r="E124" s="34">
        <v>13.0</v>
      </c>
      <c r="F124" s="35">
        <v>11.3929294</v>
      </c>
    </row>
    <row r="125">
      <c r="A125" s="31" t="s">
        <v>7</v>
      </c>
      <c r="B125" s="34" t="s">
        <v>385</v>
      </c>
      <c r="C125" s="35">
        <v>2021.0</v>
      </c>
      <c r="D125" s="34">
        <v>1.0</v>
      </c>
      <c r="E125" s="34">
        <v>13.0</v>
      </c>
      <c r="F125" s="35">
        <v>14.866983</v>
      </c>
    </row>
    <row r="126">
      <c r="A126" s="31" t="s">
        <v>7</v>
      </c>
      <c r="B126" s="34" t="s">
        <v>385</v>
      </c>
      <c r="C126" s="35">
        <v>2022.0</v>
      </c>
      <c r="D126" s="34">
        <v>1.0</v>
      </c>
      <c r="E126" s="34">
        <v>13.0</v>
      </c>
      <c r="F126" s="35">
        <v>16.8174775</v>
      </c>
    </row>
    <row r="127">
      <c r="A127" s="31" t="s">
        <v>8</v>
      </c>
      <c r="B127" s="34" t="s">
        <v>405</v>
      </c>
      <c r="C127" s="35">
        <v>1998.0</v>
      </c>
      <c r="D127" s="34">
        <v>1.0</v>
      </c>
      <c r="E127" s="34">
        <v>13.0</v>
      </c>
      <c r="F127" s="35">
        <v>13.811062</v>
      </c>
    </row>
    <row r="128">
      <c r="A128" s="31" t="s">
        <v>8</v>
      </c>
      <c r="B128" s="34" t="s">
        <v>405</v>
      </c>
      <c r="C128" s="35">
        <v>1999.0</v>
      </c>
      <c r="D128" s="34">
        <v>1.0</v>
      </c>
      <c r="E128" s="34">
        <v>13.0</v>
      </c>
      <c r="F128" s="35">
        <v>14.5656287</v>
      </c>
    </row>
    <row r="129">
      <c r="A129" s="31" t="s">
        <v>8</v>
      </c>
      <c r="B129" s="34" t="s">
        <v>405</v>
      </c>
      <c r="C129" s="35">
        <v>2000.0</v>
      </c>
      <c r="D129" s="34">
        <v>1.0</v>
      </c>
      <c r="E129" s="34">
        <v>13.0</v>
      </c>
      <c r="F129" s="35">
        <v>15.6016548</v>
      </c>
    </row>
    <row r="130">
      <c r="A130" s="31" t="s">
        <v>8</v>
      </c>
      <c r="B130" s="34" t="s">
        <v>405</v>
      </c>
      <c r="C130" s="35">
        <v>2001.0</v>
      </c>
      <c r="D130" s="34">
        <v>1.0</v>
      </c>
      <c r="E130" s="34">
        <v>13.0</v>
      </c>
      <c r="F130" s="35">
        <v>13.1052599</v>
      </c>
    </row>
    <row r="131">
      <c r="A131" s="31" t="s">
        <v>8</v>
      </c>
      <c r="B131" s="34" t="s">
        <v>405</v>
      </c>
      <c r="C131" s="35">
        <v>2002.0</v>
      </c>
      <c r="D131" s="34">
        <v>1.0</v>
      </c>
      <c r="E131" s="34">
        <v>13.0</v>
      </c>
      <c r="F131" s="35">
        <v>13.5196553</v>
      </c>
    </row>
    <row r="132">
      <c r="A132" s="31" t="s">
        <v>8</v>
      </c>
      <c r="B132" s="34" t="s">
        <v>405</v>
      </c>
      <c r="C132" s="35">
        <v>2003.0</v>
      </c>
      <c r="D132" s="34">
        <v>1.0</v>
      </c>
      <c r="E132" s="34">
        <v>13.0</v>
      </c>
      <c r="F132" s="35">
        <v>11.9423122</v>
      </c>
    </row>
    <row r="133">
      <c r="A133" s="31" t="s">
        <v>8</v>
      </c>
      <c r="B133" s="34" t="s">
        <v>405</v>
      </c>
      <c r="C133" s="35">
        <v>2004.0</v>
      </c>
      <c r="D133" s="34">
        <v>1.0</v>
      </c>
      <c r="E133" s="34">
        <v>13.0</v>
      </c>
      <c r="F133" s="35">
        <v>11.6527666</v>
      </c>
    </row>
    <row r="134">
      <c r="A134" s="31" t="s">
        <v>8</v>
      </c>
      <c r="B134" s="34" t="s">
        <v>405</v>
      </c>
      <c r="C134" s="35">
        <v>2005.0</v>
      </c>
      <c r="D134" s="34">
        <v>1.0</v>
      </c>
      <c r="E134" s="34">
        <v>13.0</v>
      </c>
      <c r="F134" s="35">
        <v>13.6726594</v>
      </c>
    </row>
    <row r="135">
      <c r="A135" s="31" t="s">
        <v>8</v>
      </c>
      <c r="B135" s="34" t="s">
        <v>405</v>
      </c>
      <c r="C135" s="35">
        <v>2006.0</v>
      </c>
      <c r="D135" s="34">
        <v>1.0</v>
      </c>
      <c r="E135" s="34">
        <v>13.0</v>
      </c>
      <c r="F135" s="35">
        <v>13.3645812</v>
      </c>
    </row>
    <row r="136">
      <c r="A136" s="31" t="s">
        <v>8</v>
      </c>
      <c r="B136" s="34" t="s">
        <v>405</v>
      </c>
      <c r="C136" s="35">
        <v>2007.0</v>
      </c>
      <c r="D136" s="34">
        <v>1.0</v>
      </c>
      <c r="E136" s="34">
        <v>13.0</v>
      </c>
      <c r="F136" s="35">
        <v>11.2146227</v>
      </c>
    </row>
    <row r="137">
      <c r="A137" s="31" t="s">
        <v>8</v>
      </c>
      <c r="B137" s="34" t="s">
        <v>405</v>
      </c>
      <c r="C137" s="35">
        <v>2008.0</v>
      </c>
      <c r="D137" s="34">
        <v>1.0</v>
      </c>
      <c r="E137" s="34">
        <v>13.0</v>
      </c>
      <c r="F137" s="35">
        <v>13.7864301</v>
      </c>
    </row>
    <row r="138">
      <c r="A138" s="31" t="s">
        <v>8</v>
      </c>
      <c r="B138" s="34" t="s">
        <v>405</v>
      </c>
      <c r="C138" s="35">
        <v>2009.0</v>
      </c>
      <c r="D138" s="34">
        <v>1.0</v>
      </c>
      <c r="E138" s="34">
        <v>13.0</v>
      </c>
      <c r="F138" s="35">
        <v>13.5405239</v>
      </c>
    </row>
    <row r="139">
      <c r="A139" s="31" t="s">
        <v>8</v>
      </c>
      <c r="B139" s="34" t="s">
        <v>405</v>
      </c>
      <c r="C139" s="35">
        <v>2010.0</v>
      </c>
      <c r="D139" s="34">
        <v>1.0</v>
      </c>
      <c r="E139" s="34">
        <v>13.0</v>
      </c>
      <c r="F139" s="35">
        <v>13.3416808</v>
      </c>
    </row>
    <row r="140">
      <c r="A140" s="31" t="s">
        <v>8</v>
      </c>
      <c r="B140" s="34" t="s">
        <v>405</v>
      </c>
      <c r="C140" s="35">
        <v>2011.0</v>
      </c>
      <c r="D140" s="34">
        <v>1.0</v>
      </c>
      <c r="E140" s="34">
        <v>13.0</v>
      </c>
      <c r="F140" s="35">
        <v>12.5949887</v>
      </c>
    </row>
    <row r="141">
      <c r="A141" s="31" t="s">
        <v>8</v>
      </c>
      <c r="B141" s="34" t="s">
        <v>405</v>
      </c>
      <c r="C141" s="35">
        <v>2012.0</v>
      </c>
      <c r="D141" s="34">
        <v>1.0</v>
      </c>
      <c r="E141" s="34">
        <v>13.0</v>
      </c>
      <c r="F141" s="35">
        <v>13.1601217</v>
      </c>
    </row>
    <row r="142">
      <c r="A142" s="31" t="s">
        <v>8</v>
      </c>
      <c r="B142" s="34" t="s">
        <v>405</v>
      </c>
      <c r="C142" s="35">
        <v>2013.0</v>
      </c>
      <c r="D142" s="34">
        <v>1.0</v>
      </c>
      <c r="E142" s="34">
        <v>13.0</v>
      </c>
      <c r="F142" s="35">
        <v>15.5544445</v>
      </c>
    </row>
    <row r="143">
      <c r="A143" s="31" t="s">
        <v>8</v>
      </c>
      <c r="B143" s="34" t="s">
        <v>405</v>
      </c>
      <c r="C143" s="35">
        <v>2014.0</v>
      </c>
      <c r="D143" s="34">
        <v>1.0</v>
      </c>
      <c r="E143" s="34">
        <v>13.0</v>
      </c>
      <c r="F143" s="35">
        <v>16.7845614</v>
      </c>
    </row>
    <row r="144">
      <c r="A144" s="31" t="s">
        <v>8</v>
      </c>
      <c r="B144" s="34" t="s">
        <v>405</v>
      </c>
      <c r="C144" s="35">
        <v>2015.0</v>
      </c>
      <c r="D144" s="34">
        <v>1.0</v>
      </c>
      <c r="E144" s="34">
        <v>13.0</v>
      </c>
      <c r="F144" s="35">
        <v>11.4671298</v>
      </c>
    </row>
    <row r="145">
      <c r="A145" s="31" t="s">
        <v>8</v>
      </c>
      <c r="B145" s="34" t="s">
        <v>405</v>
      </c>
      <c r="C145" s="35">
        <v>2016.0</v>
      </c>
      <c r="D145" s="34">
        <v>1.0</v>
      </c>
      <c r="E145" s="34">
        <v>13.0</v>
      </c>
      <c r="F145" s="35">
        <v>10.4455502</v>
      </c>
    </row>
    <row r="146">
      <c r="A146" s="31" t="s">
        <v>8</v>
      </c>
      <c r="B146" s="34" t="s">
        <v>405</v>
      </c>
      <c r="C146" s="35">
        <v>2017.0</v>
      </c>
      <c r="D146" s="34">
        <v>1.0</v>
      </c>
      <c r="E146" s="34">
        <v>13.0</v>
      </c>
      <c r="F146" s="35">
        <v>11.1982916</v>
      </c>
    </row>
    <row r="147">
      <c r="A147" s="31" t="s">
        <v>8</v>
      </c>
      <c r="B147" s="34" t="s">
        <v>405</v>
      </c>
      <c r="C147" s="35">
        <v>2018.0</v>
      </c>
      <c r="D147" s="34">
        <v>1.0</v>
      </c>
      <c r="E147" s="34">
        <v>13.0</v>
      </c>
      <c r="F147" s="35">
        <v>13.115354</v>
      </c>
    </row>
    <row r="148">
      <c r="A148" s="31" t="s">
        <v>8</v>
      </c>
      <c r="B148" s="34" t="s">
        <v>405</v>
      </c>
      <c r="C148" s="35">
        <v>2019.0</v>
      </c>
      <c r="D148" s="34">
        <v>1.0</v>
      </c>
      <c r="E148" s="34">
        <v>13.0</v>
      </c>
      <c r="F148" s="35">
        <v>10.2767936</v>
      </c>
    </row>
    <row r="149">
      <c r="A149" s="31" t="s">
        <v>8</v>
      </c>
      <c r="B149" s="34" t="s">
        <v>405</v>
      </c>
      <c r="C149" s="35">
        <v>2020.0</v>
      </c>
      <c r="D149" s="34">
        <v>1.0</v>
      </c>
      <c r="E149" s="34">
        <v>13.0</v>
      </c>
      <c r="F149" s="35">
        <v>9.3521611</v>
      </c>
    </row>
    <row r="150">
      <c r="A150" s="31" t="s">
        <v>8</v>
      </c>
      <c r="B150" s="34" t="s">
        <v>405</v>
      </c>
      <c r="C150" s="35">
        <v>2021.0</v>
      </c>
      <c r="D150" s="34">
        <v>1.0</v>
      </c>
      <c r="E150" s="34">
        <v>13.0</v>
      </c>
      <c r="F150" s="35">
        <v>10.6407659</v>
      </c>
    </row>
    <row r="151">
      <c r="A151" s="31" t="s">
        <v>8</v>
      </c>
      <c r="B151" s="34" t="s">
        <v>405</v>
      </c>
      <c r="C151" s="35">
        <v>2022.0</v>
      </c>
      <c r="D151" s="34">
        <v>1.0</v>
      </c>
      <c r="E151" s="34">
        <v>13.0</v>
      </c>
      <c r="F151" s="35">
        <v>12.0354661</v>
      </c>
    </row>
    <row r="152">
      <c r="A152" s="31" t="s">
        <v>9</v>
      </c>
      <c r="B152" s="34" t="s">
        <v>397</v>
      </c>
      <c r="C152" s="35">
        <v>1998.0</v>
      </c>
      <c r="D152" s="34">
        <v>1.0</v>
      </c>
      <c r="E152" s="34">
        <v>13.0</v>
      </c>
      <c r="F152" s="35">
        <v>14.4170941</v>
      </c>
    </row>
    <row r="153">
      <c r="A153" s="31" t="s">
        <v>9</v>
      </c>
      <c r="B153" s="34" t="s">
        <v>397</v>
      </c>
      <c r="C153" s="35">
        <v>1999.0</v>
      </c>
      <c r="D153" s="34">
        <v>1.0</v>
      </c>
      <c r="E153" s="34">
        <v>13.0</v>
      </c>
      <c r="F153" s="35">
        <v>16.5689595</v>
      </c>
    </row>
    <row r="154">
      <c r="A154" s="31" t="s">
        <v>9</v>
      </c>
      <c r="B154" s="34" t="s">
        <v>397</v>
      </c>
      <c r="C154" s="35">
        <v>2000.0</v>
      </c>
      <c r="D154" s="34">
        <v>1.0</v>
      </c>
      <c r="E154" s="34">
        <v>13.0</v>
      </c>
      <c r="F154" s="35">
        <v>17.2318342</v>
      </c>
    </row>
    <row r="155">
      <c r="A155" s="31" t="s">
        <v>9</v>
      </c>
      <c r="B155" s="34" t="s">
        <v>397</v>
      </c>
      <c r="C155" s="35">
        <v>2001.0</v>
      </c>
      <c r="D155" s="34">
        <v>1.0</v>
      </c>
      <c r="E155" s="34">
        <v>13.0</v>
      </c>
      <c r="F155" s="35">
        <v>16.6488717</v>
      </c>
    </row>
    <row r="156">
      <c r="A156" s="31" t="s">
        <v>9</v>
      </c>
      <c r="B156" s="34" t="s">
        <v>397</v>
      </c>
      <c r="C156" s="35">
        <v>2002.0</v>
      </c>
      <c r="D156" s="34">
        <v>1.0</v>
      </c>
      <c r="E156" s="34">
        <v>13.0</v>
      </c>
      <c r="F156" s="35">
        <v>17.8591201</v>
      </c>
    </row>
    <row r="157">
      <c r="A157" s="31" t="s">
        <v>9</v>
      </c>
      <c r="B157" s="34" t="s">
        <v>397</v>
      </c>
      <c r="C157" s="35">
        <v>2003.0</v>
      </c>
      <c r="D157" s="34">
        <v>1.0</v>
      </c>
      <c r="E157" s="34">
        <v>13.0</v>
      </c>
      <c r="F157" s="35">
        <v>19.0358014</v>
      </c>
    </row>
    <row r="158">
      <c r="A158" s="31" t="s">
        <v>9</v>
      </c>
      <c r="B158" s="34" t="s">
        <v>397</v>
      </c>
      <c r="C158" s="35">
        <v>2004.0</v>
      </c>
      <c r="D158" s="34">
        <v>1.0</v>
      </c>
      <c r="E158" s="34">
        <v>13.0</v>
      </c>
      <c r="F158" s="35">
        <v>17.574509</v>
      </c>
    </row>
    <row r="159">
      <c r="A159" s="31" t="s">
        <v>9</v>
      </c>
      <c r="B159" s="34" t="s">
        <v>397</v>
      </c>
      <c r="C159" s="35">
        <v>2005.0</v>
      </c>
      <c r="D159" s="34">
        <v>1.0</v>
      </c>
      <c r="E159" s="34">
        <v>13.0</v>
      </c>
      <c r="F159" s="35">
        <v>19.21078</v>
      </c>
    </row>
    <row r="160">
      <c r="A160" s="31" t="s">
        <v>9</v>
      </c>
      <c r="B160" s="34" t="s">
        <v>397</v>
      </c>
      <c r="C160" s="35">
        <v>2006.0</v>
      </c>
      <c r="D160" s="34">
        <v>1.0</v>
      </c>
      <c r="E160" s="34">
        <v>13.0</v>
      </c>
      <c r="F160" s="35">
        <v>21.6632325</v>
      </c>
    </row>
    <row r="161">
      <c r="A161" s="31" t="s">
        <v>9</v>
      </c>
      <c r="B161" s="34" t="s">
        <v>397</v>
      </c>
      <c r="C161" s="35">
        <v>2007.0</v>
      </c>
      <c r="D161" s="34">
        <v>1.0</v>
      </c>
      <c r="E161" s="34">
        <v>13.0</v>
      </c>
      <c r="F161" s="35">
        <v>19.6191594</v>
      </c>
    </row>
    <row r="162">
      <c r="A162" s="31" t="s">
        <v>9</v>
      </c>
      <c r="B162" s="34" t="s">
        <v>397</v>
      </c>
      <c r="C162" s="35">
        <v>2008.0</v>
      </c>
      <c r="D162" s="34">
        <v>1.0</v>
      </c>
      <c r="E162" s="34">
        <v>13.0</v>
      </c>
      <c r="F162" s="35">
        <v>21.1599133</v>
      </c>
    </row>
    <row r="163">
      <c r="A163" s="31" t="s">
        <v>9</v>
      </c>
      <c r="B163" s="34" t="s">
        <v>397</v>
      </c>
      <c r="C163" s="35">
        <v>2009.0</v>
      </c>
      <c r="D163" s="34">
        <v>1.0</v>
      </c>
      <c r="E163" s="34">
        <v>13.0</v>
      </c>
      <c r="F163" s="35">
        <v>21.8361914</v>
      </c>
    </row>
    <row r="164">
      <c r="A164" s="31" t="s">
        <v>9</v>
      </c>
      <c r="B164" s="34" t="s">
        <v>397</v>
      </c>
      <c r="C164" s="35">
        <v>2010.0</v>
      </c>
      <c r="D164" s="34">
        <v>1.0</v>
      </c>
      <c r="E164" s="34">
        <v>13.0</v>
      </c>
      <c r="F164" s="35">
        <v>18.5771981</v>
      </c>
    </row>
    <row r="165">
      <c r="A165" s="31" t="s">
        <v>9</v>
      </c>
      <c r="B165" s="34" t="s">
        <v>397</v>
      </c>
      <c r="C165" s="35">
        <v>2011.0</v>
      </c>
      <c r="D165" s="34">
        <v>1.0</v>
      </c>
      <c r="E165" s="34">
        <v>13.0</v>
      </c>
      <c r="F165" s="35">
        <v>20.0945923</v>
      </c>
    </row>
    <row r="166">
      <c r="A166" s="31" t="s">
        <v>9</v>
      </c>
      <c r="B166" s="34" t="s">
        <v>397</v>
      </c>
      <c r="C166" s="35">
        <v>2012.0</v>
      </c>
      <c r="D166" s="34">
        <v>1.0</v>
      </c>
      <c r="E166" s="34">
        <v>13.0</v>
      </c>
      <c r="F166" s="35">
        <v>21.2993162</v>
      </c>
    </row>
    <row r="167">
      <c r="A167" s="31" t="s">
        <v>9</v>
      </c>
      <c r="B167" s="34" t="s">
        <v>397</v>
      </c>
      <c r="C167" s="35">
        <v>2013.0</v>
      </c>
      <c r="D167" s="34">
        <v>1.0</v>
      </c>
      <c r="E167" s="34">
        <v>13.0</v>
      </c>
      <c r="F167" s="35">
        <v>17.0698955</v>
      </c>
    </row>
    <row r="168">
      <c r="A168" s="31" t="s">
        <v>9</v>
      </c>
      <c r="B168" s="34" t="s">
        <v>397</v>
      </c>
      <c r="C168" s="35">
        <v>2014.0</v>
      </c>
      <c r="D168" s="34">
        <v>1.0</v>
      </c>
      <c r="E168" s="34">
        <v>13.0</v>
      </c>
      <c r="F168" s="35">
        <v>15.7962645</v>
      </c>
    </row>
    <row r="169">
      <c r="A169" s="31" t="s">
        <v>9</v>
      </c>
      <c r="B169" s="34" t="s">
        <v>397</v>
      </c>
      <c r="C169" s="35">
        <v>2015.0</v>
      </c>
      <c r="D169" s="34">
        <v>1.0</v>
      </c>
      <c r="E169" s="34">
        <v>13.0</v>
      </c>
      <c r="F169" s="35">
        <v>18.3698866</v>
      </c>
    </row>
    <row r="170">
      <c r="A170" s="31" t="s">
        <v>9</v>
      </c>
      <c r="B170" s="34" t="s">
        <v>397</v>
      </c>
      <c r="C170" s="35">
        <v>2016.0</v>
      </c>
      <c r="D170" s="34">
        <v>1.0</v>
      </c>
      <c r="E170" s="34">
        <v>13.0</v>
      </c>
      <c r="F170" s="35">
        <v>18.8046295</v>
      </c>
    </row>
    <row r="171">
      <c r="A171" s="31" t="s">
        <v>9</v>
      </c>
      <c r="B171" s="34" t="s">
        <v>397</v>
      </c>
      <c r="C171" s="35">
        <v>2017.0</v>
      </c>
      <c r="D171" s="34">
        <v>1.0</v>
      </c>
      <c r="E171" s="34">
        <v>13.0</v>
      </c>
      <c r="F171" s="35">
        <v>14.471701</v>
      </c>
    </row>
    <row r="172">
      <c r="A172" s="31" t="s">
        <v>9</v>
      </c>
      <c r="B172" s="34" t="s">
        <v>397</v>
      </c>
      <c r="C172" s="35">
        <v>2018.0</v>
      </c>
      <c r="D172" s="34">
        <v>1.0</v>
      </c>
      <c r="E172" s="34">
        <v>13.0</v>
      </c>
      <c r="F172" s="35">
        <v>17.6452304</v>
      </c>
    </row>
    <row r="173">
      <c r="A173" s="31" t="s">
        <v>9</v>
      </c>
      <c r="B173" s="34" t="s">
        <v>397</v>
      </c>
      <c r="C173" s="35">
        <v>2019.0</v>
      </c>
      <c r="D173" s="34">
        <v>1.0</v>
      </c>
      <c r="E173" s="34">
        <v>13.0</v>
      </c>
      <c r="F173" s="35">
        <v>15.651775</v>
      </c>
    </row>
    <row r="174">
      <c r="A174" s="31" t="s">
        <v>9</v>
      </c>
      <c r="B174" s="34" t="s">
        <v>397</v>
      </c>
      <c r="C174" s="35">
        <v>2020.0</v>
      </c>
      <c r="D174" s="34">
        <v>1.0</v>
      </c>
      <c r="E174" s="34">
        <v>13.0</v>
      </c>
      <c r="F174" s="35">
        <v>14.0916521</v>
      </c>
    </row>
    <row r="175">
      <c r="A175" s="31" t="s">
        <v>9</v>
      </c>
      <c r="B175" s="34" t="s">
        <v>397</v>
      </c>
      <c r="C175" s="35">
        <v>2021.0</v>
      </c>
      <c r="D175" s="34">
        <v>1.0</v>
      </c>
      <c r="E175" s="34">
        <v>13.0</v>
      </c>
      <c r="F175" s="35">
        <v>22.049538</v>
      </c>
    </row>
    <row r="176">
      <c r="A176" s="31" t="s">
        <v>9</v>
      </c>
      <c r="B176" s="34" t="s">
        <v>397</v>
      </c>
      <c r="C176" s="35">
        <v>2022.0</v>
      </c>
      <c r="D176" s="34">
        <v>1.0</v>
      </c>
      <c r="E176" s="34">
        <v>13.0</v>
      </c>
      <c r="F176" s="35">
        <v>25.6564666</v>
      </c>
    </row>
    <row r="177">
      <c r="A177" s="31" t="s">
        <v>10</v>
      </c>
      <c r="B177" s="34" t="s">
        <v>388</v>
      </c>
      <c r="C177" s="35">
        <v>1998.0</v>
      </c>
      <c r="D177" s="34">
        <v>1.0</v>
      </c>
      <c r="E177" s="34">
        <v>13.0</v>
      </c>
      <c r="F177" s="35">
        <v>9.85733395</v>
      </c>
    </row>
    <row r="178">
      <c r="A178" s="31" t="s">
        <v>10</v>
      </c>
      <c r="B178" s="34" t="s">
        <v>388</v>
      </c>
      <c r="C178" s="35">
        <v>1999.0</v>
      </c>
      <c r="D178" s="34">
        <v>1.0</v>
      </c>
      <c r="E178" s="34">
        <v>13.0</v>
      </c>
      <c r="F178" s="35">
        <v>9.77459728</v>
      </c>
    </row>
    <row r="179">
      <c r="A179" s="31" t="s">
        <v>10</v>
      </c>
      <c r="B179" s="34" t="s">
        <v>388</v>
      </c>
      <c r="C179" s="35">
        <v>2000.0</v>
      </c>
      <c r="D179" s="34">
        <v>1.0</v>
      </c>
      <c r="E179" s="34">
        <v>13.0</v>
      </c>
      <c r="F179" s="35">
        <v>4.85480626</v>
      </c>
    </row>
    <row r="180">
      <c r="A180" s="31" t="s">
        <v>10</v>
      </c>
      <c r="B180" s="34" t="s">
        <v>388</v>
      </c>
      <c r="C180" s="35">
        <v>2001.0</v>
      </c>
      <c r="D180" s="34">
        <v>1.0</v>
      </c>
      <c r="E180" s="34">
        <v>13.0</v>
      </c>
      <c r="F180" s="35">
        <v>3.18466344</v>
      </c>
    </row>
    <row r="181">
      <c r="A181" s="31" t="s">
        <v>10</v>
      </c>
      <c r="B181" s="34" t="s">
        <v>388</v>
      </c>
      <c r="C181" s="35">
        <v>2002.0</v>
      </c>
      <c r="D181" s="34">
        <v>1.0</v>
      </c>
      <c r="E181" s="34">
        <v>13.0</v>
      </c>
      <c r="F181" s="35">
        <v>3.42768578</v>
      </c>
    </row>
    <row r="182">
      <c r="A182" s="31" t="s">
        <v>10</v>
      </c>
      <c r="B182" s="34" t="s">
        <v>388</v>
      </c>
      <c r="C182" s="35">
        <v>2003.0</v>
      </c>
      <c r="D182" s="34">
        <v>1.0</v>
      </c>
      <c r="E182" s="34">
        <v>13.0</v>
      </c>
      <c r="F182" s="35">
        <v>3.9887695</v>
      </c>
    </row>
    <row r="183">
      <c r="A183" s="31" t="s">
        <v>10</v>
      </c>
      <c r="B183" s="34" t="s">
        <v>388</v>
      </c>
      <c r="C183" s="35">
        <v>2004.0</v>
      </c>
      <c r="D183" s="34">
        <v>1.0</v>
      </c>
      <c r="E183" s="34">
        <v>13.0</v>
      </c>
      <c r="F183" s="35">
        <v>3.95332502</v>
      </c>
    </row>
    <row r="184">
      <c r="A184" s="31" t="s">
        <v>10</v>
      </c>
      <c r="B184" s="34" t="s">
        <v>388</v>
      </c>
      <c r="C184" s="35">
        <v>2005.0</v>
      </c>
      <c r="D184" s="34">
        <v>1.0</v>
      </c>
      <c r="E184" s="34">
        <v>13.0</v>
      </c>
      <c r="F184" s="35">
        <v>3.64821399</v>
      </c>
    </row>
    <row r="185">
      <c r="A185" s="31" t="s">
        <v>10</v>
      </c>
      <c r="B185" s="34" t="s">
        <v>388</v>
      </c>
      <c r="C185" s="35">
        <v>2006.0</v>
      </c>
      <c r="D185" s="34">
        <v>1.0</v>
      </c>
      <c r="E185" s="34">
        <v>13.0</v>
      </c>
      <c r="F185" s="35">
        <v>8.49182535</v>
      </c>
    </row>
    <row r="186">
      <c r="A186" s="31" t="s">
        <v>10</v>
      </c>
      <c r="B186" s="34" t="s">
        <v>388</v>
      </c>
      <c r="C186" s="35">
        <v>2007.0</v>
      </c>
      <c r="D186" s="34">
        <v>1.0</v>
      </c>
      <c r="E186" s="34">
        <v>13.0</v>
      </c>
      <c r="F186" s="35">
        <v>3.30343687</v>
      </c>
    </row>
    <row r="187">
      <c r="A187" s="31" t="s">
        <v>10</v>
      </c>
      <c r="B187" s="34" t="s">
        <v>388</v>
      </c>
      <c r="C187" s="35">
        <v>2008.0</v>
      </c>
      <c r="D187" s="34">
        <v>1.0</v>
      </c>
      <c r="E187" s="34">
        <v>13.0</v>
      </c>
      <c r="F187" s="35">
        <v>4.60555726</v>
      </c>
    </row>
    <row r="188">
      <c r="A188" s="31" t="s">
        <v>10</v>
      </c>
      <c r="B188" s="34" t="s">
        <v>388</v>
      </c>
      <c r="C188" s="35">
        <v>2009.0</v>
      </c>
      <c r="D188" s="34">
        <v>1.0</v>
      </c>
      <c r="E188" s="34">
        <v>13.0</v>
      </c>
      <c r="F188" s="35">
        <v>7.93874268</v>
      </c>
    </row>
    <row r="189">
      <c r="A189" s="31" t="s">
        <v>10</v>
      </c>
      <c r="B189" s="34" t="s">
        <v>388</v>
      </c>
      <c r="C189" s="35">
        <v>2010.0</v>
      </c>
      <c r="D189" s="34">
        <v>1.0</v>
      </c>
      <c r="E189" s="34">
        <v>13.0</v>
      </c>
      <c r="F189" s="35">
        <v>4.25180054</v>
      </c>
    </row>
    <row r="190">
      <c r="A190" s="31" t="s">
        <v>10</v>
      </c>
      <c r="B190" s="34" t="s">
        <v>388</v>
      </c>
      <c r="C190" s="35">
        <v>2011.0</v>
      </c>
      <c r="D190" s="34">
        <v>1.0</v>
      </c>
      <c r="E190" s="34">
        <v>13.0</v>
      </c>
      <c r="F190" s="35">
        <v>8.83506054</v>
      </c>
    </row>
    <row r="191">
      <c r="A191" s="31" t="s">
        <v>10</v>
      </c>
      <c r="B191" s="34" t="s">
        <v>388</v>
      </c>
      <c r="C191" s="35">
        <v>2012.0</v>
      </c>
      <c r="D191" s="34">
        <v>1.0</v>
      </c>
      <c r="E191" s="34">
        <v>13.0</v>
      </c>
      <c r="F191" s="35">
        <v>10.7412349</v>
      </c>
    </row>
    <row r="192">
      <c r="A192" s="31" t="s">
        <v>10</v>
      </c>
      <c r="B192" s="34" t="s">
        <v>388</v>
      </c>
      <c r="C192" s="35">
        <v>2013.0</v>
      </c>
      <c r="D192" s="34">
        <v>1.0</v>
      </c>
      <c r="E192" s="34">
        <v>13.0</v>
      </c>
      <c r="F192" s="35">
        <v>9.86495924</v>
      </c>
    </row>
    <row r="193">
      <c r="A193" s="31" t="s">
        <v>10</v>
      </c>
      <c r="B193" s="34" t="s">
        <v>388</v>
      </c>
      <c r="C193" s="35">
        <v>2014.0</v>
      </c>
      <c r="D193" s="34">
        <v>1.0</v>
      </c>
      <c r="E193" s="34">
        <v>13.0</v>
      </c>
      <c r="F193" s="35">
        <v>11.3781073</v>
      </c>
    </row>
    <row r="194">
      <c r="A194" s="31" t="s">
        <v>10</v>
      </c>
      <c r="B194" s="34" t="s">
        <v>388</v>
      </c>
      <c r="C194" s="35">
        <v>2015.0</v>
      </c>
      <c r="D194" s="34">
        <v>1.0</v>
      </c>
      <c r="E194" s="34">
        <v>13.0</v>
      </c>
      <c r="F194" s="35">
        <v>12.3832825</v>
      </c>
    </row>
    <row r="195">
      <c r="A195" s="31" t="s">
        <v>10</v>
      </c>
      <c r="B195" s="34" t="s">
        <v>388</v>
      </c>
      <c r="C195" s="35">
        <v>2016.0</v>
      </c>
      <c r="D195" s="34">
        <v>1.0</v>
      </c>
      <c r="E195" s="34">
        <v>13.0</v>
      </c>
      <c r="F195" s="35">
        <v>11.7541846</v>
      </c>
    </row>
    <row r="196">
      <c r="A196" s="31" t="s">
        <v>10</v>
      </c>
      <c r="B196" s="34" t="s">
        <v>388</v>
      </c>
      <c r="C196" s="35">
        <v>2017.0</v>
      </c>
      <c r="D196" s="34">
        <v>1.0</v>
      </c>
      <c r="E196" s="34">
        <v>13.0</v>
      </c>
      <c r="F196" s="35">
        <v>11.2370853</v>
      </c>
    </row>
    <row r="197">
      <c r="A197" s="31" t="s">
        <v>10</v>
      </c>
      <c r="B197" s="34" t="s">
        <v>388</v>
      </c>
      <c r="C197" s="35">
        <v>2018.0</v>
      </c>
      <c r="D197" s="34">
        <v>1.0</v>
      </c>
      <c r="E197" s="34">
        <v>13.0</v>
      </c>
      <c r="F197" s="35">
        <v>8.29311263</v>
      </c>
    </row>
    <row r="198">
      <c r="A198" s="31" t="s">
        <v>10</v>
      </c>
      <c r="B198" s="34" t="s">
        <v>388</v>
      </c>
      <c r="C198" s="35">
        <v>2019.0</v>
      </c>
      <c r="D198" s="34">
        <v>1.0</v>
      </c>
      <c r="E198" s="34">
        <v>13.0</v>
      </c>
      <c r="F198" s="35">
        <v>8.53372388</v>
      </c>
    </row>
    <row r="199">
      <c r="A199" s="31" t="s">
        <v>10</v>
      </c>
      <c r="B199" s="34" t="s">
        <v>388</v>
      </c>
      <c r="C199" s="35">
        <v>2020.0</v>
      </c>
      <c r="D199" s="34">
        <v>1.0</v>
      </c>
      <c r="E199" s="34">
        <v>13.0</v>
      </c>
      <c r="F199" s="35">
        <v>7.12128582</v>
      </c>
    </row>
    <row r="200">
      <c r="A200" s="31" t="s">
        <v>10</v>
      </c>
      <c r="B200" s="34" t="s">
        <v>388</v>
      </c>
      <c r="C200" s="35">
        <v>2021.0</v>
      </c>
      <c r="D200" s="34">
        <v>1.0</v>
      </c>
      <c r="E200" s="34">
        <v>13.0</v>
      </c>
      <c r="F200" s="35">
        <v>8.72863839</v>
      </c>
    </row>
    <row r="201">
      <c r="A201" s="31" t="s">
        <v>10</v>
      </c>
      <c r="B201" s="34" t="s">
        <v>388</v>
      </c>
      <c r="C201" s="35">
        <v>2022.0</v>
      </c>
      <c r="D201" s="34">
        <v>1.0</v>
      </c>
      <c r="E201" s="34">
        <v>13.0</v>
      </c>
      <c r="F201" s="35">
        <v>10.0974231</v>
      </c>
    </row>
    <row r="202">
      <c r="A202" s="31" t="s">
        <v>11</v>
      </c>
      <c r="B202" s="34" t="s">
        <v>402</v>
      </c>
      <c r="C202" s="35">
        <v>1998.0</v>
      </c>
      <c r="D202" s="34">
        <v>1.0</v>
      </c>
      <c r="E202" s="34">
        <v>13.0</v>
      </c>
      <c r="F202" s="35">
        <v>17.6920888</v>
      </c>
    </row>
    <row r="203">
      <c r="A203" s="31" t="s">
        <v>11</v>
      </c>
      <c r="B203" s="34" t="s">
        <v>402</v>
      </c>
      <c r="C203" s="35">
        <v>1999.0</v>
      </c>
      <c r="D203" s="34">
        <v>1.0</v>
      </c>
      <c r="E203" s="34">
        <v>13.0</v>
      </c>
      <c r="F203" s="35">
        <v>17.8824191</v>
      </c>
    </row>
    <row r="204">
      <c r="A204" s="31" t="s">
        <v>11</v>
      </c>
      <c r="B204" s="34" t="s">
        <v>402</v>
      </c>
      <c r="C204" s="35">
        <v>2000.0</v>
      </c>
      <c r="D204" s="34">
        <v>1.0</v>
      </c>
      <c r="E204" s="34">
        <v>13.0</v>
      </c>
      <c r="F204" s="35">
        <v>17.318422</v>
      </c>
    </row>
    <row r="205">
      <c r="A205" s="31" t="s">
        <v>11</v>
      </c>
      <c r="B205" s="34" t="s">
        <v>402</v>
      </c>
      <c r="C205" s="35">
        <v>2001.0</v>
      </c>
      <c r="D205" s="34">
        <v>1.0</v>
      </c>
      <c r="E205" s="34">
        <v>13.0</v>
      </c>
      <c r="F205" s="35">
        <v>18.4458273</v>
      </c>
    </row>
    <row r="206">
      <c r="A206" s="31" t="s">
        <v>11</v>
      </c>
      <c r="B206" s="34" t="s">
        <v>402</v>
      </c>
      <c r="C206" s="35">
        <v>2002.0</v>
      </c>
      <c r="D206" s="34">
        <v>1.0</v>
      </c>
      <c r="E206" s="34">
        <v>13.0</v>
      </c>
      <c r="F206" s="35">
        <v>15.2569218</v>
      </c>
    </row>
    <row r="207">
      <c r="A207" s="31" t="s">
        <v>11</v>
      </c>
      <c r="B207" s="34" t="s">
        <v>402</v>
      </c>
      <c r="C207" s="35">
        <v>2003.0</v>
      </c>
      <c r="D207" s="34">
        <v>1.0</v>
      </c>
      <c r="E207" s="34">
        <v>13.0</v>
      </c>
      <c r="F207" s="35">
        <v>17.9908668</v>
      </c>
    </row>
    <row r="208">
      <c r="A208" s="31" t="s">
        <v>11</v>
      </c>
      <c r="B208" s="34" t="s">
        <v>402</v>
      </c>
      <c r="C208" s="35">
        <v>2004.0</v>
      </c>
      <c r="D208" s="34">
        <v>1.0</v>
      </c>
      <c r="E208" s="34">
        <v>13.0</v>
      </c>
      <c r="F208" s="35">
        <v>20.44322</v>
      </c>
    </row>
    <row r="209">
      <c r="A209" s="31" t="s">
        <v>11</v>
      </c>
      <c r="B209" s="34" t="s">
        <v>402</v>
      </c>
      <c r="C209" s="35">
        <v>2005.0</v>
      </c>
      <c r="D209" s="34">
        <v>1.0</v>
      </c>
      <c r="E209" s="34">
        <v>13.0</v>
      </c>
      <c r="F209" s="35">
        <v>20.0031485</v>
      </c>
    </row>
    <row r="210">
      <c r="A210" s="31" t="s">
        <v>11</v>
      </c>
      <c r="B210" s="34" t="s">
        <v>402</v>
      </c>
      <c r="C210" s="35">
        <v>2006.0</v>
      </c>
      <c r="D210" s="34">
        <v>1.0</v>
      </c>
      <c r="E210" s="34">
        <v>13.0</v>
      </c>
      <c r="F210" s="35">
        <v>22.7316505</v>
      </c>
    </row>
    <row r="211">
      <c r="A211" s="31" t="s">
        <v>11</v>
      </c>
      <c r="B211" s="34" t="s">
        <v>402</v>
      </c>
      <c r="C211" s="35">
        <v>2007.0</v>
      </c>
      <c r="D211" s="34">
        <v>1.0</v>
      </c>
      <c r="E211" s="34">
        <v>13.0</v>
      </c>
      <c r="F211" s="35">
        <v>14.7996999</v>
      </c>
    </row>
    <row r="212">
      <c r="A212" s="31" t="s">
        <v>11</v>
      </c>
      <c r="B212" s="34" t="s">
        <v>402</v>
      </c>
      <c r="C212" s="35">
        <v>2008.0</v>
      </c>
      <c r="D212" s="34">
        <v>1.0</v>
      </c>
      <c r="E212" s="34">
        <v>13.0</v>
      </c>
      <c r="F212" s="35">
        <v>23.2242148</v>
      </c>
    </row>
    <row r="213">
      <c r="A213" s="31" t="s">
        <v>11</v>
      </c>
      <c r="B213" s="34" t="s">
        <v>402</v>
      </c>
      <c r="C213" s="35">
        <v>2009.0</v>
      </c>
      <c r="D213" s="34">
        <v>1.0</v>
      </c>
      <c r="E213" s="34">
        <v>13.0</v>
      </c>
      <c r="F213" s="35">
        <v>17.0491058</v>
      </c>
    </row>
    <row r="214">
      <c r="A214" s="31" t="s">
        <v>11</v>
      </c>
      <c r="B214" s="34" t="s">
        <v>402</v>
      </c>
      <c r="C214" s="35">
        <v>2010.0</v>
      </c>
      <c r="D214" s="34">
        <v>1.0</v>
      </c>
      <c r="E214" s="34">
        <v>13.0</v>
      </c>
      <c r="F214" s="35">
        <v>23.7726056</v>
      </c>
    </row>
    <row r="215">
      <c r="A215" s="31" t="s">
        <v>11</v>
      </c>
      <c r="B215" s="34" t="s">
        <v>402</v>
      </c>
      <c r="C215" s="35">
        <v>2011.0</v>
      </c>
      <c r="D215" s="34">
        <v>1.0</v>
      </c>
      <c r="E215" s="34">
        <v>13.0</v>
      </c>
      <c r="F215" s="35">
        <v>19.964059</v>
      </c>
    </row>
    <row r="216">
      <c r="A216" s="31" t="s">
        <v>11</v>
      </c>
      <c r="B216" s="34" t="s">
        <v>402</v>
      </c>
      <c r="C216" s="35">
        <v>2012.0</v>
      </c>
      <c r="D216" s="34">
        <v>1.0</v>
      </c>
      <c r="E216" s="34">
        <v>13.0</v>
      </c>
      <c r="F216" s="35">
        <v>19.48754</v>
      </c>
    </row>
    <row r="217">
      <c r="A217" s="31" t="s">
        <v>11</v>
      </c>
      <c r="B217" s="34" t="s">
        <v>402</v>
      </c>
      <c r="C217" s="35">
        <v>2013.0</v>
      </c>
      <c r="D217" s="34">
        <v>1.0</v>
      </c>
      <c r="E217" s="34">
        <v>13.0</v>
      </c>
      <c r="F217" s="35">
        <v>18.641935</v>
      </c>
    </row>
    <row r="218">
      <c r="A218" s="31" t="s">
        <v>11</v>
      </c>
      <c r="B218" s="34" t="s">
        <v>402</v>
      </c>
      <c r="C218" s="35">
        <v>2014.0</v>
      </c>
      <c r="D218" s="34">
        <v>1.0</v>
      </c>
      <c r="E218" s="34">
        <v>13.0</v>
      </c>
      <c r="F218" s="35">
        <v>16.3209058</v>
      </c>
    </row>
    <row r="219">
      <c r="A219" s="31" t="s">
        <v>11</v>
      </c>
      <c r="B219" s="34" t="s">
        <v>402</v>
      </c>
      <c r="C219" s="35">
        <v>2015.0</v>
      </c>
      <c r="D219" s="34">
        <v>1.0</v>
      </c>
      <c r="E219" s="34">
        <v>13.0</v>
      </c>
      <c r="F219" s="35">
        <v>15.214501</v>
      </c>
    </row>
    <row r="220">
      <c r="A220" s="31" t="s">
        <v>11</v>
      </c>
      <c r="B220" s="34" t="s">
        <v>402</v>
      </c>
      <c r="C220" s="35">
        <v>2016.0</v>
      </c>
      <c r="D220" s="34">
        <v>1.0</v>
      </c>
      <c r="E220" s="34">
        <v>13.0</v>
      </c>
      <c r="F220" s="35">
        <v>17.7429347</v>
      </c>
    </row>
    <row r="221">
      <c r="A221" s="31" t="s">
        <v>11</v>
      </c>
      <c r="B221" s="34" t="s">
        <v>402</v>
      </c>
      <c r="C221" s="35">
        <v>2017.0</v>
      </c>
      <c r="D221" s="34">
        <v>1.0</v>
      </c>
      <c r="E221" s="34">
        <v>13.0</v>
      </c>
      <c r="F221" s="35">
        <v>15.9107311</v>
      </c>
    </row>
    <row r="222">
      <c r="A222" s="31" t="s">
        <v>11</v>
      </c>
      <c r="B222" s="34" t="s">
        <v>402</v>
      </c>
      <c r="C222" s="35">
        <v>2018.0</v>
      </c>
      <c r="D222" s="34">
        <v>1.0</v>
      </c>
      <c r="E222" s="34">
        <v>13.0</v>
      </c>
      <c r="F222" s="35">
        <v>14.188521</v>
      </c>
    </row>
    <row r="223">
      <c r="A223" s="31" t="s">
        <v>11</v>
      </c>
      <c r="B223" s="34" t="s">
        <v>402</v>
      </c>
      <c r="C223" s="35">
        <v>2019.0</v>
      </c>
      <c r="D223" s="34">
        <v>1.0</v>
      </c>
      <c r="E223" s="34">
        <v>13.0</v>
      </c>
      <c r="F223" s="35">
        <v>14.647862</v>
      </c>
    </row>
    <row r="224">
      <c r="A224" s="31" t="s">
        <v>11</v>
      </c>
      <c r="B224" s="34" t="s">
        <v>402</v>
      </c>
      <c r="C224" s="35">
        <v>2020.0</v>
      </c>
      <c r="D224" s="34">
        <v>1.0</v>
      </c>
      <c r="E224" s="34">
        <v>13.0</v>
      </c>
      <c r="F224" s="35">
        <v>17.4420419</v>
      </c>
    </row>
    <row r="225">
      <c r="A225" s="31" t="s">
        <v>11</v>
      </c>
      <c r="B225" s="34" t="s">
        <v>402</v>
      </c>
      <c r="C225" s="35">
        <v>2021.0</v>
      </c>
      <c r="D225" s="34">
        <v>1.0</v>
      </c>
      <c r="E225" s="34">
        <v>13.0</v>
      </c>
      <c r="F225" s="35">
        <v>19.7046074</v>
      </c>
    </row>
    <row r="226">
      <c r="A226" s="31" t="s">
        <v>11</v>
      </c>
      <c r="B226" s="34" t="s">
        <v>402</v>
      </c>
      <c r="C226" s="35">
        <v>2022.0</v>
      </c>
      <c r="D226" s="34">
        <v>1.0</v>
      </c>
      <c r="E226" s="34">
        <v>13.0</v>
      </c>
      <c r="F226" s="35">
        <v>21.5993027</v>
      </c>
    </row>
    <row r="227">
      <c r="A227" s="31" t="s">
        <v>12</v>
      </c>
      <c r="B227" s="34" t="s">
        <v>401</v>
      </c>
      <c r="C227" s="35">
        <v>1998.0</v>
      </c>
      <c r="D227" s="34">
        <v>1.0</v>
      </c>
      <c r="E227" s="34">
        <v>13.0</v>
      </c>
      <c r="F227" s="35">
        <v>13.6604778</v>
      </c>
    </row>
    <row r="228">
      <c r="A228" s="31" t="s">
        <v>12</v>
      </c>
      <c r="B228" s="34" t="s">
        <v>401</v>
      </c>
      <c r="C228" s="35">
        <v>1999.0</v>
      </c>
      <c r="D228" s="34">
        <v>1.0</v>
      </c>
      <c r="E228" s="34">
        <v>13.0</v>
      </c>
      <c r="F228" s="35">
        <v>12.9453879</v>
      </c>
    </row>
    <row r="229">
      <c r="A229" s="31" t="s">
        <v>12</v>
      </c>
      <c r="B229" s="34" t="s">
        <v>401</v>
      </c>
      <c r="C229" s="35">
        <v>2000.0</v>
      </c>
      <c r="D229" s="34">
        <v>1.0</v>
      </c>
      <c r="E229" s="34">
        <v>13.0</v>
      </c>
      <c r="F229" s="35">
        <v>13.105773</v>
      </c>
    </row>
    <row r="230">
      <c r="A230" s="31" t="s">
        <v>12</v>
      </c>
      <c r="B230" s="34" t="s">
        <v>401</v>
      </c>
      <c r="C230" s="35">
        <v>2001.0</v>
      </c>
      <c r="D230" s="34">
        <v>1.0</v>
      </c>
      <c r="E230" s="34">
        <v>13.0</v>
      </c>
      <c r="F230" s="35">
        <v>14.2715781</v>
      </c>
    </row>
    <row r="231">
      <c r="A231" s="31" t="s">
        <v>12</v>
      </c>
      <c r="B231" s="34" t="s">
        <v>401</v>
      </c>
      <c r="C231" s="35">
        <v>2002.0</v>
      </c>
      <c r="D231" s="34">
        <v>1.0</v>
      </c>
      <c r="E231" s="34">
        <v>13.0</v>
      </c>
      <c r="F231" s="35">
        <v>13.8213177</v>
      </c>
    </row>
    <row r="232">
      <c r="A232" s="31" t="s">
        <v>12</v>
      </c>
      <c r="B232" s="34" t="s">
        <v>401</v>
      </c>
      <c r="C232" s="35">
        <v>2003.0</v>
      </c>
      <c r="D232" s="34">
        <v>1.0</v>
      </c>
      <c r="E232" s="34">
        <v>13.0</v>
      </c>
      <c r="F232" s="35">
        <v>14.4283907</v>
      </c>
    </row>
    <row r="233">
      <c r="A233" s="31" t="s">
        <v>12</v>
      </c>
      <c r="B233" s="34" t="s">
        <v>401</v>
      </c>
      <c r="C233" s="35">
        <v>2004.0</v>
      </c>
      <c r="D233" s="34">
        <v>1.0</v>
      </c>
      <c r="E233" s="34">
        <v>13.0</v>
      </c>
      <c r="F233" s="35">
        <v>12.0694614</v>
      </c>
    </row>
    <row r="234">
      <c r="A234" s="31" t="s">
        <v>12</v>
      </c>
      <c r="B234" s="34" t="s">
        <v>401</v>
      </c>
      <c r="C234" s="35">
        <v>2005.0</v>
      </c>
      <c r="D234" s="34">
        <v>1.0</v>
      </c>
      <c r="E234" s="34">
        <v>13.0</v>
      </c>
      <c r="F234" s="35">
        <v>13.1889823</v>
      </c>
    </row>
    <row r="235">
      <c r="A235" s="31" t="s">
        <v>12</v>
      </c>
      <c r="B235" s="34" t="s">
        <v>401</v>
      </c>
      <c r="C235" s="35">
        <v>2006.0</v>
      </c>
      <c r="D235" s="34">
        <v>1.0</v>
      </c>
      <c r="E235" s="34">
        <v>13.0</v>
      </c>
      <c r="F235" s="35">
        <v>12.6864348</v>
      </c>
    </row>
    <row r="236">
      <c r="A236" s="31" t="s">
        <v>12</v>
      </c>
      <c r="B236" s="34" t="s">
        <v>401</v>
      </c>
      <c r="C236" s="35">
        <v>2007.0</v>
      </c>
      <c r="D236" s="34">
        <v>1.0</v>
      </c>
      <c r="E236" s="34">
        <v>13.0</v>
      </c>
      <c r="F236" s="35">
        <v>10.8190198</v>
      </c>
    </row>
    <row r="237">
      <c r="A237" s="31" t="s">
        <v>12</v>
      </c>
      <c r="B237" s="34" t="s">
        <v>401</v>
      </c>
      <c r="C237" s="35">
        <v>2008.0</v>
      </c>
      <c r="D237" s="34">
        <v>1.0</v>
      </c>
      <c r="E237" s="34">
        <v>13.0</v>
      </c>
      <c r="F237" s="35">
        <v>11.9698161</v>
      </c>
    </row>
    <row r="238">
      <c r="A238" s="31" t="s">
        <v>12</v>
      </c>
      <c r="B238" s="34" t="s">
        <v>401</v>
      </c>
      <c r="C238" s="35">
        <v>2009.0</v>
      </c>
      <c r="D238" s="34">
        <v>1.0</v>
      </c>
      <c r="E238" s="34">
        <v>13.0</v>
      </c>
      <c r="F238" s="35">
        <v>12.0497566</v>
      </c>
    </row>
    <row r="239">
      <c r="A239" s="31" t="s">
        <v>12</v>
      </c>
      <c r="B239" s="34" t="s">
        <v>401</v>
      </c>
      <c r="C239" s="35">
        <v>2010.0</v>
      </c>
      <c r="D239" s="34">
        <v>1.0</v>
      </c>
      <c r="E239" s="34">
        <v>13.0</v>
      </c>
      <c r="F239" s="35">
        <v>11.7976801</v>
      </c>
    </row>
    <row r="240">
      <c r="A240" s="31" t="s">
        <v>12</v>
      </c>
      <c r="B240" s="34" t="s">
        <v>401</v>
      </c>
      <c r="C240" s="35">
        <v>2011.0</v>
      </c>
      <c r="D240" s="34">
        <v>1.0</v>
      </c>
      <c r="E240" s="34">
        <v>13.0</v>
      </c>
      <c r="F240" s="35">
        <v>10.4801634</v>
      </c>
    </row>
    <row r="241">
      <c r="A241" s="31" t="s">
        <v>12</v>
      </c>
      <c r="B241" s="34" t="s">
        <v>401</v>
      </c>
      <c r="C241" s="35">
        <v>2012.0</v>
      </c>
      <c r="D241" s="34">
        <v>1.0</v>
      </c>
      <c r="E241" s="34">
        <v>13.0</v>
      </c>
      <c r="F241" s="35">
        <v>10.7117302</v>
      </c>
    </row>
    <row r="242">
      <c r="A242" s="31" t="s">
        <v>12</v>
      </c>
      <c r="B242" s="34" t="s">
        <v>401</v>
      </c>
      <c r="C242" s="35">
        <v>2013.0</v>
      </c>
      <c r="D242" s="34">
        <v>1.0</v>
      </c>
      <c r="E242" s="34">
        <v>13.0</v>
      </c>
      <c r="F242" s="35">
        <v>10.0860726</v>
      </c>
    </row>
    <row r="243">
      <c r="A243" s="31" t="s">
        <v>12</v>
      </c>
      <c r="B243" s="34" t="s">
        <v>401</v>
      </c>
      <c r="C243" s="35">
        <v>2014.0</v>
      </c>
      <c r="D243" s="34">
        <v>1.0</v>
      </c>
      <c r="E243" s="34">
        <v>13.0</v>
      </c>
      <c r="F243" s="35">
        <v>9.08965366</v>
      </c>
    </row>
    <row r="244">
      <c r="A244" s="31" t="s">
        <v>12</v>
      </c>
      <c r="B244" s="34" t="s">
        <v>401</v>
      </c>
      <c r="C244" s="35">
        <v>2015.0</v>
      </c>
      <c r="D244" s="34">
        <v>1.0</v>
      </c>
      <c r="E244" s="34">
        <v>13.0</v>
      </c>
      <c r="F244" s="35">
        <v>8.45695807</v>
      </c>
    </row>
    <row r="245">
      <c r="A245" s="31" t="s">
        <v>12</v>
      </c>
      <c r="B245" s="34" t="s">
        <v>401</v>
      </c>
      <c r="C245" s="35">
        <v>2016.0</v>
      </c>
      <c r="D245" s="34">
        <v>1.0</v>
      </c>
      <c r="E245" s="34">
        <v>13.0</v>
      </c>
      <c r="F245" s="35">
        <v>7.62218659</v>
      </c>
    </row>
    <row r="246">
      <c r="A246" s="31" t="s">
        <v>12</v>
      </c>
      <c r="B246" s="34" t="s">
        <v>401</v>
      </c>
      <c r="C246" s="35">
        <v>2017.0</v>
      </c>
      <c r="D246" s="34">
        <v>1.0</v>
      </c>
      <c r="E246" s="34">
        <v>13.0</v>
      </c>
      <c r="F246" s="35">
        <v>7.3106704</v>
      </c>
    </row>
    <row r="247">
      <c r="A247" s="31" t="s">
        <v>12</v>
      </c>
      <c r="B247" s="34" t="s">
        <v>401</v>
      </c>
      <c r="C247" s="35">
        <v>2018.0</v>
      </c>
      <c r="D247" s="34">
        <v>1.0</v>
      </c>
      <c r="E247" s="34">
        <v>13.0</v>
      </c>
      <c r="F247" s="35">
        <v>6.2067918</v>
      </c>
    </row>
    <row r="248">
      <c r="A248" s="31" t="s">
        <v>12</v>
      </c>
      <c r="B248" s="34" t="s">
        <v>401</v>
      </c>
      <c r="C248" s="35">
        <v>2019.0</v>
      </c>
      <c r="D248" s="34">
        <v>1.0</v>
      </c>
      <c r="E248" s="34">
        <v>13.0</v>
      </c>
      <c r="F248" s="35">
        <v>4.74148168</v>
      </c>
    </row>
    <row r="249">
      <c r="A249" s="31" t="s">
        <v>12</v>
      </c>
      <c r="B249" s="34" t="s">
        <v>401</v>
      </c>
      <c r="C249" s="35">
        <v>2020.0</v>
      </c>
      <c r="D249" s="34">
        <v>1.0</v>
      </c>
      <c r="E249" s="34">
        <v>13.0</v>
      </c>
      <c r="F249" s="35">
        <v>6.04333651</v>
      </c>
    </row>
    <row r="250">
      <c r="A250" s="31" t="s">
        <v>12</v>
      </c>
      <c r="B250" s="34" t="s">
        <v>401</v>
      </c>
      <c r="C250" s="35">
        <v>2021.0</v>
      </c>
      <c r="D250" s="34">
        <v>1.0</v>
      </c>
      <c r="E250" s="34">
        <v>13.0</v>
      </c>
      <c r="F250" s="35">
        <v>6.76182178</v>
      </c>
    </row>
    <row r="251">
      <c r="A251" s="31" t="s">
        <v>12</v>
      </c>
      <c r="B251" s="34" t="s">
        <v>401</v>
      </c>
      <c r="C251" s="35">
        <v>2022.0</v>
      </c>
      <c r="D251" s="34">
        <v>1.0</v>
      </c>
      <c r="E251" s="34">
        <v>13.0</v>
      </c>
      <c r="F251" s="35">
        <v>6.64671641</v>
      </c>
    </row>
    <row r="252">
      <c r="A252" s="31" t="s">
        <v>13</v>
      </c>
      <c r="B252" s="34" t="s">
        <v>403</v>
      </c>
      <c r="C252" s="35">
        <v>1998.0</v>
      </c>
      <c r="D252" s="34">
        <v>1.0</v>
      </c>
      <c r="E252" s="34">
        <v>13.0</v>
      </c>
      <c r="F252" s="35">
        <v>13.846251</v>
      </c>
    </row>
    <row r="253">
      <c r="A253" s="31" t="s">
        <v>13</v>
      </c>
      <c r="B253" s="34" t="s">
        <v>403</v>
      </c>
      <c r="C253" s="35">
        <v>1999.0</v>
      </c>
      <c r="D253" s="34">
        <v>1.0</v>
      </c>
      <c r="E253" s="34">
        <v>13.0</v>
      </c>
      <c r="F253" s="35">
        <v>12.8977164</v>
      </c>
    </row>
    <row r="254">
      <c r="A254" s="31" t="s">
        <v>13</v>
      </c>
      <c r="B254" s="34" t="s">
        <v>403</v>
      </c>
      <c r="C254" s="35">
        <v>2000.0</v>
      </c>
      <c r="D254" s="34">
        <v>1.0</v>
      </c>
      <c r="E254" s="34">
        <v>13.0</v>
      </c>
      <c r="F254" s="35">
        <v>12.4366088</v>
      </c>
    </row>
    <row r="255">
      <c r="A255" s="31" t="s">
        <v>13</v>
      </c>
      <c r="B255" s="34" t="s">
        <v>403</v>
      </c>
      <c r="C255" s="35">
        <v>2001.0</v>
      </c>
      <c r="D255" s="34">
        <v>1.0</v>
      </c>
      <c r="E255" s="34">
        <v>13.0</v>
      </c>
      <c r="F255" s="35">
        <v>8.8295909</v>
      </c>
    </row>
    <row r="256">
      <c r="A256" s="31" t="s">
        <v>13</v>
      </c>
      <c r="B256" s="34" t="s">
        <v>403</v>
      </c>
      <c r="C256" s="35">
        <v>2002.0</v>
      </c>
      <c r="D256" s="34">
        <v>1.0</v>
      </c>
      <c r="E256" s="34">
        <v>13.0</v>
      </c>
      <c r="F256" s="35">
        <v>13.0246298</v>
      </c>
    </row>
    <row r="257">
      <c r="A257" s="31" t="s">
        <v>13</v>
      </c>
      <c r="B257" s="34" t="s">
        <v>403</v>
      </c>
      <c r="C257" s="35">
        <v>2003.0</v>
      </c>
      <c r="D257" s="34">
        <v>1.0</v>
      </c>
      <c r="E257" s="34">
        <v>13.0</v>
      </c>
      <c r="F257" s="35">
        <v>16.4042745</v>
      </c>
    </row>
    <row r="258">
      <c r="A258" s="31" t="s">
        <v>13</v>
      </c>
      <c r="B258" s="34" t="s">
        <v>403</v>
      </c>
      <c r="C258" s="35">
        <v>2004.0</v>
      </c>
      <c r="D258" s="34">
        <v>1.0</v>
      </c>
      <c r="E258" s="34">
        <v>13.0</v>
      </c>
      <c r="F258" s="35">
        <v>17.5175159</v>
      </c>
    </row>
    <row r="259">
      <c r="A259" s="31" t="s">
        <v>13</v>
      </c>
      <c r="B259" s="34" t="s">
        <v>403</v>
      </c>
      <c r="C259" s="35">
        <v>2005.0</v>
      </c>
      <c r="D259" s="34">
        <v>1.0</v>
      </c>
      <c r="E259" s="34">
        <v>13.0</v>
      </c>
      <c r="F259" s="35">
        <v>19.4979003</v>
      </c>
    </row>
    <row r="260">
      <c r="A260" s="31" t="s">
        <v>13</v>
      </c>
      <c r="B260" s="34" t="s">
        <v>403</v>
      </c>
      <c r="C260" s="35">
        <v>2006.0</v>
      </c>
      <c r="D260" s="34">
        <v>1.0</v>
      </c>
      <c r="E260" s="34">
        <v>13.0</v>
      </c>
      <c r="F260" s="35">
        <v>19.1328947</v>
      </c>
    </row>
    <row r="261">
      <c r="A261" s="31" t="s">
        <v>13</v>
      </c>
      <c r="B261" s="34" t="s">
        <v>403</v>
      </c>
      <c r="C261" s="35">
        <v>2007.0</v>
      </c>
      <c r="D261" s="34">
        <v>1.0</v>
      </c>
      <c r="E261" s="34">
        <v>13.0</v>
      </c>
      <c r="F261" s="35">
        <v>21.7407149</v>
      </c>
    </row>
    <row r="262">
      <c r="A262" s="31" t="s">
        <v>13</v>
      </c>
      <c r="B262" s="34" t="s">
        <v>403</v>
      </c>
      <c r="C262" s="35">
        <v>2008.0</v>
      </c>
      <c r="D262" s="34">
        <v>1.0</v>
      </c>
      <c r="E262" s="34">
        <v>13.0</v>
      </c>
      <c r="F262" s="35">
        <v>24.5719414</v>
      </c>
    </row>
    <row r="263">
      <c r="A263" s="31" t="s">
        <v>13</v>
      </c>
      <c r="B263" s="34" t="s">
        <v>403</v>
      </c>
      <c r="C263" s="35">
        <v>2009.0</v>
      </c>
      <c r="D263" s="34">
        <v>1.0</v>
      </c>
      <c r="E263" s="34">
        <v>13.0</v>
      </c>
      <c r="F263" s="35">
        <v>23.7494578</v>
      </c>
    </row>
    <row r="264">
      <c r="A264" s="31" t="s">
        <v>13</v>
      </c>
      <c r="B264" s="34" t="s">
        <v>403</v>
      </c>
      <c r="C264" s="35">
        <v>2010.0</v>
      </c>
      <c r="D264" s="34">
        <v>1.0</v>
      </c>
      <c r="E264" s="34">
        <v>13.0</v>
      </c>
      <c r="F264" s="35">
        <v>19.9519123</v>
      </c>
    </row>
    <row r="265">
      <c r="A265" s="31" t="s">
        <v>13</v>
      </c>
      <c r="B265" s="34" t="s">
        <v>403</v>
      </c>
      <c r="C265" s="35">
        <v>2011.0</v>
      </c>
      <c r="D265" s="34">
        <v>1.0</v>
      </c>
      <c r="E265" s="34">
        <v>13.0</v>
      </c>
      <c r="F265" s="35">
        <v>21.2438041</v>
      </c>
    </row>
    <row r="266">
      <c r="A266" s="31" t="s">
        <v>13</v>
      </c>
      <c r="B266" s="34" t="s">
        <v>403</v>
      </c>
      <c r="C266" s="35">
        <v>2012.0</v>
      </c>
      <c r="D266" s="34">
        <v>1.0</v>
      </c>
      <c r="E266" s="34">
        <v>13.0</v>
      </c>
      <c r="F266" s="35">
        <v>20.9891575</v>
      </c>
    </row>
    <row r="267">
      <c r="A267" s="31" t="s">
        <v>13</v>
      </c>
      <c r="B267" s="34" t="s">
        <v>403</v>
      </c>
      <c r="C267" s="35">
        <v>2013.0</v>
      </c>
      <c r="D267" s="34">
        <v>1.0</v>
      </c>
      <c r="E267" s="34">
        <v>13.0</v>
      </c>
      <c r="F267" s="35">
        <v>22.640448</v>
      </c>
    </row>
    <row r="268">
      <c r="A268" s="31" t="s">
        <v>13</v>
      </c>
      <c r="B268" s="34" t="s">
        <v>403</v>
      </c>
      <c r="C268" s="35">
        <v>2014.0</v>
      </c>
      <c r="D268" s="34">
        <v>1.0</v>
      </c>
      <c r="E268" s="34">
        <v>13.0</v>
      </c>
      <c r="F268" s="35">
        <v>21.1598414</v>
      </c>
    </row>
    <row r="269">
      <c r="A269" s="31" t="s">
        <v>13</v>
      </c>
      <c r="B269" s="34" t="s">
        <v>403</v>
      </c>
      <c r="C269" s="35">
        <v>2015.0</v>
      </c>
      <c r="D269" s="34">
        <v>1.0</v>
      </c>
      <c r="E269" s="34">
        <v>13.0</v>
      </c>
      <c r="F269" s="35">
        <v>22.5498273</v>
      </c>
    </row>
    <row r="270">
      <c r="A270" s="31" t="s">
        <v>13</v>
      </c>
      <c r="B270" s="34" t="s">
        <v>403</v>
      </c>
      <c r="C270" s="35">
        <v>2016.0</v>
      </c>
      <c r="D270" s="34">
        <v>1.0</v>
      </c>
      <c r="E270" s="34">
        <v>13.0</v>
      </c>
      <c r="F270" s="35">
        <v>24.9625285</v>
      </c>
    </row>
    <row r="271">
      <c r="A271" s="31" t="s">
        <v>13</v>
      </c>
      <c r="B271" s="34" t="s">
        <v>403</v>
      </c>
      <c r="C271" s="35">
        <v>2017.0</v>
      </c>
      <c r="D271" s="34">
        <v>1.0</v>
      </c>
      <c r="E271" s="34">
        <v>13.0</v>
      </c>
      <c r="F271" s="35">
        <v>20.3276376</v>
      </c>
    </row>
    <row r="272">
      <c r="A272" s="31" t="s">
        <v>13</v>
      </c>
      <c r="B272" s="34" t="s">
        <v>403</v>
      </c>
      <c r="C272" s="35">
        <v>2018.0</v>
      </c>
      <c r="D272" s="34">
        <v>1.0</v>
      </c>
      <c r="E272" s="34">
        <v>13.0</v>
      </c>
      <c r="F272" s="35">
        <v>19.5253486</v>
      </c>
    </row>
    <row r="273">
      <c r="A273" s="31" t="s">
        <v>13</v>
      </c>
      <c r="B273" s="34" t="s">
        <v>403</v>
      </c>
      <c r="C273" s="35">
        <v>2019.0</v>
      </c>
      <c r="D273" s="34">
        <v>1.0</v>
      </c>
      <c r="E273" s="34">
        <v>13.0</v>
      </c>
      <c r="F273" s="35">
        <v>17.0067567</v>
      </c>
    </row>
    <row r="274">
      <c r="A274" s="31" t="s">
        <v>13</v>
      </c>
      <c r="B274" s="34" t="s">
        <v>403</v>
      </c>
      <c r="C274" s="35">
        <v>2020.0</v>
      </c>
      <c r="D274" s="34">
        <v>1.0</v>
      </c>
      <c r="E274" s="34">
        <v>13.0</v>
      </c>
      <c r="F274" s="35">
        <v>14.4767256</v>
      </c>
    </row>
    <row r="275">
      <c r="A275" s="31" t="s">
        <v>13</v>
      </c>
      <c r="B275" s="34" t="s">
        <v>403</v>
      </c>
      <c r="C275" s="35">
        <v>2021.0</v>
      </c>
      <c r="D275" s="34">
        <v>1.0</v>
      </c>
      <c r="E275" s="34">
        <v>13.0</v>
      </c>
      <c r="F275" s="35">
        <v>20.5327171</v>
      </c>
    </row>
    <row r="276">
      <c r="A276" s="31" t="s">
        <v>13</v>
      </c>
      <c r="B276" s="34" t="s">
        <v>403</v>
      </c>
      <c r="C276" s="35">
        <v>2022.0</v>
      </c>
      <c r="D276" s="34">
        <v>1.0</v>
      </c>
      <c r="E276" s="34">
        <v>13.0</v>
      </c>
      <c r="F276" s="35">
        <v>19.9014375</v>
      </c>
    </row>
    <row r="277">
      <c r="A277" s="31" t="s">
        <v>14</v>
      </c>
      <c r="B277" s="34" t="s">
        <v>395</v>
      </c>
      <c r="C277" s="35">
        <v>1998.0</v>
      </c>
      <c r="D277" s="34">
        <v>1.0</v>
      </c>
      <c r="E277" s="34">
        <v>13.0</v>
      </c>
      <c r="F277" s="35">
        <v>19.1357431</v>
      </c>
    </row>
    <row r="278">
      <c r="A278" s="31" t="s">
        <v>14</v>
      </c>
      <c r="B278" s="34" t="s">
        <v>395</v>
      </c>
      <c r="C278" s="35">
        <v>1999.0</v>
      </c>
      <c r="D278" s="34">
        <v>1.0</v>
      </c>
      <c r="E278" s="34">
        <v>13.0</v>
      </c>
      <c r="F278" s="35">
        <v>20.4503972</v>
      </c>
    </row>
    <row r="279">
      <c r="A279" s="31" t="s">
        <v>14</v>
      </c>
      <c r="B279" s="34" t="s">
        <v>395</v>
      </c>
      <c r="C279" s="35">
        <v>2000.0</v>
      </c>
      <c r="D279" s="34">
        <v>1.0</v>
      </c>
      <c r="E279" s="34">
        <v>13.0</v>
      </c>
      <c r="F279" s="35">
        <v>19.5909996</v>
      </c>
    </row>
    <row r="280">
      <c r="A280" s="31" t="s">
        <v>14</v>
      </c>
      <c r="B280" s="34" t="s">
        <v>395</v>
      </c>
      <c r="C280" s="35">
        <v>2001.0</v>
      </c>
      <c r="D280" s="34">
        <v>1.0</v>
      </c>
      <c r="E280" s="34">
        <v>13.0</v>
      </c>
      <c r="F280" s="35">
        <v>18.4000197</v>
      </c>
    </row>
    <row r="281">
      <c r="A281" s="31" t="s">
        <v>14</v>
      </c>
      <c r="B281" s="34" t="s">
        <v>395</v>
      </c>
      <c r="C281" s="35">
        <v>2002.0</v>
      </c>
      <c r="D281" s="34">
        <v>1.0</v>
      </c>
      <c r="E281" s="34">
        <v>13.0</v>
      </c>
      <c r="F281" s="35">
        <v>19.792908</v>
      </c>
    </row>
    <row r="282">
      <c r="A282" s="31" t="s">
        <v>14</v>
      </c>
      <c r="B282" s="34" t="s">
        <v>395</v>
      </c>
      <c r="C282" s="35">
        <v>2003.0</v>
      </c>
      <c r="D282" s="34">
        <v>1.0</v>
      </c>
      <c r="E282" s="34">
        <v>13.0</v>
      </c>
      <c r="F282" s="35">
        <v>18.3239888</v>
      </c>
    </row>
    <row r="283">
      <c r="A283" s="31" t="s">
        <v>14</v>
      </c>
      <c r="B283" s="34" t="s">
        <v>395</v>
      </c>
      <c r="C283" s="35">
        <v>2004.0</v>
      </c>
      <c r="D283" s="34">
        <v>1.0</v>
      </c>
      <c r="E283" s="34">
        <v>13.0</v>
      </c>
      <c r="F283" s="35">
        <v>20.3420997</v>
      </c>
    </row>
    <row r="284">
      <c r="A284" s="31" t="s">
        <v>14</v>
      </c>
      <c r="B284" s="34" t="s">
        <v>395</v>
      </c>
      <c r="C284" s="35">
        <v>2005.0</v>
      </c>
      <c r="D284" s="34">
        <v>1.0</v>
      </c>
      <c r="E284" s="34">
        <v>13.0</v>
      </c>
      <c r="F284" s="35">
        <v>20.1594237</v>
      </c>
    </row>
    <row r="285">
      <c r="A285" s="31" t="s">
        <v>14</v>
      </c>
      <c r="B285" s="34" t="s">
        <v>395</v>
      </c>
      <c r="C285" s="35">
        <v>2006.0</v>
      </c>
      <c r="D285" s="34">
        <v>1.0</v>
      </c>
      <c r="E285" s="34">
        <v>13.0</v>
      </c>
      <c r="F285" s="35">
        <v>19.4553475</v>
      </c>
    </row>
    <row r="286">
      <c r="A286" s="31" t="s">
        <v>14</v>
      </c>
      <c r="B286" s="34" t="s">
        <v>395</v>
      </c>
      <c r="C286" s="35">
        <v>2007.0</v>
      </c>
      <c r="D286" s="34">
        <v>1.0</v>
      </c>
      <c r="E286" s="34">
        <v>13.0</v>
      </c>
      <c r="F286" s="35">
        <v>17.430869</v>
      </c>
    </row>
    <row r="287">
      <c r="A287" s="31" t="s">
        <v>14</v>
      </c>
      <c r="B287" s="34" t="s">
        <v>395</v>
      </c>
      <c r="C287" s="35">
        <v>2008.0</v>
      </c>
      <c r="D287" s="34">
        <v>1.0</v>
      </c>
      <c r="E287" s="34">
        <v>13.0</v>
      </c>
      <c r="F287" s="35">
        <v>20.2786488</v>
      </c>
    </row>
    <row r="288">
      <c r="A288" s="31" t="s">
        <v>14</v>
      </c>
      <c r="B288" s="34" t="s">
        <v>395</v>
      </c>
      <c r="C288" s="35">
        <v>2009.0</v>
      </c>
      <c r="D288" s="34">
        <v>1.0</v>
      </c>
      <c r="E288" s="34">
        <v>13.0</v>
      </c>
      <c r="F288" s="35">
        <v>20.4786833</v>
      </c>
    </row>
    <row r="289">
      <c r="A289" s="31" t="s">
        <v>14</v>
      </c>
      <c r="B289" s="34" t="s">
        <v>395</v>
      </c>
      <c r="C289" s="35">
        <v>2010.0</v>
      </c>
      <c r="D289" s="34">
        <v>1.0</v>
      </c>
      <c r="E289" s="34">
        <v>13.0</v>
      </c>
      <c r="F289" s="35">
        <v>18.2874051</v>
      </c>
    </row>
    <row r="290">
      <c r="A290" s="31" t="s">
        <v>14</v>
      </c>
      <c r="B290" s="34" t="s">
        <v>395</v>
      </c>
      <c r="C290" s="35">
        <v>2011.0</v>
      </c>
      <c r="D290" s="34">
        <v>1.0</v>
      </c>
      <c r="E290" s="34">
        <v>13.0</v>
      </c>
      <c r="F290" s="35">
        <v>17.8818909</v>
      </c>
    </row>
    <row r="291">
      <c r="A291" s="31" t="s">
        <v>14</v>
      </c>
      <c r="B291" s="34" t="s">
        <v>395</v>
      </c>
      <c r="C291" s="35">
        <v>2012.0</v>
      </c>
      <c r="D291" s="34">
        <v>1.0</v>
      </c>
      <c r="E291" s="34">
        <v>13.0</v>
      </c>
      <c r="F291" s="35">
        <v>18.0621936</v>
      </c>
    </row>
    <row r="292">
      <c r="A292" s="31" t="s">
        <v>14</v>
      </c>
      <c r="B292" s="34" t="s">
        <v>395</v>
      </c>
      <c r="C292" s="35">
        <v>2013.0</v>
      </c>
      <c r="D292" s="34">
        <v>1.0</v>
      </c>
      <c r="E292" s="34">
        <v>13.0</v>
      </c>
      <c r="F292" s="35">
        <v>15.7189029</v>
      </c>
    </row>
    <row r="293">
      <c r="A293" s="31" t="s">
        <v>14</v>
      </c>
      <c r="B293" s="34" t="s">
        <v>395</v>
      </c>
      <c r="C293" s="35">
        <v>2014.0</v>
      </c>
      <c r="D293" s="34">
        <v>1.0</v>
      </c>
      <c r="E293" s="34">
        <v>13.0</v>
      </c>
      <c r="F293" s="35">
        <v>15.2026976</v>
      </c>
    </row>
    <row r="294">
      <c r="A294" s="31" t="s">
        <v>14</v>
      </c>
      <c r="B294" s="34" t="s">
        <v>395</v>
      </c>
      <c r="C294" s="35">
        <v>2015.0</v>
      </c>
      <c r="D294" s="34">
        <v>1.0</v>
      </c>
      <c r="E294" s="34">
        <v>13.0</v>
      </c>
      <c r="F294" s="35">
        <v>16.0064507</v>
      </c>
    </row>
    <row r="295">
      <c r="A295" s="31" t="s">
        <v>14</v>
      </c>
      <c r="B295" s="34" t="s">
        <v>395</v>
      </c>
      <c r="C295" s="35">
        <v>2016.0</v>
      </c>
      <c r="D295" s="34">
        <v>1.0</v>
      </c>
      <c r="E295" s="34">
        <v>13.0</v>
      </c>
      <c r="F295" s="35">
        <v>17.9394194</v>
      </c>
    </row>
    <row r="296">
      <c r="A296" s="31" t="s">
        <v>14</v>
      </c>
      <c r="B296" s="34" t="s">
        <v>395</v>
      </c>
      <c r="C296" s="35">
        <v>2017.0</v>
      </c>
      <c r="D296" s="34">
        <v>1.0</v>
      </c>
      <c r="E296" s="34">
        <v>13.0</v>
      </c>
      <c r="F296" s="35">
        <v>18.1837977</v>
      </c>
    </row>
    <row r="297">
      <c r="A297" s="31" t="s">
        <v>14</v>
      </c>
      <c r="B297" s="34" t="s">
        <v>395</v>
      </c>
      <c r="C297" s="35">
        <v>2018.0</v>
      </c>
      <c r="D297" s="34">
        <v>1.0</v>
      </c>
      <c r="E297" s="34">
        <v>13.0</v>
      </c>
      <c r="F297" s="35">
        <v>15.8685274</v>
      </c>
    </row>
    <row r="298">
      <c r="A298" s="31" t="s">
        <v>14</v>
      </c>
      <c r="B298" s="34" t="s">
        <v>395</v>
      </c>
      <c r="C298" s="35">
        <v>2019.0</v>
      </c>
      <c r="D298" s="34">
        <v>1.0</v>
      </c>
      <c r="E298" s="34">
        <v>13.0</v>
      </c>
      <c r="F298" s="35">
        <v>16.0430062</v>
      </c>
    </row>
    <row r="299">
      <c r="A299" s="31" t="s">
        <v>14</v>
      </c>
      <c r="B299" s="34" t="s">
        <v>395</v>
      </c>
      <c r="C299" s="35">
        <v>2020.0</v>
      </c>
      <c r="D299" s="34">
        <v>1.0</v>
      </c>
      <c r="E299" s="34">
        <v>13.0</v>
      </c>
      <c r="F299" s="35">
        <v>15.9437045</v>
      </c>
    </row>
    <row r="300">
      <c r="A300" s="31" t="s">
        <v>14</v>
      </c>
      <c r="B300" s="34" t="s">
        <v>395</v>
      </c>
      <c r="C300" s="35">
        <v>2021.0</v>
      </c>
      <c r="D300" s="34">
        <v>1.0</v>
      </c>
      <c r="E300" s="34">
        <v>13.0</v>
      </c>
      <c r="F300" s="35">
        <v>12.6962208</v>
      </c>
    </row>
    <row r="301">
      <c r="A301" s="31" t="s">
        <v>14</v>
      </c>
      <c r="B301" s="34" t="s">
        <v>395</v>
      </c>
      <c r="C301" s="35">
        <v>2022.0</v>
      </c>
      <c r="D301" s="34">
        <v>1.0</v>
      </c>
      <c r="E301" s="34">
        <v>13.0</v>
      </c>
      <c r="F301" s="35">
        <v>13.1272507</v>
      </c>
    </row>
    <row r="302">
      <c r="A302" s="31" t="s">
        <v>15</v>
      </c>
      <c r="B302" s="34" t="s">
        <v>377</v>
      </c>
      <c r="C302" s="35">
        <v>1998.0</v>
      </c>
      <c r="D302" s="34">
        <v>1.0</v>
      </c>
      <c r="E302" s="34">
        <v>13.0</v>
      </c>
      <c r="F302" s="35">
        <v>12.4709012</v>
      </c>
    </row>
    <row r="303">
      <c r="A303" s="31" t="s">
        <v>15</v>
      </c>
      <c r="B303" s="34" t="s">
        <v>377</v>
      </c>
      <c r="C303" s="35">
        <v>1999.0</v>
      </c>
      <c r="D303" s="34">
        <v>1.0</v>
      </c>
      <c r="E303" s="34">
        <v>13.0</v>
      </c>
      <c r="F303" s="35">
        <v>13.359959</v>
      </c>
    </row>
    <row r="304">
      <c r="A304" s="31" t="s">
        <v>15</v>
      </c>
      <c r="B304" s="34" t="s">
        <v>377</v>
      </c>
      <c r="C304" s="35">
        <v>2000.0</v>
      </c>
      <c r="D304" s="34">
        <v>1.0</v>
      </c>
      <c r="E304" s="34">
        <v>13.0</v>
      </c>
      <c r="F304" s="35">
        <v>12.2222541</v>
      </c>
    </row>
    <row r="305">
      <c r="A305" s="31" t="s">
        <v>15</v>
      </c>
      <c r="B305" s="34" t="s">
        <v>377</v>
      </c>
      <c r="C305" s="35">
        <v>2001.0</v>
      </c>
      <c r="D305" s="34">
        <v>1.0</v>
      </c>
      <c r="E305" s="34">
        <v>13.0</v>
      </c>
      <c r="F305" s="35">
        <v>11.3140047</v>
      </c>
    </row>
    <row r="306">
      <c r="A306" s="31" t="s">
        <v>15</v>
      </c>
      <c r="B306" s="34" t="s">
        <v>377</v>
      </c>
      <c r="C306" s="35">
        <v>2002.0</v>
      </c>
      <c r="D306" s="34">
        <v>1.0</v>
      </c>
      <c r="E306" s="34">
        <v>13.0</v>
      </c>
      <c r="F306" s="35">
        <v>14.344793</v>
      </c>
    </row>
    <row r="307">
      <c r="A307" s="31" t="s">
        <v>15</v>
      </c>
      <c r="B307" s="34" t="s">
        <v>377</v>
      </c>
      <c r="C307" s="35">
        <v>2003.0</v>
      </c>
      <c r="D307" s="34">
        <v>1.0</v>
      </c>
      <c r="E307" s="34">
        <v>13.0</v>
      </c>
      <c r="F307" s="35">
        <v>10.7615429</v>
      </c>
    </row>
    <row r="308">
      <c r="A308" s="31" t="s">
        <v>15</v>
      </c>
      <c r="B308" s="34" t="s">
        <v>377</v>
      </c>
      <c r="C308" s="35">
        <v>2004.0</v>
      </c>
      <c r="D308" s="34">
        <v>1.0</v>
      </c>
      <c r="E308" s="34">
        <v>13.0</v>
      </c>
      <c r="F308" s="35">
        <v>10.5164899</v>
      </c>
    </row>
    <row r="309">
      <c r="A309" s="31" t="s">
        <v>15</v>
      </c>
      <c r="B309" s="34" t="s">
        <v>377</v>
      </c>
      <c r="C309" s="35">
        <v>2005.0</v>
      </c>
      <c r="D309" s="34">
        <v>1.0</v>
      </c>
      <c r="E309" s="34">
        <v>13.0</v>
      </c>
      <c r="F309" s="35">
        <v>9.24963279</v>
      </c>
    </row>
    <row r="310">
      <c r="A310" s="31" t="s">
        <v>15</v>
      </c>
      <c r="B310" s="34" t="s">
        <v>377</v>
      </c>
      <c r="C310" s="35">
        <v>2006.0</v>
      </c>
      <c r="D310" s="34">
        <v>1.0</v>
      </c>
      <c r="E310" s="34">
        <v>13.0</v>
      </c>
      <c r="F310" s="35">
        <v>10.0687359</v>
      </c>
    </row>
    <row r="311">
      <c r="A311" s="31" t="s">
        <v>15</v>
      </c>
      <c r="B311" s="34" t="s">
        <v>377</v>
      </c>
      <c r="C311" s="35">
        <v>2007.0</v>
      </c>
      <c r="D311" s="34">
        <v>1.0</v>
      </c>
      <c r="E311" s="34">
        <v>13.0</v>
      </c>
      <c r="F311" s="35">
        <v>10.2270711</v>
      </c>
    </row>
    <row r="312">
      <c r="A312" s="31" t="s">
        <v>15</v>
      </c>
      <c r="B312" s="34" t="s">
        <v>377</v>
      </c>
      <c r="C312" s="35">
        <v>2008.0</v>
      </c>
      <c r="D312" s="34">
        <v>1.0</v>
      </c>
      <c r="E312" s="34">
        <v>13.0</v>
      </c>
      <c r="F312" s="35">
        <v>11.7354614</v>
      </c>
    </row>
    <row r="313">
      <c r="A313" s="31" t="s">
        <v>15</v>
      </c>
      <c r="B313" s="34" t="s">
        <v>377</v>
      </c>
      <c r="C313" s="35">
        <v>2009.0</v>
      </c>
      <c r="D313" s="34">
        <v>1.0</v>
      </c>
      <c r="E313" s="34">
        <v>13.0</v>
      </c>
      <c r="F313" s="35">
        <v>14.5690538</v>
      </c>
    </row>
    <row r="314">
      <c r="A314" s="31" t="s">
        <v>15</v>
      </c>
      <c r="B314" s="34" t="s">
        <v>377</v>
      </c>
      <c r="C314" s="35">
        <v>2010.0</v>
      </c>
      <c r="D314" s="34">
        <v>1.0</v>
      </c>
      <c r="E314" s="34">
        <v>13.0</v>
      </c>
      <c r="F314" s="35">
        <v>10.2542123</v>
      </c>
    </row>
    <row r="315">
      <c r="A315" s="31" t="s">
        <v>15</v>
      </c>
      <c r="B315" s="34" t="s">
        <v>377</v>
      </c>
      <c r="C315" s="35">
        <v>2011.0</v>
      </c>
      <c r="D315" s="34">
        <v>1.0</v>
      </c>
      <c r="E315" s="34">
        <v>13.0</v>
      </c>
      <c r="F315" s="35">
        <v>11.0797454</v>
      </c>
    </row>
    <row r="316">
      <c r="A316" s="31" t="s">
        <v>15</v>
      </c>
      <c r="B316" s="34" t="s">
        <v>377</v>
      </c>
      <c r="C316" s="35">
        <v>2012.0</v>
      </c>
      <c r="D316" s="34">
        <v>1.0</v>
      </c>
      <c r="E316" s="34">
        <v>13.0</v>
      </c>
      <c r="F316" s="35">
        <v>13.1179729</v>
      </c>
    </row>
    <row r="317">
      <c r="A317" s="31" t="s">
        <v>15</v>
      </c>
      <c r="B317" s="34" t="s">
        <v>377</v>
      </c>
      <c r="C317" s="35">
        <v>2013.0</v>
      </c>
      <c r="D317" s="34">
        <v>1.0</v>
      </c>
      <c r="E317" s="34">
        <v>13.0</v>
      </c>
      <c r="F317" s="35">
        <v>11.4643338</v>
      </c>
    </row>
    <row r="318">
      <c r="A318" s="31" t="s">
        <v>15</v>
      </c>
      <c r="B318" s="34" t="s">
        <v>377</v>
      </c>
      <c r="C318" s="35">
        <v>2014.0</v>
      </c>
      <c r="D318" s="34">
        <v>1.0</v>
      </c>
      <c r="E318" s="34">
        <v>13.0</v>
      </c>
      <c r="F318" s="35">
        <v>10.9010479</v>
      </c>
    </row>
    <row r="319">
      <c r="A319" s="31" t="s">
        <v>15</v>
      </c>
      <c r="B319" s="34" t="s">
        <v>377</v>
      </c>
      <c r="C319" s="35">
        <v>2015.0</v>
      </c>
      <c r="D319" s="34">
        <v>1.0</v>
      </c>
      <c r="E319" s="34">
        <v>13.0</v>
      </c>
      <c r="F319" s="35">
        <v>12.3455426</v>
      </c>
    </row>
    <row r="320">
      <c r="A320" s="31" t="s">
        <v>15</v>
      </c>
      <c r="B320" s="34" t="s">
        <v>377</v>
      </c>
      <c r="C320" s="35">
        <v>2016.0</v>
      </c>
      <c r="D320" s="34">
        <v>1.0</v>
      </c>
      <c r="E320" s="34">
        <v>13.0</v>
      </c>
      <c r="F320" s="35">
        <v>10.5770572</v>
      </c>
    </row>
    <row r="321">
      <c r="A321" s="31" t="s">
        <v>15</v>
      </c>
      <c r="B321" s="34" t="s">
        <v>377</v>
      </c>
      <c r="C321" s="35">
        <v>2017.0</v>
      </c>
      <c r="D321" s="34">
        <v>1.0</v>
      </c>
      <c r="E321" s="34">
        <v>13.0</v>
      </c>
      <c r="F321" s="35">
        <v>10.5349924</v>
      </c>
    </row>
    <row r="322">
      <c r="A322" s="31" t="s">
        <v>15</v>
      </c>
      <c r="B322" s="34" t="s">
        <v>377</v>
      </c>
      <c r="C322" s="35">
        <v>2018.0</v>
      </c>
      <c r="D322" s="34">
        <v>1.0</v>
      </c>
      <c r="E322" s="34">
        <v>13.0</v>
      </c>
      <c r="F322" s="35">
        <v>9.08287095</v>
      </c>
    </row>
    <row r="323">
      <c r="A323" s="31" t="s">
        <v>15</v>
      </c>
      <c r="B323" s="34" t="s">
        <v>377</v>
      </c>
      <c r="C323" s="35">
        <v>2019.0</v>
      </c>
      <c r="D323" s="34">
        <v>1.0</v>
      </c>
      <c r="E323" s="34">
        <v>13.0</v>
      </c>
      <c r="F323" s="35">
        <v>9.48808191</v>
      </c>
    </row>
    <row r="324">
      <c r="A324" s="31" t="s">
        <v>15</v>
      </c>
      <c r="B324" s="34" t="s">
        <v>377</v>
      </c>
      <c r="C324" s="35">
        <v>2020.0</v>
      </c>
      <c r="D324" s="34">
        <v>1.0</v>
      </c>
      <c r="E324" s="34">
        <v>13.0</v>
      </c>
      <c r="F324" s="35">
        <v>8.19454688</v>
      </c>
    </row>
    <row r="325">
      <c r="A325" s="31" t="s">
        <v>15</v>
      </c>
      <c r="B325" s="34" t="s">
        <v>377</v>
      </c>
      <c r="C325" s="35">
        <v>2021.0</v>
      </c>
      <c r="D325" s="34">
        <v>1.0</v>
      </c>
      <c r="E325" s="34">
        <v>13.0</v>
      </c>
      <c r="F325" s="35">
        <v>9.64335698</v>
      </c>
    </row>
    <row r="326">
      <c r="A326" s="31" t="s">
        <v>15</v>
      </c>
      <c r="B326" s="34" t="s">
        <v>377</v>
      </c>
      <c r="C326" s="35">
        <v>2022.0</v>
      </c>
      <c r="D326" s="34">
        <v>1.0</v>
      </c>
      <c r="E326" s="34">
        <v>13.0</v>
      </c>
      <c r="F326" s="35">
        <v>11.5279347</v>
      </c>
    </row>
    <row r="327">
      <c r="A327" s="31" t="s">
        <v>16</v>
      </c>
      <c r="B327" s="34" t="s">
        <v>382</v>
      </c>
      <c r="C327" s="35">
        <v>1998.0</v>
      </c>
      <c r="D327" s="34">
        <v>1.0</v>
      </c>
      <c r="E327" s="34">
        <v>13.0</v>
      </c>
      <c r="F327" s="35">
        <v>14.5493885</v>
      </c>
    </row>
    <row r="328">
      <c r="A328" s="31" t="s">
        <v>16</v>
      </c>
      <c r="B328" s="34" t="s">
        <v>382</v>
      </c>
      <c r="C328" s="35">
        <v>1999.0</v>
      </c>
      <c r="D328" s="34">
        <v>1.0</v>
      </c>
      <c r="E328" s="34">
        <v>13.0</v>
      </c>
      <c r="F328" s="35">
        <v>13.8955548</v>
      </c>
    </row>
    <row r="329">
      <c r="A329" s="31" t="s">
        <v>16</v>
      </c>
      <c r="B329" s="34" t="s">
        <v>382</v>
      </c>
      <c r="C329" s="35">
        <v>2000.0</v>
      </c>
      <c r="D329" s="34">
        <v>1.0</v>
      </c>
      <c r="E329" s="34">
        <v>13.0</v>
      </c>
      <c r="F329" s="35">
        <v>12.5669419</v>
      </c>
    </row>
    <row r="330">
      <c r="A330" s="31" t="s">
        <v>16</v>
      </c>
      <c r="B330" s="34" t="s">
        <v>382</v>
      </c>
      <c r="C330" s="35">
        <v>2001.0</v>
      </c>
      <c r="D330" s="34">
        <v>1.0</v>
      </c>
      <c r="E330" s="34">
        <v>13.0</v>
      </c>
      <c r="F330" s="35">
        <v>11.7385632</v>
      </c>
    </row>
    <row r="331">
      <c r="A331" s="31" t="s">
        <v>16</v>
      </c>
      <c r="B331" s="34" t="s">
        <v>382</v>
      </c>
      <c r="C331" s="35">
        <v>2002.0</v>
      </c>
      <c r="D331" s="34">
        <v>1.0</v>
      </c>
      <c r="E331" s="34">
        <v>13.0</v>
      </c>
      <c r="F331" s="35">
        <v>11.5203687</v>
      </c>
    </row>
    <row r="332">
      <c r="A332" s="31" t="s">
        <v>16</v>
      </c>
      <c r="B332" s="34" t="s">
        <v>382</v>
      </c>
      <c r="C332" s="35">
        <v>2003.0</v>
      </c>
      <c r="D332" s="34">
        <v>1.0</v>
      </c>
      <c r="E332" s="34">
        <v>13.0</v>
      </c>
      <c r="F332" s="35">
        <v>12.1087594</v>
      </c>
    </row>
    <row r="333">
      <c r="A333" s="31" t="s">
        <v>16</v>
      </c>
      <c r="B333" s="34" t="s">
        <v>382</v>
      </c>
      <c r="C333" s="35">
        <v>2004.0</v>
      </c>
      <c r="D333" s="34">
        <v>1.0</v>
      </c>
      <c r="E333" s="34">
        <v>13.0</v>
      </c>
      <c r="F333" s="35">
        <v>12.8129041</v>
      </c>
    </row>
    <row r="334">
      <c r="A334" s="31" t="s">
        <v>16</v>
      </c>
      <c r="B334" s="34" t="s">
        <v>382</v>
      </c>
      <c r="C334" s="35">
        <v>2005.0</v>
      </c>
      <c r="D334" s="34">
        <v>1.0</v>
      </c>
      <c r="E334" s="34">
        <v>13.0</v>
      </c>
      <c r="F334" s="35">
        <v>14.7999614</v>
      </c>
    </row>
    <row r="335">
      <c r="A335" s="31" t="s">
        <v>16</v>
      </c>
      <c r="B335" s="34" t="s">
        <v>382</v>
      </c>
      <c r="C335" s="35">
        <v>2006.0</v>
      </c>
      <c r="D335" s="34">
        <v>1.0</v>
      </c>
      <c r="E335" s="34">
        <v>13.0</v>
      </c>
      <c r="F335" s="35">
        <v>14.3645488</v>
      </c>
    </row>
    <row r="336">
      <c r="A336" s="31" t="s">
        <v>16</v>
      </c>
      <c r="B336" s="34" t="s">
        <v>382</v>
      </c>
      <c r="C336" s="35">
        <v>2007.0</v>
      </c>
      <c r="D336" s="34">
        <v>1.0</v>
      </c>
      <c r="E336" s="34">
        <v>13.0</v>
      </c>
      <c r="F336" s="35">
        <v>15.1320897</v>
      </c>
    </row>
    <row r="337">
      <c r="A337" s="31" t="s">
        <v>16</v>
      </c>
      <c r="B337" s="34" t="s">
        <v>382</v>
      </c>
      <c r="C337" s="35">
        <v>2008.0</v>
      </c>
      <c r="D337" s="34">
        <v>1.0</v>
      </c>
      <c r="E337" s="34">
        <v>13.0</v>
      </c>
      <c r="F337" s="35">
        <v>14.4198053</v>
      </c>
    </row>
    <row r="338">
      <c r="A338" s="31" t="s">
        <v>16</v>
      </c>
      <c r="B338" s="34" t="s">
        <v>382</v>
      </c>
      <c r="C338" s="35">
        <v>2009.0</v>
      </c>
      <c r="D338" s="34">
        <v>1.0</v>
      </c>
      <c r="E338" s="34">
        <v>13.0</v>
      </c>
      <c r="F338" s="35">
        <v>14.5638302</v>
      </c>
    </row>
    <row r="339">
      <c r="A339" s="31" t="s">
        <v>16</v>
      </c>
      <c r="B339" s="34" t="s">
        <v>382</v>
      </c>
      <c r="C339" s="35">
        <v>2010.0</v>
      </c>
      <c r="D339" s="34">
        <v>1.0</v>
      </c>
      <c r="E339" s="34">
        <v>13.0</v>
      </c>
      <c r="F339" s="35">
        <v>12.7755111</v>
      </c>
    </row>
    <row r="340">
      <c r="A340" s="31" t="s">
        <v>16</v>
      </c>
      <c r="B340" s="34" t="s">
        <v>382</v>
      </c>
      <c r="C340" s="35">
        <v>2011.0</v>
      </c>
      <c r="D340" s="34">
        <v>1.0</v>
      </c>
      <c r="E340" s="34">
        <v>13.0</v>
      </c>
      <c r="F340" s="35">
        <v>16.0160638</v>
      </c>
    </row>
    <row r="341">
      <c r="A341" s="31" t="s">
        <v>16</v>
      </c>
      <c r="B341" s="34" t="s">
        <v>382</v>
      </c>
      <c r="C341" s="35">
        <v>2012.0</v>
      </c>
      <c r="D341" s="34">
        <v>1.0</v>
      </c>
      <c r="E341" s="34">
        <v>13.0</v>
      </c>
      <c r="F341" s="35">
        <v>13.5940738</v>
      </c>
    </row>
    <row r="342">
      <c r="A342" s="31" t="s">
        <v>16</v>
      </c>
      <c r="B342" s="34" t="s">
        <v>382</v>
      </c>
      <c r="C342" s="35">
        <v>2013.0</v>
      </c>
      <c r="D342" s="34">
        <v>1.0</v>
      </c>
      <c r="E342" s="34">
        <v>13.0</v>
      </c>
      <c r="F342" s="35">
        <v>14.0601508</v>
      </c>
    </row>
    <row r="343">
      <c r="A343" s="31" t="s">
        <v>16</v>
      </c>
      <c r="B343" s="34" t="s">
        <v>382</v>
      </c>
      <c r="C343" s="35">
        <v>2014.0</v>
      </c>
      <c r="D343" s="34">
        <v>1.0</v>
      </c>
      <c r="E343" s="34">
        <v>13.0</v>
      </c>
      <c r="F343" s="35">
        <v>13.5900387</v>
      </c>
    </row>
    <row r="344">
      <c r="A344" s="31" t="s">
        <v>16</v>
      </c>
      <c r="B344" s="34" t="s">
        <v>382</v>
      </c>
      <c r="C344" s="35">
        <v>2015.0</v>
      </c>
      <c r="D344" s="34">
        <v>1.0</v>
      </c>
      <c r="E344" s="34">
        <v>13.0</v>
      </c>
      <c r="F344" s="35">
        <v>13.7148752</v>
      </c>
    </row>
    <row r="345">
      <c r="A345" s="31" t="s">
        <v>16</v>
      </c>
      <c r="B345" s="34" t="s">
        <v>382</v>
      </c>
      <c r="C345" s="35">
        <v>2016.0</v>
      </c>
      <c r="D345" s="34">
        <v>1.0</v>
      </c>
      <c r="E345" s="34">
        <v>13.0</v>
      </c>
      <c r="F345" s="35">
        <v>13.3936654</v>
      </c>
    </row>
    <row r="346">
      <c r="A346" s="31" t="s">
        <v>16</v>
      </c>
      <c r="B346" s="34" t="s">
        <v>382</v>
      </c>
      <c r="C346" s="35">
        <v>2017.0</v>
      </c>
      <c r="D346" s="34">
        <v>1.0</v>
      </c>
      <c r="E346" s="34">
        <v>13.0</v>
      </c>
      <c r="F346" s="35">
        <v>14.0430274</v>
      </c>
    </row>
    <row r="347">
      <c r="A347" s="31" t="s">
        <v>16</v>
      </c>
      <c r="B347" s="34" t="s">
        <v>382</v>
      </c>
      <c r="C347" s="35">
        <v>2018.0</v>
      </c>
      <c r="D347" s="34">
        <v>1.0</v>
      </c>
      <c r="E347" s="34">
        <v>13.0</v>
      </c>
      <c r="F347" s="35">
        <v>13.7544915</v>
      </c>
    </row>
    <row r="348">
      <c r="A348" s="31" t="s">
        <v>16</v>
      </c>
      <c r="B348" s="34" t="s">
        <v>382</v>
      </c>
      <c r="C348" s="35">
        <v>2019.0</v>
      </c>
      <c r="D348" s="34">
        <v>1.0</v>
      </c>
      <c r="E348" s="34">
        <v>13.0</v>
      </c>
      <c r="F348" s="35">
        <v>11.5342601</v>
      </c>
    </row>
    <row r="349">
      <c r="A349" s="31" t="s">
        <v>16</v>
      </c>
      <c r="B349" s="34" t="s">
        <v>382</v>
      </c>
      <c r="C349" s="35">
        <v>2020.0</v>
      </c>
      <c r="D349" s="34">
        <v>1.0</v>
      </c>
      <c r="E349" s="34">
        <v>13.0</v>
      </c>
      <c r="F349" s="35">
        <v>11.3093044</v>
      </c>
    </row>
    <row r="350">
      <c r="A350" s="31" t="s">
        <v>16</v>
      </c>
      <c r="B350" s="34" t="s">
        <v>382</v>
      </c>
      <c r="C350" s="35">
        <v>2021.0</v>
      </c>
      <c r="D350" s="34">
        <v>1.0</v>
      </c>
      <c r="E350" s="34">
        <v>13.0</v>
      </c>
      <c r="F350" s="35">
        <v>12.1597988</v>
      </c>
    </row>
    <row r="351">
      <c r="A351" s="31" t="s">
        <v>16</v>
      </c>
      <c r="B351" s="34" t="s">
        <v>382</v>
      </c>
      <c r="C351" s="35">
        <v>2022.0</v>
      </c>
      <c r="D351" s="34">
        <v>1.0</v>
      </c>
      <c r="E351" s="34">
        <v>13.0</v>
      </c>
      <c r="F351" s="35">
        <v>13.3215018</v>
      </c>
    </row>
    <row r="352">
      <c r="A352" s="31" t="s">
        <v>17</v>
      </c>
      <c r="B352" s="34" t="s">
        <v>404</v>
      </c>
      <c r="C352" s="35">
        <v>1998.0</v>
      </c>
      <c r="D352" s="34">
        <v>1.0</v>
      </c>
      <c r="E352" s="34">
        <v>13.0</v>
      </c>
      <c r="F352" s="35">
        <v>21.4783377</v>
      </c>
    </row>
    <row r="353">
      <c r="A353" s="31" t="s">
        <v>17</v>
      </c>
      <c r="B353" s="34" t="s">
        <v>404</v>
      </c>
      <c r="C353" s="35">
        <v>1999.0</v>
      </c>
      <c r="D353" s="34">
        <v>1.0</v>
      </c>
      <c r="E353" s="34">
        <v>13.0</v>
      </c>
      <c r="F353" s="35">
        <v>20.6530233</v>
      </c>
    </row>
    <row r="354">
      <c r="A354" s="31" t="s">
        <v>17</v>
      </c>
      <c r="B354" s="34" t="s">
        <v>404</v>
      </c>
      <c r="C354" s="35">
        <v>2000.0</v>
      </c>
      <c r="D354" s="34">
        <v>1.0</v>
      </c>
      <c r="E354" s="34">
        <v>13.0</v>
      </c>
      <c r="F354" s="35">
        <v>22.0785843</v>
      </c>
    </row>
    <row r="355">
      <c r="A355" s="31" t="s">
        <v>17</v>
      </c>
      <c r="B355" s="34" t="s">
        <v>404</v>
      </c>
      <c r="C355" s="35">
        <v>2001.0</v>
      </c>
      <c r="D355" s="34">
        <v>1.0</v>
      </c>
      <c r="E355" s="34">
        <v>13.0</v>
      </c>
      <c r="F355" s="35">
        <v>20.7957294</v>
      </c>
    </row>
    <row r="356">
      <c r="A356" s="31" t="s">
        <v>17</v>
      </c>
      <c r="B356" s="34" t="s">
        <v>404</v>
      </c>
      <c r="C356" s="35">
        <v>2002.0</v>
      </c>
      <c r="D356" s="34">
        <v>1.0</v>
      </c>
      <c r="E356" s="34">
        <v>13.0</v>
      </c>
      <c r="F356" s="35">
        <v>20.1195815</v>
      </c>
    </row>
    <row r="357">
      <c r="A357" s="31" t="s">
        <v>17</v>
      </c>
      <c r="B357" s="34" t="s">
        <v>404</v>
      </c>
      <c r="C357" s="35">
        <v>2003.0</v>
      </c>
      <c r="D357" s="34">
        <v>1.0</v>
      </c>
      <c r="E357" s="34">
        <v>13.0</v>
      </c>
      <c r="F357" s="35">
        <v>20.9021182</v>
      </c>
    </row>
    <row r="358">
      <c r="A358" s="31" t="s">
        <v>17</v>
      </c>
      <c r="B358" s="34" t="s">
        <v>404</v>
      </c>
      <c r="C358" s="35">
        <v>2004.0</v>
      </c>
      <c r="D358" s="34">
        <v>1.0</v>
      </c>
      <c r="E358" s="34">
        <v>13.0</v>
      </c>
      <c r="F358" s="35">
        <v>18.9661574</v>
      </c>
    </row>
    <row r="359">
      <c r="A359" s="31" t="s">
        <v>17</v>
      </c>
      <c r="B359" s="34" t="s">
        <v>404</v>
      </c>
      <c r="C359" s="35">
        <v>2005.0</v>
      </c>
      <c r="D359" s="34">
        <v>1.0</v>
      </c>
      <c r="E359" s="34">
        <v>13.0</v>
      </c>
      <c r="F359" s="35">
        <v>19.4127128</v>
      </c>
    </row>
    <row r="360">
      <c r="A360" s="31" t="s">
        <v>17</v>
      </c>
      <c r="B360" s="34" t="s">
        <v>404</v>
      </c>
      <c r="C360" s="35">
        <v>2006.0</v>
      </c>
      <c r="D360" s="34">
        <v>1.0</v>
      </c>
      <c r="E360" s="34">
        <v>13.0</v>
      </c>
      <c r="F360" s="35">
        <v>19.8250032</v>
      </c>
    </row>
    <row r="361">
      <c r="A361" s="31" t="s">
        <v>17</v>
      </c>
      <c r="B361" s="34" t="s">
        <v>404</v>
      </c>
      <c r="C361" s="35">
        <v>2007.0</v>
      </c>
      <c r="D361" s="34">
        <v>1.0</v>
      </c>
      <c r="E361" s="34">
        <v>13.0</v>
      </c>
      <c r="F361" s="35">
        <v>21.146699</v>
      </c>
    </row>
    <row r="362">
      <c r="A362" s="31" t="s">
        <v>17</v>
      </c>
      <c r="B362" s="34" t="s">
        <v>404</v>
      </c>
      <c r="C362" s="35">
        <v>2008.0</v>
      </c>
      <c r="D362" s="34">
        <v>1.0</v>
      </c>
      <c r="E362" s="34">
        <v>13.0</v>
      </c>
      <c r="F362" s="35">
        <v>20.7425731</v>
      </c>
    </row>
    <row r="363">
      <c r="A363" s="31" t="s">
        <v>17</v>
      </c>
      <c r="B363" s="34" t="s">
        <v>404</v>
      </c>
      <c r="C363" s="35">
        <v>2009.0</v>
      </c>
      <c r="D363" s="34">
        <v>1.0</v>
      </c>
      <c r="E363" s="34">
        <v>13.0</v>
      </c>
      <c r="F363" s="35">
        <v>21.6302474</v>
      </c>
    </row>
    <row r="364">
      <c r="A364" s="31" t="s">
        <v>17</v>
      </c>
      <c r="B364" s="34" t="s">
        <v>404</v>
      </c>
      <c r="C364" s="35">
        <v>2010.0</v>
      </c>
      <c r="D364" s="34">
        <v>1.0</v>
      </c>
      <c r="E364" s="34">
        <v>13.0</v>
      </c>
      <c r="F364" s="35">
        <v>20.2470243</v>
      </c>
    </row>
    <row r="365">
      <c r="A365" s="31" t="s">
        <v>17</v>
      </c>
      <c r="B365" s="34" t="s">
        <v>404</v>
      </c>
      <c r="C365" s="35">
        <v>2011.0</v>
      </c>
      <c r="D365" s="34">
        <v>1.0</v>
      </c>
      <c r="E365" s="34">
        <v>13.0</v>
      </c>
      <c r="F365" s="35">
        <v>18.1043062</v>
      </c>
    </row>
    <row r="366">
      <c r="A366" s="31" t="s">
        <v>17</v>
      </c>
      <c r="B366" s="34" t="s">
        <v>404</v>
      </c>
      <c r="C366" s="35">
        <v>2012.0</v>
      </c>
      <c r="D366" s="34">
        <v>1.0</v>
      </c>
      <c r="E366" s="34">
        <v>13.0</v>
      </c>
      <c r="F366" s="35">
        <v>19.3060539</v>
      </c>
    </row>
    <row r="367">
      <c r="A367" s="31" t="s">
        <v>17</v>
      </c>
      <c r="B367" s="34" t="s">
        <v>404</v>
      </c>
      <c r="C367" s="35">
        <v>2013.0</v>
      </c>
      <c r="D367" s="34">
        <v>1.0</v>
      </c>
      <c r="E367" s="34">
        <v>13.0</v>
      </c>
      <c r="F367" s="35">
        <v>17.0490187</v>
      </c>
    </row>
    <row r="368">
      <c r="A368" s="31" t="s">
        <v>17</v>
      </c>
      <c r="B368" s="34" t="s">
        <v>404</v>
      </c>
      <c r="C368" s="35">
        <v>2014.0</v>
      </c>
      <c r="D368" s="34">
        <v>1.0</v>
      </c>
      <c r="E368" s="34">
        <v>13.0</v>
      </c>
      <c r="F368" s="35">
        <v>15.781712</v>
      </c>
    </row>
    <row r="369">
      <c r="A369" s="31" t="s">
        <v>17</v>
      </c>
      <c r="B369" s="34" t="s">
        <v>404</v>
      </c>
      <c r="C369" s="35">
        <v>2015.0</v>
      </c>
      <c r="D369" s="34">
        <v>1.0</v>
      </c>
      <c r="E369" s="34">
        <v>13.0</v>
      </c>
      <c r="F369" s="35">
        <v>15.9448492</v>
      </c>
    </row>
    <row r="370">
      <c r="A370" s="31" t="s">
        <v>17</v>
      </c>
      <c r="B370" s="34" t="s">
        <v>404</v>
      </c>
      <c r="C370" s="35">
        <v>2016.0</v>
      </c>
      <c r="D370" s="34">
        <v>1.0</v>
      </c>
      <c r="E370" s="34">
        <v>13.0</v>
      </c>
      <c r="F370" s="35">
        <v>17.2470404</v>
      </c>
    </row>
    <row r="371">
      <c r="A371" s="31" t="s">
        <v>17</v>
      </c>
      <c r="B371" s="34" t="s">
        <v>404</v>
      </c>
      <c r="C371" s="35">
        <v>2017.0</v>
      </c>
      <c r="D371" s="34">
        <v>1.0</v>
      </c>
      <c r="E371" s="34">
        <v>13.0</v>
      </c>
      <c r="F371" s="35">
        <v>15.6154625</v>
      </c>
    </row>
    <row r="372">
      <c r="A372" s="31" t="s">
        <v>17</v>
      </c>
      <c r="B372" s="34" t="s">
        <v>404</v>
      </c>
      <c r="C372" s="35">
        <v>2018.0</v>
      </c>
      <c r="D372" s="34">
        <v>1.0</v>
      </c>
      <c r="E372" s="34">
        <v>13.0</v>
      </c>
      <c r="F372" s="35">
        <v>14.4253781</v>
      </c>
    </row>
    <row r="373">
      <c r="A373" s="31" t="s">
        <v>17</v>
      </c>
      <c r="B373" s="34" t="s">
        <v>404</v>
      </c>
      <c r="C373" s="35">
        <v>2019.0</v>
      </c>
      <c r="D373" s="34">
        <v>1.0</v>
      </c>
      <c r="E373" s="34">
        <v>13.0</v>
      </c>
      <c r="F373" s="35">
        <v>12.2753472</v>
      </c>
    </row>
    <row r="374">
      <c r="A374" s="31" t="s">
        <v>17</v>
      </c>
      <c r="B374" s="34" t="s">
        <v>404</v>
      </c>
      <c r="C374" s="35">
        <v>2020.0</v>
      </c>
      <c r="D374" s="34">
        <v>1.0</v>
      </c>
      <c r="E374" s="34">
        <v>13.0</v>
      </c>
      <c r="F374" s="35">
        <v>13.5054731</v>
      </c>
    </row>
    <row r="375">
      <c r="A375" s="31" t="s">
        <v>17</v>
      </c>
      <c r="B375" s="34" t="s">
        <v>404</v>
      </c>
      <c r="C375" s="35">
        <v>2021.0</v>
      </c>
      <c r="D375" s="34">
        <v>1.0</v>
      </c>
      <c r="E375" s="34">
        <v>13.0</v>
      </c>
      <c r="F375" s="35">
        <v>13.6817782</v>
      </c>
    </row>
    <row r="376">
      <c r="A376" s="31" t="s">
        <v>17</v>
      </c>
      <c r="B376" s="34" t="s">
        <v>404</v>
      </c>
      <c r="C376" s="35">
        <v>2022.0</v>
      </c>
      <c r="D376" s="34">
        <v>1.0</v>
      </c>
      <c r="E376" s="34">
        <v>13.0</v>
      </c>
      <c r="F376" s="35">
        <v>13.3210206</v>
      </c>
    </row>
    <row r="377">
      <c r="A377" s="31" t="s">
        <v>18</v>
      </c>
      <c r="B377" s="34" t="s">
        <v>383</v>
      </c>
      <c r="C377" s="35">
        <v>1998.0</v>
      </c>
      <c r="D377" s="34">
        <v>1.0</v>
      </c>
      <c r="E377" s="34">
        <v>13.0</v>
      </c>
      <c r="F377" s="35">
        <v>15.0201745</v>
      </c>
    </row>
    <row r="378">
      <c r="A378" s="31" t="s">
        <v>18</v>
      </c>
      <c r="B378" s="34" t="s">
        <v>383</v>
      </c>
      <c r="C378" s="35">
        <v>1999.0</v>
      </c>
      <c r="D378" s="34">
        <v>1.0</v>
      </c>
      <c r="E378" s="34">
        <v>13.0</v>
      </c>
      <c r="F378" s="35">
        <v>14.9110341</v>
      </c>
    </row>
    <row r="379">
      <c r="A379" s="31" t="s">
        <v>18</v>
      </c>
      <c r="B379" s="34" t="s">
        <v>383</v>
      </c>
      <c r="C379" s="35">
        <v>2000.0</v>
      </c>
      <c r="D379" s="34">
        <v>1.0</v>
      </c>
      <c r="E379" s="34">
        <v>13.0</v>
      </c>
      <c r="F379" s="35">
        <v>14.6413137</v>
      </c>
    </row>
    <row r="380">
      <c r="A380" s="31" t="s">
        <v>18</v>
      </c>
      <c r="B380" s="34" t="s">
        <v>383</v>
      </c>
      <c r="C380" s="35">
        <v>2001.0</v>
      </c>
      <c r="D380" s="34">
        <v>1.0</v>
      </c>
      <c r="E380" s="34">
        <v>13.0</v>
      </c>
      <c r="F380" s="35">
        <v>14.033814</v>
      </c>
    </row>
    <row r="381">
      <c r="A381" s="31" t="s">
        <v>18</v>
      </c>
      <c r="B381" s="34" t="s">
        <v>383</v>
      </c>
      <c r="C381" s="35">
        <v>2002.0</v>
      </c>
      <c r="D381" s="34">
        <v>1.0</v>
      </c>
      <c r="E381" s="34">
        <v>13.0</v>
      </c>
      <c r="F381" s="35">
        <v>13.8761608</v>
      </c>
    </row>
    <row r="382">
      <c r="A382" s="31" t="s">
        <v>18</v>
      </c>
      <c r="B382" s="34" t="s">
        <v>383</v>
      </c>
      <c r="C382" s="35">
        <v>2003.0</v>
      </c>
      <c r="D382" s="34">
        <v>1.0</v>
      </c>
      <c r="E382" s="34">
        <v>13.0</v>
      </c>
      <c r="F382" s="35">
        <v>14.3754741</v>
      </c>
    </row>
    <row r="383">
      <c r="A383" s="31" t="s">
        <v>18</v>
      </c>
      <c r="B383" s="34" t="s">
        <v>383</v>
      </c>
      <c r="C383" s="35">
        <v>2004.0</v>
      </c>
      <c r="D383" s="34">
        <v>1.0</v>
      </c>
      <c r="E383" s="34">
        <v>13.0</v>
      </c>
      <c r="F383" s="35">
        <v>14.7663334</v>
      </c>
    </row>
    <row r="384">
      <c r="A384" s="31" t="s">
        <v>18</v>
      </c>
      <c r="B384" s="34" t="s">
        <v>383</v>
      </c>
      <c r="C384" s="35">
        <v>2005.0</v>
      </c>
      <c r="D384" s="34">
        <v>1.0</v>
      </c>
      <c r="E384" s="34">
        <v>13.0</v>
      </c>
      <c r="F384" s="35">
        <v>14.3883123</v>
      </c>
    </row>
    <row r="385">
      <c r="A385" s="31" t="s">
        <v>18</v>
      </c>
      <c r="B385" s="34" t="s">
        <v>383</v>
      </c>
      <c r="C385" s="35">
        <v>2006.0</v>
      </c>
      <c r="D385" s="34">
        <v>1.0</v>
      </c>
      <c r="E385" s="34">
        <v>13.0</v>
      </c>
      <c r="F385" s="35">
        <v>15.3518331</v>
      </c>
    </row>
    <row r="386">
      <c r="A386" s="31" t="s">
        <v>18</v>
      </c>
      <c r="B386" s="34" t="s">
        <v>383</v>
      </c>
      <c r="C386" s="35">
        <v>2007.0</v>
      </c>
      <c r="D386" s="34">
        <v>1.0</v>
      </c>
      <c r="E386" s="34">
        <v>13.0</v>
      </c>
      <c r="F386" s="35">
        <v>13.7844421</v>
      </c>
    </row>
    <row r="387">
      <c r="A387" s="31" t="s">
        <v>18</v>
      </c>
      <c r="B387" s="34" t="s">
        <v>383</v>
      </c>
      <c r="C387" s="35">
        <v>2008.0</v>
      </c>
      <c r="D387" s="34">
        <v>1.0</v>
      </c>
      <c r="E387" s="34">
        <v>13.0</v>
      </c>
      <c r="F387" s="35">
        <v>14.2145185</v>
      </c>
    </row>
    <row r="388">
      <c r="A388" s="31" t="s">
        <v>18</v>
      </c>
      <c r="B388" s="34" t="s">
        <v>383</v>
      </c>
      <c r="C388" s="35">
        <v>2009.0</v>
      </c>
      <c r="D388" s="34">
        <v>1.0</v>
      </c>
      <c r="E388" s="34">
        <v>13.0</v>
      </c>
      <c r="F388" s="35">
        <v>13.5006614</v>
      </c>
    </row>
    <row r="389">
      <c r="A389" s="31" t="s">
        <v>18</v>
      </c>
      <c r="B389" s="34" t="s">
        <v>383</v>
      </c>
      <c r="C389" s="35">
        <v>2010.0</v>
      </c>
      <c r="D389" s="34">
        <v>1.0</v>
      </c>
      <c r="E389" s="34">
        <v>13.0</v>
      </c>
      <c r="F389" s="35">
        <v>13.6125735</v>
      </c>
    </row>
    <row r="390">
      <c r="A390" s="31" t="s">
        <v>18</v>
      </c>
      <c r="B390" s="34" t="s">
        <v>383</v>
      </c>
      <c r="C390" s="35">
        <v>2011.0</v>
      </c>
      <c r="D390" s="34">
        <v>1.0</v>
      </c>
      <c r="E390" s="34">
        <v>13.0</v>
      </c>
      <c r="F390" s="35">
        <v>13.3952174</v>
      </c>
    </row>
    <row r="391">
      <c r="A391" s="31" t="s">
        <v>18</v>
      </c>
      <c r="B391" s="34" t="s">
        <v>383</v>
      </c>
      <c r="C391" s="35">
        <v>2012.0</v>
      </c>
      <c r="D391" s="34">
        <v>1.0</v>
      </c>
      <c r="E391" s="34">
        <v>13.0</v>
      </c>
      <c r="F391" s="35">
        <v>13.4153381</v>
      </c>
    </row>
    <row r="392">
      <c r="A392" s="31" t="s">
        <v>18</v>
      </c>
      <c r="B392" s="34" t="s">
        <v>383</v>
      </c>
      <c r="C392" s="35">
        <v>2013.0</v>
      </c>
      <c r="D392" s="34">
        <v>1.0</v>
      </c>
      <c r="E392" s="34">
        <v>13.0</v>
      </c>
      <c r="F392" s="35">
        <v>12.3077804</v>
      </c>
    </row>
    <row r="393">
      <c r="A393" s="31" t="s">
        <v>18</v>
      </c>
      <c r="B393" s="34" t="s">
        <v>383</v>
      </c>
      <c r="C393" s="35">
        <v>2014.0</v>
      </c>
      <c r="D393" s="34">
        <v>1.0</v>
      </c>
      <c r="E393" s="34">
        <v>13.0</v>
      </c>
      <c r="F393" s="35">
        <v>11.7369519</v>
      </c>
    </row>
    <row r="394">
      <c r="A394" s="31" t="s">
        <v>18</v>
      </c>
      <c r="B394" s="34" t="s">
        <v>383</v>
      </c>
      <c r="C394" s="35">
        <v>2015.0</v>
      </c>
      <c r="D394" s="34">
        <v>1.0</v>
      </c>
      <c r="E394" s="34">
        <v>13.0</v>
      </c>
      <c r="F394" s="35">
        <v>11.2444693</v>
      </c>
    </row>
    <row r="395">
      <c r="A395" s="31" t="s">
        <v>18</v>
      </c>
      <c r="B395" s="34" t="s">
        <v>383</v>
      </c>
      <c r="C395" s="35">
        <v>2016.0</v>
      </c>
      <c r="D395" s="34">
        <v>1.0</v>
      </c>
      <c r="E395" s="34">
        <v>13.0</v>
      </c>
      <c r="F395" s="35">
        <v>10.4854989</v>
      </c>
    </row>
    <row r="396">
      <c r="A396" s="31" t="s">
        <v>18</v>
      </c>
      <c r="B396" s="34" t="s">
        <v>383</v>
      </c>
      <c r="C396" s="35">
        <v>2017.0</v>
      </c>
      <c r="D396" s="34">
        <v>1.0</v>
      </c>
      <c r="E396" s="34">
        <v>13.0</v>
      </c>
      <c r="F396" s="35">
        <v>8.84999659</v>
      </c>
    </row>
    <row r="397">
      <c r="A397" s="31" t="s">
        <v>18</v>
      </c>
      <c r="B397" s="34" t="s">
        <v>383</v>
      </c>
      <c r="C397" s="35">
        <v>2018.0</v>
      </c>
      <c r="D397" s="34">
        <v>1.0</v>
      </c>
      <c r="E397" s="34">
        <v>13.0</v>
      </c>
      <c r="F397" s="35">
        <v>8.65590445</v>
      </c>
    </row>
    <row r="398">
      <c r="A398" s="31" t="s">
        <v>18</v>
      </c>
      <c r="B398" s="34" t="s">
        <v>383</v>
      </c>
      <c r="C398" s="35">
        <v>2019.0</v>
      </c>
      <c r="D398" s="34">
        <v>1.0</v>
      </c>
      <c r="E398" s="34">
        <v>13.0</v>
      </c>
      <c r="F398" s="35">
        <v>7.80560975</v>
      </c>
    </row>
    <row r="399">
      <c r="A399" s="31" t="s">
        <v>18</v>
      </c>
      <c r="B399" s="34" t="s">
        <v>383</v>
      </c>
      <c r="C399" s="35">
        <v>2020.0</v>
      </c>
      <c r="D399" s="34">
        <v>1.0</v>
      </c>
      <c r="E399" s="34">
        <v>13.0</v>
      </c>
      <c r="F399" s="35">
        <v>6.5209365</v>
      </c>
    </row>
    <row r="400">
      <c r="A400" s="31" t="s">
        <v>18</v>
      </c>
      <c r="B400" s="34" t="s">
        <v>383</v>
      </c>
      <c r="C400" s="35">
        <v>2021.0</v>
      </c>
      <c r="D400" s="34">
        <v>1.0</v>
      </c>
      <c r="E400" s="34">
        <v>13.0</v>
      </c>
      <c r="F400" s="35">
        <v>6.06672238</v>
      </c>
    </row>
    <row r="401">
      <c r="A401" s="31" t="s">
        <v>18</v>
      </c>
      <c r="B401" s="34" t="s">
        <v>383</v>
      </c>
      <c r="C401" s="35">
        <v>2022.0</v>
      </c>
      <c r="D401" s="34">
        <v>1.0</v>
      </c>
      <c r="E401" s="34">
        <v>13.0</v>
      </c>
      <c r="F401" s="35">
        <v>6.58816717</v>
      </c>
    </row>
    <row r="402">
      <c r="A402" s="31" t="s">
        <v>19</v>
      </c>
      <c r="B402" s="34" t="s">
        <v>380</v>
      </c>
      <c r="C402" s="35">
        <v>1998.0</v>
      </c>
      <c r="D402" s="34">
        <v>1.0</v>
      </c>
      <c r="E402" s="34">
        <v>13.0</v>
      </c>
      <c r="F402" s="35">
        <v>14.3861738</v>
      </c>
    </row>
    <row r="403">
      <c r="A403" s="31" t="s">
        <v>19</v>
      </c>
      <c r="B403" s="34" t="s">
        <v>380</v>
      </c>
      <c r="C403" s="35">
        <v>1999.0</v>
      </c>
      <c r="D403" s="34">
        <v>1.0</v>
      </c>
      <c r="E403" s="34">
        <v>13.0</v>
      </c>
      <c r="F403" s="35">
        <v>16.1334818</v>
      </c>
    </row>
    <row r="404">
      <c r="A404" s="31" t="s">
        <v>19</v>
      </c>
      <c r="B404" s="34" t="s">
        <v>380</v>
      </c>
      <c r="C404" s="35">
        <v>2000.0</v>
      </c>
      <c r="D404" s="34">
        <v>1.0</v>
      </c>
      <c r="E404" s="34">
        <v>13.0</v>
      </c>
      <c r="F404" s="35">
        <v>17.886411</v>
      </c>
    </row>
    <row r="405">
      <c r="A405" s="31" t="s">
        <v>19</v>
      </c>
      <c r="B405" s="34" t="s">
        <v>380</v>
      </c>
      <c r="C405" s="35">
        <v>2001.0</v>
      </c>
      <c r="D405" s="34">
        <v>1.0</v>
      </c>
      <c r="E405" s="34">
        <v>13.0</v>
      </c>
      <c r="F405" s="35">
        <v>17.7481866</v>
      </c>
    </row>
    <row r="406">
      <c r="A406" s="31" t="s">
        <v>19</v>
      </c>
      <c r="B406" s="34" t="s">
        <v>380</v>
      </c>
      <c r="C406" s="35">
        <v>2002.0</v>
      </c>
      <c r="D406" s="34">
        <v>1.0</v>
      </c>
      <c r="E406" s="34">
        <v>13.0</v>
      </c>
      <c r="F406" s="35">
        <v>16.824128</v>
      </c>
    </row>
    <row r="407">
      <c r="A407" s="31" t="s">
        <v>19</v>
      </c>
      <c r="B407" s="34" t="s">
        <v>380</v>
      </c>
      <c r="C407" s="35">
        <v>2003.0</v>
      </c>
      <c r="D407" s="34">
        <v>1.0</v>
      </c>
      <c r="E407" s="34">
        <v>13.0</v>
      </c>
      <c r="F407" s="35">
        <v>17.8118203</v>
      </c>
    </row>
    <row r="408">
      <c r="A408" s="31" t="s">
        <v>19</v>
      </c>
      <c r="B408" s="34" t="s">
        <v>380</v>
      </c>
      <c r="C408" s="35">
        <v>2004.0</v>
      </c>
      <c r="D408" s="34">
        <v>1.0</v>
      </c>
      <c r="E408" s="34">
        <v>13.0</v>
      </c>
      <c r="F408" s="35">
        <v>18.8288045</v>
      </c>
    </row>
    <row r="409">
      <c r="A409" s="31" t="s">
        <v>19</v>
      </c>
      <c r="B409" s="34" t="s">
        <v>380</v>
      </c>
      <c r="C409" s="35">
        <v>2005.0</v>
      </c>
      <c r="D409" s="34">
        <v>1.0</v>
      </c>
      <c r="E409" s="34">
        <v>13.0</v>
      </c>
      <c r="F409" s="35">
        <v>22.0437788</v>
      </c>
    </row>
    <row r="410">
      <c r="A410" s="31" t="s">
        <v>19</v>
      </c>
      <c r="B410" s="34" t="s">
        <v>380</v>
      </c>
      <c r="C410" s="35">
        <v>2006.0</v>
      </c>
      <c r="D410" s="34">
        <v>1.0</v>
      </c>
      <c r="E410" s="34">
        <v>13.0</v>
      </c>
      <c r="F410" s="35">
        <v>22.4628672</v>
      </c>
    </row>
    <row r="411">
      <c r="A411" s="31" t="s">
        <v>19</v>
      </c>
      <c r="B411" s="34" t="s">
        <v>380</v>
      </c>
      <c r="C411" s="35">
        <v>2007.0</v>
      </c>
      <c r="D411" s="34">
        <v>1.0</v>
      </c>
      <c r="E411" s="34">
        <v>13.0</v>
      </c>
      <c r="F411" s="35">
        <v>15.0779694</v>
      </c>
    </row>
    <row r="412">
      <c r="A412" s="31" t="s">
        <v>19</v>
      </c>
      <c r="B412" s="34" t="s">
        <v>380</v>
      </c>
      <c r="C412" s="35">
        <v>2008.0</v>
      </c>
      <c r="D412" s="34">
        <v>1.0</v>
      </c>
      <c r="E412" s="34">
        <v>13.0</v>
      </c>
      <c r="F412" s="35">
        <v>22.5324211</v>
      </c>
    </row>
    <row r="413">
      <c r="A413" s="31" t="s">
        <v>19</v>
      </c>
      <c r="B413" s="34" t="s">
        <v>380</v>
      </c>
      <c r="C413" s="35">
        <v>2009.0</v>
      </c>
      <c r="D413" s="34">
        <v>1.0</v>
      </c>
      <c r="E413" s="34">
        <v>13.0</v>
      </c>
      <c r="F413" s="35">
        <v>22.4223233</v>
      </c>
    </row>
    <row r="414">
      <c r="A414" s="31" t="s">
        <v>19</v>
      </c>
      <c r="B414" s="34" t="s">
        <v>380</v>
      </c>
      <c r="C414" s="35">
        <v>2010.0</v>
      </c>
      <c r="D414" s="34">
        <v>1.0</v>
      </c>
      <c r="E414" s="34">
        <v>13.0</v>
      </c>
      <c r="F414" s="35">
        <v>19.6009014</v>
      </c>
    </row>
    <row r="415">
      <c r="A415" s="31" t="s">
        <v>19</v>
      </c>
      <c r="B415" s="34" t="s">
        <v>380</v>
      </c>
      <c r="C415" s="35">
        <v>2011.0</v>
      </c>
      <c r="D415" s="34">
        <v>1.0</v>
      </c>
      <c r="E415" s="34">
        <v>13.0</v>
      </c>
      <c r="F415" s="35">
        <v>18.0360615</v>
      </c>
    </row>
    <row r="416">
      <c r="A416" s="31" t="s">
        <v>19</v>
      </c>
      <c r="B416" s="34" t="s">
        <v>380</v>
      </c>
      <c r="C416" s="35">
        <v>2012.0</v>
      </c>
      <c r="D416" s="34">
        <v>1.0</v>
      </c>
      <c r="E416" s="34">
        <v>13.0</v>
      </c>
      <c r="F416" s="35">
        <v>17.6595308</v>
      </c>
    </row>
    <row r="417">
      <c r="A417" s="31" t="s">
        <v>19</v>
      </c>
      <c r="B417" s="34" t="s">
        <v>380</v>
      </c>
      <c r="C417" s="35">
        <v>2013.0</v>
      </c>
      <c r="D417" s="34">
        <v>1.0</v>
      </c>
      <c r="E417" s="34">
        <v>13.0</v>
      </c>
      <c r="F417" s="35">
        <v>13.3975955</v>
      </c>
    </row>
    <row r="418">
      <c r="A418" s="31" t="s">
        <v>19</v>
      </c>
      <c r="B418" s="34" t="s">
        <v>380</v>
      </c>
      <c r="C418" s="35">
        <v>2014.0</v>
      </c>
      <c r="D418" s="34">
        <v>1.0</v>
      </c>
      <c r="E418" s="34">
        <v>13.0</v>
      </c>
      <c r="F418" s="35">
        <v>11.3805145</v>
      </c>
    </row>
    <row r="419">
      <c r="A419" s="31" t="s">
        <v>19</v>
      </c>
      <c r="B419" s="34" t="s">
        <v>380</v>
      </c>
      <c r="C419" s="35">
        <v>2015.0</v>
      </c>
      <c r="D419" s="34">
        <v>1.0</v>
      </c>
      <c r="E419" s="34">
        <v>13.0</v>
      </c>
      <c r="F419" s="35">
        <v>10.88816</v>
      </c>
    </row>
    <row r="420">
      <c r="A420" s="31" t="s">
        <v>19</v>
      </c>
      <c r="B420" s="34" t="s">
        <v>380</v>
      </c>
      <c r="C420" s="35">
        <v>2016.0</v>
      </c>
      <c r="D420" s="34">
        <v>1.0</v>
      </c>
      <c r="E420" s="34">
        <v>13.0</v>
      </c>
      <c r="F420" s="35">
        <v>11.3093009</v>
      </c>
    </row>
    <row r="421">
      <c r="A421" s="31" t="s">
        <v>19</v>
      </c>
      <c r="B421" s="34" t="s">
        <v>380</v>
      </c>
      <c r="C421" s="35">
        <v>2017.0</v>
      </c>
      <c r="D421" s="34">
        <v>1.0</v>
      </c>
      <c r="E421" s="34">
        <v>13.0</v>
      </c>
      <c r="F421" s="35">
        <v>10.6747226</v>
      </c>
    </row>
    <row r="422">
      <c r="A422" s="31" t="s">
        <v>19</v>
      </c>
      <c r="B422" s="34" t="s">
        <v>380</v>
      </c>
      <c r="C422" s="35">
        <v>2018.0</v>
      </c>
      <c r="D422" s="34">
        <v>1.0</v>
      </c>
      <c r="E422" s="34">
        <v>13.0</v>
      </c>
      <c r="F422" s="35">
        <v>11.9302669</v>
      </c>
    </row>
    <row r="423">
      <c r="A423" s="31" t="s">
        <v>19</v>
      </c>
      <c r="B423" s="34" t="s">
        <v>380</v>
      </c>
      <c r="C423" s="35">
        <v>2019.0</v>
      </c>
      <c r="D423" s="34">
        <v>1.0</v>
      </c>
      <c r="E423" s="34">
        <v>13.0</v>
      </c>
      <c r="F423" s="35">
        <v>13.1711888</v>
      </c>
    </row>
    <row r="424">
      <c r="A424" s="31" t="s">
        <v>19</v>
      </c>
      <c r="B424" s="34" t="s">
        <v>380</v>
      </c>
      <c r="C424" s="35">
        <v>2020.0</v>
      </c>
      <c r="D424" s="34">
        <v>1.0</v>
      </c>
      <c r="E424" s="34">
        <v>13.0</v>
      </c>
      <c r="F424" s="35">
        <v>15.6927143</v>
      </c>
    </row>
    <row r="425">
      <c r="A425" s="31" t="s">
        <v>19</v>
      </c>
      <c r="B425" s="34" t="s">
        <v>380</v>
      </c>
      <c r="C425" s="35">
        <v>2021.0</v>
      </c>
      <c r="D425" s="34">
        <v>1.0</v>
      </c>
      <c r="E425" s="34">
        <v>13.0</v>
      </c>
      <c r="F425" s="35">
        <v>16.0819414</v>
      </c>
    </row>
    <row r="426">
      <c r="A426" s="31" t="s">
        <v>19</v>
      </c>
      <c r="B426" s="34" t="s">
        <v>380</v>
      </c>
      <c r="C426" s="35">
        <v>2022.0</v>
      </c>
      <c r="D426" s="34">
        <v>1.0</v>
      </c>
      <c r="E426" s="34">
        <v>13.0</v>
      </c>
      <c r="F426" s="35">
        <v>17.0559824</v>
      </c>
    </row>
    <row r="427">
      <c r="A427" s="31" t="s">
        <v>20</v>
      </c>
      <c r="B427" s="34" t="s">
        <v>387</v>
      </c>
      <c r="C427" s="35">
        <v>1998.0</v>
      </c>
      <c r="D427" s="34">
        <v>1.0</v>
      </c>
      <c r="E427" s="34">
        <v>13.0</v>
      </c>
      <c r="F427" s="35">
        <v>12.8304826</v>
      </c>
    </row>
    <row r="428">
      <c r="A428" s="31" t="s">
        <v>20</v>
      </c>
      <c r="B428" s="34" t="s">
        <v>387</v>
      </c>
      <c r="C428" s="35">
        <v>1999.0</v>
      </c>
      <c r="D428" s="34">
        <v>1.0</v>
      </c>
      <c r="E428" s="34">
        <v>13.0</v>
      </c>
      <c r="F428" s="35">
        <v>13.9408817</v>
      </c>
    </row>
    <row r="429">
      <c r="A429" s="31" t="s">
        <v>20</v>
      </c>
      <c r="B429" s="34" t="s">
        <v>387</v>
      </c>
      <c r="C429" s="35">
        <v>2000.0</v>
      </c>
      <c r="D429" s="34">
        <v>1.0</v>
      </c>
      <c r="E429" s="34">
        <v>13.0</v>
      </c>
      <c r="F429" s="35">
        <v>12.0705965</v>
      </c>
    </row>
    <row r="430">
      <c r="A430" s="31" t="s">
        <v>20</v>
      </c>
      <c r="B430" s="34" t="s">
        <v>387</v>
      </c>
      <c r="C430" s="35">
        <v>2001.0</v>
      </c>
      <c r="D430" s="34">
        <v>1.0</v>
      </c>
      <c r="E430" s="34">
        <v>13.0</v>
      </c>
      <c r="F430" s="35">
        <v>13.4020087</v>
      </c>
    </row>
    <row r="431">
      <c r="A431" s="31" t="s">
        <v>20</v>
      </c>
      <c r="B431" s="34" t="s">
        <v>387</v>
      </c>
      <c r="C431" s="35">
        <v>2002.0</v>
      </c>
      <c r="D431" s="34">
        <v>1.0</v>
      </c>
      <c r="E431" s="34">
        <v>13.0</v>
      </c>
      <c r="F431" s="35">
        <v>12.5196983</v>
      </c>
    </row>
    <row r="432">
      <c r="A432" s="31" t="s">
        <v>20</v>
      </c>
      <c r="B432" s="34" t="s">
        <v>387</v>
      </c>
      <c r="C432" s="35">
        <v>2003.0</v>
      </c>
      <c r="D432" s="34">
        <v>1.0</v>
      </c>
      <c r="E432" s="34">
        <v>13.0</v>
      </c>
      <c r="F432" s="35">
        <v>12.825074</v>
      </c>
    </row>
    <row r="433">
      <c r="A433" s="31" t="s">
        <v>20</v>
      </c>
      <c r="B433" s="34" t="s">
        <v>387</v>
      </c>
      <c r="C433" s="35">
        <v>2004.0</v>
      </c>
      <c r="D433" s="34">
        <v>1.0</v>
      </c>
      <c r="E433" s="34">
        <v>13.0</v>
      </c>
      <c r="F433" s="35">
        <v>13.3719716</v>
      </c>
    </row>
    <row r="434">
      <c r="A434" s="31" t="s">
        <v>20</v>
      </c>
      <c r="B434" s="34" t="s">
        <v>387</v>
      </c>
      <c r="C434" s="35">
        <v>2005.0</v>
      </c>
      <c r="D434" s="34">
        <v>1.0</v>
      </c>
      <c r="E434" s="34">
        <v>13.0</v>
      </c>
      <c r="F434" s="35">
        <v>13.7734307</v>
      </c>
    </row>
    <row r="435">
      <c r="A435" s="31" t="s">
        <v>20</v>
      </c>
      <c r="B435" s="34" t="s">
        <v>387</v>
      </c>
      <c r="C435" s="35">
        <v>2006.0</v>
      </c>
      <c r="D435" s="34">
        <v>1.0</v>
      </c>
      <c r="E435" s="34">
        <v>13.0</v>
      </c>
      <c r="F435" s="35">
        <v>16.5432961</v>
      </c>
    </row>
    <row r="436">
      <c r="A436" s="31" t="s">
        <v>20</v>
      </c>
      <c r="B436" s="34" t="s">
        <v>387</v>
      </c>
      <c r="C436" s="35">
        <v>2007.0</v>
      </c>
      <c r="D436" s="34">
        <v>1.0</v>
      </c>
      <c r="E436" s="34">
        <v>13.0</v>
      </c>
      <c r="F436" s="35">
        <v>10.5715592</v>
      </c>
    </row>
    <row r="437">
      <c r="A437" s="31" t="s">
        <v>20</v>
      </c>
      <c r="B437" s="34" t="s">
        <v>387</v>
      </c>
      <c r="C437" s="35">
        <v>2008.0</v>
      </c>
      <c r="D437" s="34">
        <v>1.0</v>
      </c>
      <c r="E437" s="34">
        <v>13.0</v>
      </c>
      <c r="F437" s="35">
        <v>13.693858</v>
      </c>
    </row>
    <row r="438">
      <c r="A438" s="31" t="s">
        <v>20</v>
      </c>
      <c r="B438" s="34" t="s">
        <v>387</v>
      </c>
      <c r="C438" s="35">
        <v>2009.0</v>
      </c>
      <c r="D438" s="34">
        <v>1.0</v>
      </c>
      <c r="E438" s="34">
        <v>13.0</v>
      </c>
      <c r="F438" s="35">
        <v>12.7051302</v>
      </c>
    </row>
    <row r="439">
      <c r="A439" s="31" t="s">
        <v>20</v>
      </c>
      <c r="B439" s="34" t="s">
        <v>387</v>
      </c>
      <c r="C439" s="35">
        <v>2010.0</v>
      </c>
      <c r="D439" s="34">
        <v>1.0</v>
      </c>
      <c r="E439" s="34">
        <v>13.0</v>
      </c>
      <c r="F439" s="35">
        <v>10.6572838</v>
      </c>
    </row>
    <row r="440">
      <c r="A440" s="31" t="s">
        <v>20</v>
      </c>
      <c r="B440" s="34" t="s">
        <v>387</v>
      </c>
      <c r="C440" s="35">
        <v>2011.0</v>
      </c>
      <c r="D440" s="34">
        <v>1.0</v>
      </c>
      <c r="E440" s="34">
        <v>13.0</v>
      </c>
      <c r="F440" s="35">
        <v>12.6575677</v>
      </c>
    </row>
    <row r="441">
      <c r="A441" s="31" t="s">
        <v>20</v>
      </c>
      <c r="B441" s="34" t="s">
        <v>387</v>
      </c>
      <c r="C441" s="35">
        <v>2012.0</v>
      </c>
      <c r="D441" s="34">
        <v>1.0</v>
      </c>
      <c r="E441" s="34">
        <v>13.0</v>
      </c>
      <c r="F441" s="35">
        <v>11.4515847</v>
      </c>
    </row>
    <row r="442">
      <c r="A442" s="31" t="s">
        <v>20</v>
      </c>
      <c r="B442" s="34" t="s">
        <v>387</v>
      </c>
      <c r="C442" s="35">
        <v>2013.0</v>
      </c>
      <c r="D442" s="34">
        <v>1.0</v>
      </c>
      <c r="E442" s="34">
        <v>13.0</v>
      </c>
      <c r="F442" s="35">
        <v>11.0778074</v>
      </c>
    </row>
    <row r="443">
      <c r="A443" s="31" t="s">
        <v>20</v>
      </c>
      <c r="B443" s="34" t="s">
        <v>387</v>
      </c>
      <c r="C443" s="35">
        <v>2014.0</v>
      </c>
      <c r="D443" s="34">
        <v>1.0</v>
      </c>
      <c r="E443" s="34">
        <v>13.0</v>
      </c>
      <c r="F443" s="35">
        <v>9.26383721</v>
      </c>
    </row>
    <row r="444">
      <c r="A444" s="31" t="s">
        <v>20</v>
      </c>
      <c r="B444" s="34" t="s">
        <v>387</v>
      </c>
      <c r="C444" s="35">
        <v>2015.0</v>
      </c>
      <c r="D444" s="34">
        <v>1.0</v>
      </c>
      <c r="E444" s="34">
        <v>13.0</v>
      </c>
      <c r="F444" s="35">
        <v>11.0734556</v>
      </c>
    </row>
    <row r="445">
      <c r="A445" s="31" t="s">
        <v>20</v>
      </c>
      <c r="B445" s="34" t="s">
        <v>387</v>
      </c>
      <c r="C445" s="35">
        <v>2016.0</v>
      </c>
      <c r="D445" s="34">
        <v>1.0</v>
      </c>
      <c r="E445" s="34">
        <v>13.0</v>
      </c>
      <c r="F445" s="35">
        <v>10.1253757</v>
      </c>
    </row>
    <row r="446">
      <c r="A446" s="31" t="s">
        <v>20</v>
      </c>
      <c r="B446" s="34" t="s">
        <v>387</v>
      </c>
      <c r="C446" s="35">
        <v>2017.0</v>
      </c>
      <c r="D446" s="34">
        <v>1.0</v>
      </c>
      <c r="E446" s="34">
        <v>13.0</v>
      </c>
      <c r="F446" s="35">
        <v>10.4684904</v>
      </c>
    </row>
    <row r="447">
      <c r="A447" s="31" t="s">
        <v>20</v>
      </c>
      <c r="B447" s="34" t="s">
        <v>387</v>
      </c>
      <c r="C447" s="35">
        <v>2018.0</v>
      </c>
      <c r="D447" s="34">
        <v>1.0</v>
      </c>
      <c r="E447" s="34">
        <v>13.0</v>
      </c>
      <c r="F447" s="35">
        <v>12.9771436</v>
      </c>
    </row>
    <row r="448">
      <c r="A448" s="31" t="s">
        <v>20</v>
      </c>
      <c r="B448" s="34" t="s">
        <v>387</v>
      </c>
      <c r="C448" s="35">
        <v>2019.0</v>
      </c>
      <c r="D448" s="34">
        <v>1.0</v>
      </c>
      <c r="E448" s="34">
        <v>13.0</v>
      </c>
      <c r="F448" s="35">
        <v>11.9423895</v>
      </c>
    </row>
    <row r="449">
      <c r="A449" s="31" t="s">
        <v>20</v>
      </c>
      <c r="B449" s="34" t="s">
        <v>387</v>
      </c>
      <c r="C449" s="35">
        <v>2020.0</v>
      </c>
      <c r="D449" s="34">
        <v>1.0</v>
      </c>
      <c r="E449" s="34">
        <v>13.0</v>
      </c>
      <c r="F449" s="35">
        <v>12.3829487</v>
      </c>
    </row>
    <row r="450">
      <c r="A450" s="31" t="s">
        <v>20</v>
      </c>
      <c r="B450" s="34" t="s">
        <v>387</v>
      </c>
      <c r="C450" s="35">
        <v>2021.0</v>
      </c>
      <c r="D450" s="34">
        <v>1.0</v>
      </c>
      <c r="E450" s="34">
        <v>13.0</v>
      </c>
      <c r="F450" s="35">
        <v>13.6933506</v>
      </c>
    </row>
    <row r="451">
      <c r="A451" s="31" t="s">
        <v>20</v>
      </c>
      <c r="B451" s="34" t="s">
        <v>387</v>
      </c>
      <c r="C451" s="35">
        <v>2022.0</v>
      </c>
      <c r="D451" s="34">
        <v>1.0</v>
      </c>
      <c r="E451" s="34">
        <v>13.0</v>
      </c>
      <c r="F451" s="35">
        <v>14.8234228</v>
      </c>
    </row>
    <row r="452">
      <c r="A452" s="31" t="s">
        <v>21</v>
      </c>
      <c r="B452" s="34" t="s">
        <v>393</v>
      </c>
      <c r="C452" s="35">
        <v>1998.0</v>
      </c>
      <c r="D452" s="34">
        <v>1.0</v>
      </c>
      <c r="E452" s="34">
        <v>13.0</v>
      </c>
      <c r="F452" s="35">
        <v>17.5588842</v>
      </c>
    </row>
    <row r="453">
      <c r="A453" s="31" t="s">
        <v>21</v>
      </c>
      <c r="B453" s="34" t="s">
        <v>393</v>
      </c>
      <c r="C453" s="35">
        <v>1999.0</v>
      </c>
      <c r="D453" s="34">
        <v>1.0</v>
      </c>
      <c r="E453" s="34">
        <v>13.0</v>
      </c>
      <c r="F453" s="35">
        <v>17.0592805</v>
      </c>
    </row>
    <row r="454">
      <c r="A454" s="31" t="s">
        <v>21</v>
      </c>
      <c r="B454" s="34" t="s">
        <v>393</v>
      </c>
      <c r="C454" s="35">
        <v>2000.0</v>
      </c>
      <c r="D454" s="34">
        <v>1.0</v>
      </c>
      <c r="E454" s="34">
        <v>13.0</v>
      </c>
      <c r="F454" s="35">
        <v>18.6643573</v>
      </c>
    </row>
    <row r="455">
      <c r="A455" s="31" t="s">
        <v>21</v>
      </c>
      <c r="B455" s="34" t="s">
        <v>393</v>
      </c>
      <c r="C455" s="35">
        <v>2001.0</v>
      </c>
      <c r="D455" s="34">
        <v>1.0</v>
      </c>
      <c r="E455" s="34">
        <v>13.0</v>
      </c>
      <c r="F455" s="35">
        <v>19.8701465</v>
      </c>
    </row>
    <row r="456">
      <c r="A456" s="31" t="s">
        <v>21</v>
      </c>
      <c r="B456" s="34" t="s">
        <v>393</v>
      </c>
      <c r="C456" s="35">
        <v>2002.0</v>
      </c>
      <c r="D456" s="34">
        <v>1.0</v>
      </c>
      <c r="E456" s="34">
        <v>13.0</v>
      </c>
      <c r="F456" s="35">
        <v>26.1642297</v>
      </c>
    </row>
    <row r="457">
      <c r="A457" s="31" t="s">
        <v>21</v>
      </c>
      <c r="B457" s="34" t="s">
        <v>393</v>
      </c>
      <c r="C457" s="35">
        <v>2003.0</v>
      </c>
      <c r="D457" s="34">
        <v>1.0</v>
      </c>
      <c r="E457" s="34">
        <v>13.0</v>
      </c>
      <c r="F457" s="35">
        <v>26.9468029</v>
      </c>
    </row>
    <row r="458">
      <c r="A458" s="31" t="s">
        <v>21</v>
      </c>
      <c r="B458" s="34" t="s">
        <v>393</v>
      </c>
      <c r="C458" s="35">
        <v>2004.0</v>
      </c>
      <c r="D458" s="34">
        <v>1.0</v>
      </c>
      <c r="E458" s="34">
        <v>13.0</v>
      </c>
      <c r="F458" s="35">
        <v>24.4394333</v>
      </c>
    </row>
    <row r="459">
      <c r="A459" s="31" t="s">
        <v>21</v>
      </c>
      <c r="B459" s="34" t="s">
        <v>393</v>
      </c>
      <c r="C459" s="35">
        <v>2005.0</v>
      </c>
      <c r="D459" s="34">
        <v>1.0</v>
      </c>
      <c r="E459" s="34">
        <v>13.0</v>
      </c>
      <c r="F459" s="35">
        <v>23.6621492</v>
      </c>
    </row>
    <row r="460">
      <c r="A460" s="31" t="s">
        <v>21</v>
      </c>
      <c r="B460" s="34" t="s">
        <v>393</v>
      </c>
      <c r="C460" s="35">
        <v>2006.0</v>
      </c>
      <c r="D460" s="34">
        <v>1.0</v>
      </c>
      <c r="E460" s="34">
        <v>13.0</v>
      </c>
      <c r="F460" s="35">
        <v>26.1169481</v>
      </c>
    </row>
    <row r="461">
      <c r="A461" s="31" t="s">
        <v>21</v>
      </c>
      <c r="B461" s="34" t="s">
        <v>393</v>
      </c>
      <c r="C461" s="35">
        <v>2007.0</v>
      </c>
      <c r="D461" s="34">
        <v>1.0</v>
      </c>
      <c r="E461" s="34">
        <v>13.0</v>
      </c>
      <c r="F461" s="35">
        <v>28.4047245</v>
      </c>
    </row>
    <row r="462">
      <c r="A462" s="31" t="s">
        <v>21</v>
      </c>
      <c r="B462" s="34" t="s">
        <v>393</v>
      </c>
      <c r="C462" s="35">
        <v>2008.0</v>
      </c>
      <c r="D462" s="34">
        <v>1.0</v>
      </c>
      <c r="E462" s="34">
        <v>13.0</v>
      </c>
      <c r="F462" s="35">
        <v>24.765393</v>
      </c>
    </row>
    <row r="463">
      <c r="A463" s="31" t="s">
        <v>21</v>
      </c>
      <c r="B463" s="34" t="s">
        <v>393</v>
      </c>
      <c r="C463" s="35">
        <v>2009.0</v>
      </c>
      <c r="D463" s="34">
        <v>1.0</v>
      </c>
      <c r="E463" s="34">
        <v>13.0</v>
      </c>
      <c r="F463" s="35">
        <v>26.1092496</v>
      </c>
    </row>
    <row r="464">
      <c r="A464" s="31" t="s">
        <v>21</v>
      </c>
      <c r="B464" s="34" t="s">
        <v>393</v>
      </c>
      <c r="C464" s="35">
        <v>2010.0</v>
      </c>
      <c r="D464" s="34">
        <v>1.0</v>
      </c>
      <c r="E464" s="34">
        <v>13.0</v>
      </c>
      <c r="F464" s="35">
        <v>25.6209226</v>
      </c>
    </row>
    <row r="465">
      <c r="A465" s="31" t="s">
        <v>21</v>
      </c>
      <c r="B465" s="34" t="s">
        <v>393</v>
      </c>
      <c r="C465" s="35">
        <v>2011.0</v>
      </c>
      <c r="D465" s="34">
        <v>1.0</v>
      </c>
      <c r="E465" s="34">
        <v>13.0</v>
      </c>
      <c r="F465" s="35">
        <v>25.5693849</v>
      </c>
    </row>
    <row r="466">
      <c r="A466" s="31" t="s">
        <v>21</v>
      </c>
      <c r="B466" s="34" t="s">
        <v>393</v>
      </c>
      <c r="C466" s="35">
        <v>2012.0</v>
      </c>
      <c r="D466" s="34">
        <v>1.0</v>
      </c>
      <c r="E466" s="34">
        <v>13.0</v>
      </c>
      <c r="F466" s="35">
        <v>23.8125767</v>
      </c>
    </row>
    <row r="467">
      <c r="A467" s="31" t="s">
        <v>21</v>
      </c>
      <c r="B467" s="34" t="s">
        <v>393</v>
      </c>
      <c r="C467" s="35">
        <v>2013.0</v>
      </c>
      <c r="D467" s="34">
        <v>1.0</v>
      </c>
      <c r="E467" s="34">
        <v>13.0</v>
      </c>
      <c r="F467" s="35">
        <v>17.0717856</v>
      </c>
    </row>
    <row r="468">
      <c r="A468" s="31" t="s">
        <v>21</v>
      </c>
      <c r="B468" s="34" t="s">
        <v>393</v>
      </c>
      <c r="C468" s="35">
        <v>2014.0</v>
      </c>
      <c r="D468" s="34">
        <v>1.0</v>
      </c>
      <c r="E468" s="34">
        <v>13.0</v>
      </c>
      <c r="F468" s="35">
        <v>17.315286</v>
      </c>
    </row>
    <row r="469">
      <c r="A469" s="31" t="s">
        <v>21</v>
      </c>
      <c r="B469" s="34" t="s">
        <v>393</v>
      </c>
      <c r="C469" s="35">
        <v>2015.0</v>
      </c>
      <c r="D469" s="34">
        <v>1.0</v>
      </c>
      <c r="E469" s="34">
        <v>13.0</v>
      </c>
      <c r="F469" s="35">
        <v>16.8501273</v>
      </c>
    </row>
    <row r="470">
      <c r="A470" s="31" t="s">
        <v>21</v>
      </c>
      <c r="B470" s="34" t="s">
        <v>393</v>
      </c>
      <c r="C470" s="35">
        <v>2016.0</v>
      </c>
      <c r="D470" s="34">
        <v>1.0</v>
      </c>
      <c r="E470" s="34">
        <v>13.0</v>
      </c>
      <c r="F470" s="35">
        <v>21.4087273</v>
      </c>
    </row>
    <row r="471">
      <c r="A471" s="31" t="s">
        <v>21</v>
      </c>
      <c r="B471" s="34" t="s">
        <v>393</v>
      </c>
      <c r="C471" s="35">
        <v>2017.0</v>
      </c>
      <c r="D471" s="34">
        <v>1.0</v>
      </c>
      <c r="E471" s="34">
        <v>13.0</v>
      </c>
      <c r="F471" s="35">
        <v>20.6615466</v>
      </c>
    </row>
    <row r="472">
      <c r="A472" s="31" t="s">
        <v>21</v>
      </c>
      <c r="B472" s="34" t="s">
        <v>393</v>
      </c>
      <c r="C472" s="35">
        <v>2018.0</v>
      </c>
      <c r="D472" s="34">
        <v>1.0</v>
      </c>
      <c r="E472" s="34">
        <v>13.0</v>
      </c>
      <c r="F472" s="35">
        <v>20.0803539</v>
      </c>
    </row>
    <row r="473">
      <c r="A473" s="31" t="s">
        <v>21</v>
      </c>
      <c r="B473" s="34" t="s">
        <v>393</v>
      </c>
      <c r="C473" s="35">
        <v>2019.0</v>
      </c>
      <c r="D473" s="34">
        <v>1.0</v>
      </c>
      <c r="E473" s="34">
        <v>13.0</v>
      </c>
      <c r="F473" s="35">
        <v>16.3589756</v>
      </c>
    </row>
    <row r="474">
      <c r="A474" s="31" t="s">
        <v>21</v>
      </c>
      <c r="B474" s="34" t="s">
        <v>393</v>
      </c>
      <c r="C474" s="35">
        <v>2020.0</v>
      </c>
      <c r="D474" s="34">
        <v>1.0</v>
      </c>
      <c r="E474" s="34">
        <v>13.0</v>
      </c>
      <c r="F474" s="35">
        <v>18.8394575</v>
      </c>
    </row>
    <row r="475">
      <c r="A475" s="31" t="s">
        <v>21</v>
      </c>
      <c r="B475" s="34" t="s">
        <v>393</v>
      </c>
      <c r="C475" s="35">
        <v>2021.0</v>
      </c>
      <c r="D475" s="34">
        <v>1.0</v>
      </c>
      <c r="E475" s="34">
        <v>13.0</v>
      </c>
      <c r="F475" s="35">
        <v>20.2382421</v>
      </c>
    </row>
    <row r="476">
      <c r="A476" s="31" t="s">
        <v>21</v>
      </c>
      <c r="B476" s="34" t="s">
        <v>393</v>
      </c>
      <c r="C476" s="35">
        <v>2022.0</v>
      </c>
      <c r="D476" s="34">
        <v>1.0</v>
      </c>
      <c r="E476" s="34">
        <v>13.0</v>
      </c>
      <c r="F476" s="35">
        <v>21.2731844</v>
      </c>
    </row>
    <row r="477">
      <c r="A477" s="31" t="s">
        <v>22</v>
      </c>
      <c r="B477" s="34" t="s">
        <v>408</v>
      </c>
      <c r="C477" s="35">
        <v>1998.0</v>
      </c>
      <c r="D477" s="34">
        <v>1.0</v>
      </c>
      <c r="E477" s="34">
        <v>13.0</v>
      </c>
      <c r="F477" s="35">
        <v>9.26984275</v>
      </c>
    </row>
    <row r="478">
      <c r="A478" s="31" t="s">
        <v>22</v>
      </c>
      <c r="B478" s="34" t="s">
        <v>408</v>
      </c>
      <c r="C478" s="35">
        <v>1999.0</v>
      </c>
      <c r="D478" s="34">
        <v>1.0</v>
      </c>
      <c r="E478" s="34">
        <v>13.0</v>
      </c>
      <c r="F478" s="35">
        <v>4.81213928</v>
      </c>
    </row>
    <row r="479">
      <c r="A479" s="31" t="s">
        <v>22</v>
      </c>
      <c r="B479" s="34" t="s">
        <v>408</v>
      </c>
      <c r="C479" s="35">
        <v>2000.0</v>
      </c>
      <c r="D479" s="34">
        <v>1.0</v>
      </c>
      <c r="E479" s="34">
        <v>13.0</v>
      </c>
      <c r="F479" s="35">
        <v>4.83347898</v>
      </c>
    </row>
    <row r="480">
      <c r="A480" s="31" t="s">
        <v>22</v>
      </c>
      <c r="B480" s="34" t="s">
        <v>408</v>
      </c>
      <c r="C480" s="35">
        <v>2001.0</v>
      </c>
      <c r="D480" s="34">
        <v>1.0</v>
      </c>
      <c r="E480" s="34">
        <v>13.0</v>
      </c>
      <c r="F480" s="35">
        <v>4.33675151</v>
      </c>
    </row>
    <row r="481">
      <c r="A481" s="31" t="s">
        <v>22</v>
      </c>
      <c r="B481" s="34" t="s">
        <v>408</v>
      </c>
      <c r="C481" s="35">
        <v>2002.0</v>
      </c>
      <c r="D481" s="34">
        <v>1.0</v>
      </c>
      <c r="E481" s="34">
        <v>13.0</v>
      </c>
      <c r="F481" s="35">
        <v>7.98103412</v>
      </c>
    </row>
    <row r="482">
      <c r="A482" s="31" t="s">
        <v>22</v>
      </c>
      <c r="B482" s="34" t="s">
        <v>408</v>
      </c>
      <c r="C482" s="35">
        <v>2003.0</v>
      </c>
      <c r="D482" s="34">
        <v>1.0</v>
      </c>
      <c r="E482" s="34">
        <v>13.0</v>
      </c>
      <c r="F482" s="35">
        <v>12.2492101</v>
      </c>
    </row>
    <row r="483">
      <c r="A483" s="31" t="s">
        <v>22</v>
      </c>
      <c r="B483" s="34" t="s">
        <v>408</v>
      </c>
      <c r="C483" s="35">
        <v>2004.0</v>
      </c>
      <c r="D483" s="34">
        <v>1.0</v>
      </c>
      <c r="E483" s="34">
        <v>13.0</v>
      </c>
      <c r="F483" s="35">
        <v>10.005895</v>
      </c>
    </row>
    <row r="484">
      <c r="A484" s="31" t="s">
        <v>22</v>
      </c>
      <c r="B484" s="34" t="s">
        <v>408</v>
      </c>
      <c r="C484" s="35">
        <v>2005.0</v>
      </c>
      <c r="D484" s="34">
        <v>1.0</v>
      </c>
      <c r="E484" s="34">
        <v>13.0</v>
      </c>
      <c r="F484" s="35">
        <v>12.9215242</v>
      </c>
    </row>
    <row r="485">
      <c r="A485" s="31" t="s">
        <v>22</v>
      </c>
      <c r="B485" s="34" t="s">
        <v>408</v>
      </c>
      <c r="C485" s="35">
        <v>2006.0</v>
      </c>
      <c r="D485" s="34">
        <v>1.0</v>
      </c>
      <c r="E485" s="34">
        <v>13.0</v>
      </c>
      <c r="F485" s="35">
        <v>12.1389321</v>
      </c>
    </row>
    <row r="486">
      <c r="A486" s="31" t="s">
        <v>22</v>
      </c>
      <c r="B486" s="34" t="s">
        <v>408</v>
      </c>
      <c r="C486" s="35">
        <v>2007.0</v>
      </c>
      <c r="D486" s="34">
        <v>1.0</v>
      </c>
      <c r="E486" s="34">
        <v>13.0</v>
      </c>
      <c r="F486" s="35">
        <v>11.8672121</v>
      </c>
    </row>
    <row r="487">
      <c r="A487" s="31" t="s">
        <v>22</v>
      </c>
      <c r="B487" s="34" t="s">
        <v>408</v>
      </c>
      <c r="C487" s="35">
        <v>2008.0</v>
      </c>
      <c r="D487" s="34">
        <v>1.0</v>
      </c>
      <c r="E487" s="34">
        <v>13.0</v>
      </c>
      <c r="F487" s="35">
        <v>10.8295643</v>
      </c>
    </row>
    <row r="488">
      <c r="A488" s="31" t="s">
        <v>22</v>
      </c>
      <c r="B488" s="34" t="s">
        <v>408</v>
      </c>
      <c r="C488" s="35">
        <v>2009.0</v>
      </c>
      <c r="D488" s="34">
        <v>1.0</v>
      </c>
      <c r="E488" s="34">
        <v>13.0</v>
      </c>
      <c r="F488" s="35">
        <v>8.64785897</v>
      </c>
    </row>
    <row r="489">
      <c r="A489" s="31" t="s">
        <v>22</v>
      </c>
      <c r="B489" s="34" t="s">
        <v>408</v>
      </c>
      <c r="C489" s="35">
        <v>2010.0</v>
      </c>
      <c r="D489" s="34">
        <v>1.0</v>
      </c>
      <c r="E489" s="34">
        <v>13.0</v>
      </c>
      <c r="F489" s="35">
        <v>7.59422998</v>
      </c>
    </row>
    <row r="490">
      <c r="A490" s="31" t="s">
        <v>22</v>
      </c>
      <c r="B490" s="34" t="s">
        <v>408</v>
      </c>
      <c r="C490" s="35">
        <v>2011.0</v>
      </c>
      <c r="D490" s="34">
        <v>1.0</v>
      </c>
      <c r="E490" s="34">
        <v>13.0</v>
      </c>
      <c r="F490" s="35">
        <v>11.2262876</v>
      </c>
    </row>
    <row r="491">
      <c r="A491" s="31" t="s">
        <v>22</v>
      </c>
      <c r="B491" s="34" t="s">
        <v>408</v>
      </c>
      <c r="C491" s="35">
        <v>2012.0</v>
      </c>
      <c r="D491" s="34">
        <v>1.0</v>
      </c>
      <c r="E491" s="34">
        <v>13.0</v>
      </c>
      <c r="F491" s="35">
        <v>12.4259461</v>
      </c>
    </row>
    <row r="492">
      <c r="A492" s="31" t="s">
        <v>22</v>
      </c>
      <c r="B492" s="34" t="s">
        <v>408</v>
      </c>
      <c r="C492" s="35">
        <v>2013.0</v>
      </c>
      <c r="D492" s="34">
        <v>1.0</v>
      </c>
      <c r="E492" s="34">
        <v>13.0</v>
      </c>
      <c r="F492" s="35">
        <v>13.0877787</v>
      </c>
    </row>
    <row r="493">
      <c r="A493" s="31" t="s">
        <v>22</v>
      </c>
      <c r="B493" s="34" t="s">
        <v>408</v>
      </c>
      <c r="C493" s="35">
        <v>2014.0</v>
      </c>
      <c r="D493" s="34">
        <v>1.0</v>
      </c>
      <c r="E493" s="34">
        <v>13.0</v>
      </c>
      <c r="F493" s="35">
        <v>11.2674592</v>
      </c>
    </row>
    <row r="494">
      <c r="A494" s="31" t="s">
        <v>22</v>
      </c>
      <c r="B494" s="34" t="s">
        <v>408</v>
      </c>
      <c r="C494" s="35">
        <v>2015.0</v>
      </c>
      <c r="D494" s="34">
        <v>1.0</v>
      </c>
      <c r="E494" s="34">
        <v>13.0</v>
      </c>
      <c r="F494" s="35">
        <v>11.7351725</v>
      </c>
    </row>
    <row r="495">
      <c r="A495" s="31" t="s">
        <v>22</v>
      </c>
      <c r="B495" s="34" t="s">
        <v>408</v>
      </c>
      <c r="C495" s="35">
        <v>2016.0</v>
      </c>
      <c r="D495" s="34">
        <v>1.0</v>
      </c>
      <c r="E495" s="34">
        <v>13.0</v>
      </c>
      <c r="F495" s="35">
        <v>10.9405214</v>
      </c>
    </row>
    <row r="496">
      <c r="A496" s="31" t="s">
        <v>22</v>
      </c>
      <c r="B496" s="34" t="s">
        <v>408</v>
      </c>
      <c r="C496" s="35">
        <v>2017.0</v>
      </c>
      <c r="D496" s="34">
        <v>1.0</v>
      </c>
      <c r="E496" s="34">
        <v>13.0</v>
      </c>
      <c r="F496" s="35">
        <v>11.1521613</v>
      </c>
    </row>
    <row r="497">
      <c r="A497" s="31" t="s">
        <v>22</v>
      </c>
      <c r="B497" s="34" t="s">
        <v>408</v>
      </c>
      <c r="C497" s="35">
        <v>2018.0</v>
      </c>
      <c r="D497" s="34">
        <v>1.0</v>
      </c>
      <c r="E497" s="34">
        <v>13.0</v>
      </c>
      <c r="F497" s="35">
        <v>11.4014826</v>
      </c>
    </row>
    <row r="498">
      <c r="A498" s="31" t="s">
        <v>22</v>
      </c>
      <c r="B498" s="34" t="s">
        <v>408</v>
      </c>
      <c r="C498" s="35">
        <v>2019.0</v>
      </c>
      <c r="D498" s="34">
        <v>1.0</v>
      </c>
      <c r="E498" s="34">
        <v>13.0</v>
      </c>
      <c r="F498" s="35">
        <v>10.3238673</v>
      </c>
    </row>
    <row r="499">
      <c r="A499" s="31" t="s">
        <v>22</v>
      </c>
      <c r="B499" s="34" t="s">
        <v>408</v>
      </c>
      <c r="C499" s="35">
        <v>2020.0</v>
      </c>
      <c r="D499" s="34">
        <v>1.0</v>
      </c>
      <c r="E499" s="34">
        <v>13.0</v>
      </c>
      <c r="F499" s="35">
        <v>8.6861246</v>
      </c>
    </row>
    <row r="500">
      <c r="A500" s="31" t="s">
        <v>22</v>
      </c>
      <c r="B500" s="34" t="s">
        <v>408</v>
      </c>
      <c r="C500" s="35">
        <v>2021.0</v>
      </c>
      <c r="D500" s="34">
        <v>1.0</v>
      </c>
      <c r="E500" s="34">
        <v>13.0</v>
      </c>
      <c r="F500" s="35">
        <v>9.80505614</v>
      </c>
    </row>
    <row r="501">
      <c r="A501" s="31" t="s">
        <v>22</v>
      </c>
      <c r="B501" s="34" t="s">
        <v>408</v>
      </c>
      <c r="C501" s="35">
        <v>2022.0</v>
      </c>
      <c r="D501" s="34">
        <v>1.0</v>
      </c>
      <c r="E501" s="34">
        <v>13.0</v>
      </c>
      <c r="F501" s="35">
        <v>10.5487689</v>
      </c>
    </row>
    <row r="502">
      <c r="A502" s="31" t="s">
        <v>23</v>
      </c>
      <c r="B502" s="34" t="s">
        <v>379</v>
      </c>
      <c r="C502" s="35">
        <v>1998.0</v>
      </c>
      <c r="D502" s="34">
        <v>1.0</v>
      </c>
      <c r="E502" s="34">
        <v>13.0</v>
      </c>
      <c r="F502" s="35">
        <v>15.6558916</v>
      </c>
    </row>
    <row r="503">
      <c r="A503" s="31" t="s">
        <v>23</v>
      </c>
      <c r="B503" s="34" t="s">
        <v>379</v>
      </c>
      <c r="C503" s="35">
        <v>1999.0</v>
      </c>
      <c r="D503" s="34">
        <v>1.0</v>
      </c>
      <c r="E503" s="34">
        <v>13.0</v>
      </c>
      <c r="F503" s="35">
        <v>14.2915851</v>
      </c>
    </row>
    <row r="504">
      <c r="A504" s="31" t="s">
        <v>23</v>
      </c>
      <c r="B504" s="34" t="s">
        <v>379</v>
      </c>
      <c r="C504" s="35">
        <v>2000.0</v>
      </c>
      <c r="D504" s="34">
        <v>1.0</v>
      </c>
      <c r="E504" s="34">
        <v>13.0</v>
      </c>
      <c r="F504" s="35">
        <v>13.0585956</v>
      </c>
    </row>
    <row r="505">
      <c r="A505" s="31" t="s">
        <v>23</v>
      </c>
      <c r="B505" s="34" t="s">
        <v>379</v>
      </c>
      <c r="C505" s="35">
        <v>2001.0</v>
      </c>
      <c r="D505" s="34">
        <v>1.0</v>
      </c>
      <c r="E505" s="34">
        <v>13.0</v>
      </c>
      <c r="F505" s="35">
        <v>14.4464435</v>
      </c>
    </row>
    <row r="506">
      <c r="A506" s="31" t="s">
        <v>23</v>
      </c>
      <c r="B506" s="34" t="s">
        <v>379</v>
      </c>
      <c r="C506" s="35">
        <v>2002.0</v>
      </c>
      <c r="D506" s="34">
        <v>1.0</v>
      </c>
      <c r="E506" s="34">
        <v>13.0</v>
      </c>
      <c r="F506" s="35">
        <v>13.328814</v>
      </c>
    </row>
    <row r="507">
      <c r="A507" s="31" t="s">
        <v>23</v>
      </c>
      <c r="B507" s="34" t="s">
        <v>379</v>
      </c>
      <c r="C507" s="35">
        <v>2003.0</v>
      </c>
      <c r="D507" s="34">
        <v>1.0</v>
      </c>
      <c r="E507" s="34">
        <v>13.0</v>
      </c>
      <c r="F507" s="35">
        <v>13.5926666</v>
      </c>
    </row>
    <row r="508">
      <c r="A508" s="31" t="s">
        <v>23</v>
      </c>
      <c r="B508" s="34" t="s">
        <v>379</v>
      </c>
      <c r="C508" s="35">
        <v>2004.0</v>
      </c>
      <c r="D508" s="34">
        <v>1.0</v>
      </c>
      <c r="E508" s="34">
        <v>13.0</v>
      </c>
      <c r="F508" s="35">
        <v>12.2912249</v>
      </c>
    </row>
    <row r="509">
      <c r="A509" s="31" t="s">
        <v>23</v>
      </c>
      <c r="B509" s="34" t="s">
        <v>379</v>
      </c>
      <c r="C509" s="35">
        <v>2005.0</v>
      </c>
      <c r="D509" s="34">
        <v>1.0</v>
      </c>
      <c r="E509" s="34">
        <v>13.0</v>
      </c>
      <c r="F509" s="35">
        <v>16.4713228</v>
      </c>
    </row>
    <row r="510">
      <c r="A510" s="31" t="s">
        <v>23</v>
      </c>
      <c r="B510" s="34" t="s">
        <v>379</v>
      </c>
      <c r="C510" s="35">
        <v>2006.0</v>
      </c>
      <c r="D510" s="34">
        <v>1.0</v>
      </c>
      <c r="E510" s="34">
        <v>13.0</v>
      </c>
      <c r="F510" s="35">
        <v>15.2172589</v>
      </c>
    </row>
    <row r="511">
      <c r="A511" s="31" t="s">
        <v>23</v>
      </c>
      <c r="B511" s="34" t="s">
        <v>379</v>
      </c>
      <c r="C511" s="35">
        <v>2007.0</v>
      </c>
      <c r="D511" s="34">
        <v>1.0</v>
      </c>
      <c r="E511" s="34">
        <v>13.0</v>
      </c>
      <c r="F511" s="35">
        <v>15.2598354</v>
      </c>
    </row>
    <row r="512">
      <c r="A512" s="31" t="s">
        <v>23</v>
      </c>
      <c r="B512" s="34" t="s">
        <v>379</v>
      </c>
      <c r="C512" s="35">
        <v>2008.0</v>
      </c>
      <c r="D512" s="34">
        <v>1.0</v>
      </c>
      <c r="E512" s="34">
        <v>13.0</v>
      </c>
      <c r="F512" s="35">
        <v>16.8468053</v>
      </c>
    </row>
    <row r="513">
      <c r="A513" s="31" t="s">
        <v>23</v>
      </c>
      <c r="B513" s="34" t="s">
        <v>379</v>
      </c>
      <c r="C513" s="35">
        <v>2009.0</v>
      </c>
      <c r="D513" s="34">
        <v>1.0</v>
      </c>
      <c r="E513" s="34">
        <v>13.0</v>
      </c>
      <c r="F513" s="35">
        <v>15.5812023</v>
      </c>
    </row>
    <row r="514">
      <c r="A514" s="31" t="s">
        <v>23</v>
      </c>
      <c r="B514" s="34" t="s">
        <v>379</v>
      </c>
      <c r="C514" s="35">
        <v>2010.0</v>
      </c>
      <c r="D514" s="34">
        <v>1.0</v>
      </c>
      <c r="E514" s="34">
        <v>13.0</v>
      </c>
      <c r="F514" s="35">
        <v>15.364851</v>
      </c>
    </row>
    <row r="515">
      <c r="A515" s="31" t="s">
        <v>23</v>
      </c>
      <c r="B515" s="34" t="s">
        <v>379</v>
      </c>
      <c r="C515" s="35">
        <v>2011.0</v>
      </c>
      <c r="D515" s="34">
        <v>1.0</v>
      </c>
      <c r="E515" s="34">
        <v>13.0</v>
      </c>
      <c r="F515" s="35">
        <v>13.1424918</v>
      </c>
    </row>
    <row r="516">
      <c r="A516" s="31" t="s">
        <v>23</v>
      </c>
      <c r="B516" s="34" t="s">
        <v>379</v>
      </c>
      <c r="C516" s="35">
        <v>2012.0</v>
      </c>
      <c r="D516" s="34">
        <v>1.0</v>
      </c>
      <c r="E516" s="34">
        <v>13.0</v>
      </c>
      <c r="F516" s="35">
        <v>12.9437353</v>
      </c>
    </row>
    <row r="517">
      <c r="A517" s="31" t="s">
        <v>23</v>
      </c>
      <c r="B517" s="34" t="s">
        <v>379</v>
      </c>
      <c r="C517" s="35">
        <v>2013.0</v>
      </c>
      <c r="D517" s="34">
        <v>1.0</v>
      </c>
      <c r="E517" s="34">
        <v>13.0</v>
      </c>
      <c r="F517" s="35">
        <v>12.4073939</v>
      </c>
    </row>
    <row r="518">
      <c r="A518" s="31" t="s">
        <v>23</v>
      </c>
      <c r="B518" s="34" t="s">
        <v>379</v>
      </c>
      <c r="C518" s="35">
        <v>2014.0</v>
      </c>
      <c r="D518" s="34">
        <v>1.0</v>
      </c>
      <c r="E518" s="34">
        <v>13.0</v>
      </c>
      <c r="F518" s="35">
        <v>11.9875864</v>
      </c>
    </row>
    <row r="519">
      <c r="A519" s="31" t="s">
        <v>23</v>
      </c>
      <c r="B519" s="34" t="s">
        <v>379</v>
      </c>
      <c r="C519" s="35">
        <v>2015.0</v>
      </c>
      <c r="D519" s="34">
        <v>1.0</v>
      </c>
      <c r="E519" s="34">
        <v>13.0</v>
      </c>
      <c r="F519" s="35">
        <v>13.1545365</v>
      </c>
    </row>
    <row r="520">
      <c r="A520" s="31" t="s">
        <v>23</v>
      </c>
      <c r="B520" s="34" t="s">
        <v>379</v>
      </c>
      <c r="C520" s="35">
        <v>2016.0</v>
      </c>
      <c r="D520" s="34">
        <v>1.0</v>
      </c>
      <c r="E520" s="34">
        <v>13.0</v>
      </c>
      <c r="F520" s="35">
        <v>11.4519344</v>
      </c>
    </row>
    <row r="521">
      <c r="A521" s="31" t="s">
        <v>23</v>
      </c>
      <c r="B521" s="34" t="s">
        <v>379</v>
      </c>
      <c r="C521" s="35">
        <v>2017.0</v>
      </c>
      <c r="D521" s="34">
        <v>1.0</v>
      </c>
      <c r="E521" s="34">
        <v>13.0</v>
      </c>
      <c r="F521" s="35">
        <v>9.79902301</v>
      </c>
    </row>
    <row r="522">
      <c r="A522" s="31" t="s">
        <v>23</v>
      </c>
      <c r="B522" s="34" t="s">
        <v>379</v>
      </c>
      <c r="C522" s="35">
        <v>2018.0</v>
      </c>
      <c r="D522" s="34">
        <v>1.0</v>
      </c>
      <c r="E522" s="34">
        <v>13.0</v>
      </c>
      <c r="F522" s="35">
        <v>8.88867691</v>
      </c>
    </row>
    <row r="523">
      <c r="A523" s="31" t="s">
        <v>23</v>
      </c>
      <c r="B523" s="34" t="s">
        <v>379</v>
      </c>
      <c r="C523" s="35">
        <v>2019.0</v>
      </c>
      <c r="D523" s="34">
        <v>1.0</v>
      </c>
      <c r="E523" s="34">
        <v>13.0</v>
      </c>
      <c r="F523" s="35">
        <v>10.597503</v>
      </c>
    </row>
    <row r="524">
      <c r="A524" s="31" t="s">
        <v>23</v>
      </c>
      <c r="B524" s="34" t="s">
        <v>379</v>
      </c>
      <c r="C524" s="35">
        <v>2020.0</v>
      </c>
      <c r="D524" s="34">
        <v>1.0</v>
      </c>
      <c r="E524" s="34">
        <v>13.0</v>
      </c>
      <c r="F524" s="35">
        <v>9.94185915</v>
      </c>
    </row>
    <row r="525">
      <c r="A525" s="31" t="s">
        <v>23</v>
      </c>
      <c r="B525" s="34" t="s">
        <v>379</v>
      </c>
      <c r="C525" s="35">
        <v>2021.0</v>
      </c>
      <c r="D525" s="34">
        <v>1.0</v>
      </c>
      <c r="E525" s="34">
        <v>13.0</v>
      </c>
      <c r="F525" s="35">
        <v>11.1102215</v>
      </c>
    </row>
    <row r="526">
      <c r="A526" s="31" t="s">
        <v>23</v>
      </c>
      <c r="B526" s="34" t="s">
        <v>379</v>
      </c>
      <c r="C526" s="35">
        <v>2022.0</v>
      </c>
      <c r="D526" s="34">
        <v>1.0</v>
      </c>
      <c r="E526" s="34">
        <v>13.0</v>
      </c>
      <c r="F526" s="35">
        <v>12.8871505</v>
      </c>
    </row>
    <row r="527">
      <c r="A527" s="31" t="s">
        <v>24</v>
      </c>
      <c r="B527" s="34" t="s">
        <v>386</v>
      </c>
      <c r="C527" s="35">
        <v>1998.0</v>
      </c>
      <c r="D527" s="34">
        <v>1.0</v>
      </c>
      <c r="E527" s="34">
        <v>13.0</v>
      </c>
      <c r="F527" s="35">
        <v>13.7489134</v>
      </c>
    </row>
    <row r="528">
      <c r="A528" s="31" t="s">
        <v>24</v>
      </c>
      <c r="B528" s="34" t="s">
        <v>386</v>
      </c>
      <c r="C528" s="35">
        <v>1999.0</v>
      </c>
      <c r="D528" s="34">
        <v>1.0</v>
      </c>
      <c r="E528" s="34">
        <v>13.0</v>
      </c>
      <c r="F528" s="35">
        <v>14.4725647</v>
      </c>
    </row>
    <row r="529">
      <c r="A529" s="31" t="s">
        <v>24</v>
      </c>
      <c r="B529" s="34" t="s">
        <v>386</v>
      </c>
      <c r="C529" s="35">
        <v>2000.0</v>
      </c>
      <c r="D529" s="34">
        <v>1.0</v>
      </c>
      <c r="E529" s="34">
        <v>13.0</v>
      </c>
      <c r="F529" s="35">
        <v>15.801328</v>
      </c>
    </row>
    <row r="530">
      <c r="A530" s="31" t="s">
        <v>24</v>
      </c>
      <c r="B530" s="34" t="s">
        <v>386</v>
      </c>
      <c r="C530" s="35">
        <v>2001.0</v>
      </c>
      <c r="D530" s="34">
        <v>1.0</v>
      </c>
      <c r="E530" s="34">
        <v>13.0</v>
      </c>
      <c r="F530" s="35">
        <v>13.900649</v>
      </c>
    </row>
    <row r="531">
      <c r="A531" s="31" t="s">
        <v>24</v>
      </c>
      <c r="B531" s="34" t="s">
        <v>386</v>
      </c>
      <c r="C531" s="35">
        <v>2002.0</v>
      </c>
      <c r="D531" s="34">
        <v>1.0</v>
      </c>
      <c r="E531" s="34">
        <v>13.0</v>
      </c>
      <c r="F531" s="35">
        <v>15.4650844</v>
      </c>
    </row>
    <row r="532">
      <c r="A532" s="31" t="s">
        <v>24</v>
      </c>
      <c r="B532" s="34" t="s">
        <v>386</v>
      </c>
      <c r="C532" s="35">
        <v>2003.0</v>
      </c>
      <c r="D532" s="34">
        <v>1.0</v>
      </c>
      <c r="E532" s="34">
        <v>13.0</v>
      </c>
      <c r="F532" s="35">
        <v>15.3095091</v>
      </c>
    </row>
    <row r="533">
      <c r="A533" s="31" t="s">
        <v>24</v>
      </c>
      <c r="B533" s="34" t="s">
        <v>386</v>
      </c>
      <c r="C533" s="35">
        <v>2004.0</v>
      </c>
      <c r="D533" s="34">
        <v>1.0</v>
      </c>
      <c r="E533" s="34">
        <v>13.0</v>
      </c>
      <c r="F533" s="35">
        <v>15.6349735</v>
      </c>
    </row>
    <row r="534">
      <c r="A534" s="31" t="s">
        <v>24</v>
      </c>
      <c r="B534" s="34" t="s">
        <v>386</v>
      </c>
      <c r="C534" s="35">
        <v>2005.0</v>
      </c>
      <c r="D534" s="34">
        <v>1.0</v>
      </c>
      <c r="E534" s="34">
        <v>13.0</v>
      </c>
      <c r="F534" s="35">
        <v>14.7349521</v>
      </c>
    </row>
    <row r="535">
      <c r="A535" s="31" t="s">
        <v>24</v>
      </c>
      <c r="B535" s="34" t="s">
        <v>386</v>
      </c>
      <c r="C535" s="35">
        <v>2006.0</v>
      </c>
      <c r="D535" s="34">
        <v>1.0</v>
      </c>
      <c r="E535" s="34">
        <v>13.0</v>
      </c>
      <c r="F535" s="35">
        <v>14.1636933</v>
      </c>
    </row>
    <row r="536">
      <c r="A536" s="31" t="s">
        <v>24</v>
      </c>
      <c r="B536" s="34" t="s">
        <v>386</v>
      </c>
      <c r="C536" s="35">
        <v>2007.0</v>
      </c>
      <c r="D536" s="34">
        <v>1.0</v>
      </c>
      <c r="E536" s="34">
        <v>13.0</v>
      </c>
      <c r="F536" s="35">
        <v>14.2694464</v>
      </c>
    </row>
    <row r="537">
      <c r="A537" s="31" t="s">
        <v>24</v>
      </c>
      <c r="B537" s="34" t="s">
        <v>386</v>
      </c>
      <c r="C537" s="35">
        <v>2008.0</v>
      </c>
      <c r="D537" s="34">
        <v>1.0</v>
      </c>
      <c r="E537" s="34">
        <v>13.0</v>
      </c>
      <c r="F537" s="35">
        <v>15.0385583</v>
      </c>
    </row>
    <row r="538">
      <c r="A538" s="31" t="s">
        <v>24</v>
      </c>
      <c r="B538" s="34" t="s">
        <v>386</v>
      </c>
      <c r="C538" s="35">
        <v>2009.0</v>
      </c>
      <c r="D538" s="34">
        <v>1.0</v>
      </c>
      <c r="E538" s="34">
        <v>13.0</v>
      </c>
      <c r="F538" s="35">
        <v>14.8489757</v>
      </c>
    </row>
    <row r="539">
      <c r="A539" s="31" t="s">
        <v>24</v>
      </c>
      <c r="B539" s="34" t="s">
        <v>386</v>
      </c>
      <c r="C539" s="35">
        <v>2010.0</v>
      </c>
      <c r="D539" s="34">
        <v>1.0</v>
      </c>
      <c r="E539" s="34">
        <v>13.0</v>
      </c>
      <c r="F539" s="35">
        <v>12.2981793</v>
      </c>
    </row>
    <row r="540">
      <c r="A540" s="31" t="s">
        <v>24</v>
      </c>
      <c r="B540" s="34" t="s">
        <v>386</v>
      </c>
      <c r="C540" s="35">
        <v>2011.0</v>
      </c>
      <c r="D540" s="34">
        <v>1.0</v>
      </c>
      <c r="E540" s="34">
        <v>13.0</v>
      </c>
      <c r="F540" s="35">
        <v>12.6760947</v>
      </c>
    </row>
    <row r="541">
      <c r="A541" s="31" t="s">
        <v>24</v>
      </c>
      <c r="B541" s="34" t="s">
        <v>386</v>
      </c>
      <c r="C541" s="35">
        <v>2012.0</v>
      </c>
      <c r="D541" s="34">
        <v>1.0</v>
      </c>
      <c r="E541" s="34">
        <v>13.0</v>
      </c>
      <c r="F541" s="35">
        <v>13.7971537</v>
      </c>
    </row>
    <row r="542">
      <c r="A542" s="31" t="s">
        <v>24</v>
      </c>
      <c r="B542" s="34" t="s">
        <v>386</v>
      </c>
      <c r="C542" s="35">
        <v>2013.0</v>
      </c>
      <c r="D542" s="34">
        <v>1.0</v>
      </c>
      <c r="E542" s="34">
        <v>13.0</v>
      </c>
      <c r="F542" s="35">
        <v>11.5961662</v>
      </c>
    </row>
    <row r="543">
      <c r="A543" s="31" t="s">
        <v>24</v>
      </c>
      <c r="B543" s="34" t="s">
        <v>386</v>
      </c>
      <c r="C543" s="35">
        <v>2014.0</v>
      </c>
      <c r="D543" s="34">
        <v>1.0</v>
      </c>
      <c r="E543" s="34">
        <v>13.0</v>
      </c>
      <c r="F543" s="35">
        <v>12.0612308</v>
      </c>
    </row>
    <row r="544">
      <c r="A544" s="31" t="s">
        <v>24</v>
      </c>
      <c r="B544" s="34" t="s">
        <v>386</v>
      </c>
      <c r="C544" s="35">
        <v>2015.0</v>
      </c>
      <c r="D544" s="34">
        <v>1.0</v>
      </c>
      <c r="E544" s="34">
        <v>13.0</v>
      </c>
      <c r="F544" s="35">
        <v>12.456792</v>
      </c>
    </row>
    <row r="545">
      <c r="A545" s="31" t="s">
        <v>24</v>
      </c>
      <c r="B545" s="34" t="s">
        <v>386</v>
      </c>
      <c r="C545" s="35">
        <v>2016.0</v>
      </c>
      <c r="D545" s="34">
        <v>1.0</v>
      </c>
      <c r="E545" s="34">
        <v>13.0</v>
      </c>
      <c r="F545" s="35">
        <v>12.2347964</v>
      </c>
    </row>
    <row r="546">
      <c r="A546" s="31" t="s">
        <v>24</v>
      </c>
      <c r="B546" s="34" t="s">
        <v>386</v>
      </c>
      <c r="C546" s="35">
        <v>2017.0</v>
      </c>
      <c r="D546" s="34">
        <v>1.0</v>
      </c>
      <c r="E546" s="34">
        <v>13.0</v>
      </c>
      <c r="F546" s="35">
        <v>13.0360457</v>
      </c>
    </row>
    <row r="547">
      <c r="A547" s="31" t="s">
        <v>24</v>
      </c>
      <c r="B547" s="34" t="s">
        <v>386</v>
      </c>
      <c r="C547" s="35">
        <v>2018.0</v>
      </c>
      <c r="D547" s="34">
        <v>1.0</v>
      </c>
      <c r="E547" s="34">
        <v>13.0</v>
      </c>
      <c r="F547" s="35">
        <v>11.6029905</v>
      </c>
    </row>
    <row r="548">
      <c r="A548" s="31" t="s">
        <v>24</v>
      </c>
      <c r="B548" s="34" t="s">
        <v>386</v>
      </c>
      <c r="C548" s="35">
        <v>2019.0</v>
      </c>
      <c r="D548" s="34">
        <v>1.0</v>
      </c>
      <c r="E548" s="34">
        <v>13.0</v>
      </c>
      <c r="F548" s="35">
        <v>10.155033</v>
      </c>
    </row>
    <row r="549">
      <c r="A549" s="31" t="s">
        <v>24</v>
      </c>
      <c r="B549" s="34" t="s">
        <v>386</v>
      </c>
      <c r="C549" s="35">
        <v>2020.0</v>
      </c>
      <c r="D549" s="34">
        <v>1.0</v>
      </c>
      <c r="E549" s="34">
        <v>13.0</v>
      </c>
      <c r="F549" s="35">
        <v>8.9333425</v>
      </c>
    </row>
    <row r="550">
      <c r="A550" s="31" t="s">
        <v>24</v>
      </c>
      <c r="B550" s="34" t="s">
        <v>386</v>
      </c>
      <c r="C550" s="35">
        <v>2021.0</v>
      </c>
      <c r="D550" s="34">
        <v>1.0</v>
      </c>
      <c r="E550" s="34">
        <v>13.0</v>
      </c>
      <c r="F550" s="35">
        <v>8.33006592</v>
      </c>
    </row>
    <row r="551">
      <c r="A551" s="31" t="s">
        <v>24</v>
      </c>
      <c r="B551" s="34" t="s">
        <v>386</v>
      </c>
      <c r="C551" s="35">
        <v>2022.0</v>
      </c>
      <c r="D551" s="34">
        <v>1.0</v>
      </c>
      <c r="E551" s="34">
        <v>13.0</v>
      </c>
      <c r="F551" s="35">
        <v>9.83181155</v>
      </c>
    </row>
    <row r="552">
      <c r="A552" s="31" t="s">
        <v>25</v>
      </c>
      <c r="B552" s="34" t="s">
        <v>406</v>
      </c>
      <c r="C552" s="35">
        <v>1998.0</v>
      </c>
      <c r="D552" s="34">
        <v>1.0</v>
      </c>
      <c r="E552" s="34">
        <v>13.0</v>
      </c>
      <c r="F552" s="35">
        <v>17.8743919</v>
      </c>
    </row>
    <row r="553">
      <c r="A553" s="31" t="s">
        <v>25</v>
      </c>
      <c r="B553" s="34" t="s">
        <v>406</v>
      </c>
      <c r="C553" s="35">
        <v>1999.0</v>
      </c>
      <c r="D553" s="34">
        <v>1.0</v>
      </c>
      <c r="E553" s="34">
        <v>13.0</v>
      </c>
      <c r="F553" s="35">
        <v>17.8456656</v>
      </c>
    </row>
    <row r="554">
      <c r="A554" s="31" t="s">
        <v>25</v>
      </c>
      <c r="B554" s="34" t="s">
        <v>406</v>
      </c>
      <c r="C554" s="35">
        <v>2000.0</v>
      </c>
      <c r="D554" s="34">
        <v>1.0</v>
      </c>
      <c r="E554" s="34">
        <v>13.0</v>
      </c>
      <c r="F554" s="35">
        <v>21.6888024</v>
      </c>
    </row>
    <row r="555">
      <c r="A555" s="31" t="s">
        <v>25</v>
      </c>
      <c r="B555" s="34" t="s">
        <v>406</v>
      </c>
      <c r="C555" s="35">
        <v>2001.0</v>
      </c>
      <c r="D555" s="34">
        <v>1.0</v>
      </c>
      <c r="E555" s="34">
        <v>13.0</v>
      </c>
      <c r="F555" s="35">
        <v>23.147492</v>
      </c>
    </row>
    <row r="556">
      <c r="A556" s="31" t="s">
        <v>25</v>
      </c>
      <c r="B556" s="34" t="s">
        <v>406</v>
      </c>
      <c r="C556" s="35">
        <v>2002.0</v>
      </c>
      <c r="D556" s="34">
        <v>1.0</v>
      </c>
      <c r="E556" s="34">
        <v>13.0</v>
      </c>
      <c r="F556" s="35">
        <v>21.2262601</v>
      </c>
    </row>
    <row r="557">
      <c r="A557" s="31" t="s">
        <v>25</v>
      </c>
      <c r="B557" s="34" t="s">
        <v>406</v>
      </c>
      <c r="C557" s="35">
        <v>2003.0</v>
      </c>
      <c r="D557" s="34">
        <v>1.0</v>
      </c>
      <c r="E557" s="34">
        <v>13.0</v>
      </c>
      <c r="F557" s="35">
        <v>19.8500489</v>
      </c>
    </row>
    <row r="558">
      <c r="A558" s="31" t="s">
        <v>25</v>
      </c>
      <c r="B558" s="34" t="s">
        <v>406</v>
      </c>
      <c r="C558" s="35">
        <v>2004.0</v>
      </c>
      <c r="D558" s="34">
        <v>1.0</v>
      </c>
      <c r="E558" s="34">
        <v>13.0</v>
      </c>
      <c r="F558" s="35">
        <v>22.292395</v>
      </c>
    </row>
    <row r="559">
      <c r="A559" s="31" t="s">
        <v>25</v>
      </c>
      <c r="B559" s="34" t="s">
        <v>406</v>
      </c>
      <c r="C559" s="35">
        <v>2005.0</v>
      </c>
      <c r="D559" s="34">
        <v>1.0</v>
      </c>
      <c r="E559" s="34">
        <v>13.0</v>
      </c>
      <c r="F559" s="35">
        <v>21.258348</v>
      </c>
    </row>
    <row r="560">
      <c r="A560" s="31" t="s">
        <v>25</v>
      </c>
      <c r="B560" s="34" t="s">
        <v>406</v>
      </c>
      <c r="C560" s="35">
        <v>2006.0</v>
      </c>
      <c r="D560" s="34">
        <v>1.0</v>
      </c>
      <c r="E560" s="34">
        <v>13.0</v>
      </c>
      <c r="F560" s="35">
        <v>20.0190448</v>
      </c>
    </row>
    <row r="561">
      <c r="A561" s="31" t="s">
        <v>25</v>
      </c>
      <c r="B561" s="34" t="s">
        <v>406</v>
      </c>
      <c r="C561" s="35">
        <v>2007.0</v>
      </c>
      <c r="D561" s="34">
        <v>1.0</v>
      </c>
      <c r="E561" s="34">
        <v>13.0</v>
      </c>
      <c r="F561" s="35">
        <v>19.0493064</v>
      </c>
    </row>
    <row r="562">
      <c r="A562" s="31" t="s">
        <v>25</v>
      </c>
      <c r="B562" s="34" t="s">
        <v>406</v>
      </c>
      <c r="C562" s="35">
        <v>2008.0</v>
      </c>
      <c r="D562" s="34">
        <v>1.0</v>
      </c>
      <c r="E562" s="34">
        <v>13.0</v>
      </c>
      <c r="F562" s="35">
        <v>19.2351626</v>
      </c>
    </row>
    <row r="563">
      <c r="A563" s="31" t="s">
        <v>25</v>
      </c>
      <c r="B563" s="34" t="s">
        <v>406</v>
      </c>
      <c r="C563" s="35">
        <v>2009.0</v>
      </c>
      <c r="D563" s="34">
        <v>1.0</v>
      </c>
      <c r="E563" s="34">
        <v>13.0</v>
      </c>
      <c r="F563" s="35">
        <v>19.01637</v>
      </c>
    </row>
    <row r="564">
      <c r="A564" s="31" t="s">
        <v>25</v>
      </c>
      <c r="B564" s="34" t="s">
        <v>406</v>
      </c>
      <c r="C564" s="35">
        <v>2010.0</v>
      </c>
      <c r="D564" s="34">
        <v>1.0</v>
      </c>
      <c r="E564" s="34">
        <v>13.0</v>
      </c>
      <c r="F564" s="35">
        <v>21.6394335</v>
      </c>
    </row>
    <row r="565">
      <c r="A565" s="31" t="s">
        <v>25</v>
      </c>
      <c r="B565" s="34" t="s">
        <v>406</v>
      </c>
      <c r="C565" s="35">
        <v>2011.0</v>
      </c>
      <c r="D565" s="34">
        <v>1.0</v>
      </c>
      <c r="E565" s="34">
        <v>13.0</v>
      </c>
      <c r="F565" s="35">
        <v>20.7330193</v>
      </c>
    </row>
    <row r="566">
      <c r="A566" s="31" t="s">
        <v>25</v>
      </c>
      <c r="B566" s="34" t="s">
        <v>406</v>
      </c>
      <c r="C566" s="35">
        <v>2012.0</v>
      </c>
      <c r="D566" s="34">
        <v>1.0</v>
      </c>
      <c r="E566" s="34">
        <v>13.0</v>
      </c>
      <c r="F566" s="35">
        <v>18.7059366</v>
      </c>
    </row>
    <row r="567">
      <c r="A567" s="31" t="s">
        <v>25</v>
      </c>
      <c r="B567" s="34" t="s">
        <v>406</v>
      </c>
      <c r="C567" s="35">
        <v>2013.0</v>
      </c>
      <c r="D567" s="34">
        <v>1.0</v>
      </c>
      <c r="E567" s="34">
        <v>13.0</v>
      </c>
      <c r="F567" s="35">
        <v>15.8325691</v>
      </c>
    </row>
    <row r="568">
      <c r="A568" s="31" t="s">
        <v>25</v>
      </c>
      <c r="B568" s="34" t="s">
        <v>406</v>
      </c>
      <c r="C568" s="35">
        <v>2014.0</v>
      </c>
      <c r="D568" s="34">
        <v>1.0</v>
      </c>
      <c r="E568" s="34">
        <v>13.0</v>
      </c>
      <c r="F568" s="35">
        <v>16.794892</v>
      </c>
    </row>
    <row r="569">
      <c r="A569" s="31" t="s">
        <v>25</v>
      </c>
      <c r="B569" s="34" t="s">
        <v>406</v>
      </c>
      <c r="C569" s="35">
        <v>2015.0</v>
      </c>
      <c r="D569" s="34">
        <v>1.0</v>
      </c>
      <c r="E569" s="34">
        <v>13.0</v>
      </c>
      <c r="F569" s="35">
        <v>15.6171454</v>
      </c>
    </row>
    <row r="570">
      <c r="A570" s="31" t="s">
        <v>25</v>
      </c>
      <c r="B570" s="34" t="s">
        <v>406</v>
      </c>
      <c r="C570" s="35">
        <v>2016.0</v>
      </c>
      <c r="D570" s="34">
        <v>1.0</v>
      </c>
      <c r="E570" s="34">
        <v>13.0</v>
      </c>
      <c r="F570" s="35">
        <v>14.8922731</v>
      </c>
    </row>
    <row r="571">
      <c r="A571" s="31" t="s">
        <v>25</v>
      </c>
      <c r="B571" s="34" t="s">
        <v>406</v>
      </c>
      <c r="C571" s="35">
        <v>2017.0</v>
      </c>
      <c r="D571" s="34">
        <v>1.0</v>
      </c>
      <c r="E571" s="34">
        <v>13.0</v>
      </c>
      <c r="F571" s="35">
        <v>14.998189</v>
      </c>
    </row>
    <row r="572">
      <c r="A572" s="31" t="s">
        <v>25</v>
      </c>
      <c r="B572" s="34" t="s">
        <v>406</v>
      </c>
      <c r="C572" s="35">
        <v>2018.0</v>
      </c>
      <c r="D572" s="34">
        <v>1.0</v>
      </c>
      <c r="E572" s="34">
        <v>13.0</v>
      </c>
      <c r="F572" s="35">
        <v>14.5715972</v>
      </c>
    </row>
    <row r="573">
      <c r="A573" s="31" t="s">
        <v>25</v>
      </c>
      <c r="B573" s="34" t="s">
        <v>406</v>
      </c>
      <c r="C573" s="35">
        <v>2019.0</v>
      </c>
      <c r="D573" s="34">
        <v>1.0</v>
      </c>
      <c r="E573" s="34">
        <v>13.0</v>
      </c>
      <c r="F573" s="35">
        <v>15.3511415</v>
      </c>
    </row>
    <row r="574">
      <c r="A574" s="31" t="s">
        <v>25</v>
      </c>
      <c r="B574" s="34" t="s">
        <v>406</v>
      </c>
      <c r="C574" s="35">
        <v>2020.0</v>
      </c>
      <c r="D574" s="34">
        <v>1.0</v>
      </c>
      <c r="E574" s="34">
        <v>13.0</v>
      </c>
      <c r="F574" s="35">
        <v>12.4802723</v>
      </c>
    </row>
    <row r="575">
      <c r="A575" s="31" t="s">
        <v>25</v>
      </c>
      <c r="B575" s="34" t="s">
        <v>406</v>
      </c>
      <c r="C575" s="35">
        <v>2021.0</v>
      </c>
      <c r="D575" s="34">
        <v>1.0</v>
      </c>
      <c r="E575" s="34">
        <v>13.0</v>
      </c>
      <c r="F575" s="35">
        <v>15.0648642</v>
      </c>
    </row>
    <row r="576">
      <c r="A576" s="31" t="s">
        <v>25</v>
      </c>
      <c r="B576" s="34" t="s">
        <v>406</v>
      </c>
      <c r="C576" s="35">
        <v>2022.0</v>
      </c>
      <c r="D576" s="34">
        <v>1.0</v>
      </c>
      <c r="E576" s="34">
        <v>13.0</v>
      </c>
      <c r="F576" s="35">
        <v>14.1136283</v>
      </c>
    </row>
    <row r="577">
      <c r="A577" s="31" t="s">
        <v>26</v>
      </c>
      <c r="B577" s="34" t="s">
        <v>392</v>
      </c>
      <c r="C577" s="35">
        <v>1998.0</v>
      </c>
      <c r="D577" s="34">
        <v>1.0</v>
      </c>
      <c r="E577" s="34">
        <v>13.0</v>
      </c>
      <c r="F577" s="35">
        <v>14.625175</v>
      </c>
    </row>
    <row r="578">
      <c r="A578" s="31" t="s">
        <v>26</v>
      </c>
      <c r="B578" s="34" t="s">
        <v>392</v>
      </c>
      <c r="C578" s="35">
        <v>1999.0</v>
      </c>
      <c r="D578" s="34">
        <v>1.0</v>
      </c>
      <c r="E578" s="34">
        <v>13.0</v>
      </c>
      <c r="F578" s="35">
        <v>16.5041243</v>
      </c>
    </row>
    <row r="579">
      <c r="A579" s="31" t="s">
        <v>26</v>
      </c>
      <c r="B579" s="34" t="s">
        <v>392</v>
      </c>
      <c r="C579" s="35">
        <v>2000.0</v>
      </c>
      <c r="D579" s="34">
        <v>1.0</v>
      </c>
      <c r="E579" s="34">
        <v>13.0</v>
      </c>
      <c r="F579" s="35">
        <v>14.7597545</v>
      </c>
    </row>
    <row r="580">
      <c r="A580" s="31" t="s">
        <v>26</v>
      </c>
      <c r="B580" s="34" t="s">
        <v>392</v>
      </c>
      <c r="C580" s="35">
        <v>2001.0</v>
      </c>
      <c r="D580" s="34">
        <v>1.0</v>
      </c>
      <c r="E580" s="34">
        <v>13.0</v>
      </c>
      <c r="F580" s="35">
        <v>14.9438968</v>
      </c>
    </row>
    <row r="581">
      <c r="A581" s="31" t="s">
        <v>26</v>
      </c>
      <c r="B581" s="34" t="s">
        <v>392</v>
      </c>
      <c r="C581" s="35">
        <v>2002.0</v>
      </c>
      <c r="D581" s="34">
        <v>1.0</v>
      </c>
      <c r="E581" s="34">
        <v>13.0</v>
      </c>
      <c r="F581" s="35">
        <v>12.1534248</v>
      </c>
    </row>
    <row r="582">
      <c r="A582" s="31" t="s">
        <v>26</v>
      </c>
      <c r="B582" s="34" t="s">
        <v>392</v>
      </c>
      <c r="C582" s="35">
        <v>2003.0</v>
      </c>
      <c r="D582" s="34">
        <v>1.0</v>
      </c>
      <c r="E582" s="34">
        <v>13.0</v>
      </c>
      <c r="F582" s="35">
        <v>12.6926915</v>
      </c>
    </row>
    <row r="583">
      <c r="A583" s="31" t="s">
        <v>26</v>
      </c>
      <c r="B583" s="34" t="s">
        <v>392</v>
      </c>
      <c r="C583" s="35">
        <v>2004.0</v>
      </c>
      <c r="D583" s="34">
        <v>1.0</v>
      </c>
      <c r="E583" s="34">
        <v>13.0</v>
      </c>
      <c r="F583" s="35">
        <v>12.6227938</v>
      </c>
    </row>
    <row r="584">
      <c r="A584" s="31" t="s">
        <v>26</v>
      </c>
      <c r="B584" s="34" t="s">
        <v>392</v>
      </c>
      <c r="C584" s="35">
        <v>2005.0</v>
      </c>
      <c r="D584" s="34">
        <v>1.0</v>
      </c>
      <c r="E584" s="34">
        <v>13.0</v>
      </c>
      <c r="F584" s="35">
        <v>17.2689894</v>
      </c>
    </row>
    <row r="585">
      <c r="A585" s="31" t="s">
        <v>26</v>
      </c>
      <c r="B585" s="34" t="s">
        <v>392</v>
      </c>
      <c r="C585" s="35">
        <v>2006.0</v>
      </c>
      <c r="D585" s="34">
        <v>1.0</v>
      </c>
      <c r="E585" s="34">
        <v>13.0</v>
      </c>
      <c r="F585" s="35">
        <v>16.2783146</v>
      </c>
    </row>
    <row r="586">
      <c r="A586" s="31" t="s">
        <v>26</v>
      </c>
      <c r="B586" s="34" t="s">
        <v>392</v>
      </c>
      <c r="C586" s="35">
        <v>2007.0</v>
      </c>
      <c r="D586" s="34">
        <v>1.0</v>
      </c>
      <c r="E586" s="34">
        <v>13.0</v>
      </c>
      <c r="F586" s="35">
        <v>15.7913883</v>
      </c>
    </row>
    <row r="587">
      <c r="A587" s="31" t="s">
        <v>26</v>
      </c>
      <c r="B587" s="34" t="s">
        <v>392</v>
      </c>
      <c r="C587" s="35">
        <v>2008.0</v>
      </c>
      <c r="D587" s="34">
        <v>1.0</v>
      </c>
      <c r="E587" s="34">
        <v>13.0</v>
      </c>
      <c r="F587" s="35">
        <v>14.7556269</v>
      </c>
    </row>
    <row r="588">
      <c r="A588" s="31" t="s">
        <v>26</v>
      </c>
      <c r="B588" s="34" t="s">
        <v>392</v>
      </c>
      <c r="C588" s="35">
        <v>2009.0</v>
      </c>
      <c r="D588" s="34">
        <v>1.0</v>
      </c>
      <c r="E588" s="34">
        <v>13.0</v>
      </c>
      <c r="F588" s="35">
        <v>11.6989311</v>
      </c>
    </row>
    <row r="589">
      <c r="A589" s="31" t="s">
        <v>26</v>
      </c>
      <c r="B589" s="34" t="s">
        <v>392</v>
      </c>
      <c r="C589" s="35">
        <v>2010.0</v>
      </c>
      <c r="D589" s="34">
        <v>1.0</v>
      </c>
      <c r="E589" s="34">
        <v>13.0</v>
      </c>
      <c r="F589" s="35">
        <v>11.5362831</v>
      </c>
    </row>
    <row r="590">
      <c r="A590" s="31" t="s">
        <v>26</v>
      </c>
      <c r="B590" s="34" t="s">
        <v>392</v>
      </c>
      <c r="C590" s="35">
        <v>2011.0</v>
      </c>
      <c r="D590" s="34">
        <v>1.0</v>
      </c>
      <c r="E590" s="34">
        <v>13.0</v>
      </c>
      <c r="F590" s="35">
        <v>10.6116804</v>
      </c>
    </row>
    <row r="591">
      <c r="A591" s="31" t="s">
        <v>26</v>
      </c>
      <c r="B591" s="34" t="s">
        <v>392</v>
      </c>
      <c r="C591" s="35">
        <v>2012.0</v>
      </c>
      <c r="D591" s="34">
        <v>1.0</v>
      </c>
      <c r="E591" s="34">
        <v>13.0</v>
      </c>
      <c r="F591" s="35">
        <v>13.3299845</v>
      </c>
    </row>
    <row r="592">
      <c r="A592" s="31" t="s">
        <v>26</v>
      </c>
      <c r="B592" s="34" t="s">
        <v>392</v>
      </c>
      <c r="C592" s="35">
        <v>2013.0</v>
      </c>
      <c r="D592" s="34">
        <v>1.0</v>
      </c>
      <c r="E592" s="34">
        <v>13.0</v>
      </c>
      <c r="F592" s="35">
        <v>11.3313365</v>
      </c>
    </row>
    <row r="593">
      <c r="A593" s="31" t="s">
        <v>26</v>
      </c>
      <c r="B593" s="34" t="s">
        <v>392</v>
      </c>
      <c r="C593" s="35">
        <v>2014.0</v>
      </c>
      <c r="D593" s="34">
        <v>1.0</v>
      </c>
      <c r="E593" s="34">
        <v>13.0</v>
      </c>
      <c r="F593" s="35">
        <v>10.6383049</v>
      </c>
    </row>
    <row r="594">
      <c r="A594" s="31" t="s">
        <v>26</v>
      </c>
      <c r="B594" s="34" t="s">
        <v>392</v>
      </c>
      <c r="C594" s="35">
        <v>2015.0</v>
      </c>
      <c r="D594" s="34">
        <v>1.0</v>
      </c>
      <c r="E594" s="34">
        <v>13.0</v>
      </c>
      <c r="F594" s="35">
        <v>11.1890774</v>
      </c>
    </row>
    <row r="595">
      <c r="A595" s="31" t="s">
        <v>26</v>
      </c>
      <c r="B595" s="34" t="s">
        <v>392</v>
      </c>
      <c r="C595" s="35">
        <v>2016.0</v>
      </c>
      <c r="D595" s="34">
        <v>1.0</v>
      </c>
      <c r="E595" s="34">
        <v>13.0</v>
      </c>
      <c r="F595" s="35">
        <v>11.2802324</v>
      </c>
    </row>
    <row r="596">
      <c r="A596" s="31" t="s">
        <v>26</v>
      </c>
      <c r="B596" s="34" t="s">
        <v>392</v>
      </c>
      <c r="C596" s="35">
        <v>2017.0</v>
      </c>
      <c r="D596" s="34">
        <v>1.0</v>
      </c>
      <c r="E596" s="34">
        <v>13.0</v>
      </c>
      <c r="F596" s="35">
        <v>9.26908812</v>
      </c>
    </row>
    <row r="597">
      <c r="A597" s="31" t="s">
        <v>26</v>
      </c>
      <c r="B597" s="34" t="s">
        <v>392</v>
      </c>
      <c r="C597" s="35">
        <v>2018.0</v>
      </c>
      <c r="D597" s="34">
        <v>1.0</v>
      </c>
      <c r="E597" s="34">
        <v>13.0</v>
      </c>
      <c r="F597" s="35">
        <v>8.43209925</v>
      </c>
    </row>
    <row r="598">
      <c r="A598" s="31" t="s">
        <v>26</v>
      </c>
      <c r="B598" s="34" t="s">
        <v>392</v>
      </c>
      <c r="C598" s="35">
        <v>2019.0</v>
      </c>
      <c r="D598" s="34">
        <v>1.0</v>
      </c>
      <c r="E598" s="34">
        <v>13.0</v>
      </c>
      <c r="F598" s="35">
        <v>10.3721483</v>
      </c>
    </row>
    <row r="599">
      <c r="A599" s="31" t="s">
        <v>26</v>
      </c>
      <c r="B599" s="34" t="s">
        <v>392</v>
      </c>
      <c r="C599" s="35">
        <v>2020.0</v>
      </c>
      <c r="D599" s="34">
        <v>1.0</v>
      </c>
      <c r="E599" s="34">
        <v>13.0</v>
      </c>
      <c r="F599" s="35">
        <v>6.63772408</v>
      </c>
    </row>
    <row r="600">
      <c r="A600" s="31" t="s">
        <v>26</v>
      </c>
      <c r="B600" s="34" t="s">
        <v>392</v>
      </c>
      <c r="C600" s="35">
        <v>2021.0</v>
      </c>
      <c r="D600" s="34">
        <v>1.0</v>
      </c>
      <c r="E600" s="34">
        <v>13.0</v>
      </c>
      <c r="F600" s="35">
        <v>8.10651862</v>
      </c>
    </row>
    <row r="601">
      <c r="A601" s="31" t="s">
        <v>26</v>
      </c>
      <c r="B601" s="34" t="s">
        <v>392</v>
      </c>
      <c r="C601" s="35">
        <v>2022.0</v>
      </c>
      <c r="D601" s="34">
        <v>1.0</v>
      </c>
      <c r="E601" s="34">
        <v>13.0</v>
      </c>
      <c r="F601" s="35">
        <v>10.8236001</v>
      </c>
    </row>
    <row r="602">
      <c r="A602" s="31" t="s">
        <v>27</v>
      </c>
      <c r="B602" s="34" t="s">
        <v>389</v>
      </c>
      <c r="C602" s="35">
        <v>1998.0</v>
      </c>
      <c r="D602" s="34">
        <v>1.0</v>
      </c>
      <c r="E602" s="34">
        <v>13.0</v>
      </c>
      <c r="F602" s="35">
        <v>13.4825168</v>
      </c>
    </row>
    <row r="603">
      <c r="A603" s="31" t="s">
        <v>27</v>
      </c>
      <c r="B603" s="34" t="s">
        <v>389</v>
      </c>
      <c r="C603" s="35">
        <v>1999.0</v>
      </c>
      <c r="D603" s="34">
        <v>1.0</v>
      </c>
      <c r="E603" s="34">
        <v>13.0</v>
      </c>
      <c r="F603" s="35">
        <v>12.086607</v>
      </c>
    </row>
    <row r="604">
      <c r="A604" s="31" t="s">
        <v>27</v>
      </c>
      <c r="B604" s="34" t="s">
        <v>389</v>
      </c>
      <c r="C604" s="35">
        <v>2000.0</v>
      </c>
      <c r="D604" s="34">
        <v>1.0</v>
      </c>
      <c r="E604" s="34">
        <v>13.0</v>
      </c>
      <c r="F604" s="35">
        <v>11.5945131</v>
      </c>
    </row>
    <row r="605">
      <c r="A605" s="31" t="s">
        <v>27</v>
      </c>
      <c r="B605" s="34" t="s">
        <v>389</v>
      </c>
      <c r="C605" s="35">
        <v>2001.0</v>
      </c>
      <c r="D605" s="34">
        <v>1.0</v>
      </c>
      <c r="E605" s="34">
        <v>13.0</v>
      </c>
      <c r="F605" s="35">
        <v>14.6151123</v>
      </c>
    </row>
    <row r="606">
      <c r="A606" s="31" t="s">
        <v>27</v>
      </c>
      <c r="B606" s="34" t="s">
        <v>389</v>
      </c>
      <c r="C606" s="35">
        <v>2002.0</v>
      </c>
      <c r="D606" s="34">
        <v>1.0</v>
      </c>
      <c r="E606" s="34">
        <v>13.0</v>
      </c>
      <c r="F606" s="35">
        <v>18.0534257</v>
      </c>
    </row>
    <row r="607">
      <c r="A607" s="31" t="s">
        <v>27</v>
      </c>
      <c r="B607" s="34" t="s">
        <v>389</v>
      </c>
      <c r="C607" s="35">
        <v>2003.0</v>
      </c>
      <c r="D607" s="34">
        <v>1.0</v>
      </c>
      <c r="E607" s="34">
        <v>13.0</v>
      </c>
      <c r="F607" s="35">
        <v>18.4995966</v>
      </c>
    </row>
    <row r="608">
      <c r="A608" s="31" t="s">
        <v>27</v>
      </c>
      <c r="B608" s="34" t="s">
        <v>389</v>
      </c>
      <c r="C608" s="35">
        <v>2004.0</v>
      </c>
      <c r="D608" s="34">
        <v>1.0</v>
      </c>
      <c r="E608" s="34">
        <v>13.0</v>
      </c>
      <c r="F608" s="35">
        <v>17.1981601</v>
      </c>
    </row>
    <row r="609">
      <c r="A609" s="31" t="s">
        <v>27</v>
      </c>
      <c r="B609" s="34" t="s">
        <v>389</v>
      </c>
      <c r="C609" s="35">
        <v>2005.0</v>
      </c>
      <c r="D609" s="34">
        <v>1.0</v>
      </c>
      <c r="E609" s="34">
        <v>13.0</v>
      </c>
      <c r="F609" s="35">
        <v>19.6585353</v>
      </c>
    </row>
    <row r="610">
      <c r="A610" s="31" t="s">
        <v>27</v>
      </c>
      <c r="B610" s="34" t="s">
        <v>389</v>
      </c>
      <c r="C610" s="35">
        <v>2006.0</v>
      </c>
      <c r="D610" s="34">
        <v>1.0</v>
      </c>
      <c r="E610" s="34">
        <v>13.0</v>
      </c>
      <c r="F610" s="35">
        <v>17.657609</v>
      </c>
    </row>
    <row r="611">
      <c r="A611" s="31" t="s">
        <v>27</v>
      </c>
      <c r="B611" s="34" t="s">
        <v>389</v>
      </c>
      <c r="C611" s="35">
        <v>2007.0</v>
      </c>
      <c r="D611" s="34">
        <v>1.0</v>
      </c>
      <c r="E611" s="34">
        <v>13.0</v>
      </c>
      <c r="F611" s="35">
        <v>14.2009513</v>
      </c>
    </row>
    <row r="612">
      <c r="A612" s="31" t="s">
        <v>27</v>
      </c>
      <c r="B612" s="34" t="s">
        <v>389</v>
      </c>
      <c r="C612" s="35">
        <v>2008.0</v>
      </c>
      <c r="D612" s="34">
        <v>1.0</v>
      </c>
      <c r="E612" s="34">
        <v>13.0</v>
      </c>
      <c r="F612" s="35">
        <v>16.5132984</v>
      </c>
    </row>
    <row r="613">
      <c r="A613" s="31" t="s">
        <v>27</v>
      </c>
      <c r="B613" s="34" t="s">
        <v>389</v>
      </c>
      <c r="C613" s="35">
        <v>2009.0</v>
      </c>
      <c r="D613" s="34">
        <v>1.0</v>
      </c>
      <c r="E613" s="34">
        <v>13.0</v>
      </c>
      <c r="F613" s="35">
        <v>17.3900786</v>
      </c>
    </row>
    <row r="614">
      <c r="A614" s="31" t="s">
        <v>27</v>
      </c>
      <c r="B614" s="34" t="s">
        <v>389</v>
      </c>
      <c r="C614" s="35">
        <v>2010.0</v>
      </c>
      <c r="D614" s="34">
        <v>1.0</v>
      </c>
      <c r="E614" s="34">
        <v>13.0</v>
      </c>
      <c r="F614" s="35">
        <v>15.861557</v>
      </c>
    </row>
    <row r="615">
      <c r="A615" s="31" t="s">
        <v>27</v>
      </c>
      <c r="B615" s="34" t="s">
        <v>389</v>
      </c>
      <c r="C615" s="35">
        <v>2011.0</v>
      </c>
      <c r="D615" s="34">
        <v>1.0</v>
      </c>
      <c r="E615" s="34">
        <v>13.0</v>
      </c>
      <c r="F615" s="35">
        <v>15.4133932</v>
      </c>
    </row>
    <row r="616">
      <c r="A616" s="31" t="s">
        <v>27</v>
      </c>
      <c r="B616" s="34" t="s">
        <v>389</v>
      </c>
      <c r="C616" s="35">
        <v>2012.0</v>
      </c>
      <c r="D616" s="34">
        <v>1.0</v>
      </c>
      <c r="E616" s="34">
        <v>13.0</v>
      </c>
      <c r="F616" s="35">
        <v>16.6457239</v>
      </c>
    </row>
    <row r="617">
      <c r="A617" s="31" t="s">
        <v>27</v>
      </c>
      <c r="B617" s="34" t="s">
        <v>389</v>
      </c>
      <c r="C617" s="35">
        <v>2013.0</v>
      </c>
      <c r="D617" s="34">
        <v>1.0</v>
      </c>
      <c r="E617" s="34">
        <v>13.0</v>
      </c>
      <c r="F617" s="35">
        <v>16.5806037</v>
      </c>
    </row>
    <row r="618">
      <c r="A618" s="31" t="s">
        <v>27</v>
      </c>
      <c r="B618" s="34" t="s">
        <v>389</v>
      </c>
      <c r="C618" s="35">
        <v>2014.0</v>
      </c>
      <c r="D618" s="34">
        <v>1.0</v>
      </c>
      <c r="E618" s="34">
        <v>13.0</v>
      </c>
      <c r="F618" s="35">
        <v>18.4129154</v>
      </c>
    </row>
    <row r="619">
      <c r="A619" s="31" t="s">
        <v>27</v>
      </c>
      <c r="B619" s="34" t="s">
        <v>389</v>
      </c>
      <c r="C619" s="35">
        <v>2015.0</v>
      </c>
      <c r="D619" s="34">
        <v>1.0</v>
      </c>
      <c r="E619" s="34">
        <v>13.0</v>
      </c>
      <c r="F619" s="35">
        <v>15.8895468</v>
      </c>
    </row>
    <row r="620">
      <c r="A620" s="31" t="s">
        <v>27</v>
      </c>
      <c r="B620" s="34" t="s">
        <v>389</v>
      </c>
      <c r="C620" s="35">
        <v>2016.0</v>
      </c>
      <c r="D620" s="34">
        <v>1.0</v>
      </c>
      <c r="E620" s="34">
        <v>13.0</v>
      </c>
      <c r="F620" s="35">
        <v>16.7813991</v>
      </c>
    </row>
    <row r="621">
      <c r="A621" s="31" t="s">
        <v>27</v>
      </c>
      <c r="B621" s="34" t="s">
        <v>389</v>
      </c>
      <c r="C621" s="35">
        <v>2017.0</v>
      </c>
      <c r="D621" s="34">
        <v>1.0</v>
      </c>
      <c r="E621" s="34">
        <v>13.0</v>
      </c>
      <c r="F621" s="35">
        <v>18.7676035</v>
      </c>
    </row>
    <row r="622">
      <c r="A622" s="31" t="s">
        <v>27</v>
      </c>
      <c r="B622" s="34" t="s">
        <v>389</v>
      </c>
      <c r="C622" s="35">
        <v>2018.0</v>
      </c>
      <c r="D622" s="34">
        <v>1.0</v>
      </c>
      <c r="E622" s="34">
        <v>13.0</v>
      </c>
      <c r="F622" s="35">
        <v>17.2705423</v>
      </c>
    </row>
    <row r="623">
      <c r="A623" s="31" t="s">
        <v>27</v>
      </c>
      <c r="B623" s="34" t="s">
        <v>389</v>
      </c>
      <c r="C623" s="35">
        <v>2019.0</v>
      </c>
      <c r="D623" s="34">
        <v>1.0</v>
      </c>
      <c r="E623" s="34">
        <v>13.0</v>
      </c>
      <c r="F623" s="35">
        <v>16.1079315</v>
      </c>
    </row>
    <row r="624">
      <c r="A624" s="31" t="s">
        <v>27</v>
      </c>
      <c r="B624" s="34" t="s">
        <v>389</v>
      </c>
      <c r="C624" s="35">
        <v>2020.0</v>
      </c>
      <c r="D624" s="34">
        <v>1.0</v>
      </c>
      <c r="E624" s="34">
        <v>13.0</v>
      </c>
      <c r="F624" s="35">
        <v>15.1130151</v>
      </c>
    </row>
    <row r="625">
      <c r="A625" s="31" t="s">
        <v>27</v>
      </c>
      <c r="B625" s="34" t="s">
        <v>389</v>
      </c>
      <c r="C625" s="35">
        <v>2021.0</v>
      </c>
      <c r="D625" s="34">
        <v>1.0</v>
      </c>
      <c r="E625" s="34">
        <v>13.0</v>
      </c>
      <c r="F625" s="35">
        <v>17.5688216</v>
      </c>
    </row>
    <row r="626">
      <c r="A626" s="31" t="s">
        <v>27</v>
      </c>
      <c r="B626" s="34" t="s">
        <v>389</v>
      </c>
      <c r="C626" s="35">
        <v>2022.0</v>
      </c>
      <c r="D626" s="34">
        <v>1.0</v>
      </c>
      <c r="E626" s="34">
        <v>13.0</v>
      </c>
      <c r="F626" s="35">
        <v>18.2052262</v>
      </c>
    </row>
    <row r="627">
      <c r="A627" s="31" t="s">
        <v>28</v>
      </c>
      <c r="B627" s="34" t="s">
        <v>391</v>
      </c>
      <c r="C627" s="35">
        <v>1998.0</v>
      </c>
      <c r="D627" s="34">
        <v>1.0</v>
      </c>
      <c r="E627" s="34">
        <v>13.0</v>
      </c>
      <c r="F627" s="35">
        <v>21.3054029</v>
      </c>
    </row>
    <row r="628">
      <c r="A628" s="31" t="s">
        <v>28</v>
      </c>
      <c r="B628" s="34" t="s">
        <v>391</v>
      </c>
      <c r="C628" s="35">
        <v>1999.0</v>
      </c>
      <c r="D628" s="34">
        <v>1.0</v>
      </c>
      <c r="E628" s="34">
        <v>13.0</v>
      </c>
      <c r="F628" s="35">
        <v>18.8637242</v>
      </c>
    </row>
    <row r="629">
      <c r="A629" s="31" t="s">
        <v>28</v>
      </c>
      <c r="B629" s="34" t="s">
        <v>391</v>
      </c>
      <c r="C629" s="35">
        <v>2000.0</v>
      </c>
      <c r="D629" s="34">
        <v>1.0</v>
      </c>
      <c r="E629" s="34">
        <v>13.0</v>
      </c>
      <c r="F629" s="35">
        <v>17.5193323</v>
      </c>
    </row>
    <row r="630">
      <c r="A630" s="31" t="s">
        <v>28</v>
      </c>
      <c r="B630" s="34" t="s">
        <v>391</v>
      </c>
      <c r="C630" s="35">
        <v>2001.0</v>
      </c>
      <c r="D630" s="34">
        <v>1.0</v>
      </c>
      <c r="E630" s="34">
        <v>13.0</v>
      </c>
      <c r="F630" s="35">
        <v>17.2256413</v>
      </c>
    </row>
    <row r="631">
      <c r="A631" s="31" t="s">
        <v>28</v>
      </c>
      <c r="B631" s="34" t="s">
        <v>391</v>
      </c>
      <c r="C631" s="35">
        <v>2002.0</v>
      </c>
      <c r="D631" s="34">
        <v>1.0</v>
      </c>
      <c r="E631" s="34">
        <v>13.0</v>
      </c>
      <c r="F631" s="35">
        <v>17.7656866</v>
      </c>
    </row>
    <row r="632">
      <c r="A632" s="31" t="s">
        <v>28</v>
      </c>
      <c r="B632" s="34" t="s">
        <v>391</v>
      </c>
      <c r="C632" s="35">
        <v>2003.0</v>
      </c>
      <c r="D632" s="34">
        <v>1.0</v>
      </c>
      <c r="E632" s="34">
        <v>13.0</v>
      </c>
      <c r="F632" s="35">
        <v>16.4467466</v>
      </c>
    </row>
    <row r="633">
      <c r="A633" s="31" t="s">
        <v>28</v>
      </c>
      <c r="B633" s="34" t="s">
        <v>391</v>
      </c>
      <c r="C633" s="35">
        <v>2004.0</v>
      </c>
      <c r="D633" s="34">
        <v>1.0</v>
      </c>
      <c r="E633" s="34">
        <v>13.0</v>
      </c>
      <c r="F633" s="35">
        <v>17.1814667</v>
      </c>
    </row>
    <row r="634">
      <c r="A634" s="31" t="s">
        <v>28</v>
      </c>
      <c r="B634" s="34" t="s">
        <v>391</v>
      </c>
      <c r="C634" s="35">
        <v>2005.0</v>
      </c>
      <c r="D634" s="34">
        <v>1.0</v>
      </c>
      <c r="E634" s="34">
        <v>13.0</v>
      </c>
      <c r="F634" s="35">
        <v>18.7939285</v>
      </c>
    </row>
    <row r="635">
      <c r="A635" s="31" t="s">
        <v>28</v>
      </c>
      <c r="B635" s="34" t="s">
        <v>391</v>
      </c>
      <c r="C635" s="35">
        <v>2006.0</v>
      </c>
      <c r="D635" s="34">
        <v>1.0</v>
      </c>
      <c r="E635" s="34">
        <v>13.0</v>
      </c>
      <c r="F635" s="35">
        <v>21.6506899</v>
      </c>
    </row>
    <row r="636">
      <c r="A636" s="31" t="s">
        <v>28</v>
      </c>
      <c r="B636" s="34" t="s">
        <v>391</v>
      </c>
      <c r="C636" s="35">
        <v>2007.0</v>
      </c>
      <c r="D636" s="34">
        <v>1.0</v>
      </c>
      <c r="E636" s="34">
        <v>13.0</v>
      </c>
      <c r="F636" s="35">
        <v>20.8881175</v>
      </c>
    </row>
    <row r="637">
      <c r="A637" s="31" t="s">
        <v>28</v>
      </c>
      <c r="B637" s="34" t="s">
        <v>391</v>
      </c>
      <c r="C637" s="35">
        <v>2008.0</v>
      </c>
      <c r="D637" s="34">
        <v>1.0</v>
      </c>
      <c r="E637" s="34">
        <v>13.0</v>
      </c>
      <c r="F637" s="35">
        <v>18.9721092</v>
      </c>
    </row>
    <row r="638">
      <c r="A638" s="31" t="s">
        <v>28</v>
      </c>
      <c r="B638" s="34" t="s">
        <v>391</v>
      </c>
      <c r="C638" s="35">
        <v>2009.0</v>
      </c>
      <c r="D638" s="34">
        <v>1.0</v>
      </c>
      <c r="E638" s="34">
        <v>13.0</v>
      </c>
      <c r="F638" s="35">
        <v>25.0014218</v>
      </c>
    </row>
    <row r="639">
      <c r="A639" s="31" t="s">
        <v>28</v>
      </c>
      <c r="B639" s="34" t="s">
        <v>391</v>
      </c>
      <c r="C639" s="35">
        <v>2010.0</v>
      </c>
      <c r="D639" s="34">
        <v>1.0</v>
      </c>
      <c r="E639" s="34">
        <v>13.0</v>
      </c>
      <c r="F639" s="35">
        <v>23.9348378</v>
      </c>
    </row>
    <row r="640">
      <c r="A640" s="31" t="s">
        <v>28</v>
      </c>
      <c r="B640" s="34" t="s">
        <v>391</v>
      </c>
      <c r="C640" s="35">
        <v>2011.0</v>
      </c>
      <c r="D640" s="34">
        <v>1.0</v>
      </c>
      <c r="E640" s="34">
        <v>13.0</v>
      </c>
      <c r="F640" s="35">
        <v>27.9840961</v>
      </c>
    </row>
    <row r="641">
      <c r="A641" s="31" t="s">
        <v>28</v>
      </c>
      <c r="B641" s="34" t="s">
        <v>391</v>
      </c>
      <c r="C641" s="35">
        <v>2012.0</v>
      </c>
      <c r="D641" s="34">
        <v>1.0</v>
      </c>
      <c r="E641" s="34">
        <v>13.0</v>
      </c>
      <c r="F641" s="35">
        <v>23.1749312</v>
      </c>
    </row>
    <row r="642">
      <c r="A642" s="31" t="s">
        <v>28</v>
      </c>
      <c r="B642" s="34" t="s">
        <v>391</v>
      </c>
      <c r="C642" s="35">
        <v>2013.0</v>
      </c>
      <c r="D642" s="34">
        <v>1.0</v>
      </c>
      <c r="E642" s="34">
        <v>13.0</v>
      </c>
      <c r="F642" s="35">
        <v>20.4150864</v>
      </c>
    </row>
    <row r="643">
      <c r="A643" s="31" t="s">
        <v>28</v>
      </c>
      <c r="B643" s="34" t="s">
        <v>391</v>
      </c>
      <c r="C643" s="35">
        <v>2014.0</v>
      </c>
      <c r="D643" s="34">
        <v>1.0</v>
      </c>
      <c r="E643" s="34">
        <v>13.0</v>
      </c>
      <c r="F643" s="35">
        <v>23.5908084</v>
      </c>
    </row>
    <row r="644">
      <c r="A644" s="31" t="s">
        <v>28</v>
      </c>
      <c r="B644" s="34" t="s">
        <v>391</v>
      </c>
      <c r="C644" s="35">
        <v>2015.0</v>
      </c>
      <c r="D644" s="34">
        <v>1.0</v>
      </c>
      <c r="E644" s="34">
        <v>13.0</v>
      </c>
      <c r="F644" s="35">
        <v>24.0099935</v>
      </c>
    </row>
    <row r="645">
      <c r="A645" s="31" t="s">
        <v>28</v>
      </c>
      <c r="B645" s="34" t="s">
        <v>391</v>
      </c>
      <c r="C645" s="35">
        <v>2016.0</v>
      </c>
      <c r="D645" s="34">
        <v>1.0</v>
      </c>
      <c r="E645" s="34">
        <v>13.0</v>
      </c>
      <c r="F645" s="35">
        <v>24.9280187</v>
      </c>
    </row>
    <row r="646">
      <c r="A646" s="31" t="s">
        <v>28</v>
      </c>
      <c r="B646" s="34" t="s">
        <v>391</v>
      </c>
      <c r="C646" s="35">
        <v>2017.0</v>
      </c>
      <c r="D646" s="34">
        <v>1.0</v>
      </c>
      <c r="E646" s="34">
        <v>13.0</v>
      </c>
      <c r="F646" s="35">
        <v>24.3807791</v>
      </c>
    </row>
    <row r="647">
      <c r="A647" s="31" t="s">
        <v>28</v>
      </c>
      <c r="B647" s="34" t="s">
        <v>391</v>
      </c>
      <c r="C647" s="35">
        <v>2018.0</v>
      </c>
      <c r="D647" s="34">
        <v>1.0</v>
      </c>
      <c r="E647" s="34">
        <v>13.0</v>
      </c>
      <c r="F647" s="35">
        <v>20.4252377</v>
      </c>
    </row>
    <row r="648">
      <c r="A648" s="31" t="s">
        <v>28</v>
      </c>
      <c r="B648" s="34" t="s">
        <v>391</v>
      </c>
      <c r="C648" s="35">
        <v>2019.0</v>
      </c>
      <c r="D648" s="34">
        <v>1.0</v>
      </c>
      <c r="E648" s="34">
        <v>13.0</v>
      </c>
      <c r="F648" s="35">
        <v>19.9256067</v>
      </c>
    </row>
    <row r="649">
      <c r="A649" s="31" t="s">
        <v>28</v>
      </c>
      <c r="B649" s="34" t="s">
        <v>391</v>
      </c>
      <c r="C649" s="35">
        <v>2020.0</v>
      </c>
      <c r="D649" s="34">
        <v>1.0</v>
      </c>
      <c r="E649" s="34">
        <v>13.0</v>
      </c>
      <c r="F649" s="35">
        <v>18.2805681</v>
      </c>
    </row>
    <row r="650">
      <c r="A650" s="31" t="s">
        <v>28</v>
      </c>
      <c r="B650" s="34" t="s">
        <v>391</v>
      </c>
      <c r="C650" s="35">
        <v>2021.0</v>
      </c>
      <c r="D650" s="34">
        <v>1.0</v>
      </c>
      <c r="E650" s="34">
        <v>13.0</v>
      </c>
      <c r="F650" s="35">
        <v>20.1167417</v>
      </c>
    </row>
    <row r="651">
      <c r="A651" s="31" t="s">
        <v>28</v>
      </c>
      <c r="B651" s="34" t="s">
        <v>391</v>
      </c>
      <c r="C651" s="35">
        <v>2022.0</v>
      </c>
      <c r="D651" s="34">
        <v>1.0</v>
      </c>
      <c r="E651" s="34">
        <v>13.0</v>
      </c>
      <c r="F651" s="35">
        <v>18.7271322</v>
      </c>
    </row>
    <row r="652">
      <c r="A652" s="31" t="s">
        <v>29</v>
      </c>
      <c r="B652" s="34" t="s">
        <v>396</v>
      </c>
      <c r="C652" s="35">
        <v>1998.0</v>
      </c>
      <c r="D652" s="34">
        <v>1.0</v>
      </c>
      <c r="E652" s="34">
        <v>13.0</v>
      </c>
      <c r="F652" s="35">
        <v>22.6257269</v>
      </c>
    </row>
    <row r="653">
      <c r="A653" s="31" t="s">
        <v>29</v>
      </c>
      <c r="B653" s="34" t="s">
        <v>396</v>
      </c>
      <c r="C653" s="35">
        <v>1999.0</v>
      </c>
      <c r="D653" s="34">
        <v>1.0</v>
      </c>
      <c r="E653" s="34">
        <v>13.0</v>
      </c>
      <c r="F653" s="35">
        <v>23.6134069</v>
      </c>
    </row>
    <row r="654">
      <c r="A654" s="31" t="s">
        <v>29</v>
      </c>
      <c r="B654" s="34" t="s">
        <v>396</v>
      </c>
      <c r="C654" s="35">
        <v>2000.0</v>
      </c>
      <c r="D654" s="34">
        <v>1.0</v>
      </c>
      <c r="E654" s="34">
        <v>13.0</v>
      </c>
      <c r="F654" s="35">
        <v>19.1844912</v>
      </c>
    </row>
    <row r="655">
      <c r="A655" s="31" t="s">
        <v>29</v>
      </c>
      <c r="B655" s="34" t="s">
        <v>396</v>
      </c>
      <c r="C655" s="35">
        <v>2001.0</v>
      </c>
      <c r="D655" s="34">
        <v>1.0</v>
      </c>
      <c r="E655" s="34">
        <v>13.0</v>
      </c>
      <c r="F655" s="35">
        <v>19.7370194</v>
      </c>
    </row>
    <row r="656">
      <c r="A656" s="31" t="s">
        <v>29</v>
      </c>
      <c r="B656" s="34" t="s">
        <v>396</v>
      </c>
      <c r="C656" s="35">
        <v>2002.0</v>
      </c>
      <c r="D656" s="34">
        <v>1.0</v>
      </c>
      <c r="E656" s="34">
        <v>13.0</v>
      </c>
      <c r="F656" s="35">
        <v>18.7126388</v>
      </c>
    </row>
    <row r="657">
      <c r="A657" s="31" t="s">
        <v>29</v>
      </c>
      <c r="B657" s="34" t="s">
        <v>396</v>
      </c>
      <c r="C657" s="35">
        <v>2003.0</v>
      </c>
      <c r="D657" s="34">
        <v>1.0</v>
      </c>
      <c r="E657" s="34">
        <v>13.0</v>
      </c>
      <c r="F657" s="35">
        <v>15.7490765</v>
      </c>
    </row>
    <row r="658">
      <c r="A658" s="31" t="s">
        <v>29</v>
      </c>
      <c r="B658" s="34" t="s">
        <v>396</v>
      </c>
      <c r="C658" s="35">
        <v>2004.0</v>
      </c>
      <c r="D658" s="34">
        <v>1.0</v>
      </c>
      <c r="E658" s="34">
        <v>13.0</v>
      </c>
      <c r="F658" s="35">
        <v>19.5389066</v>
      </c>
    </row>
    <row r="659">
      <c r="A659" s="31" t="s">
        <v>29</v>
      </c>
      <c r="B659" s="34" t="s">
        <v>396</v>
      </c>
      <c r="C659" s="35">
        <v>2005.0</v>
      </c>
      <c r="D659" s="34">
        <v>1.0</v>
      </c>
      <c r="E659" s="34">
        <v>13.0</v>
      </c>
      <c r="F659" s="35">
        <v>21.0471656</v>
      </c>
    </row>
    <row r="660">
      <c r="A660" s="31" t="s">
        <v>29</v>
      </c>
      <c r="B660" s="34" t="s">
        <v>396</v>
      </c>
      <c r="C660" s="35">
        <v>2006.0</v>
      </c>
      <c r="D660" s="34">
        <v>1.0</v>
      </c>
      <c r="E660" s="34">
        <v>13.0</v>
      </c>
      <c r="F660" s="35">
        <v>23.7114958</v>
      </c>
    </row>
    <row r="661">
      <c r="A661" s="31" t="s">
        <v>29</v>
      </c>
      <c r="B661" s="34" t="s">
        <v>396</v>
      </c>
      <c r="C661" s="35">
        <v>2007.0</v>
      </c>
      <c r="D661" s="34">
        <v>1.0</v>
      </c>
      <c r="E661" s="34">
        <v>13.0</v>
      </c>
      <c r="F661" s="35">
        <v>23.6937499</v>
      </c>
    </row>
    <row r="662">
      <c r="A662" s="31" t="s">
        <v>29</v>
      </c>
      <c r="B662" s="34" t="s">
        <v>396</v>
      </c>
      <c r="C662" s="35">
        <v>2008.0</v>
      </c>
      <c r="D662" s="34">
        <v>1.0</v>
      </c>
      <c r="E662" s="34">
        <v>13.0</v>
      </c>
      <c r="F662" s="35">
        <v>22.5421215</v>
      </c>
    </row>
    <row r="663">
      <c r="A663" s="31" t="s">
        <v>29</v>
      </c>
      <c r="B663" s="34" t="s">
        <v>396</v>
      </c>
      <c r="C663" s="35">
        <v>2009.0</v>
      </c>
      <c r="D663" s="34">
        <v>1.0</v>
      </c>
      <c r="E663" s="34">
        <v>13.0</v>
      </c>
      <c r="F663" s="35">
        <v>22.4836062</v>
      </c>
    </row>
    <row r="664">
      <c r="A664" s="31" t="s">
        <v>29</v>
      </c>
      <c r="B664" s="34" t="s">
        <v>396</v>
      </c>
      <c r="C664" s="35">
        <v>2010.0</v>
      </c>
      <c r="D664" s="34">
        <v>1.0</v>
      </c>
      <c r="E664" s="34">
        <v>13.0</v>
      </c>
      <c r="F664" s="35">
        <v>22.0398959</v>
      </c>
    </row>
    <row r="665">
      <c r="A665" s="31" t="s">
        <v>29</v>
      </c>
      <c r="B665" s="34" t="s">
        <v>396</v>
      </c>
      <c r="C665" s="35">
        <v>2011.0</v>
      </c>
      <c r="D665" s="34">
        <v>1.0</v>
      </c>
      <c r="E665" s="34">
        <v>13.0</v>
      </c>
      <c r="F665" s="35">
        <v>21.569872</v>
      </c>
    </row>
    <row r="666">
      <c r="A666" s="31" t="s">
        <v>29</v>
      </c>
      <c r="B666" s="34" t="s">
        <v>396</v>
      </c>
      <c r="C666" s="35">
        <v>2012.0</v>
      </c>
      <c r="D666" s="34">
        <v>1.0</v>
      </c>
      <c r="E666" s="34">
        <v>13.0</v>
      </c>
      <c r="F666" s="35">
        <v>18.8453734</v>
      </c>
    </row>
    <row r="667">
      <c r="A667" s="31" t="s">
        <v>29</v>
      </c>
      <c r="B667" s="34" t="s">
        <v>396</v>
      </c>
      <c r="C667" s="35">
        <v>2013.0</v>
      </c>
      <c r="D667" s="34">
        <v>1.0</v>
      </c>
      <c r="E667" s="34">
        <v>13.0</v>
      </c>
      <c r="F667" s="35">
        <v>18.3667184</v>
      </c>
    </row>
    <row r="668">
      <c r="A668" s="31" t="s">
        <v>29</v>
      </c>
      <c r="B668" s="34" t="s">
        <v>396</v>
      </c>
      <c r="C668" s="35">
        <v>2014.0</v>
      </c>
      <c r="D668" s="34">
        <v>1.0</v>
      </c>
      <c r="E668" s="34">
        <v>13.0</v>
      </c>
      <c r="F668" s="35">
        <v>19.343553</v>
      </c>
    </row>
    <row r="669">
      <c r="A669" s="31" t="s">
        <v>29</v>
      </c>
      <c r="B669" s="34" t="s">
        <v>396</v>
      </c>
      <c r="C669" s="35">
        <v>2015.0</v>
      </c>
      <c r="D669" s="34">
        <v>1.0</v>
      </c>
      <c r="E669" s="34">
        <v>13.0</v>
      </c>
      <c r="F669" s="35">
        <v>16.0730614</v>
      </c>
    </row>
    <row r="670">
      <c r="A670" s="31" t="s">
        <v>29</v>
      </c>
      <c r="B670" s="34" t="s">
        <v>396</v>
      </c>
      <c r="C670" s="35">
        <v>2016.0</v>
      </c>
      <c r="D670" s="34">
        <v>1.0</v>
      </c>
      <c r="E670" s="34">
        <v>13.0</v>
      </c>
      <c r="F670" s="35">
        <v>17.0842844</v>
      </c>
    </row>
    <row r="671">
      <c r="A671" s="31" t="s">
        <v>29</v>
      </c>
      <c r="B671" s="34" t="s">
        <v>396</v>
      </c>
      <c r="C671" s="35">
        <v>2017.0</v>
      </c>
      <c r="D671" s="34">
        <v>1.0</v>
      </c>
      <c r="E671" s="34">
        <v>13.0</v>
      </c>
      <c r="F671" s="35">
        <v>16.8687286</v>
      </c>
    </row>
    <row r="672">
      <c r="A672" s="31" t="s">
        <v>29</v>
      </c>
      <c r="B672" s="34" t="s">
        <v>396</v>
      </c>
      <c r="C672" s="35">
        <v>2018.0</v>
      </c>
      <c r="D672" s="34">
        <v>1.0</v>
      </c>
      <c r="E672" s="34">
        <v>13.0</v>
      </c>
      <c r="F672" s="35">
        <v>15.0635828</v>
      </c>
    </row>
    <row r="673">
      <c r="A673" s="31" t="s">
        <v>29</v>
      </c>
      <c r="B673" s="34" t="s">
        <v>396</v>
      </c>
      <c r="C673" s="35">
        <v>2019.0</v>
      </c>
      <c r="D673" s="34">
        <v>1.0</v>
      </c>
      <c r="E673" s="34">
        <v>13.0</v>
      </c>
      <c r="F673" s="35">
        <v>14.6897347</v>
      </c>
    </row>
    <row r="674">
      <c r="A674" s="31" t="s">
        <v>29</v>
      </c>
      <c r="B674" s="34" t="s">
        <v>396</v>
      </c>
      <c r="C674" s="35">
        <v>2020.0</v>
      </c>
      <c r="D674" s="34">
        <v>1.0</v>
      </c>
      <c r="E674" s="34">
        <v>13.0</v>
      </c>
      <c r="F674" s="35">
        <v>15.3216582</v>
      </c>
    </row>
    <row r="675">
      <c r="A675" s="31" t="s">
        <v>29</v>
      </c>
      <c r="B675" s="34" t="s">
        <v>396</v>
      </c>
      <c r="C675" s="35">
        <v>2021.0</v>
      </c>
      <c r="D675" s="34">
        <v>1.0</v>
      </c>
      <c r="E675" s="34">
        <v>13.0</v>
      </c>
      <c r="F675" s="35">
        <v>14.0866168</v>
      </c>
    </row>
    <row r="676">
      <c r="A676" s="31" t="s">
        <v>29</v>
      </c>
      <c r="B676" s="34" t="s">
        <v>396</v>
      </c>
      <c r="C676" s="35">
        <v>2022.0</v>
      </c>
      <c r="D676" s="34">
        <v>1.0</v>
      </c>
      <c r="E676" s="34">
        <v>13.0</v>
      </c>
      <c r="F676" s="35">
        <v>15.6004809</v>
      </c>
    </row>
    <row r="677">
      <c r="A677" s="31" t="s">
        <v>30</v>
      </c>
      <c r="B677" s="34" t="s">
        <v>376</v>
      </c>
      <c r="C677" s="35">
        <v>1998.0</v>
      </c>
      <c r="D677" s="34">
        <v>1.0</v>
      </c>
      <c r="E677" s="34">
        <v>13.0</v>
      </c>
      <c r="F677" s="35">
        <v>15.0568074</v>
      </c>
    </row>
    <row r="678">
      <c r="A678" s="31" t="s">
        <v>30</v>
      </c>
      <c r="B678" s="34" t="s">
        <v>376</v>
      </c>
      <c r="C678" s="35">
        <v>1999.0</v>
      </c>
      <c r="D678" s="34">
        <v>1.0</v>
      </c>
      <c r="E678" s="34">
        <v>13.0</v>
      </c>
      <c r="F678" s="35">
        <v>14.9627742</v>
      </c>
    </row>
    <row r="679">
      <c r="A679" s="31" t="s">
        <v>30</v>
      </c>
      <c r="B679" s="34" t="s">
        <v>376</v>
      </c>
      <c r="C679" s="35">
        <v>2000.0</v>
      </c>
      <c r="D679" s="34">
        <v>1.0</v>
      </c>
      <c r="E679" s="34">
        <v>13.0</v>
      </c>
      <c r="F679" s="35">
        <v>15.5224066</v>
      </c>
    </row>
    <row r="680">
      <c r="A680" s="31" t="s">
        <v>30</v>
      </c>
      <c r="B680" s="34" t="s">
        <v>376</v>
      </c>
      <c r="C680" s="35">
        <v>2001.0</v>
      </c>
      <c r="D680" s="34">
        <v>1.0</v>
      </c>
      <c r="E680" s="34">
        <v>13.0</v>
      </c>
      <c r="F680" s="35">
        <v>16.2925592</v>
      </c>
    </row>
    <row r="681">
      <c r="A681" s="31" t="s">
        <v>30</v>
      </c>
      <c r="B681" s="34" t="s">
        <v>376</v>
      </c>
      <c r="C681" s="35">
        <v>2002.0</v>
      </c>
      <c r="D681" s="34">
        <v>1.0</v>
      </c>
      <c r="E681" s="34">
        <v>13.0</v>
      </c>
      <c r="F681" s="35">
        <v>17.8925409</v>
      </c>
    </row>
    <row r="682">
      <c r="A682" s="31" t="s">
        <v>30</v>
      </c>
      <c r="B682" s="34" t="s">
        <v>376</v>
      </c>
      <c r="C682" s="35">
        <v>2003.0</v>
      </c>
      <c r="D682" s="34">
        <v>1.0</v>
      </c>
      <c r="E682" s="34">
        <v>13.0</v>
      </c>
      <c r="F682" s="35">
        <v>17.2618008</v>
      </c>
    </row>
    <row r="683">
      <c r="A683" s="31" t="s">
        <v>30</v>
      </c>
      <c r="B683" s="34" t="s">
        <v>376</v>
      </c>
      <c r="C683" s="35">
        <v>2004.0</v>
      </c>
      <c r="D683" s="34">
        <v>1.0</v>
      </c>
      <c r="E683" s="34">
        <v>13.0</v>
      </c>
      <c r="F683" s="35">
        <v>18.5697737</v>
      </c>
    </row>
    <row r="684">
      <c r="A684" s="31" t="s">
        <v>30</v>
      </c>
      <c r="B684" s="34" t="s">
        <v>376</v>
      </c>
      <c r="C684" s="35">
        <v>2005.0</v>
      </c>
      <c r="D684" s="34">
        <v>1.0</v>
      </c>
      <c r="E684" s="34">
        <v>13.0</v>
      </c>
      <c r="F684" s="35">
        <v>19.9269732</v>
      </c>
    </row>
    <row r="685">
      <c r="A685" s="31" t="s">
        <v>30</v>
      </c>
      <c r="B685" s="34" t="s">
        <v>376</v>
      </c>
      <c r="C685" s="35">
        <v>2006.0</v>
      </c>
      <c r="D685" s="34">
        <v>1.0</v>
      </c>
      <c r="E685" s="34">
        <v>13.0</v>
      </c>
      <c r="F685" s="35">
        <v>24.5446023</v>
      </c>
    </row>
    <row r="686">
      <c r="A686" s="31" t="s">
        <v>30</v>
      </c>
      <c r="B686" s="34" t="s">
        <v>376</v>
      </c>
      <c r="C686" s="35">
        <v>2007.0</v>
      </c>
      <c r="D686" s="34">
        <v>1.0</v>
      </c>
      <c r="E686" s="34">
        <v>13.0</v>
      </c>
      <c r="F686" s="35">
        <v>18.6283033</v>
      </c>
    </row>
    <row r="687">
      <c r="A687" s="31" t="s">
        <v>30</v>
      </c>
      <c r="B687" s="34" t="s">
        <v>376</v>
      </c>
      <c r="C687" s="35">
        <v>2008.0</v>
      </c>
      <c r="D687" s="34">
        <v>1.0</v>
      </c>
      <c r="E687" s="34">
        <v>13.0</v>
      </c>
      <c r="F687" s="35">
        <v>24.7314286</v>
      </c>
    </row>
    <row r="688">
      <c r="A688" s="31" t="s">
        <v>30</v>
      </c>
      <c r="B688" s="34" t="s">
        <v>376</v>
      </c>
      <c r="C688" s="35">
        <v>2009.0</v>
      </c>
      <c r="D688" s="34">
        <v>1.0</v>
      </c>
      <c r="E688" s="34">
        <v>13.0</v>
      </c>
      <c r="F688" s="35">
        <v>25.8746574</v>
      </c>
    </row>
    <row r="689">
      <c r="A689" s="31" t="s">
        <v>30</v>
      </c>
      <c r="B689" s="34" t="s">
        <v>376</v>
      </c>
      <c r="C689" s="35">
        <v>2010.0</v>
      </c>
      <c r="D689" s="34">
        <v>1.0</v>
      </c>
      <c r="E689" s="34">
        <v>13.0</v>
      </c>
      <c r="F689" s="35">
        <v>24.3249284</v>
      </c>
    </row>
    <row r="690">
      <c r="A690" s="31" t="s">
        <v>30</v>
      </c>
      <c r="B690" s="34" t="s">
        <v>376</v>
      </c>
      <c r="C690" s="35">
        <v>2011.0</v>
      </c>
      <c r="D690" s="34">
        <v>1.0</v>
      </c>
      <c r="E690" s="34">
        <v>13.0</v>
      </c>
      <c r="F690" s="35">
        <v>20.8104954</v>
      </c>
    </row>
    <row r="691">
      <c r="A691" s="31" t="s">
        <v>30</v>
      </c>
      <c r="B691" s="34" t="s">
        <v>376</v>
      </c>
      <c r="C691" s="35">
        <v>2012.0</v>
      </c>
      <c r="D691" s="34">
        <v>1.0</v>
      </c>
      <c r="E691" s="34">
        <v>13.0</v>
      </c>
      <c r="F691" s="35">
        <v>23.64221</v>
      </c>
    </row>
    <row r="692">
      <c r="A692" s="31" t="s">
        <v>30</v>
      </c>
      <c r="B692" s="34" t="s">
        <v>376</v>
      </c>
      <c r="C692" s="35">
        <v>2013.0</v>
      </c>
      <c r="D692" s="34">
        <v>1.0</v>
      </c>
      <c r="E692" s="34">
        <v>13.0</v>
      </c>
      <c r="F692" s="35">
        <v>25.6024753</v>
      </c>
    </row>
    <row r="693">
      <c r="A693" s="31" t="s">
        <v>30</v>
      </c>
      <c r="B693" s="34" t="s">
        <v>376</v>
      </c>
      <c r="C693" s="35">
        <v>2014.0</v>
      </c>
      <c r="D693" s="34">
        <v>1.0</v>
      </c>
      <c r="E693" s="34">
        <v>13.0</v>
      </c>
      <c r="F693" s="35">
        <v>25.6193901</v>
      </c>
    </row>
    <row r="694">
      <c r="A694" s="31" t="s">
        <v>30</v>
      </c>
      <c r="B694" s="34" t="s">
        <v>376</v>
      </c>
      <c r="C694" s="35">
        <v>2015.0</v>
      </c>
      <c r="D694" s="34">
        <v>1.0</v>
      </c>
      <c r="E694" s="34">
        <v>13.0</v>
      </c>
      <c r="F694" s="35">
        <v>25.7735338</v>
      </c>
    </row>
    <row r="695">
      <c r="A695" s="31" t="s">
        <v>30</v>
      </c>
      <c r="B695" s="34" t="s">
        <v>376</v>
      </c>
      <c r="C695" s="35">
        <v>2016.0</v>
      </c>
      <c r="D695" s="34">
        <v>1.0</v>
      </c>
      <c r="E695" s="34">
        <v>13.0</v>
      </c>
      <c r="F695" s="35">
        <v>25.4394231</v>
      </c>
    </row>
    <row r="696">
      <c r="A696" s="31" t="s">
        <v>30</v>
      </c>
      <c r="B696" s="34" t="s">
        <v>376</v>
      </c>
      <c r="C696" s="35">
        <v>2017.0</v>
      </c>
      <c r="D696" s="34">
        <v>1.0</v>
      </c>
      <c r="E696" s="34">
        <v>13.0</v>
      </c>
      <c r="F696" s="35">
        <v>19.4676577</v>
      </c>
    </row>
    <row r="697">
      <c r="A697" s="31" t="s">
        <v>30</v>
      </c>
      <c r="B697" s="34" t="s">
        <v>376</v>
      </c>
      <c r="C697" s="35">
        <v>2018.0</v>
      </c>
      <c r="D697" s="34">
        <v>1.0</v>
      </c>
      <c r="E697" s="34">
        <v>13.0</v>
      </c>
      <c r="F697" s="35">
        <v>18.8600125</v>
      </c>
    </row>
    <row r="698">
      <c r="A698" s="31" t="s">
        <v>30</v>
      </c>
      <c r="B698" s="34" t="s">
        <v>376</v>
      </c>
      <c r="C698" s="35">
        <v>2019.0</v>
      </c>
      <c r="D698" s="34">
        <v>1.0</v>
      </c>
      <c r="E698" s="34">
        <v>13.0</v>
      </c>
      <c r="F698" s="35">
        <v>18.3852433</v>
      </c>
    </row>
    <row r="699">
      <c r="A699" s="31" t="s">
        <v>30</v>
      </c>
      <c r="B699" s="34" t="s">
        <v>376</v>
      </c>
      <c r="C699" s="35">
        <v>2020.0</v>
      </c>
      <c r="D699" s="34">
        <v>1.0</v>
      </c>
      <c r="E699" s="34">
        <v>13.0</v>
      </c>
      <c r="F699" s="35">
        <v>12.7435566</v>
      </c>
    </row>
    <row r="700">
      <c r="A700" s="31" t="s">
        <v>30</v>
      </c>
      <c r="B700" s="34" t="s">
        <v>376</v>
      </c>
      <c r="C700" s="35">
        <v>2021.0</v>
      </c>
      <c r="D700" s="34">
        <v>1.0</v>
      </c>
      <c r="E700" s="34">
        <v>13.0</v>
      </c>
      <c r="F700" s="35">
        <v>19.9037331</v>
      </c>
    </row>
    <row r="701">
      <c r="A701" s="31" t="s">
        <v>30</v>
      </c>
      <c r="B701" s="34" t="s">
        <v>376</v>
      </c>
      <c r="C701" s="35">
        <v>2022.0</v>
      </c>
      <c r="D701" s="34">
        <v>1.0</v>
      </c>
      <c r="E701" s="34">
        <v>13.0</v>
      </c>
      <c r="F701" s="35">
        <v>23.4554447</v>
      </c>
    </row>
    <row r="702">
      <c r="A702" s="31" t="s">
        <v>31</v>
      </c>
      <c r="B702" s="34" t="s">
        <v>407</v>
      </c>
      <c r="C702" s="35">
        <v>1998.0</v>
      </c>
      <c r="D702" s="34">
        <v>1.0</v>
      </c>
      <c r="E702" s="34">
        <v>13.0</v>
      </c>
      <c r="F702" s="35">
        <v>20.3631953</v>
      </c>
    </row>
    <row r="703">
      <c r="A703" s="31" t="s">
        <v>31</v>
      </c>
      <c r="B703" s="34" t="s">
        <v>407</v>
      </c>
      <c r="C703" s="35">
        <v>1999.0</v>
      </c>
      <c r="D703" s="34">
        <v>1.0</v>
      </c>
      <c r="E703" s="34">
        <v>13.0</v>
      </c>
      <c r="F703" s="35">
        <v>18.1292368</v>
      </c>
    </row>
    <row r="704">
      <c r="A704" s="31" t="s">
        <v>31</v>
      </c>
      <c r="B704" s="34" t="s">
        <v>407</v>
      </c>
      <c r="C704" s="35">
        <v>2000.0</v>
      </c>
      <c r="D704" s="34">
        <v>1.0</v>
      </c>
      <c r="E704" s="34">
        <v>13.0</v>
      </c>
      <c r="F704" s="35">
        <v>18.5583278</v>
      </c>
    </row>
    <row r="705">
      <c r="A705" s="31" t="s">
        <v>31</v>
      </c>
      <c r="B705" s="34" t="s">
        <v>407</v>
      </c>
      <c r="C705" s="35">
        <v>2001.0</v>
      </c>
      <c r="D705" s="34">
        <v>1.0</v>
      </c>
      <c r="E705" s="34">
        <v>13.0</v>
      </c>
      <c r="F705" s="35">
        <v>17.7111964</v>
      </c>
    </row>
    <row r="706">
      <c r="A706" s="31" t="s">
        <v>31</v>
      </c>
      <c r="B706" s="34" t="s">
        <v>407</v>
      </c>
      <c r="C706" s="35">
        <v>2002.0</v>
      </c>
      <c r="D706" s="34">
        <v>1.0</v>
      </c>
      <c r="E706" s="34">
        <v>13.0</v>
      </c>
      <c r="F706" s="35">
        <v>17.3230007</v>
      </c>
    </row>
    <row r="707">
      <c r="A707" s="31" t="s">
        <v>31</v>
      </c>
      <c r="B707" s="34" t="s">
        <v>407</v>
      </c>
      <c r="C707" s="35">
        <v>2003.0</v>
      </c>
      <c r="D707" s="34">
        <v>1.0</v>
      </c>
      <c r="E707" s="34">
        <v>13.0</v>
      </c>
      <c r="F707" s="35">
        <v>16.6783281</v>
      </c>
    </row>
    <row r="708">
      <c r="A708" s="31" t="s">
        <v>31</v>
      </c>
      <c r="B708" s="34" t="s">
        <v>407</v>
      </c>
      <c r="C708" s="35">
        <v>2004.0</v>
      </c>
      <c r="D708" s="34">
        <v>1.0</v>
      </c>
      <c r="E708" s="34">
        <v>13.0</v>
      </c>
      <c r="F708" s="35">
        <v>19.385324</v>
      </c>
    </row>
    <row r="709">
      <c r="A709" s="31" t="s">
        <v>31</v>
      </c>
      <c r="B709" s="34" t="s">
        <v>407</v>
      </c>
      <c r="C709" s="35">
        <v>2005.0</v>
      </c>
      <c r="D709" s="34">
        <v>1.0</v>
      </c>
      <c r="E709" s="34">
        <v>13.0</v>
      </c>
      <c r="F709" s="35">
        <v>18.0942432</v>
      </c>
    </row>
    <row r="710">
      <c r="A710" s="31" t="s">
        <v>31</v>
      </c>
      <c r="B710" s="34" t="s">
        <v>407</v>
      </c>
      <c r="C710" s="35">
        <v>2006.0</v>
      </c>
      <c r="D710" s="34">
        <v>1.0</v>
      </c>
      <c r="E710" s="34">
        <v>13.0</v>
      </c>
      <c r="F710" s="35">
        <v>19.6930869</v>
      </c>
    </row>
    <row r="711">
      <c r="A711" s="31" t="s">
        <v>31</v>
      </c>
      <c r="B711" s="34" t="s">
        <v>407</v>
      </c>
      <c r="C711" s="35">
        <v>2007.0</v>
      </c>
      <c r="D711" s="34">
        <v>1.0</v>
      </c>
      <c r="E711" s="34">
        <v>13.0</v>
      </c>
      <c r="F711" s="35">
        <v>12.4902479</v>
      </c>
    </row>
    <row r="712">
      <c r="A712" s="31" t="s">
        <v>31</v>
      </c>
      <c r="B712" s="34" t="s">
        <v>407</v>
      </c>
      <c r="C712" s="35">
        <v>2008.0</v>
      </c>
      <c r="D712" s="34">
        <v>1.0</v>
      </c>
      <c r="E712" s="34">
        <v>13.0</v>
      </c>
      <c r="F712" s="35">
        <v>18.4106788</v>
      </c>
    </row>
    <row r="713">
      <c r="A713" s="31" t="s">
        <v>31</v>
      </c>
      <c r="B713" s="34" t="s">
        <v>407</v>
      </c>
      <c r="C713" s="35">
        <v>2009.0</v>
      </c>
      <c r="D713" s="34">
        <v>1.0</v>
      </c>
      <c r="E713" s="34">
        <v>13.0</v>
      </c>
      <c r="F713" s="35">
        <v>20.137097</v>
      </c>
    </row>
    <row r="714">
      <c r="A714" s="31" t="s">
        <v>31</v>
      </c>
      <c r="B714" s="34" t="s">
        <v>407</v>
      </c>
      <c r="C714" s="35">
        <v>2010.0</v>
      </c>
      <c r="D714" s="34">
        <v>1.0</v>
      </c>
      <c r="E714" s="34">
        <v>13.0</v>
      </c>
      <c r="F714" s="35">
        <v>16.3768506</v>
      </c>
    </row>
    <row r="715">
      <c r="A715" s="31" t="s">
        <v>31</v>
      </c>
      <c r="B715" s="34" t="s">
        <v>407</v>
      </c>
      <c r="C715" s="35">
        <v>2011.0</v>
      </c>
      <c r="D715" s="34">
        <v>1.0</v>
      </c>
      <c r="E715" s="34">
        <v>13.0</v>
      </c>
      <c r="F715" s="35">
        <v>12.3670873</v>
      </c>
    </row>
    <row r="716">
      <c r="A716" s="31" t="s">
        <v>31</v>
      </c>
      <c r="B716" s="34" t="s">
        <v>407</v>
      </c>
      <c r="C716" s="35">
        <v>2012.0</v>
      </c>
      <c r="D716" s="34">
        <v>1.0</v>
      </c>
      <c r="E716" s="34">
        <v>13.0</v>
      </c>
      <c r="F716" s="35">
        <v>15.8984801</v>
      </c>
    </row>
    <row r="717">
      <c r="A717" s="31" t="s">
        <v>31</v>
      </c>
      <c r="B717" s="34" t="s">
        <v>407</v>
      </c>
      <c r="C717" s="35">
        <v>2013.0</v>
      </c>
      <c r="D717" s="34">
        <v>1.0</v>
      </c>
      <c r="E717" s="34">
        <v>13.0</v>
      </c>
      <c r="F717" s="35">
        <v>14.2753473</v>
      </c>
    </row>
    <row r="718">
      <c r="A718" s="31" t="s">
        <v>31</v>
      </c>
      <c r="B718" s="34" t="s">
        <v>407</v>
      </c>
      <c r="C718" s="35">
        <v>2014.0</v>
      </c>
      <c r="D718" s="34">
        <v>1.0</v>
      </c>
      <c r="E718" s="34">
        <v>13.0</v>
      </c>
      <c r="F718" s="35">
        <v>16.1215519</v>
      </c>
    </row>
    <row r="719">
      <c r="A719" s="31" t="s">
        <v>31</v>
      </c>
      <c r="B719" s="34" t="s">
        <v>407</v>
      </c>
      <c r="C719" s="35">
        <v>2015.0</v>
      </c>
      <c r="D719" s="34">
        <v>1.0</v>
      </c>
      <c r="E719" s="34">
        <v>13.0</v>
      </c>
      <c r="F719" s="35">
        <v>16.9992423</v>
      </c>
    </row>
    <row r="720">
      <c r="A720" s="31" t="s">
        <v>31</v>
      </c>
      <c r="B720" s="34" t="s">
        <v>407</v>
      </c>
      <c r="C720" s="35">
        <v>2016.0</v>
      </c>
      <c r="D720" s="34">
        <v>1.0</v>
      </c>
      <c r="E720" s="34">
        <v>13.0</v>
      </c>
      <c r="F720" s="35">
        <v>17.1042212</v>
      </c>
    </row>
    <row r="721">
      <c r="A721" s="31" t="s">
        <v>31</v>
      </c>
      <c r="B721" s="34" t="s">
        <v>407</v>
      </c>
      <c r="C721" s="35">
        <v>2017.0</v>
      </c>
      <c r="D721" s="34">
        <v>1.0</v>
      </c>
      <c r="E721" s="34">
        <v>13.0</v>
      </c>
      <c r="F721" s="35">
        <v>17.0167731</v>
      </c>
    </row>
    <row r="722">
      <c r="A722" s="31" t="s">
        <v>31</v>
      </c>
      <c r="B722" s="34" t="s">
        <v>407</v>
      </c>
      <c r="C722" s="35">
        <v>2018.0</v>
      </c>
      <c r="D722" s="34">
        <v>1.0</v>
      </c>
      <c r="E722" s="34">
        <v>13.0</v>
      </c>
      <c r="F722" s="35">
        <v>13.4125942</v>
      </c>
    </row>
    <row r="723">
      <c r="A723" s="31" t="s">
        <v>31</v>
      </c>
      <c r="B723" s="34" t="s">
        <v>407</v>
      </c>
      <c r="C723" s="35">
        <v>2019.0</v>
      </c>
      <c r="D723" s="34">
        <v>1.0</v>
      </c>
      <c r="E723" s="34">
        <v>13.0</v>
      </c>
      <c r="F723" s="35">
        <v>15.2168173</v>
      </c>
    </row>
    <row r="724">
      <c r="A724" s="31" t="s">
        <v>31</v>
      </c>
      <c r="B724" s="34" t="s">
        <v>407</v>
      </c>
      <c r="C724" s="35">
        <v>2020.0</v>
      </c>
      <c r="D724" s="34">
        <v>1.0</v>
      </c>
      <c r="E724" s="34">
        <v>13.0</v>
      </c>
      <c r="F724" s="35">
        <v>11.3182225</v>
      </c>
    </row>
    <row r="725">
      <c r="A725" s="31" t="s">
        <v>31</v>
      </c>
      <c r="B725" s="34" t="s">
        <v>407</v>
      </c>
      <c r="C725" s="35">
        <v>2021.0</v>
      </c>
      <c r="D725" s="34">
        <v>1.0</v>
      </c>
      <c r="E725" s="34">
        <v>13.0</v>
      </c>
      <c r="F725" s="35">
        <v>11.8445008</v>
      </c>
    </row>
    <row r="726">
      <c r="A726" s="31" t="s">
        <v>31</v>
      </c>
      <c r="B726" s="34" t="s">
        <v>407</v>
      </c>
      <c r="C726" s="35">
        <v>2022.0</v>
      </c>
      <c r="D726" s="34">
        <v>1.0</v>
      </c>
      <c r="E726" s="34">
        <v>13.0</v>
      </c>
      <c r="F726" s="35">
        <v>14.6741932</v>
      </c>
    </row>
    <row r="727">
      <c r="A727" s="31" t="s">
        <v>32</v>
      </c>
      <c r="B727" s="34" t="s">
        <v>381</v>
      </c>
      <c r="C727" s="35">
        <v>1998.0</v>
      </c>
      <c r="D727" s="34">
        <v>1.0</v>
      </c>
      <c r="E727" s="34">
        <v>13.0</v>
      </c>
      <c r="F727" s="35">
        <v>16.2024575</v>
      </c>
    </row>
    <row r="728">
      <c r="A728" s="31" t="s">
        <v>32</v>
      </c>
      <c r="B728" s="34" t="s">
        <v>381</v>
      </c>
      <c r="C728" s="35">
        <v>1999.0</v>
      </c>
      <c r="D728" s="34">
        <v>1.0</v>
      </c>
      <c r="E728" s="34">
        <v>13.0</v>
      </c>
      <c r="F728" s="35">
        <v>19.2937661</v>
      </c>
    </row>
    <row r="729">
      <c r="A729" s="31" t="s">
        <v>32</v>
      </c>
      <c r="B729" s="34" t="s">
        <v>381</v>
      </c>
      <c r="C729" s="35">
        <v>2000.0</v>
      </c>
      <c r="D729" s="34">
        <v>1.0</v>
      </c>
      <c r="E729" s="34">
        <v>13.0</v>
      </c>
      <c r="F729" s="35">
        <v>18.4219719</v>
      </c>
    </row>
    <row r="730">
      <c r="A730" s="31" t="s">
        <v>32</v>
      </c>
      <c r="B730" s="34" t="s">
        <v>381</v>
      </c>
      <c r="C730" s="35">
        <v>2001.0</v>
      </c>
      <c r="D730" s="34">
        <v>1.0</v>
      </c>
      <c r="E730" s="34">
        <v>13.0</v>
      </c>
      <c r="F730" s="35">
        <v>17.2478876</v>
      </c>
    </row>
    <row r="731">
      <c r="A731" s="31" t="s">
        <v>32</v>
      </c>
      <c r="B731" s="34" t="s">
        <v>381</v>
      </c>
      <c r="C731" s="35">
        <v>2002.0</v>
      </c>
      <c r="D731" s="34">
        <v>1.0</v>
      </c>
      <c r="E731" s="34">
        <v>13.0</v>
      </c>
      <c r="F731" s="35">
        <v>17.4582858</v>
      </c>
    </row>
    <row r="732">
      <c r="A732" s="31" t="s">
        <v>32</v>
      </c>
      <c r="B732" s="34" t="s">
        <v>381</v>
      </c>
      <c r="C732" s="35">
        <v>2003.0</v>
      </c>
      <c r="D732" s="34">
        <v>1.0</v>
      </c>
      <c r="E732" s="34">
        <v>13.0</v>
      </c>
      <c r="F732" s="35">
        <v>16.5248051</v>
      </c>
    </row>
    <row r="733">
      <c r="A733" s="31" t="s">
        <v>32</v>
      </c>
      <c r="B733" s="34" t="s">
        <v>381</v>
      </c>
      <c r="C733" s="35">
        <v>2004.0</v>
      </c>
      <c r="D733" s="34">
        <v>1.0</v>
      </c>
      <c r="E733" s="34">
        <v>13.0</v>
      </c>
      <c r="F733" s="35">
        <v>14.9860546</v>
      </c>
    </row>
    <row r="734">
      <c r="A734" s="31" t="s">
        <v>32</v>
      </c>
      <c r="B734" s="34" t="s">
        <v>381</v>
      </c>
      <c r="C734" s="35">
        <v>2005.0</v>
      </c>
      <c r="D734" s="34">
        <v>1.0</v>
      </c>
      <c r="E734" s="34">
        <v>13.0</v>
      </c>
      <c r="F734" s="35">
        <v>13.4238293</v>
      </c>
    </row>
    <row r="735">
      <c r="A735" s="31" t="s">
        <v>32</v>
      </c>
      <c r="B735" s="34" t="s">
        <v>381</v>
      </c>
      <c r="C735" s="35">
        <v>2006.0</v>
      </c>
      <c r="D735" s="34">
        <v>1.0</v>
      </c>
      <c r="E735" s="34">
        <v>13.0</v>
      </c>
      <c r="F735" s="35">
        <v>18.1831633</v>
      </c>
    </row>
    <row r="736">
      <c r="A736" s="31" t="s">
        <v>32</v>
      </c>
      <c r="B736" s="34" t="s">
        <v>381</v>
      </c>
      <c r="C736" s="35">
        <v>2007.0</v>
      </c>
      <c r="D736" s="34">
        <v>1.0</v>
      </c>
      <c r="E736" s="34">
        <v>13.0</v>
      </c>
      <c r="F736" s="35">
        <v>14.2962767</v>
      </c>
    </row>
    <row r="737">
      <c r="A737" s="31" t="s">
        <v>32</v>
      </c>
      <c r="B737" s="34" t="s">
        <v>381</v>
      </c>
      <c r="C737" s="35">
        <v>2008.0</v>
      </c>
      <c r="D737" s="34">
        <v>1.0</v>
      </c>
      <c r="E737" s="34">
        <v>13.0</v>
      </c>
      <c r="F737" s="35">
        <v>16.217312</v>
      </c>
    </row>
    <row r="738">
      <c r="A738" s="31" t="s">
        <v>32</v>
      </c>
      <c r="B738" s="34" t="s">
        <v>381</v>
      </c>
      <c r="C738" s="35">
        <v>2009.0</v>
      </c>
      <c r="D738" s="34">
        <v>1.0</v>
      </c>
      <c r="E738" s="34">
        <v>13.0</v>
      </c>
      <c r="F738" s="35">
        <v>17.3080252</v>
      </c>
    </row>
    <row r="739">
      <c r="A739" s="31" t="s">
        <v>32</v>
      </c>
      <c r="B739" s="34" t="s">
        <v>381</v>
      </c>
      <c r="C739" s="35">
        <v>2010.0</v>
      </c>
      <c r="D739" s="34">
        <v>1.0</v>
      </c>
      <c r="E739" s="34">
        <v>13.0</v>
      </c>
      <c r="F739" s="35">
        <v>14.7642721</v>
      </c>
    </row>
    <row r="740">
      <c r="A740" s="31" t="s">
        <v>32</v>
      </c>
      <c r="B740" s="34" t="s">
        <v>381</v>
      </c>
      <c r="C740" s="35">
        <v>2011.0</v>
      </c>
      <c r="D740" s="34">
        <v>1.0</v>
      </c>
      <c r="E740" s="34">
        <v>13.0</v>
      </c>
      <c r="F740" s="35">
        <v>16.0522057</v>
      </c>
    </row>
    <row r="741">
      <c r="A741" s="31" t="s">
        <v>32</v>
      </c>
      <c r="B741" s="34" t="s">
        <v>381</v>
      </c>
      <c r="C741" s="35">
        <v>2012.0</v>
      </c>
      <c r="D741" s="34">
        <v>1.0</v>
      </c>
      <c r="E741" s="34">
        <v>13.0</v>
      </c>
      <c r="F741" s="35">
        <v>15.5972124</v>
      </c>
    </row>
    <row r="742">
      <c r="A742" s="31" t="s">
        <v>32</v>
      </c>
      <c r="B742" s="34" t="s">
        <v>381</v>
      </c>
      <c r="C742" s="35">
        <v>2013.0</v>
      </c>
      <c r="D742" s="34">
        <v>1.0</v>
      </c>
      <c r="E742" s="34">
        <v>13.0</v>
      </c>
      <c r="F742" s="35">
        <v>14.691212</v>
      </c>
    </row>
    <row r="743">
      <c r="A743" s="31" t="s">
        <v>32</v>
      </c>
      <c r="B743" s="34" t="s">
        <v>381</v>
      </c>
      <c r="C743" s="35">
        <v>2014.0</v>
      </c>
      <c r="D743" s="34">
        <v>1.0</v>
      </c>
      <c r="E743" s="34">
        <v>13.0</v>
      </c>
      <c r="F743" s="35">
        <v>13.5131672</v>
      </c>
    </row>
    <row r="744">
      <c r="A744" s="31" t="s">
        <v>32</v>
      </c>
      <c r="B744" s="34" t="s">
        <v>381</v>
      </c>
      <c r="C744" s="35">
        <v>2015.0</v>
      </c>
      <c r="D744" s="34">
        <v>1.0</v>
      </c>
      <c r="E744" s="34">
        <v>13.0</v>
      </c>
      <c r="F744" s="35">
        <v>14.6299167</v>
      </c>
    </row>
    <row r="745">
      <c r="A745" s="31" t="s">
        <v>32</v>
      </c>
      <c r="B745" s="34" t="s">
        <v>381</v>
      </c>
      <c r="C745" s="35">
        <v>2016.0</v>
      </c>
      <c r="D745" s="34">
        <v>1.0</v>
      </c>
      <c r="E745" s="34">
        <v>13.0</v>
      </c>
      <c r="F745" s="35">
        <v>14.4781645</v>
      </c>
    </row>
    <row r="746">
      <c r="A746" s="31" t="s">
        <v>32</v>
      </c>
      <c r="B746" s="34" t="s">
        <v>381</v>
      </c>
      <c r="C746" s="35">
        <v>2017.0</v>
      </c>
      <c r="D746" s="34">
        <v>1.0</v>
      </c>
      <c r="E746" s="34">
        <v>13.0</v>
      </c>
      <c r="F746" s="35">
        <v>15.9922396</v>
      </c>
    </row>
    <row r="747">
      <c r="A747" s="31" t="s">
        <v>32</v>
      </c>
      <c r="B747" s="34" t="s">
        <v>381</v>
      </c>
      <c r="C747" s="35">
        <v>2018.0</v>
      </c>
      <c r="D747" s="34">
        <v>1.0</v>
      </c>
      <c r="E747" s="34">
        <v>13.0</v>
      </c>
      <c r="F747" s="35">
        <v>14.4235666</v>
      </c>
    </row>
    <row r="748">
      <c r="A748" s="31" t="s">
        <v>32</v>
      </c>
      <c r="B748" s="34" t="s">
        <v>381</v>
      </c>
      <c r="C748" s="35">
        <v>2019.0</v>
      </c>
      <c r="D748" s="34">
        <v>1.0</v>
      </c>
      <c r="E748" s="34">
        <v>13.0</v>
      </c>
      <c r="F748" s="35">
        <v>13.547362</v>
      </c>
    </row>
    <row r="749">
      <c r="A749" s="31" t="s">
        <v>32</v>
      </c>
      <c r="B749" s="34" t="s">
        <v>381</v>
      </c>
      <c r="C749" s="35">
        <v>2020.0</v>
      </c>
      <c r="D749" s="34">
        <v>1.0</v>
      </c>
      <c r="E749" s="34">
        <v>13.0</v>
      </c>
      <c r="F749" s="35">
        <v>13.2851564</v>
      </c>
    </row>
    <row r="750">
      <c r="A750" s="31" t="s">
        <v>32</v>
      </c>
      <c r="B750" s="34" t="s">
        <v>381</v>
      </c>
      <c r="C750" s="35">
        <v>2021.0</v>
      </c>
      <c r="D750" s="34">
        <v>1.0</v>
      </c>
      <c r="E750" s="34">
        <v>13.0</v>
      </c>
      <c r="F750" s="35">
        <v>12.6753269</v>
      </c>
    </row>
    <row r="751">
      <c r="A751" s="31" t="s">
        <v>32</v>
      </c>
      <c r="B751" s="34" t="s">
        <v>381</v>
      </c>
      <c r="C751" s="35">
        <v>2022.0</v>
      </c>
      <c r="D751" s="34">
        <v>1.0</v>
      </c>
      <c r="E751" s="34">
        <v>13.0</v>
      </c>
      <c r="F751" s="35">
        <v>16.2004846</v>
      </c>
    </row>
    <row r="752">
      <c r="A752" s="31" t="s">
        <v>33</v>
      </c>
      <c r="B752" s="34" t="s">
        <v>390</v>
      </c>
      <c r="C752" s="35">
        <v>1998.0</v>
      </c>
      <c r="D752" s="34">
        <v>1.0</v>
      </c>
      <c r="E752" s="34">
        <v>13.0</v>
      </c>
      <c r="F752" s="35">
        <v>8.32336964</v>
      </c>
    </row>
    <row r="753">
      <c r="A753" s="31" t="s">
        <v>33</v>
      </c>
      <c r="B753" s="34" t="s">
        <v>390</v>
      </c>
      <c r="C753" s="35">
        <v>1999.0</v>
      </c>
      <c r="D753" s="34">
        <v>1.0</v>
      </c>
      <c r="E753" s="34">
        <v>13.0</v>
      </c>
      <c r="F753" s="35">
        <v>8.3762802</v>
      </c>
    </row>
    <row r="754">
      <c r="A754" s="31" t="s">
        <v>33</v>
      </c>
      <c r="B754" s="34" t="s">
        <v>390</v>
      </c>
      <c r="C754" s="35">
        <v>2000.0</v>
      </c>
      <c r="D754" s="34">
        <v>1.0</v>
      </c>
      <c r="E754" s="34">
        <v>13.0</v>
      </c>
      <c r="F754" s="35">
        <v>8.9415859</v>
      </c>
    </row>
    <row r="755">
      <c r="A755" s="31" t="s">
        <v>33</v>
      </c>
      <c r="B755" s="34" t="s">
        <v>390</v>
      </c>
      <c r="C755" s="35">
        <v>2001.0</v>
      </c>
      <c r="D755" s="34">
        <v>1.0</v>
      </c>
      <c r="E755" s="34">
        <v>13.0</v>
      </c>
      <c r="F755" s="35">
        <v>9.78470551</v>
      </c>
    </row>
    <row r="756">
      <c r="A756" s="31" t="s">
        <v>33</v>
      </c>
      <c r="B756" s="34" t="s">
        <v>390</v>
      </c>
      <c r="C756" s="35">
        <v>2002.0</v>
      </c>
      <c r="D756" s="34">
        <v>1.0</v>
      </c>
      <c r="E756" s="34">
        <v>13.0</v>
      </c>
      <c r="F756" s="35">
        <v>8.70879911</v>
      </c>
    </row>
    <row r="757">
      <c r="A757" s="31" t="s">
        <v>33</v>
      </c>
      <c r="B757" s="34" t="s">
        <v>390</v>
      </c>
      <c r="C757" s="35">
        <v>2003.0</v>
      </c>
      <c r="D757" s="34">
        <v>1.0</v>
      </c>
      <c r="E757" s="34">
        <v>13.0</v>
      </c>
      <c r="F757" s="35">
        <v>8.51014485</v>
      </c>
    </row>
    <row r="758">
      <c r="A758" s="31" t="s">
        <v>33</v>
      </c>
      <c r="B758" s="34" t="s">
        <v>390</v>
      </c>
      <c r="C758" s="35">
        <v>2004.0</v>
      </c>
      <c r="D758" s="34">
        <v>1.0</v>
      </c>
      <c r="E758" s="34">
        <v>13.0</v>
      </c>
      <c r="F758" s="35">
        <v>8.66080367</v>
      </c>
    </row>
    <row r="759">
      <c r="A759" s="31" t="s">
        <v>33</v>
      </c>
      <c r="B759" s="34" t="s">
        <v>390</v>
      </c>
      <c r="C759" s="35">
        <v>2005.0</v>
      </c>
      <c r="D759" s="34">
        <v>1.0</v>
      </c>
      <c r="E759" s="34">
        <v>13.0</v>
      </c>
      <c r="F759" s="35">
        <v>8.72397031</v>
      </c>
    </row>
    <row r="760">
      <c r="A760" s="31" t="s">
        <v>33</v>
      </c>
      <c r="B760" s="34" t="s">
        <v>390</v>
      </c>
      <c r="C760" s="35">
        <v>2006.0</v>
      </c>
      <c r="D760" s="34">
        <v>1.0</v>
      </c>
      <c r="E760" s="34">
        <v>13.0</v>
      </c>
      <c r="F760" s="35">
        <v>8.795923</v>
      </c>
    </row>
    <row r="761">
      <c r="A761" s="31" t="s">
        <v>33</v>
      </c>
      <c r="B761" s="34" t="s">
        <v>390</v>
      </c>
      <c r="C761" s="35">
        <v>2007.0</v>
      </c>
      <c r="D761" s="34">
        <v>1.0</v>
      </c>
      <c r="E761" s="34">
        <v>13.0</v>
      </c>
      <c r="F761" s="35">
        <v>9.60768956</v>
      </c>
    </row>
    <row r="762">
      <c r="A762" s="31" t="s">
        <v>33</v>
      </c>
      <c r="B762" s="34" t="s">
        <v>390</v>
      </c>
      <c r="C762" s="35">
        <v>2008.0</v>
      </c>
      <c r="D762" s="34">
        <v>1.0</v>
      </c>
      <c r="E762" s="34">
        <v>13.0</v>
      </c>
      <c r="F762" s="35">
        <v>8.46110277</v>
      </c>
    </row>
    <row r="763">
      <c r="A763" s="31" t="s">
        <v>33</v>
      </c>
      <c r="B763" s="34" t="s">
        <v>390</v>
      </c>
      <c r="C763" s="35">
        <v>2009.0</v>
      </c>
      <c r="D763" s="34">
        <v>1.0</v>
      </c>
      <c r="E763" s="34">
        <v>13.0</v>
      </c>
      <c r="F763" s="35">
        <v>14.4262666</v>
      </c>
    </row>
    <row r="764">
      <c r="A764" s="31" t="s">
        <v>33</v>
      </c>
      <c r="B764" s="34" t="s">
        <v>390</v>
      </c>
      <c r="C764" s="35">
        <v>2010.0</v>
      </c>
      <c r="D764" s="34">
        <v>1.0</v>
      </c>
      <c r="E764" s="34">
        <v>13.0</v>
      </c>
      <c r="F764" s="35">
        <v>8.53093681</v>
      </c>
    </row>
    <row r="765">
      <c r="A765" s="31" t="s">
        <v>33</v>
      </c>
      <c r="B765" s="34" t="s">
        <v>390</v>
      </c>
      <c r="C765" s="35">
        <v>2011.0</v>
      </c>
      <c r="D765" s="34">
        <v>1.0</v>
      </c>
      <c r="E765" s="34">
        <v>13.0</v>
      </c>
      <c r="F765" s="35">
        <v>9.96164136</v>
      </c>
    </row>
    <row r="766">
      <c r="A766" s="31" t="s">
        <v>33</v>
      </c>
      <c r="B766" s="34" t="s">
        <v>390</v>
      </c>
      <c r="C766" s="35">
        <v>2012.0</v>
      </c>
      <c r="D766" s="34">
        <v>1.0</v>
      </c>
      <c r="E766" s="34">
        <v>13.0</v>
      </c>
      <c r="F766" s="35">
        <v>9.51186412</v>
      </c>
    </row>
    <row r="767">
      <c r="A767" s="31" t="s">
        <v>33</v>
      </c>
      <c r="B767" s="34" t="s">
        <v>390</v>
      </c>
      <c r="C767" s="35">
        <v>2013.0</v>
      </c>
      <c r="D767" s="34">
        <v>1.0</v>
      </c>
      <c r="E767" s="34">
        <v>13.0</v>
      </c>
      <c r="F767" s="35">
        <v>8.16734419</v>
      </c>
    </row>
    <row r="768">
      <c r="A768" s="31" t="s">
        <v>33</v>
      </c>
      <c r="B768" s="34" t="s">
        <v>390</v>
      </c>
      <c r="C768" s="35">
        <v>2014.0</v>
      </c>
      <c r="D768" s="34">
        <v>1.0</v>
      </c>
      <c r="E768" s="34">
        <v>13.0</v>
      </c>
      <c r="F768" s="35">
        <v>8.37335087</v>
      </c>
    </row>
    <row r="769">
      <c r="A769" s="31" t="s">
        <v>33</v>
      </c>
      <c r="B769" s="34" t="s">
        <v>390</v>
      </c>
      <c r="C769" s="35">
        <v>2015.0</v>
      </c>
      <c r="D769" s="34">
        <v>1.0</v>
      </c>
      <c r="E769" s="34">
        <v>13.0</v>
      </c>
      <c r="F769" s="35">
        <v>8.10886663</v>
      </c>
    </row>
    <row r="770">
      <c r="A770" s="31" t="s">
        <v>33</v>
      </c>
      <c r="B770" s="34" t="s">
        <v>390</v>
      </c>
      <c r="C770" s="35">
        <v>2016.0</v>
      </c>
      <c r="D770" s="34">
        <v>1.0</v>
      </c>
      <c r="E770" s="34">
        <v>13.0</v>
      </c>
      <c r="F770" s="35">
        <v>7.18923063</v>
      </c>
    </row>
    <row r="771">
      <c r="A771" s="31" t="s">
        <v>33</v>
      </c>
      <c r="B771" s="34" t="s">
        <v>390</v>
      </c>
      <c r="C771" s="35">
        <v>2017.0</v>
      </c>
      <c r="D771" s="34">
        <v>1.0</v>
      </c>
      <c r="E771" s="34">
        <v>13.0</v>
      </c>
      <c r="F771" s="35">
        <v>7.96943242</v>
      </c>
    </row>
    <row r="772">
      <c r="A772" s="31" t="s">
        <v>33</v>
      </c>
      <c r="B772" s="34" t="s">
        <v>390</v>
      </c>
      <c r="C772" s="35">
        <v>2018.0</v>
      </c>
      <c r="D772" s="34">
        <v>1.0</v>
      </c>
      <c r="E772" s="34">
        <v>13.0</v>
      </c>
      <c r="F772" s="35">
        <v>6.6920224</v>
      </c>
    </row>
    <row r="773">
      <c r="A773" s="31" t="s">
        <v>33</v>
      </c>
      <c r="B773" s="34" t="s">
        <v>390</v>
      </c>
      <c r="C773" s="35">
        <v>2019.0</v>
      </c>
      <c r="D773" s="34">
        <v>1.0</v>
      </c>
      <c r="E773" s="34">
        <v>13.0</v>
      </c>
      <c r="F773" s="35">
        <v>6.30184212</v>
      </c>
    </row>
    <row r="774">
      <c r="A774" s="31" t="s">
        <v>33</v>
      </c>
      <c r="B774" s="34" t="s">
        <v>390</v>
      </c>
      <c r="C774" s="35">
        <v>2020.0</v>
      </c>
      <c r="D774" s="34">
        <v>1.0</v>
      </c>
      <c r="E774" s="34">
        <v>13.0</v>
      </c>
      <c r="F774" s="35">
        <v>5.60636442</v>
      </c>
    </row>
    <row r="775">
      <c r="A775" s="31" t="s">
        <v>33</v>
      </c>
      <c r="B775" s="34" t="s">
        <v>390</v>
      </c>
      <c r="C775" s="35">
        <v>2021.0</v>
      </c>
      <c r="D775" s="34">
        <v>1.0</v>
      </c>
      <c r="E775" s="34">
        <v>13.0</v>
      </c>
      <c r="F775" s="35">
        <v>5.90460515</v>
      </c>
    </row>
    <row r="776">
      <c r="A776" s="31" t="s">
        <v>33</v>
      </c>
      <c r="B776" s="34" t="s">
        <v>390</v>
      </c>
      <c r="C776" s="35">
        <v>2022.0</v>
      </c>
      <c r="D776" s="34">
        <v>1.0</v>
      </c>
      <c r="E776" s="34">
        <v>13.0</v>
      </c>
      <c r="F776" s="35">
        <v>6.94680701</v>
      </c>
    </row>
    <row r="777">
      <c r="A777" s="31" t="s">
        <v>34</v>
      </c>
      <c r="B777" s="34" t="s">
        <v>398</v>
      </c>
      <c r="C777" s="35">
        <v>1998.0</v>
      </c>
      <c r="D777" s="34">
        <v>1.0</v>
      </c>
      <c r="E777" s="34">
        <v>13.0</v>
      </c>
      <c r="F777" s="35">
        <v>12.1593933</v>
      </c>
    </row>
    <row r="778">
      <c r="A778" s="31" t="s">
        <v>34</v>
      </c>
      <c r="B778" s="34" t="s">
        <v>398</v>
      </c>
      <c r="C778" s="35">
        <v>1999.0</v>
      </c>
      <c r="D778" s="34">
        <v>1.0</v>
      </c>
      <c r="E778" s="34">
        <v>13.0</v>
      </c>
      <c r="F778" s="35">
        <v>11.2851586</v>
      </c>
    </row>
    <row r="779">
      <c r="A779" s="31" t="s">
        <v>34</v>
      </c>
      <c r="B779" s="34" t="s">
        <v>398</v>
      </c>
      <c r="C779" s="35">
        <v>2000.0</v>
      </c>
      <c r="D779" s="34">
        <v>1.0</v>
      </c>
      <c r="E779" s="34">
        <v>13.0</v>
      </c>
      <c r="F779" s="35">
        <v>10.8214606</v>
      </c>
    </row>
    <row r="780">
      <c r="A780" s="31" t="s">
        <v>34</v>
      </c>
      <c r="B780" s="34" t="s">
        <v>398</v>
      </c>
      <c r="C780" s="35">
        <v>2001.0</v>
      </c>
      <c r="D780" s="34">
        <v>1.0</v>
      </c>
      <c r="E780" s="34">
        <v>13.0</v>
      </c>
      <c r="F780" s="35">
        <v>9.87307042</v>
      </c>
    </row>
    <row r="781">
      <c r="A781" s="31" t="s">
        <v>34</v>
      </c>
      <c r="B781" s="34" t="s">
        <v>398</v>
      </c>
      <c r="C781" s="35">
        <v>2002.0</v>
      </c>
      <c r="D781" s="34">
        <v>1.0</v>
      </c>
      <c r="E781" s="34">
        <v>13.0</v>
      </c>
      <c r="F781" s="35">
        <v>16.5414914</v>
      </c>
    </row>
    <row r="782">
      <c r="A782" s="31" t="s">
        <v>34</v>
      </c>
      <c r="B782" s="34" t="s">
        <v>398</v>
      </c>
      <c r="C782" s="35">
        <v>2003.0</v>
      </c>
      <c r="D782" s="34">
        <v>1.0</v>
      </c>
      <c r="E782" s="34">
        <v>13.0</v>
      </c>
      <c r="F782" s="35">
        <v>14.3998167</v>
      </c>
    </row>
    <row r="783">
      <c r="A783" s="31" t="s">
        <v>34</v>
      </c>
      <c r="B783" s="34" t="s">
        <v>398</v>
      </c>
      <c r="C783" s="35">
        <v>2004.0</v>
      </c>
      <c r="D783" s="34">
        <v>1.0</v>
      </c>
      <c r="E783" s="34">
        <v>13.0</v>
      </c>
      <c r="F783" s="35">
        <v>13.9220257</v>
      </c>
    </row>
    <row r="784">
      <c r="A784" s="31" t="s">
        <v>34</v>
      </c>
      <c r="B784" s="34" t="s">
        <v>398</v>
      </c>
      <c r="C784" s="35">
        <v>2005.0</v>
      </c>
      <c r="D784" s="34">
        <v>1.0</v>
      </c>
      <c r="E784" s="34">
        <v>13.0</v>
      </c>
      <c r="F784" s="35">
        <v>13.7373178</v>
      </c>
    </row>
    <row r="785">
      <c r="A785" s="31" t="s">
        <v>34</v>
      </c>
      <c r="B785" s="34" t="s">
        <v>398</v>
      </c>
      <c r="C785" s="35">
        <v>2006.0</v>
      </c>
      <c r="D785" s="34">
        <v>1.0</v>
      </c>
      <c r="E785" s="34">
        <v>13.0</v>
      </c>
      <c r="F785" s="35">
        <v>14.1787989</v>
      </c>
    </row>
    <row r="786">
      <c r="A786" s="31" t="s">
        <v>34</v>
      </c>
      <c r="B786" s="34" t="s">
        <v>398</v>
      </c>
      <c r="C786" s="35">
        <v>2007.0</v>
      </c>
      <c r="D786" s="34">
        <v>1.0</v>
      </c>
      <c r="E786" s="34">
        <v>13.0</v>
      </c>
      <c r="F786" s="35">
        <v>15.3646036</v>
      </c>
    </row>
    <row r="787">
      <c r="A787" s="31" t="s">
        <v>34</v>
      </c>
      <c r="B787" s="34" t="s">
        <v>398</v>
      </c>
      <c r="C787" s="35">
        <v>2008.0</v>
      </c>
      <c r="D787" s="34">
        <v>1.0</v>
      </c>
      <c r="E787" s="34">
        <v>13.0</v>
      </c>
      <c r="F787" s="35">
        <v>15.164019</v>
      </c>
    </row>
    <row r="788">
      <c r="A788" s="31" t="s">
        <v>34</v>
      </c>
      <c r="B788" s="34" t="s">
        <v>398</v>
      </c>
      <c r="C788" s="35">
        <v>2009.0</v>
      </c>
      <c r="D788" s="34">
        <v>1.0</v>
      </c>
      <c r="E788" s="34">
        <v>13.0</v>
      </c>
      <c r="F788" s="35">
        <v>15.3195007</v>
      </c>
    </row>
    <row r="789">
      <c r="A789" s="31" t="s">
        <v>34</v>
      </c>
      <c r="B789" s="34" t="s">
        <v>398</v>
      </c>
      <c r="C789" s="35">
        <v>2010.0</v>
      </c>
      <c r="D789" s="34">
        <v>1.0</v>
      </c>
      <c r="E789" s="34">
        <v>13.0</v>
      </c>
      <c r="F789" s="35">
        <v>14.0483826</v>
      </c>
    </row>
    <row r="790">
      <c r="A790" s="31" t="s">
        <v>34</v>
      </c>
      <c r="B790" s="34" t="s">
        <v>398</v>
      </c>
      <c r="C790" s="35">
        <v>2011.0</v>
      </c>
      <c r="D790" s="34">
        <v>1.0</v>
      </c>
      <c r="E790" s="34">
        <v>13.0</v>
      </c>
      <c r="F790" s="35">
        <v>14.1214135</v>
      </c>
    </row>
    <row r="791">
      <c r="A791" s="31" t="s">
        <v>34</v>
      </c>
      <c r="B791" s="34" t="s">
        <v>398</v>
      </c>
      <c r="C791" s="35">
        <v>2012.0</v>
      </c>
      <c r="D791" s="34">
        <v>1.0</v>
      </c>
      <c r="E791" s="34">
        <v>13.0</v>
      </c>
      <c r="F791" s="35">
        <v>13.8484234</v>
      </c>
    </row>
    <row r="792">
      <c r="A792" s="31" t="s">
        <v>34</v>
      </c>
      <c r="B792" s="34" t="s">
        <v>398</v>
      </c>
      <c r="C792" s="35">
        <v>2013.0</v>
      </c>
      <c r="D792" s="34">
        <v>1.0</v>
      </c>
      <c r="E792" s="34">
        <v>13.0</v>
      </c>
      <c r="F792" s="35">
        <v>11.5339481</v>
      </c>
    </row>
    <row r="793">
      <c r="A793" s="31" t="s">
        <v>34</v>
      </c>
      <c r="B793" s="34" t="s">
        <v>398</v>
      </c>
      <c r="C793" s="35">
        <v>2014.0</v>
      </c>
      <c r="D793" s="34">
        <v>1.0</v>
      </c>
      <c r="E793" s="34">
        <v>13.0</v>
      </c>
      <c r="F793" s="35">
        <v>12.9273943</v>
      </c>
    </row>
    <row r="794">
      <c r="A794" s="31" t="s">
        <v>34</v>
      </c>
      <c r="B794" s="34" t="s">
        <v>398</v>
      </c>
      <c r="C794" s="35">
        <v>2015.0</v>
      </c>
      <c r="D794" s="34">
        <v>1.0</v>
      </c>
      <c r="E794" s="34">
        <v>13.0</v>
      </c>
      <c r="F794" s="35">
        <v>12.9049389</v>
      </c>
    </row>
    <row r="795">
      <c r="A795" s="31" t="s">
        <v>34</v>
      </c>
      <c r="B795" s="34" t="s">
        <v>398</v>
      </c>
      <c r="C795" s="35">
        <v>2016.0</v>
      </c>
      <c r="D795" s="34">
        <v>1.0</v>
      </c>
      <c r="E795" s="34">
        <v>13.0</v>
      </c>
      <c r="F795" s="35">
        <v>13.2066046</v>
      </c>
    </row>
    <row r="796">
      <c r="A796" s="31" t="s">
        <v>34</v>
      </c>
      <c r="B796" s="34" t="s">
        <v>398</v>
      </c>
      <c r="C796" s="35">
        <v>2017.0</v>
      </c>
      <c r="D796" s="34">
        <v>1.0</v>
      </c>
      <c r="E796" s="34">
        <v>13.0</v>
      </c>
      <c r="F796" s="35">
        <v>12.4165068</v>
      </c>
    </row>
    <row r="797">
      <c r="A797" s="31" t="s">
        <v>34</v>
      </c>
      <c r="B797" s="34" t="s">
        <v>398</v>
      </c>
      <c r="C797" s="35">
        <v>2018.0</v>
      </c>
      <c r="D797" s="34">
        <v>1.0</v>
      </c>
      <c r="E797" s="34">
        <v>13.0</v>
      </c>
      <c r="F797" s="35">
        <v>14.237139</v>
      </c>
    </row>
    <row r="798">
      <c r="A798" s="31" t="s">
        <v>34</v>
      </c>
      <c r="B798" s="34" t="s">
        <v>398</v>
      </c>
      <c r="C798" s="35">
        <v>2019.0</v>
      </c>
      <c r="D798" s="34">
        <v>1.0</v>
      </c>
      <c r="E798" s="34">
        <v>13.0</v>
      </c>
      <c r="F798" s="35">
        <v>14.0103814</v>
      </c>
    </row>
    <row r="799">
      <c r="A799" s="31" t="s">
        <v>34</v>
      </c>
      <c r="B799" s="34" t="s">
        <v>398</v>
      </c>
      <c r="C799" s="35">
        <v>2020.0</v>
      </c>
      <c r="D799" s="34">
        <v>1.0</v>
      </c>
      <c r="E799" s="34">
        <v>13.0</v>
      </c>
      <c r="F799" s="35">
        <v>8.84422859</v>
      </c>
    </row>
    <row r="800">
      <c r="A800" s="31" t="s">
        <v>34</v>
      </c>
      <c r="B800" s="34" t="s">
        <v>398</v>
      </c>
      <c r="C800" s="35">
        <v>2021.0</v>
      </c>
      <c r="D800" s="34">
        <v>1.0</v>
      </c>
      <c r="E800" s="34">
        <v>13.0</v>
      </c>
      <c r="F800" s="35">
        <v>12.0879939</v>
      </c>
    </row>
    <row r="801">
      <c r="A801" s="31" t="s">
        <v>34</v>
      </c>
      <c r="B801" s="34" t="s">
        <v>398</v>
      </c>
      <c r="C801" s="35">
        <v>2022.0</v>
      </c>
      <c r="D801" s="34">
        <v>1.0</v>
      </c>
      <c r="E801" s="34">
        <v>13.0</v>
      </c>
      <c r="F801" s="35">
        <v>13.9233127</v>
      </c>
    </row>
    <row r="802">
      <c r="A802" s="31" t="s">
        <v>35</v>
      </c>
      <c r="B802" s="34" t="s">
        <v>399</v>
      </c>
      <c r="C802" s="35">
        <v>1998.0</v>
      </c>
      <c r="D802" s="34">
        <v>1.0</v>
      </c>
      <c r="E802" s="34">
        <v>13.0</v>
      </c>
      <c r="F802" s="35">
        <v>22.9779412</v>
      </c>
    </row>
    <row r="803">
      <c r="A803" s="31" t="s">
        <v>35</v>
      </c>
      <c r="B803" s="34" t="s">
        <v>399</v>
      </c>
      <c r="C803" s="35">
        <v>1999.0</v>
      </c>
      <c r="D803" s="34">
        <v>1.0</v>
      </c>
      <c r="E803" s="34">
        <v>13.0</v>
      </c>
      <c r="F803" s="35">
        <v>21.7416197</v>
      </c>
    </row>
    <row r="804">
      <c r="A804" s="31" t="s">
        <v>35</v>
      </c>
      <c r="B804" s="34" t="s">
        <v>399</v>
      </c>
      <c r="C804" s="35">
        <v>2000.0</v>
      </c>
      <c r="D804" s="34">
        <v>1.0</v>
      </c>
      <c r="E804" s="34">
        <v>13.0</v>
      </c>
      <c r="F804" s="35">
        <v>24.0112882</v>
      </c>
    </row>
    <row r="805">
      <c r="A805" s="31" t="s">
        <v>35</v>
      </c>
      <c r="B805" s="34" t="s">
        <v>399</v>
      </c>
      <c r="C805" s="35">
        <v>2001.0</v>
      </c>
      <c r="D805" s="34">
        <v>1.0</v>
      </c>
      <c r="E805" s="34">
        <v>13.0</v>
      </c>
      <c r="F805" s="35">
        <v>23.6734077</v>
      </c>
    </row>
    <row r="806">
      <c r="A806" s="31" t="s">
        <v>35</v>
      </c>
      <c r="B806" s="34" t="s">
        <v>399</v>
      </c>
      <c r="C806" s="35">
        <v>2002.0</v>
      </c>
      <c r="D806" s="34">
        <v>1.0</v>
      </c>
      <c r="E806" s="34">
        <v>13.0</v>
      </c>
      <c r="F806" s="35">
        <v>25.0423036</v>
      </c>
    </row>
    <row r="807">
      <c r="A807" s="31" t="s">
        <v>35</v>
      </c>
      <c r="B807" s="34" t="s">
        <v>399</v>
      </c>
      <c r="C807" s="35">
        <v>2003.0</v>
      </c>
      <c r="D807" s="34">
        <v>1.0</v>
      </c>
      <c r="E807" s="34">
        <v>13.0</v>
      </c>
      <c r="F807" s="35">
        <v>27.1848198</v>
      </c>
    </row>
    <row r="808">
      <c r="A808" s="31" t="s">
        <v>35</v>
      </c>
      <c r="B808" s="34" t="s">
        <v>399</v>
      </c>
      <c r="C808" s="35">
        <v>2004.0</v>
      </c>
      <c r="D808" s="34">
        <v>1.0</v>
      </c>
      <c r="E808" s="34">
        <v>13.0</v>
      </c>
      <c r="F808" s="35">
        <v>26.4864268</v>
      </c>
    </row>
    <row r="809">
      <c r="A809" s="31" t="s">
        <v>35</v>
      </c>
      <c r="B809" s="34" t="s">
        <v>399</v>
      </c>
      <c r="C809" s="35">
        <v>2005.0</v>
      </c>
      <c r="D809" s="34">
        <v>1.0</v>
      </c>
      <c r="E809" s="34">
        <v>13.0</v>
      </c>
      <c r="F809" s="35">
        <v>27.3177491</v>
      </c>
    </row>
    <row r="810">
      <c r="A810" s="31" t="s">
        <v>35</v>
      </c>
      <c r="B810" s="34" t="s">
        <v>399</v>
      </c>
      <c r="C810" s="35">
        <v>2006.0</v>
      </c>
      <c r="D810" s="34">
        <v>1.0</v>
      </c>
      <c r="E810" s="34">
        <v>13.0</v>
      </c>
      <c r="F810" s="35">
        <v>20.482909</v>
      </c>
    </row>
    <row r="811">
      <c r="A811" s="31" t="s">
        <v>35</v>
      </c>
      <c r="B811" s="34" t="s">
        <v>399</v>
      </c>
      <c r="C811" s="35">
        <v>2007.0</v>
      </c>
      <c r="D811" s="34">
        <v>1.0</v>
      </c>
      <c r="E811" s="34">
        <v>13.0</v>
      </c>
      <c r="F811" s="35">
        <v>18.4709107</v>
      </c>
    </row>
    <row r="812">
      <c r="A812" s="31" t="s">
        <v>35</v>
      </c>
      <c r="B812" s="34" t="s">
        <v>399</v>
      </c>
      <c r="C812" s="35">
        <v>2008.0</v>
      </c>
      <c r="D812" s="34">
        <v>1.0</v>
      </c>
      <c r="E812" s="34">
        <v>13.0</v>
      </c>
      <c r="F812" s="35">
        <v>22.9250311</v>
      </c>
    </row>
    <row r="813">
      <c r="A813" s="31" t="s">
        <v>35</v>
      </c>
      <c r="B813" s="34" t="s">
        <v>399</v>
      </c>
      <c r="C813" s="35">
        <v>2009.0</v>
      </c>
      <c r="D813" s="34">
        <v>1.0</v>
      </c>
      <c r="E813" s="34">
        <v>13.0</v>
      </c>
      <c r="F813" s="35">
        <v>24.8439924</v>
      </c>
    </row>
    <row r="814">
      <c r="A814" s="31" t="s">
        <v>35</v>
      </c>
      <c r="B814" s="34" t="s">
        <v>399</v>
      </c>
      <c r="C814" s="35">
        <v>2010.0</v>
      </c>
      <c r="D814" s="34">
        <v>1.0</v>
      </c>
      <c r="E814" s="34">
        <v>13.0</v>
      </c>
      <c r="F814" s="35">
        <v>25.0760322</v>
      </c>
    </row>
    <row r="815">
      <c r="A815" s="31" t="s">
        <v>35</v>
      </c>
      <c r="B815" s="34" t="s">
        <v>399</v>
      </c>
      <c r="C815" s="35">
        <v>2011.0</v>
      </c>
      <c r="D815" s="34">
        <v>1.0</v>
      </c>
      <c r="E815" s="34">
        <v>13.0</v>
      </c>
      <c r="F815" s="35">
        <v>23.6965137</v>
      </c>
    </row>
    <row r="816">
      <c r="A816" s="31" t="s">
        <v>35</v>
      </c>
      <c r="B816" s="34" t="s">
        <v>399</v>
      </c>
      <c r="C816" s="35">
        <v>2012.0</v>
      </c>
      <c r="D816" s="34">
        <v>1.0</v>
      </c>
      <c r="E816" s="34">
        <v>13.0</v>
      </c>
      <c r="F816" s="35">
        <v>25.3127499</v>
      </c>
    </row>
    <row r="817">
      <c r="A817" s="31" t="s">
        <v>35</v>
      </c>
      <c r="B817" s="34" t="s">
        <v>399</v>
      </c>
      <c r="C817" s="35">
        <v>2013.0</v>
      </c>
      <c r="D817" s="34">
        <v>1.0</v>
      </c>
      <c r="E817" s="34">
        <v>13.0</v>
      </c>
      <c r="F817" s="35">
        <v>21.6666519</v>
      </c>
    </row>
    <row r="818">
      <c r="A818" s="31" t="s">
        <v>35</v>
      </c>
      <c r="B818" s="34" t="s">
        <v>399</v>
      </c>
      <c r="C818" s="35">
        <v>2014.0</v>
      </c>
      <c r="D818" s="34">
        <v>1.0</v>
      </c>
      <c r="E818" s="34">
        <v>13.0</v>
      </c>
      <c r="F818" s="35">
        <v>21.8063261</v>
      </c>
    </row>
    <row r="819">
      <c r="A819" s="31" t="s">
        <v>35</v>
      </c>
      <c r="B819" s="34" t="s">
        <v>399</v>
      </c>
      <c r="C819" s="35">
        <v>2015.0</v>
      </c>
      <c r="D819" s="34">
        <v>1.0</v>
      </c>
      <c r="E819" s="34">
        <v>13.0</v>
      </c>
      <c r="F819" s="35">
        <v>22.6890069</v>
      </c>
    </row>
    <row r="820">
      <c r="A820" s="31" t="s">
        <v>35</v>
      </c>
      <c r="B820" s="34" t="s">
        <v>399</v>
      </c>
      <c r="C820" s="35">
        <v>2016.0</v>
      </c>
      <c r="D820" s="34">
        <v>1.0</v>
      </c>
      <c r="E820" s="34">
        <v>13.0</v>
      </c>
      <c r="F820" s="35">
        <v>26.1630526</v>
      </c>
    </row>
    <row r="821">
      <c r="A821" s="31" t="s">
        <v>35</v>
      </c>
      <c r="B821" s="34" t="s">
        <v>399</v>
      </c>
      <c r="C821" s="35">
        <v>2017.0</v>
      </c>
      <c r="D821" s="34">
        <v>1.0</v>
      </c>
      <c r="E821" s="34">
        <v>13.0</v>
      </c>
      <c r="F821" s="35">
        <v>23.6665294</v>
      </c>
    </row>
    <row r="822">
      <c r="A822" s="31" t="s">
        <v>35</v>
      </c>
      <c r="B822" s="34" t="s">
        <v>399</v>
      </c>
      <c r="C822" s="35">
        <v>2018.0</v>
      </c>
      <c r="D822" s="34">
        <v>1.0</v>
      </c>
      <c r="E822" s="34">
        <v>13.0</v>
      </c>
      <c r="F822" s="35">
        <v>24.3052792</v>
      </c>
    </row>
    <row r="823">
      <c r="A823" s="31" t="s">
        <v>35</v>
      </c>
      <c r="B823" s="34" t="s">
        <v>399</v>
      </c>
      <c r="C823" s="35">
        <v>2019.0</v>
      </c>
      <c r="D823" s="34">
        <v>1.0</v>
      </c>
      <c r="E823" s="34">
        <v>13.0</v>
      </c>
      <c r="F823" s="35">
        <v>25.2443334</v>
      </c>
    </row>
    <row r="824">
      <c r="A824" s="31" t="s">
        <v>35</v>
      </c>
      <c r="B824" s="34" t="s">
        <v>399</v>
      </c>
      <c r="C824" s="35">
        <v>2020.0</v>
      </c>
      <c r="D824" s="34">
        <v>1.0</v>
      </c>
      <c r="E824" s="34">
        <v>13.0</v>
      </c>
      <c r="F824" s="35">
        <v>20.4002579</v>
      </c>
    </row>
    <row r="825">
      <c r="A825" s="31" t="s">
        <v>35</v>
      </c>
      <c r="B825" s="34" t="s">
        <v>399</v>
      </c>
      <c r="C825" s="35">
        <v>2021.0</v>
      </c>
      <c r="D825" s="34">
        <v>1.0</v>
      </c>
      <c r="E825" s="34">
        <v>13.0</v>
      </c>
      <c r="F825" s="35">
        <v>23.1363601</v>
      </c>
    </row>
    <row r="826">
      <c r="A826" s="31" t="s">
        <v>35</v>
      </c>
      <c r="B826" s="34" t="s">
        <v>399</v>
      </c>
      <c r="C826" s="35">
        <v>2022.0</v>
      </c>
      <c r="D826" s="34">
        <v>1.0</v>
      </c>
      <c r="E826" s="34">
        <v>13.0</v>
      </c>
      <c r="F826" s="35">
        <v>22.4878521</v>
      </c>
    </row>
    <row r="827">
      <c r="A827" s="32"/>
    </row>
    <row r="828">
      <c r="A828" s="32"/>
    </row>
    <row r="829">
      <c r="A829" s="32"/>
    </row>
    <row r="830">
      <c r="A830" s="32"/>
    </row>
    <row r="831">
      <c r="A831" s="32"/>
    </row>
    <row r="832">
      <c r="A832" s="32"/>
    </row>
    <row r="833">
      <c r="A833" s="32"/>
    </row>
    <row r="834">
      <c r="A834" s="32"/>
    </row>
    <row r="835">
      <c r="A835" s="32"/>
    </row>
    <row r="836">
      <c r="A836" s="32"/>
    </row>
    <row r="837">
      <c r="A837" s="32"/>
    </row>
    <row r="838">
      <c r="A838" s="32"/>
    </row>
    <row r="839">
      <c r="A839" s="32"/>
    </row>
    <row r="840">
      <c r="A840" s="32"/>
    </row>
    <row r="841">
      <c r="A841" s="32"/>
    </row>
    <row r="842">
      <c r="A842" s="32"/>
    </row>
    <row r="843">
      <c r="A843" s="32"/>
    </row>
    <row r="844">
      <c r="A844" s="32"/>
    </row>
    <row r="845">
      <c r="A845" s="32"/>
    </row>
    <row r="846">
      <c r="A846" s="32"/>
    </row>
    <row r="847">
      <c r="A847" s="32"/>
    </row>
    <row r="848">
      <c r="A848" s="32"/>
    </row>
    <row r="849">
      <c r="A849" s="32"/>
    </row>
    <row r="850">
      <c r="A850" s="32"/>
    </row>
    <row r="851">
      <c r="A851" s="32"/>
    </row>
    <row r="852">
      <c r="A852" s="32"/>
    </row>
    <row r="853">
      <c r="A853" s="32"/>
    </row>
    <row r="854">
      <c r="A854" s="32"/>
    </row>
    <row r="855">
      <c r="A855" s="32"/>
    </row>
    <row r="856">
      <c r="A856" s="32"/>
    </row>
    <row r="857">
      <c r="A857" s="32"/>
    </row>
    <row r="858">
      <c r="A858" s="32"/>
    </row>
    <row r="859">
      <c r="A859" s="32"/>
    </row>
    <row r="860">
      <c r="A860" s="32"/>
    </row>
    <row r="861">
      <c r="A861" s="32"/>
    </row>
    <row r="862">
      <c r="A862" s="32"/>
    </row>
    <row r="863">
      <c r="A863" s="32"/>
    </row>
    <row r="864">
      <c r="A864" s="32"/>
    </row>
    <row r="865">
      <c r="A865" s="32"/>
    </row>
    <row r="866">
      <c r="A866" s="32"/>
    </row>
    <row r="867">
      <c r="A867" s="32"/>
    </row>
    <row r="868">
      <c r="A868" s="32"/>
    </row>
    <row r="869">
      <c r="A869" s="32"/>
    </row>
    <row r="870">
      <c r="A870" s="32"/>
    </row>
    <row r="871">
      <c r="A871" s="32"/>
    </row>
    <row r="872">
      <c r="A872" s="32"/>
    </row>
    <row r="873">
      <c r="A873" s="32"/>
    </row>
    <row r="874">
      <c r="A874" s="32"/>
    </row>
    <row r="875">
      <c r="A875" s="32"/>
    </row>
    <row r="876">
      <c r="A876" s="32"/>
    </row>
    <row r="877">
      <c r="A877" s="32"/>
    </row>
    <row r="878">
      <c r="A878" s="32"/>
    </row>
    <row r="879">
      <c r="A879" s="32"/>
    </row>
    <row r="880">
      <c r="A880" s="32"/>
    </row>
    <row r="881">
      <c r="A881" s="32"/>
    </row>
    <row r="882">
      <c r="A882" s="32"/>
    </row>
    <row r="883">
      <c r="A883" s="32"/>
    </row>
    <row r="884">
      <c r="A884" s="32"/>
    </row>
    <row r="885">
      <c r="A885" s="32"/>
    </row>
    <row r="886">
      <c r="A886" s="32"/>
    </row>
    <row r="887">
      <c r="A887" s="32"/>
    </row>
    <row r="888">
      <c r="A888" s="32"/>
    </row>
    <row r="889">
      <c r="A889" s="32"/>
    </row>
    <row r="890">
      <c r="A890" s="32"/>
    </row>
    <row r="891">
      <c r="A891" s="32"/>
    </row>
    <row r="892">
      <c r="A892" s="32"/>
    </row>
    <row r="893">
      <c r="A893" s="32"/>
    </row>
    <row r="894">
      <c r="A894" s="32"/>
    </row>
    <row r="895">
      <c r="A895" s="32"/>
    </row>
    <row r="896">
      <c r="A896" s="32"/>
    </row>
    <row r="897">
      <c r="A897" s="32"/>
    </row>
    <row r="898">
      <c r="A898" s="32"/>
    </row>
    <row r="899">
      <c r="A899" s="32"/>
    </row>
    <row r="900">
      <c r="A900" s="32"/>
    </row>
    <row r="901">
      <c r="A901" s="32"/>
    </row>
    <row r="902">
      <c r="A902" s="32"/>
    </row>
    <row r="903">
      <c r="A903" s="32"/>
    </row>
    <row r="904">
      <c r="A904" s="32"/>
    </row>
    <row r="905">
      <c r="A905" s="32"/>
    </row>
    <row r="906">
      <c r="A906" s="32"/>
    </row>
    <row r="907">
      <c r="A907" s="32"/>
    </row>
    <row r="908">
      <c r="A908" s="32"/>
    </row>
    <row r="909">
      <c r="A909" s="32"/>
    </row>
    <row r="910">
      <c r="A910" s="32"/>
    </row>
    <row r="911">
      <c r="A911" s="32"/>
    </row>
    <row r="912">
      <c r="A912" s="32"/>
    </row>
    <row r="913">
      <c r="A913" s="32"/>
    </row>
    <row r="914">
      <c r="A914" s="32"/>
    </row>
    <row r="915">
      <c r="A915" s="32"/>
    </row>
    <row r="916">
      <c r="A916" s="32"/>
    </row>
    <row r="917">
      <c r="A917" s="32"/>
    </row>
    <row r="918">
      <c r="A918" s="32"/>
    </row>
    <row r="919">
      <c r="A919" s="32"/>
    </row>
    <row r="920">
      <c r="A920" s="32"/>
    </row>
    <row r="921">
      <c r="A921" s="32"/>
    </row>
    <row r="922">
      <c r="A922" s="32"/>
    </row>
    <row r="923">
      <c r="A923" s="32"/>
    </row>
    <row r="924">
      <c r="A924" s="32"/>
    </row>
    <row r="925">
      <c r="A925" s="32"/>
    </row>
    <row r="926">
      <c r="A926" s="32"/>
    </row>
    <row r="927">
      <c r="A927" s="32"/>
    </row>
    <row r="928">
      <c r="A928" s="32"/>
    </row>
    <row r="929">
      <c r="A929" s="32"/>
    </row>
    <row r="930">
      <c r="A930" s="32"/>
    </row>
    <row r="931">
      <c r="A931" s="32"/>
    </row>
    <row r="932">
      <c r="A932" s="32"/>
    </row>
    <row r="933">
      <c r="A933" s="32"/>
    </row>
    <row r="934">
      <c r="A934" s="32"/>
    </row>
    <row r="935">
      <c r="A935" s="32"/>
    </row>
    <row r="936">
      <c r="A936" s="32"/>
    </row>
    <row r="937">
      <c r="A937" s="32"/>
    </row>
    <row r="938">
      <c r="A938" s="32"/>
    </row>
    <row r="939">
      <c r="A939" s="32"/>
    </row>
    <row r="940">
      <c r="A940" s="32"/>
    </row>
    <row r="941">
      <c r="A941" s="32"/>
    </row>
    <row r="942">
      <c r="A942" s="32"/>
    </row>
    <row r="943">
      <c r="A943" s="32"/>
    </row>
    <row r="944">
      <c r="A944" s="32"/>
    </row>
    <row r="945">
      <c r="A945" s="32"/>
    </row>
    <row r="946">
      <c r="A946" s="32"/>
    </row>
    <row r="947">
      <c r="A947" s="32"/>
    </row>
    <row r="948">
      <c r="A948" s="32"/>
    </row>
    <row r="949">
      <c r="A949" s="32"/>
    </row>
    <row r="950">
      <c r="A950" s="32"/>
    </row>
    <row r="951">
      <c r="A951" s="32"/>
    </row>
    <row r="952">
      <c r="A952" s="32"/>
    </row>
    <row r="953">
      <c r="A953" s="32"/>
    </row>
    <row r="954">
      <c r="A954" s="32"/>
    </row>
    <row r="955">
      <c r="A955" s="32"/>
    </row>
    <row r="956">
      <c r="A956" s="32"/>
    </row>
    <row r="957">
      <c r="A957" s="32"/>
    </row>
    <row r="958">
      <c r="A958" s="32"/>
    </row>
    <row r="959">
      <c r="A959" s="32"/>
    </row>
    <row r="960">
      <c r="A960" s="32"/>
    </row>
    <row r="961">
      <c r="A961" s="32"/>
    </row>
    <row r="962">
      <c r="A962" s="32"/>
    </row>
    <row r="963">
      <c r="A963" s="32"/>
    </row>
    <row r="964">
      <c r="A964" s="32"/>
    </row>
    <row r="965">
      <c r="A965" s="32"/>
    </row>
    <row r="966">
      <c r="A966" s="32"/>
    </row>
    <row r="967">
      <c r="A967" s="32"/>
    </row>
    <row r="968">
      <c r="A968" s="32"/>
    </row>
    <row r="969">
      <c r="A969" s="32"/>
    </row>
    <row r="970">
      <c r="A970" s="32"/>
    </row>
    <row r="971">
      <c r="A971" s="32"/>
    </row>
    <row r="972">
      <c r="A972" s="32"/>
    </row>
    <row r="973">
      <c r="A973" s="32"/>
    </row>
    <row r="974">
      <c r="A974" s="32"/>
    </row>
    <row r="975">
      <c r="A975" s="32"/>
    </row>
    <row r="976">
      <c r="A976" s="32"/>
    </row>
    <row r="977">
      <c r="A977" s="32"/>
    </row>
    <row r="978">
      <c r="A978" s="32"/>
    </row>
    <row r="979">
      <c r="A979" s="32"/>
    </row>
    <row r="980">
      <c r="A980" s="32"/>
    </row>
    <row r="981">
      <c r="A981" s="32"/>
    </row>
    <row r="982">
      <c r="A982" s="32"/>
    </row>
    <row r="983">
      <c r="A983" s="32"/>
    </row>
    <row r="984">
      <c r="A984" s="32"/>
    </row>
    <row r="985">
      <c r="A985" s="32"/>
    </row>
    <row r="986">
      <c r="A986" s="32"/>
    </row>
    <row r="987">
      <c r="A987" s="32"/>
    </row>
    <row r="988">
      <c r="A988" s="32"/>
    </row>
    <row r="989">
      <c r="A989" s="32"/>
    </row>
    <row r="990">
      <c r="A990" s="32"/>
    </row>
    <row r="991">
      <c r="A991" s="32"/>
    </row>
    <row r="992">
      <c r="A992" s="32"/>
    </row>
    <row r="993">
      <c r="A993" s="32"/>
    </row>
    <row r="994">
      <c r="A994" s="32"/>
    </row>
    <row r="995">
      <c r="A995" s="32"/>
    </row>
    <row r="996">
      <c r="A996" s="32"/>
    </row>
    <row r="997">
      <c r="A997" s="32"/>
    </row>
    <row r="998">
      <c r="A998" s="32"/>
    </row>
    <row r="999">
      <c r="A999" s="32"/>
    </row>
    <row r="1000">
      <c r="A1000" s="32"/>
    </row>
    <row r="1001">
      <c r="A1001" s="32"/>
    </row>
  </sheetData>
  <autoFilter ref="$A$1:$F$826"/>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4" t="s">
        <v>1</v>
      </c>
      <c r="B1" s="24" t="s">
        <v>374</v>
      </c>
      <c r="C1" s="24" t="s">
        <v>0</v>
      </c>
      <c r="D1" s="24" t="s">
        <v>37</v>
      </c>
      <c r="E1" s="24" t="s">
        <v>39</v>
      </c>
      <c r="F1" s="24" t="s">
        <v>375</v>
      </c>
    </row>
    <row r="2">
      <c r="A2" s="27" t="s">
        <v>3</v>
      </c>
      <c r="B2" s="24" t="s">
        <v>400</v>
      </c>
      <c r="C2" s="36">
        <v>2015.0</v>
      </c>
      <c r="D2" s="37" t="s">
        <v>4</v>
      </c>
      <c r="E2" s="37" t="s">
        <v>17</v>
      </c>
      <c r="F2" s="57">
        <f>ROUND(AVERAGE(F3:F34), 1)</f>
        <v>2.7</v>
      </c>
    </row>
    <row r="3">
      <c r="A3" s="27" t="s">
        <v>4</v>
      </c>
      <c r="B3" s="24" t="s">
        <v>378</v>
      </c>
      <c r="C3" s="36">
        <v>2015.0</v>
      </c>
      <c r="D3" s="37" t="s">
        <v>4</v>
      </c>
      <c r="E3" s="37" t="s">
        <v>17</v>
      </c>
      <c r="F3" s="36">
        <v>4.7</v>
      </c>
    </row>
    <row r="4">
      <c r="A4" s="24" t="s">
        <v>5</v>
      </c>
      <c r="B4" s="24" t="s">
        <v>384</v>
      </c>
      <c r="C4" s="36">
        <v>2015.0</v>
      </c>
      <c r="D4" s="36" t="s">
        <v>4</v>
      </c>
      <c r="E4" s="36" t="s">
        <v>17</v>
      </c>
      <c r="F4" s="36">
        <v>3.6</v>
      </c>
    </row>
    <row r="5">
      <c r="A5" s="24" t="s">
        <v>6</v>
      </c>
      <c r="B5" s="24" t="s">
        <v>394</v>
      </c>
      <c r="C5" s="36">
        <v>2015.0</v>
      </c>
      <c r="D5" s="36" t="s">
        <v>4</v>
      </c>
      <c r="E5" s="36" t="s">
        <v>17</v>
      </c>
      <c r="F5" s="36">
        <v>3.2</v>
      </c>
    </row>
    <row r="6">
      <c r="A6" s="24" t="s">
        <v>7</v>
      </c>
      <c r="B6" s="24" t="s">
        <v>385</v>
      </c>
      <c r="C6" s="36">
        <v>2015.0</v>
      </c>
      <c r="D6" s="36" t="s">
        <v>4</v>
      </c>
      <c r="E6" s="36" t="s">
        <v>17</v>
      </c>
      <c r="F6" s="36">
        <v>1.1</v>
      </c>
    </row>
    <row r="7">
      <c r="A7" s="24" t="s">
        <v>8</v>
      </c>
      <c r="B7" s="24" t="s">
        <v>405</v>
      </c>
      <c r="C7" s="36">
        <v>2015.0</v>
      </c>
      <c r="D7" s="36" t="s">
        <v>4</v>
      </c>
      <c r="E7" s="36" t="s">
        <v>17</v>
      </c>
      <c r="F7" s="36">
        <v>3.0</v>
      </c>
    </row>
    <row r="8">
      <c r="A8" s="24" t="s">
        <v>9</v>
      </c>
      <c r="B8" s="24" t="s">
        <v>397</v>
      </c>
      <c r="C8" s="36">
        <v>2015.0</v>
      </c>
      <c r="D8" s="36" t="s">
        <v>4</v>
      </c>
      <c r="E8" s="36" t="s">
        <v>17</v>
      </c>
      <c r="F8" s="36">
        <v>2.7</v>
      </c>
    </row>
    <row r="9">
      <c r="A9" s="24" t="s">
        <v>10</v>
      </c>
      <c r="B9" s="24" t="s">
        <v>388</v>
      </c>
      <c r="C9" s="36">
        <v>2015.0</v>
      </c>
      <c r="D9" s="36" t="s">
        <v>4</v>
      </c>
      <c r="E9" s="36" t="s">
        <v>17</v>
      </c>
      <c r="F9" s="36">
        <v>1.5</v>
      </c>
    </row>
    <row r="10">
      <c r="A10" s="24" t="s">
        <v>11</v>
      </c>
      <c r="B10" s="24" t="s">
        <v>402</v>
      </c>
      <c r="C10" s="36">
        <v>2015.0</v>
      </c>
      <c r="D10" s="36" t="s">
        <v>4</v>
      </c>
      <c r="E10" s="36" t="s">
        <v>17</v>
      </c>
      <c r="F10" s="36">
        <v>2.0</v>
      </c>
    </row>
    <row r="11">
      <c r="A11" s="24" t="s">
        <v>12</v>
      </c>
      <c r="B11" s="24" t="s">
        <v>401</v>
      </c>
      <c r="C11" s="36">
        <v>2015.0</v>
      </c>
      <c r="D11" s="36" t="s">
        <v>4</v>
      </c>
      <c r="E11" s="36" t="s">
        <v>17</v>
      </c>
      <c r="F11" s="36">
        <v>1.5</v>
      </c>
    </row>
    <row r="12">
      <c r="A12" s="24" t="s">
        <v>13</v>
      </c>
      <c r="B12" s="24" t="s">
        <v>403</v>
      </c>
      <c r="C12" s="36">
        <v>2015.0</v>
      </c>
      <c r="D12" s="36" t="s">
        <v>4</v>
      </c>
      <c r="E12" s="36" t="s">
        <v>17</v>
      </c>
      <c r="F12" s="36">
        <v>2.2</v>
      </c>
    </row>
    <row r="13">
      <c r="A13" s="24" t="s">
        <v>14</v>
      </c>
      <c r="B13" s="24" t="s">
        <v>395</v>
      </c>
      <c r="C13" s="36">
        <v>2015.0</v>
      </c>
      <c r="D13" s="36" t="s">
        <v>4</v>
      </c>
      <c r="E13" s="36" t="s">
        <v>17</v>
      </c>
      <c r="F13" s="36">
        <v>5.0</v>
      </c>
    </row>
    <row r="14">
      <c r="A14" s="24" t="s">
        <v>15</v>
      </c>
      <c r="B14" s="24" t="s">
        <v>377</v>
      </c>
      <c r="C14" s="36">
        <v>2015.0</v>
      </c>
      <c r="D14" s="36" t="s">
        <v>4</v>
      </c>
      <c r="E14" s="36" t="s">
        <v>17</v>
      </c>
      <c r="F14" s="36">
        <v>3.3</v>
      </c>
    </row>
    <row r="15">
      <c r="A15" s="24" t="s">
        <v>16</v>
      </c>
      <c r="B15" s="24" t="s">
        <v>382</v>
      </c>
      <c r="C15" s="36">
        <v>2015.0</v>
      </c>
      <c r="D15" s="36" t="s">
        <v>4</v>
      </c>
      <c r="E15" s="36" t="s">
        <v>17</v>
      </c>
      <c r="F15" s="36">
        <v>1.9</v>
      </c>
    </row>
    <row r="16">
      <c r="A16" s="24" t="s">
        <v>17</v>
      </c>
      <c r="B16" s="24" t="s">
        <v>404</v>
      </c>
      <c r="C16" s="36">
        <v>2015.0</v>
      </c>
      <c r="D16" s="36" t="s">
        <v>4</v>
      </c>
      <c r="E16" s="36" t="s">
        <v>17</v>
      </c>
      <c r="F16" s="36">
        <v>3.0</v>
      </c>
    </row>
    <row r="17">
      <c r="A17" s="24" t="s">
        <v>18</v>
      </c>
      <c r="B17" s="24" t="s">
        <v>383</v>
      </c>
      <c r="C17" s="36">
        <v>2015.0</v>
      </c>
      <c r="D17" s="36" t="s">
        <v>4</v>
      </c>
      <c r="E17" s="36" t="s">
        <v>17</v>
      </c>
      <c r="F17" s="36">
        <v>3.6</v>
      </c>
    </row>
    <row r="18">
      <c r="A18" s="24" t="s">
        <v>19</v>
      </c>
      <c r="B18" s="24" t="s">
        <v>380</v>
      </c>
      <c r="C18" s="36">
        <v>2015.0</v>
      </c>
      <c r="D18" s="36" t="s">
        <v>4</v>
      </c>
      <c r="E18" s="36" t="s">
        <v>17</v>
      </c>
      <c r="F18" s="36">
        <v>2.2</v>
      </c>
    </row>
    <row r="19">
      <c r="A19" s="24" t="s">
        <v>20</v>
      </c>
      <c r="B19" s="24" t="s">
        <v>387</v>
      </c>
      <c r="C19" s="36">
        <v>2015.0</v>
      </c>
      <c r="D19" s="36" t="s">
        <v>4</v>
      </c>
      <c r="E19" s="36" t="s">
        <v>17</v>
      </c>
      <c r="F19" s="36">
        <v>5.0</v>
      </c>
    </row>
    <row r="20">
      <c r="A20" s="24" t="s">
        <v>21</v>
      </c>
      <c r="B20" s="24" t="s">
        <v>393</v>
      </c>
      <c r="C20" s="36">
        <v>2015.0</v>
      </c>
      <c r="D20" s="36" t="s">
        <v>4</v>
      </c>
      <c r="E20" s="36" t="s">
        <v>17</v>
      </c>
      <c r="F20" s="36">
        <v>1.2</v>
      </c>
    </row>
    <row r="21">
      <c r="A21" s="24" t="s">
        <v>22</v>
      </c>
      <c r="B21" s="24" t="s">
        <v>408</v>
      </c>
      <c r="C21" s="36">
        <v>2015.0</v>
      </c>
      <c r="D21" s="36" t="s">
        <v>4</v>
      </c>
      <c r="E21" s="36" t="s">
        <v>17</v>
      </c>
      <c r="F21" s="36">
        <v>2.2</v>
      </c>
    </row>
    <row r="22">
      <c r="A22" s="24" t="s">
        <v>23</v>
      </c>
      <c r="B22" s="24" t="s">
        <v>379</v>
      </c>
      <c r="C22" s="36">
        <v>2015.0</v>
      </c>
      <c r="D22" s="36" t="s">
        <v>4</v>
      </c>
      <c r="E22" s="36" t="s">
        <v>17</v>
      </c>
      <c r="F22" s="36">
        <v>2.6</v>
      </c>
    </row>
    <row r="23">
      <c r="A23" s="24" t="s">
        <v>24</v>
      </c>
      <c r="B23" s="24" t="s">
        <v>386</v>
      </c>
      <c r="C23" s="36">
        <v>2015.0</v>
      </c>
      <c r="D23" s="36" t="s">
        <v>4</v>
      </c>
      <c r="E23" s="36" t="s">
        <v>17</v>
      </c>
      <c r="F23" s="36">
        <v>3.0</v>
      </c>
    </row>
    <row r="24">
      <c r="A24" s="24" t="s">
        <v>25</v>
      </c>
      <c r="B24" s="24" t="s">
        <v>406</v>
      </c>
      <c r="C24" s="36">
        <v>2015.0</v>
      </c>
      <c r="D24" s="36" t="s">
        <v>4</v>
      </c>
      <c r="E24" s="36" t="s">
        <v>17</v>
      </c>
      <c r="F24" s="36">
        <v>2.4</v>
      </c>
    </row>
    <row r="25">
      <c r="A25" s="24" t="s">
        <v>26</v>
      </c>
      <c r="B25" s="24" t="s">
        <v>392</v>
      </c>
      <c r="C25" s="36">
        <v>2015.0</v>
      </c>
      <c r="D25" s="36" t="s">
        <v>4</v>
      </c>
      <c r="E25" s="36" t="s">
        <v>17</v>
      </c>
      <c r="F25" s="36">
        <v>4.2</v>
      </c>
    </row>
    <row r="26">
      <c r="A26" s="24" t="s">
        <v>27</v>
      </c>
      <c r="B26" s="24" t="s">
        <v>389</v>
      </c>
      <c r="C26" s="36">
        <v>2015.0</v>
      </c>
      <c r="D26" s="36" t="s">
        <v>4</v>
      </c>
      <c r="E26" s="36" t="s">
        <v>17</v>
      </c>
      <c r="F26" s="36">
        <v>1.8</v>
      </c>
    </row>
    <row r="27">
      <c r="A27" s="24" t="s">
        <v>28</v>
      </c>
      <c r="B27" s="24" t="s">
        <v>391</v>
      </c>
      <c r="C27" s="36">
        <v>2015.0</v>
      </c>
      <c r="D27" s="36" t="s">
        <v>4</v>
      </c>
      <c r="E27" s="36" t="s">
        <v>17</v>
      </c>
      <c r="F27" s="36">
        <v>2.8</v>
      </c>
    </row>
    <row r="28">
      <c r="A28" s="24" t="s">
        <v>29</v>
      </c>
      <c r="B28" s="24" t="s">
        <v>396</v>
      </c>
      <c r="C28" s="36">
        <v>2015.0</v>
      </c>
      <c r="D28" s="36" t="s">
        <v>4</v>
      </c>
      <c r="E28" s="36" t="s">
        <v>17</v>
      </c>
      <c r="F28" s="36">
        <v>1.9</v>
      </c>
    </row>
    <row r="29">
      <c r="A29" s="24" t="s">
        <v>30</v>
      </c>
      <c r="B29" s="24" t="s">
        <v>376</v>
      </c>
      <c r="C29" s="36">
        <v>2015.0</v>
      </c>
      <c r="D29" s="36" t="s">
        <v>4</v>
      </c>
      <c r="E29" s="36" t="s">
        <v>17</v>
      </c>
      <c r="F29" s="36">
        <v>4.9</v>
      </c>
    </row>
    <row r="30">
      <c r="A30" s="24" t="s">
        <v>31</v>
      </c>
      <c r="B30" s="24" t="s">
        <v>407</v>
      </c>
      <c r="C30" s="36">
        <v>2015.0</v>
      </c>
      <c r="D30" s="36" t="s">
        <v>4</v>
      </c>
      <c r="E30" s="36" t="s">
        <v>17</v>
      </c>
      <c r="F30" s="36">
        <v>2.7</v>
      </c>
    </row>
    <row r="31">
      <c r="A31" s="24" t="s">
        <v>32</v>
      </c>
      <c r="B31" s="24" t="s">
        <v>381</v>
      </c>
      <c r="C31" s="36">
        <v>2015.0</v>
      </c>
      <c r="D31" s="36" t="s">
        <v>4</v>
      </c>
      <c r="E31" s="36" t="s">
        <v>17</v>
      </c>
      <c r="F31" s="36">
        <v>1.7</v>
      </c>
    </row>
    <row r="32">
      <c r="A32" s="24" t="s">
        <v>33</v>
      </c>
      <c r="B32" s="24" t="s">
        <v>390</v>
      </c>
      <c r="C32" s="36">
        <v>2015.0</v>
      </c>
      <c r="D32" s="36" t="s">
        <v>4</v>
      </c>
      <c r="E32" s="36" t="s">
        <v>17</v>
      </c>
      <c r="F32" s="36">
        <v>1.4</v>
      </c>
    </row>
    <row r="33">
      <c r="A33" s="24" t="s">
        <v>34</v>
      </c>
      <c r="B33" s="24" t="s">
        <v>398</v>
      </c>
      <c r="C33" s="36">
        <v>2015.0</v>
      </c>
      <c r="D33" s="36" t="s">
        <v>4</v>
      </c>
      <c r="E33" s="36" t="s">
        <v>17</v>
      </c>
      <c r="F33" s="36">
        <v>1.8</v>
      </c>
    </row>
    <row r="34">
      <c r="A34" s="24" t="s">
        <v>35</v>
      </c>
      <c r="B34" s="24" t="s">
        <v>399</v>
      </c>
      <c r="C34" s="36">
        <v>2015.0</v>
      </c>
      <c r="D34" s="36" t="s">
        <v>4</v>
      </c>
      <c r="E34" s="36" t="s">
        <v>17</v>
      </c>
      <c r="F34" s="36">
        <v>2.6</v>
      </c>
    </row>
    <row r="35">
      <c r="A35" s="27" t="s">
        <v>3</v>
      </c>
      <c r="B35" s="24" t="s">
        <v>400</v>
      </c>
      <c r="C35" s="36">
        <v>2017.0</v>
      </c>
      <c r="D35" s="36" t="s">
        <v>4</v>
      </c>
      <c r="E35" s="36" t="s">
        <v>17</v>
      </c>
      <c r="F35" s="57">
        <f>ROUND(AVERAGE(F36:F67), 1)</f>
        <v>2.4</v>
      </c>
    </row>
    <row r="36">
      <c r="A36" s="27" t="s">
        <v>4</v>
      </c>
      <c r="B36" s="24" t="s">
        <v>378</v>
      </c>
      <c r="C36" s="36">
        <v>2017.0</v>
      </c>
      <c r="D36" s="36" t="s">
        <v>4</v>
      </c>
      <c r="E36" s="36" t="s">
        <v>17</v>
      </c>
      <c r="F36" s="36">
        <v>3.525</v>
      </c>
    </row>
    <row r="37">
      <c r="A37" s="24" t="s">
        <v>5</v>
      </c>
      <c r="B37" s="24" t="s">
        <v>384</v>
      </c>
      <c r="C37" s="36">
        <v>2017.0</v>
      </c>
      <c r="D37" s="36" t="s">
        <v>4</v>
      </c>
      <c r="E37" s="36" t="s">
        <v>17</v>
      </c>
      <c r="F37" s="36">
        <v>3.319</v>
      </c>
    </row>
    <row r="38">
      <c r="A38" s="24" t="s">
        <v>6</v>
      </c>
      <c r="B38" s="24" t="s">
        <v>394</v>
      </c>
      <c r="C38" s="36">
        <v>2017.0</v>
      </c>
      <c r="D38" s="36" t="s">
        <v>4</v>
      </c>
      <c r="E38" s="36" t="s">
        <v>17</v>
      </c>
      <c r="F38" s="36">
        <v>4.019</v>
      </c>
    </row>
    <row r="39">
      <c r="A39" s="24" t="s">
        <v>7</v>
      </c>
      <c r="B39" s="24" t="s">
        <v>385</v>
      </c>
      <c r="C39" s="36">
        <v>2017.0</v>
      </c>
      <c r="D39" s="36" t="s">
        <v>4</v>
      </c>
      <c r="E39" s="36" t="s">
        <v>17</v>
      </c>
      <c r="F39" s="36">
        <v>1.128</v>
      </c>
    </row>
    <row r="40">
      <c r="A40" s="24" t="s">
        <v>8</v>
      </c>
      <c r="B40" s="24" t="s">
        <v>405</v>
      </c>
      <c r="C40" s="36">
        <v>2017.0</v>
      </c>
      <c r="D40" s="36" t="s">
        <v>4</v>
      </c>
      <c r="E40" s="36" t="s">
        <v>17</v>
      </c>
      <c r="F40" s="36">
        <v>2.604</v>
      </c>
    </row>
    <row r="41">
      <c r="A41" s="24" t="s">
        <v>9</v>
      </c>
      <c r="B41" s="24" t="s">
        <v>397</v>
      </c>
      <c r="C41" s="36">
        <v>2017.0</v>
      </c>
      <c r="D41" s="36" t="s">
        <v>4</v>
      </c>
      <c r="E41" s="36" t="s">
        <v>17</v>
      </c>
      <c r="F41" s="36">
        <v>2.577</v>
      </c>
    </row>
    <row r="42">
      <c r="A42" s="24" t="s">
        <v>10</v>
      </c>
      <c r="B42" s="24" t="s">
        <v>388</v>
      </c>
      <c r="C42" s="36">
        <v>2017.0</v>
      </c>
      <c r="D42" s="36" t="s">
        <v>4</v>
      </c>
      <c r="E42" s="36" t="s">
        <v>17</v>
      </c>
      <c r="F42" s="36">
        <v>1.382</v>
      </c>
    </row>
    <row r="43">
      <c r="A43" s="24" t="s">
        <v>11</v>
      </c>
      <c r="B43" s="24" t="s">
        <v>402</v>
      </c>
      <c r="C43" s="36">
        <v>2017.0</v>
      </c>
      <c r="D43" s="36" t="s">
        <v>4</v>
      </c>
      <c r="E43" s="36" t="s">
        <v>17</v>
      </c>
      <c r="F43" s="36">
        <v>1.83</v>
      </c>
    </row>
    <row r="44">
      <c r="A44" s="24" t="s">
        <v>12</v>
      </c>
      <c r="B44" s="24" t="s">
        <v>401</v>
      </c>
      <c r="C44" s="36">
        <v>2017.0</v>
      </c>
      <c r="D44" s="36" t="s">
        <v>4</v>
      </c>
      <c r="E44" s="36" t="s">
        <v>17</v>
      </c>
      <c r="F44" s="36">
        <v>3.843</v>
      </c>
    </row>
    <row r="45">
      <c r="A45" s="24" t="s">
        <v>13</v>
      </c>
      <c r="B45" s="24" t="s">
        <v>403</v>
      </c>
      <c r="C45" s="36">
        <v>2017.0</v>
      </c>
      <c r="D45" s="36" t="s">
        <v>4</v>
      </c>
      <c r="E45" s="36" t="s">
        <v>17</v>
      </c>
      <c r="F45" s="36">
        <v>2.511</v>
      </c>
    </row>
    <row r="46">
      <c r="A46" s="24" t="s">
        <v>14</v>
      </c>
      <c r="B46" s="24" t="s">
        <v>395</v>
      </c>
      <c r="C46" s="36">
        <v>2017.0</v>
      </c>
      <c r="D46" s="36" t="s">
        <v>4</v>
      </c>
      <c r="E46" s="36" t="s">
        <v>17</v>
      </c>
      <c r="F46" s="36">
        <v>3.458</v>
      </c>
    </row>
    <row r="47">
      <c r="A47" s="24" t="s">
        <v>15</v>
      </c>
      <c r="B47" s="24" t="s">
        <v>377</v>
      </c>
      <c r="C47" s="36">
        <v>2017.0</v>
      </c>
      <c r="D47" s="36" t="s">
        <v>4</v>
      </c>
      <c r="E47" s="36" t="s">
        <v>17</v>
      </c>
      <c r="F47" s="36">
        <v>2.505</v>
      </c>
    </row>
    <row r="48">
      <c r="A48" s="24" t="s">
        <v>16</v>
      </c>
      <c r="B48" s="24" t="s">
        <v>382</v>
      </c>
      <c r="C48" s="36">
        <v>2017.0</v>
      </c>
      <c r="D48" s="36" t="s">
        <v>4</v>
      </c>
      <c r="E48" s="36" t="s">
        <v>17</v>
      </c>
      <c r="F48" s="36">
        <v>2.102</v>
      </c>
    </row>
    <row r="49">
      <c r="A49" s="24" t="s">
        <v>17</v>
      </c>
      <c r="B49" s="24" t="s">
        <v>404</v>
      </c>
      <c r="C49" s="36">
        <v>2017.0</v>
      </c>
      <c r="D49" s="36" t="s">
        <v>4</v>
      </c>
      <c r="E49" s="36" t="s">
        <v>17</v>
      </c>
      <c r="F49" s="36">
        <v>2.317</v>
      </c>
    </row>
    <row r="50">
      <c r="A50" s="24" t="s">
        <v>18</v>
      </c>
      <c r="B50" s="24" t="s">
        <v>383</v>
      </c>
      <c r="C50" s="36">
        <v>2017.0</v>
      </c>
      <c r="D50" s="36" t="s">
        <v>4</v>
      </c>
      <c r="E50" s="36" t="s">
        <v>17</v>
      </c>
      <c r="F50" s="36">
        <v>2.46</v>
      </c>
    </row>
    <row r="51">
      <c r="A51" s="24" t="s">
        <v>19</v>
      </c>
      <c r="B51" s="24" t="s">
        <v>380</v>
      </c>
      <c r="C51" s="36">
        <v>2017.0</v>
      </c>
      <c r="D51" s="36" t="s">
        <v>4</v>
      </c>
      <c r="E51" s="36" t="s">
        <v>17</v>
      </c>
      <c r="F51" s="36">
        <v>1.978</v>
      </c>
    </row>
    <row r="52">
      <c r="A52" s="24" t="s">
        <v>20</v>
      </c>
      <c r="B52" s="24" t="s">
        <v>387</v>
      </c>
      <c r="C52" s="36">
        <v>2017.0</v>
      </c>
      <c r="D52" s="36" t="s">
        <v>4</v>
      </c>
      <c r="E52" s="36" t="s">
        <v>17</v>
      </c>
      <c r="F52" s="36">
        <v>4.235</v>
      </c>
    </row>
    <row r="53">
      <c r="A53" s="24" t="s">
        <v>21</v>
      </c>
      <c r="B53" s="24" t="s">
        <v>393</v>
      </c>
      <c r="C53" s="36">
        <v>2017.0</v>
      </c>
      <c r="D53" s="36" t="s">
        <v>4</v>
      </c>
      <c r="E53" s="36" t="s">
        <v>17</v>
      </c>
      <c r="F53" s="36">
        <v>1.0</v>
      </c>
    </row>
    <row r="54">
      <c r="A54" s="24" t="s">
        <v>22</v>
      </c>
      <c r="B54" s="24" t="s">
        <v>408</v>
      </c>
      <c r="C54" s="36">
        <v>2017.0</v>
      </c>
      <c r="D54" s="36" t="s">
        <v>4</v>
      </c>
      <c r="E54" s="36" t="s">
        <v>17</v>
      </c>
      <c r="F54" s="36">
        <v>2.329</v>
      </c>
    </row>
    <row r="55">
      <c r="A55" s="24" t="s">
        <v>23</v>
      </c>
      <c r="B55" s="24" t="s">
        <v>379</v>
      </c>
      <c r="C55" s="36">
        <v>2017.0</v>
      </c>
      <c r="D55" s="36" t="s">
        <v>4</v>
      </c>
      <c r="E55" s="36" t="s">
        <v>17</v>
      </c>
      <c r="F55" s="36">
        <v>1.916</v>
      </c>
    </row>
    <row r="56">
      <c r="A56" s="24" t="s">
        <v>24</v>
      </c>
      <c r="B56" s="24" t="s">
        <v>386</v>
      </c>
      <c r="C56" s="36">
        <v>2017.0</v>
      </c>
      <c r="D56" s="36" t="s">
        <v>4</v>
      </c>
      <c r="E56" s="36" t="s">
        <v>17</v>
      </c>
      <c r="F56" s="36">
        <v>2.177</v>
      </c>
    </row>
    <row r="57">
      <c r="A57" s="24" t="s">
        <v>25</v>
      </c>
      <c r="B57" s="24" t="s">
        <v>406</v>
      </c>
      <c r="C57" s="36">
        <v>2017.0</v>
      </c>
      <c r="D57" s="36" t="s">
        <v>4</v>
      </c>
      <c r="E57" s="36" t="s">
        <v>17</v>
      </c>
      <c r="F57" s="36">
        <v>3.316</v>
      </c>
    </row>
    <row r="58">
      <c r="A58" s="24" t="s">
        <v>26</v>
      </c>
      <c r="B58" s="24" t="s">
        <v>392</v>
      </c>
      <c r="C58" s="36">
        <v>2017.0</v>
      </c>
      <c r="D58" s="36" t="s">
        <v>4</v>
      </c>
      <c r="E58" s="36" t="s">
        <v>17</v>
      </c>
      <c r="F58" s="36">
        <v>1.937</v>
      </c>
    </row>
    <row r="59">
      <c r="A59" s="24" t="s">
        <v>27</v>
      </c>
      <c r="B59" s="24" t="s">
        <v>389</v>
      </c>
      <c r="C59" s="36">
        <v>2017.0</v>
      </c>
      <c r="D59" s="36" t="s">
        <v>4</v>
      </c>
      <c r="E59" s="36" t="s">
        <v>17</v>
      </c>
      <c r="F59" s="36">
        <v>2.304</v>
      </c>
    </row>
    <row r="60">
      <c r="A60" s="24" t="s">
        <v>28</v>
      </c>
      <c r="B60" s="24" t="s">
        <v>391</v>
      </c>
      <c r="C60" s="36">
        <v>2017.0</v>
      </c>
      <c r="D60" s="36" t="s">
        <v>4</v>
      </c>
      <c r="E60" s="36" t="s">
        <v>17</v>
      </c>
      <c r="F60" s="36">
        <v>1.736</v>
      </c>
    </row>
    <row r="61">
      <c r="A61" s="24" t="s">
        <v>29</v>
      </c>
      <c r="B61" s="24" t="s">
        <v>396</v>
      </c>
      <c r="C61" s="36">
        <v>2017.0</v>
      </c>
      <c r="D61" s="36" t="s">
        <v>4</v>
      </c>
      <c r="E61" s="36" t="s">
        <v>17</v>
      </c>
      <c r="F61" s="36">
        <v>2.14</v>
      </c>
    </row>
    <row r="62">
      <c r="A62" s="24" t="s">
        <v>30</v>
      </c>
      <c r="B62" s="24" t="s">
        <v>376</v>
      </c>
      <c r="C62" s="36">
        <v>2017.0</v>
      </c>
      <c r="D62" s="36" t="s">
        <v>4</v>
      </c>
      <c r="E62" s="36" t="s">
        <v>17</v>
      </c>
      <c r="F62" s="36">
        <v>4.461</v>
      </c>
    </row>
    <row r="63">
      <c r="A63" s="24" t="s">
        <v>31</v>
      </c>
      <c r="B63" s="24" t="s">
        <v>407</v>
      </c>
      <c r="C63" s="36">
        <v>2017.0</v>
      </c>
      <c r="D63" s="36" t="s">
        <v>4</v>
      </c>
      <c r="E63" s="36" t="s">
        <v>17</v>
      </c>
      <c r="F63" s="36">
        <v>2.302</v>
      </c>
    </row>
    <row r="64">
      <c r="A64" s="24" t="s">
        <v>32</v>
      </c>
      <c r="B64" s="24" t="s">
        <v>381</v>
      </c>
      <c r="C64" s="36">
        <v>2017.0</v>
      </c>
      <c r="D64" s="36" t="s">
        <v>4</v>
      </c>
      <c r="E64" s="36" t="s">
        <v>17</v>
      </c>
      <c r="F64" s="36">
        <v>1.631</v>
      </c>
    </row>
    <row r="65">
      <c r="A65" s="24" t="s">
        <v>33</v>
      </c>
      <c r="B65" s="24" t="s">
        <v>390</v>
      </c>
      <c r="C65" s="36">
        <v>2017.0</v>
      </c>
      <c r="D65" s="36" t="s">
        <v>4</v>
      </c>
      <c r="E65" s="36" t="s">
        <v>17</v>
      </c>
      <c r="F65" s="36">
        <v>1.365</v>
      </c>
    </row>
    <row r="66">
      <c r="A66" s="24" t="s">
        <v>34</v>
      </c>
      <c r="B66" s="24" t="s">
        <v>398</v>
      </c>
      <c r="C66" s="36">
        <v>2017.0</v>
      </c>
      <c r="D66" s="36" t="s">
        <v>4</v>
      </c>
      <c r="E66" s="36" t="s">
        <v>17</v>
      </c>
      <c r="F66" s="36">
        <v>1.417</v>
      </c>
    </row>
    <row r="67">
      <c r="A67" s="24" t="s">
        <v>35</v>
      </c>
      <c r="B67" s="24" t="s">
        <v>399</v>
      </c>
      <c r="C67" s="36">
        <v>2017.0</v>
      </c>
      <c r="D67" s="36" t="s">
        <v>4</v>
      </c>
      <c r="E67" s="36" t="s">
        <v>17</v>
      </c>
      <c r="F67" s="36">
        <v>2.308</v>
      </c>
    </row>
    <row r="68">
      <c r="A68" s="27" t="s">
        <v>3</v>
      </c>
      <c r="B68" s="24" t="s">
        <v>400</v>
      </c>
      <c r="C68" s="36">
        <v>2018.0</v>
      </c>
      <c r="D68" s="36" t="s">
        <v>4</v>
      </c>
      <c r="E68" s="36" t="s">
        <v>17</v>
      </c>
      <c r="F68" s="57">
        <f>ROUND(AVERAGE(F69:F100), 1)</f>
        <v>2.9</v>
      </c>
    </row>
    <row r="69">
      <c r="A69" s="27" t="s">
        <v>4</v>
      </c>
      <c r="B69" s="24" t="s">
        <v>378</v>
      </c>
      <c r="C69" s="36">
        <v>2018.0</v>
      </c>
      <c r="D69" s="36" t="s">
        <v>4</v>
      </c>
      <c r="E69" s="36" t="s">
        <v>17</v>
      </c>
      <c r="F69" s="36">
        <v>4.396</v>
      </c>
    </row>
    <row r="70">
      <c r="A70" s="24" t="s">
        <v>5</v>
      </c>
      <c r="B70" s="24" t="s">
        <v>384</v>
      </c>
      <c r="C70" s="36">
        <v>2018.0</v>
      </c>
      <c r="D70" s="36" t="s">
        <v>4</v>
      </c>
      <c r="E70" s="36" t="s">
        <v>17</v>
      </c>
      <c r="F70" s="36">
        <v>4.66</v>
      </c>
    </row>
    <row r="71">
      <c r="A71" s="24" t="s">
        <v>6</v>
      </c>
      <c r="B71" s="24" t="s">
        <v>394</v>
      </c>
      <c r="C71" s="36">
        <v>2018.0</v>
      </c>
      <c r="D71" s="36" t="s">
        <v>4</v>
      </c>
      <c r="E71" s="36" t="s">
        <v>17</v>
      </c>
      <c r="F71" s="36">
        <v>4.249</v>
      </c>
    </row>
    <row r="72">
      <c r="A72" s="24" t="s">
        <v>7</v>
      </c>
      <c r="B72" s="24" t="s">
        <v>385</v>
      </c>
      <c r="C72" s="36">
        <v>2018.0</v>
      </c>
      <c r="D72" s="36" t="s">
        <v>4</v>
      </c>
      <c r="E72" s="36" t="s">
        <v>17</v>
      </c>
      <c r="F72" s="36">
        <v>1.117</v>
      </c>
    </row>
    <row r="73">
      <c r="A73" s="24" t="s">
        <v>8</v>
      </c>
      <c r="B73" s="24" t="s">
        <v>405</v>
      </c>
      <c r="C73" s="36">
        <v>2018.0</v>
      </c>
      <c r="D73" s="36" t="s">
        <v>4</v>
      </c>
      <c r="E73" s="36" t="s">
        <v>17</v>
      </c>
      <c r="F73" s="36">
        <v>2.242</v>
      </c>
    </row>
    <row r="74">
      <c r="A74" s="24" t="s">
        <v>9</v>
      </c>
      <c r="B74" s="24" t="s">
        <v>397</v>
      </c>
      <c r="C74" s="36">
        <v>2018.0</v>
      </c>
      <c r="D74" s="36" t="s">
        <v>4</v>
      </c>
      <c r="E74" s="36" t="s">
        <v>17</v>
      </c>
      <c r="F74" s="36">
        <v>3.146</v>
      </c>
    </row>
    <row r="75">
      <c r="A75" s="24" t="s">
        <v>10</v>
      </c>
      <c r="B75" s="24" t="s">
        <v>388</v>
      </c>
      <c r="C75" s="36">
        <v>2018.0</v>
      </c>
      <c r="D75" s="36" t="s">
        <v>4</v>
      </c>
      <c r="E75" s="36" t="s">
        <v>17</v>
      </c>
      <c r="F75" s="36">
        <v>1.468</v>
      </c>
    </row>
    <row r="76">
      <c r="A76" s="24" t="s">
        <v>11</v>
      </c>
      <c r="B76" s="24" t="s">
        <v>402</v>
      </c>
      <c r="C76" s="36">
        <v>2018.0</v>
      </c>
      <c r="D76" s="36" t="s">
        <v>4</v>
      </c>
      <c r="E76" s="36" t="s">
        <v>17</v>
      </c>
      <c r="F76" s="36">
        <v>2.544</v>
      </c>
    </row>
    <row r="77">
      <c r="A77" s="24" t="s">
        <v>12</v>
      </c>
      <c r="B77" s="24" t="s">
        <v>401</v>
      </c>
      <c r="C77" s="36">
        <v>2018.0</v>
      </c>
      <c r="D77" s="36" t="s">
        <v>4</v>
      </c>
      <c r="E77" s="36" t="s">
        <v>17</v>
      </c>
      <c r="F77" s="36">
        <v>5.0</v>
      </c>
    </row>
    <row r="78">
      <c r="A78" s="24" t="s">
        <v>13</v>
      </c>
      <c r="B78" s="24" t="s">
        <v>403</v>
      </c>
      <c r="C78" s="36">
        <v>2018.0</v>
      </c>
      <c r="D78" s="36" t="s">
        <v>4</v>
      </c>
      <c r="E78" s="36" t="s">
        <v>17</v>
      </c>
      <c r="F78" s="36">
        <v>2.902</v>
      </c>
    </row>
    <row r="79">
      <c r="A79" s="24" t="s">
        <v>14</v>
      </c>
      <c r="B79" s="24" t="s">
        <v>395</v>
      </c>
      <c r="C79" s="36">
        <v>2018.0</v>
      </c>
      <c r="D79" s="36" t="s">
        <v>4</v>
      </c>
      <c r="E79" s="36" t="s">
        <v>17</v>
      </c>
      <c r="F79" s="36">
        <v>3.927</v>
      </c>
    </row>
    <row r="80">
      <c r="A80" s="24" t="s">
        <v>15</v>
      </c>
      <c r="B80" s="24" t="s">
        <v>377</v>
      </c>
      <c r="C80" s="36">
        <v>2018.0</v>
      </c>
      <c r="D80" s="36" t="s">
        <v>4</v>
      </c>
      <c r="E80" s="36" t="s">
        <v>17</v>
      </c>
      <c r="F80" s="36">
        <v>2.644</v>
      </c>
    </row>
    <row r="81">
      <c r="A81" s="24" t="s">
        <v>16</v>
      </c>
      <c r="B81" s="24" t="s">
        <v>382</v>
      </c>
      <c r="C81" s="36">
        <v>2018.0</v>
      </c>
      <c r="D81" s="36" t="s">
        <v>4</v>
      </c>
      <c r="E81" s="36" t="s">
        <v>17</v>
      </c>
      <c r="F81" s="36">
        <v>2.833</v>
      </c>
    </row>
    <row r="82">
      <c r="A82" s="24" t="s">
        <v>17</v>
      </c>
      <c r="B82" s="24" t="s">
        <v>404</v>
      </c>
      <c r="C82" s="36">
        <v>2018.0</v>
      </c>
      <c r="D82" s="36" t="s">
        <v>4</v>
      </c>
      <c r="E82" s="36" t="s">
        <v>17</v>
      </c>
      <c r="F82" s="36">
        <v>2.876</v>
      </c>
    </row>
    <row r="83">
      <c r="A83" s="24" t="s">
        <v>18</v>
      </c>
      <c r="B83" s="24" t="s">
        <v>383</v>
      </c>
      <c r="C83" s="36">
        <v>2018.0</v>
      </c>
      <c r="D83" s="36" t="s">
        <v>4</v>
      </c>
      <c r="E83" s="36" t="s">
        <v>17</v>
      </c>
      <c r="F83" s="36">
        <v>4.8</v>
      </c>
    </row>
    <row r="84">
      <c r="A84" s="24" t="s">
        <v>19</v>
      </c>
      <c r="B84" s="24" t="s">
        <v>380</v>
      </c>
      <c r="C84" s="36">
        <v>2018.0</v>
      </c>
      <c r="D84" s="36" t="s">
        <v>4</v>
      </c>
      <c r="E84" s="36" t="s">
        <v>17</v>
      </c>
      <c r="F84" s="36">
        <v>2.247</v>
      </c>
    </row>
    <row r="85">
      <c r="A85" s="24" t="s">
        <v>20</v>
      </c>
      <c r="B85" s="24" t="s">
        <v>387</v>
      </c>
      <c r="C85" s="36">
        <v>2018.0</v>
      </c>
      <c r="D85" s="36" t="s">
        <v>4</v>
      </c>
      <c r="E85" s="36" t="s">
        <v>17</v>
      </c>
      <c r="F85" s="36">
        <v>4.247</v>
      </c>
    </row>
    <row r="86">
      <c r="A86" s="24" t="s">
        <v>21</v>
      </c>
      <c r="B86" s="24" t="s">
        <v>393</v>
      </c>
      <c r="C86" s="36">
        <v>2018.0</v>
      </c>
      <c r="D86" s="36" t="s">
        <v>4</v>
      </c>
      <c r="E86" s="36" t="s">
        <v>17</v>
      </c>
      <c r="F86" s="36">
        <v>1.0</v>
      </c>
    </row>
    <row r="87">
      <c r="A87" s="24" t="s">
        <v>22</v>
      </c>
      <c r="B87" s="24" t="s">
        <v>408</v>
      </c>
      <c r="C87" s="36">
        <v>2018.0</v>
      </c>
      <c r="D87" s="36" t="s">
        <v>4</v>
      </c>
      <c r="E87" s="36" t="s">
        <v>17</v>
      </c>
      <c r="F87" s="36">
        <v>2.557</v>
      </c>
    </row>
    <row r="88">
      <c r="A88" s="24" t="s">
        <v>23</v>
      </c>
      <c r="B88" s="24" t="s">
        <v>379</v>
      </c>
      <c r="C88" s="36">
        <v>2018.0</v>
      </c>
      <c r="D88" s="36" t="s">
        <v>4</v>
      </c>
      <c r="E88" s="36" t="s">
        <v>17</v>
      </c>
      <c r="F88" s="36">
        <v>2.084</v>
      </c>
    </row>
    <row r="89">
      <c r="A89" s="24" t="s">
        <v>24</v>
      </c>
      <c r="B89" s="24" t="s">
        <v>386</v>
      </c>
      <c r="C89" s="36">
        <v>2018.0</v>
      </c>
      <c r="D89" s="36" t="s">
        <v>4</v>
      </c>
      <c r="E89" s="36" t="s">
        <v>17</v>
      </c>
      <c r="F89" s="36">
        <v>2.382</v>
      </c>
    </row>
    <row r="90">
      <c r="A90" s="24" t="s">
        <v>25</v>
      </c>
      <c r="B90" s="24" t="s">
        <v>406</v>
      </c>
      <c r="C90" s="36">
        <v>2018.0</v>
      </c>
      <c r="D90" s="36" t="s">
        <v>4</v>
      </c>
      <c r="E90" s="36" t="s">
        <v>17</v>
      </c>
      <c r="F90" s="36">
        <v>4.527</v>
      </c>
    </row>
    <row r="91">
      <c r="A91" s="24" t="s">
        <v>26</v>
      </c>
      <c r="B91" s="24" t="s">
        <v>392</v>
      </c>
      <c r="C91" s="36">
        <v>2018.0</v>
      </c>
      <c r="D91" s="36" t="s">
        <v>4</v>
      </c>
      <c r="E91" s="36" t="s">
        <v>17</v>
      </c>
      <c r="F91" s="36">
        <v>2.978</v>
      </c>
    </row>
    <row r="92">
      <c r="A92" s="24" t="s">
        <v>27</v>
      </c>
      <c r="B92" s="24" t="s">
        <v>389</v>
      </c>
      <c r="C92" s="36">
        <v>2018.0</v>
      </c>
      <c r="D92" s="36" t="s">
        <v>4</v>
      </c>
      <c r="E92" s="36" t="s">
        <v>17</v>
      </c>
      <c r="F92" s="36">
        <v>3.236</v>
      </c>
    </row>
    <row r="93">
      <c r="A93" s="24" t="s">
        <v>28</v>
      </c>
      <c r="B93" s="24" t="s">
        <v>391</v>
      </c>
      <c r="C93" s="36">
        <v>2018.0</v>
      </c>
      <c r="D93" s="36" t="s">
        <v>4</v>
      </c>
      <c r="E93" s="36" t="s">
        <v>17</v>
      </c>
      <c r="F93" s="36">
        <v>1.981</v>
      </c>
    </row>
    <row r="94">
      <c r="A94" s="24" t="s">
        <v>29</v>
      </c>
      <c r="B94" s="24" t="s">
        <v>396</v>
      </c>
      <c r="C94" s="36">
        <v>2018.0</v>
      </c>
      <c r="D94" s="36" t="s">
        <v>4</v>
      </c>
      <c r="E94" s="36" t="s">
        <v>17</v>
      </c>
      <c r="F94" s="36">
        <v>1.89</v>
      </c>
    </row>
    <row r="95">
      <c r="A95" s="24" t="s">
        <v>30</v>
      </c>
      <c r="B95" s="24" t="s">
        <v>376</v>
      </c>
      <c r="C95" s="36">
        <v>2018.0</v>
      </c>
      <c r="D95" s="36" t="s">
        <v>4</v>
      </c>
      <c r="E95" s="36" t="s">
        <v>17</v>
      </c>
      <c r="F95" s="36">
        <v>4.769</v>
      </c>
    </row>
    <row r="96">
      <c r="A96" s="24" t="s">
        <v>31</v>
      </c>
      <c r="B96" s="24" t="s">
        <v>407</v>
      </c>
      <c r="C96" s="36">
        <v>2018.0</v>
      </c>
      <c r="D96" s="36" t="s">
        <v>4</v>
      </c>
      <c r="E96" s="36" t="s">
        <v>17</v>
      </c>
      <c r="F96" s="36">
        <v>2.659</v>
      </c>
    </row>
    <row r="97">
      <c r="A97" s="24" t="s">
        <v>32</v>
      </c>
      <c r="B97" s="24" t="s">
        <v>381</v>
      </c>
      <c r="C97" s="36">
        <v>2018.0</v>
      </c>
      <c r="D97" s="36" t="s">
        <v>4</v>
      </c>
      <c r="E97" s="36" t="s">
        <v>17</v>
      </c>
      <c r="F97" s="36">
        <v>1.848</v>
      </c>
    </row>
    <row r="98">
      <c r="A98" s="24" t="s">
        <v>33</v>
      </c>
      <c r="B98" s="24" t="s">
        <v>390</v>
      </c>
      <c r="C98" s="36">
        <v>2018.0</v>
      </c>
      <c r="D98" s="36" t="s">
        <v>4</v>
      </c>
      <c r="E98" s="36" t="s">
        <v>17</v>
      </c>
      <c r="F98" s="36">
        <v>1.587</v>
      </c>
    </row>
    <row r="99">
      <c r="A99" s="24" t="s">
        <v>34</v>
      </c>
      <c r="B99" s="24" t="s">
        <v>398</v>
      </c>
      <c r="C99" s="36">
        <v>2018.0</v>
      </c>
      <c r="D99" s="36" t="s">
        <v>4</v>
      </c>
      <c r="E99" s="36" t="s">
        <v>17</v>
      </c>
      <c r="F99" s="36">
        <v>1.329</v>
      </c>
    </row>
    <row r="100">
      <c r="A100" s="24" t="s">
        <v>35</v>
      </c>
      <c r="B100" s="24" t="s">
        <v>399</v>
      </c>
      <c r="C100" s="36">
        <v>2018.0</v>
      </c>
      <c r="D100" s="36" t="s">
        <v>4</v>
      </c>
      <c r="E100" s="36" t="s">
        <v>17</v>
      </c>
      <c r="F100" s="36">
        <v>2.332</v>
      </c>
    </row>
    <row r="101">
      <c r="A101" s="27" t="s">
        <v>3</v>
      </c>
      <c r="B101" s="24" t="s">
        <v>400</v>
      </c>
      <c r="C101" s="36">
        <v>2019.0</v>
      </c>
      <c r="D101" s="36" t="s">
        <v>4</v>
      </c>
      <c r="E101" s="36" t="s">
        <v>17</v>
      </c>
      <c r="F101" s="57">
        <f>ROUND(AVERAGE(F102:F133), 1)</f>
        <v>3.1</v>
      </c>
    </row>
    <row r="102">
      <c r="A102" s="27" t="s">
        <v>4</v>
      </c>
      <c r="B102" s="24" t="s">
        <v>378</v>
      </c>
      <c r="C102" s="36">
        <v>2019.0</v>
      </c>
      <c r="D102" s="36" t="s">
        <v>4</v>
      </c>
      <c r="E102" s="36" t="s">
        <v>17</v>
      </c>
      <c r="F102" s="36">
        <v>3.979</v>
      </c>
    </row>
    <row r="103">
      <c r="A103" s="24" t="s">
        <v>5</v>
      </c>
      <c r="B103" s="24" t="s">
        <v>384</v>
      </c>
      <c r="C103" s="36">
        <v>2019.0</v>
      </c>
      <c r="D103" s="36" t="s">
        <v>4</v>
      </c>
      <c r="E103" s="36" t="s">
        <v>17</v>
      </c>
      <c r="F103" s="36">
        <v>4.225</v>
      </c>
    </row>
    <row r="104">
      <c r="A104" s="24" t="s">
        <v>6</v>
      </c>
      <c r="B104" s="24" t="s">
        <v>394</v>
      </c>
      <c r="C104" s="36">
        <v>2019.0</v>
      </c>
      <c r="D104" s="36" t="s">
        <v>4</v>
      </c>
      <c r="E104" s="36" t="s">
        <v>17</v>
      </c>
      <c r="F104" s="36">
        <v>4.22</v>
      </c>
    </row>
    <row r="105">
      <c r="A105" s="24" t="s">
        <v>7</v>
      </c>
      <c r="B105" s="24" t="s">
        <v>385</v>
      </c>
      <c r="C105" s="36">
        <v>2019.0</v>
      </c>
      <c r="D105" s="36" t="s">
        <v>4</v>
      </c>
      <c r="E105" s="36" t="s">
        <v>17</v>
      </c>
      <c r="F105" s="36">
        <v>1.041</v>
      </c>
    </row>
    <row r="106">
      <c r="A106" s="24" t="s">
        <v>8</v>
      </c>
      <c r="B106" s="24" t="s">
        <v>405</v>
      </c>
      <c r="C106" s="36">
        <v>2019.0</v>
      </c>
      <c r="D106" s="36" t="s">
        <v>4</v>
      </c>
      <c r="E106" s="36" t="s">
        <v>17</v>
      </c>
      <c r="F106" s="36">
        <v>2.779</v>
      </c>
    </row>
    <row r="107">
      <c r="A107" s="24" t="s">
        <v>9</v>
      </c>
      <c r="B107" s="24" t="s">
        <v>397</v>
      </c>
      <c r="C107" s="36">
        <v>2019.0</v>
      </c>
      <c r="D107" s="36" t="s">
        <v>4</v>
      </c>
      <c r="E107" s="36" t="s">
        <v>17</v>
      </c>
      <c r="F107" s="36">
        <v>3.414</v>
      </c>
    </row>
    <row r="108">
      <c r="A108" s="24" t="s">
        <v>10</v>
      </c>
      <c r="B108" s="24" t="s">
        <v>388</v>
      </c>
      <c r="C108" s="36">
        <v>2019.0</v>
      </c>
      <c r="D108" s="36" t="s">
        <v>4</v>
      </c>
      <c r="E108" s="36" t="s">
        <v>17</v>
      </c>
      <c r="F108" s="36">
        <v>1.838</v>
      </c>
    </row>
    <row r="109">
      <c r="A109" s="24" t="s">
        <v>11</v>
      </c>
      <c r="B109" s="24" t="s">
        <v>402</v>
      </c>
      <c r="C109" s="36">
        <v>2019.0</v>
      </c>
      <c r="D109" s="36" t="s">
        <v>4</v>
      </c>
      <c r="E109" s="36" t="s">
        <v>17</v>
      </c>
      <c r="F109" s="36">
        <v>2.849</v>
      </c>
    </row>
    <row r="110">
      <c r="A110" s="24" t="s">
        <v>12</v>
      </c>
      <c r="B110" s="24" t="s">
        <v>401</v>
      </c>
      <c r="C110" s="36">
        <v>2019.0</v>
      </c>
      <c r="D110" s="36" t="s">
        <v>4</v>
      </c>
      <c r="E110" s="36" t="s">
        <v>17</v>
      </c>
      <c r="F110" s="36">
        <v>5.0</v>
      </c>
    </row>
    <row r="111">
      <c r="A111" s="24" t="s">
        <v>13</v>
      </c>
      <c r="B111" s="24" t="s">
        <v>403</v>
      </c>
      <c r="C111" s="36">
        <v>2019.0</v>
      </c>
      <c r="D111" s="36" t="s">
        <v>4</v>
      </c>
      <c r="E111" s="36" t="s">
        <v>17</v>
      </c>
      <c r="F111" s="36">
        <v>3.06</v>
      </c>
    </row>
    <row r="112">
      <c r="A112" s="24" t="s">
        <v>14</v>
      </c>
      <c r="B112" s="24" t="s">
        <v>395</v>
      </c>
      <c r="C112" s="36">
        <v>2019.0</v>
      </c>
      <c r="D112" s="36" t="s">
        <v>4</v>
      </c>
      <c r="E112" s="36" t="s">
        <v>17</v>
      </c>
      <c r="F112" s="36">
        <v>4.068</v>
      </c>
    </row>
    <row r="113">
      <c r="A113" s="24" t="s">
        <v>15</v>
      </c>
      <c r="B113" s="24" t="s">
        <v>377</v>
      </c>
      <c r="C113" s="36">
        <v>2019.0</v>
      </c>
      <c r="D113" s="36" t="s">
        <v>4</v>
      </c>
      <c r="E113" s="36" t="s">
        <v>17</v>
      </c>
      <c r="F113" s="36">
        <v>3.027</v>
      </c>
    </row>
    <row r="114">
      <c r="A114" s="24" t="s">
        <v>16</v>
      </c>
      <c r="B114" s="24" t="s">
        <v>382</v>
      </c>
      <c r="C114" s="36">
        <v>2019.0</v>
      </c>
      <c r="D114" s="36" t="s">
        <v>4</v>
      </c>
      <c r="E114" s="36" t="s">
        <v>17</v>
      </c>
      <c r="F114" s="36">
        <v>3.126</v>
      </c>
    </row>
    <row r="115">
      <c r="A115" s="24" t="s">
        <v>17</v>
      </c>
      <c r="B115" s="24" t="s">
        <v>404</v>
      </c>
      <c r="C115" s="36">
        <v>2019.0</v>
      </c>
      <c r="D115" s="36" t="s">
        <v>4</v>
      </c>
      <c r="E115" s="36" t="s">
        <v>17</v>
      </c>
      <c r="F115" s="36">
        <v>2.989</v>
      </c>
    </row>
    <row r="116">
      <c r="A116" s="24" t="s">
        <v>18</v>
      </c>
      <c r="B116" s="24" t="s">
        <v>383</v>
      </c>
      <c r="C116" s="36">
        <v>2019.0</v>
      </c>
      <c r="D116" s="36" t="s">
        <v>4</v>
      </c>
      <c r="E116" s="36" t="s">
        <v>17</v>
      </c>
      <c r="F116" s="36">
        <v>4.902</v>
      </c>
    </row>
    <row r="117">
      <c r="A117" s="24" t="s">
        <v>19</v>
      </c>
      <c r="B117" s="24" t="s">
        <v>380</v>
      </c>
      <c r="C117" s="36">
        <v>2019.0</v>
      </c>
      <c r="D117" s="36" t="s">
        <v>4</v>
      </c>
      <c r="E117" s="36" t="s">
        <v>17</v>
      </c>
      <c r="F117" s="36">
        <v>2.392</v>
      </c>
    </row>
    <row r="118">
      <c r="A118" s="24" t="s">
        <v>20</v>
      </c>
      <c r="B118" s="24" t="s">
        <v>387</v>
      </c>
      <c r="C118" s="36">
        <v>2019.0</v>
      </c>
      <c r="D118" s="36" t="s">
        <v>4</v>
      </c>
      <c r="E118" s="36" t="s">
        <v>17</v>
      </c>
      <c r="F118" s="36">
        <v>4.605</v>
      </c>
    </row>
    <row r="119">
      <c r="A119" s="24" t="s">
        <v>21</v>
      </c>
      <c r="B119" s="24" t="s">
        <v>393</v>
      </c>
      <c r="C119" s="36">
        <v>2019.0</v>
      </c>
      <c r="D119" s="36" t="s">
        <v>4</v>
      </c>
      <c r="E119" s="36" t="s">
        <v>17</v>
      </c>
      <c r="F119" s="36">
        <v>1.0</v>
      </c>
    </row>
    <row r="120">
      <c r="A120" s="24" t="s">
        <v>22</v>
      </c>
      <c r="B120" s="24" t="s">
        <v>408</v>
      </c>
      <c r="C120" s="36">
        <v>2019.0</v>
      </c>
      <c r="D120" s="36" t="s">
        <v>4</v>
      </c>
      <c r="E120" s="36" t="s">
        <v>17</v>
      </c>
      <c r="F120" s="36">
        <v>3.307</v>
      </c>
    </row>
    <row r="121">
      <c r="A121" s="24" t="s">
        <v>23</v>
      </c>
      <c r="B121" s="24" t="s">
        <v>379</v>
      </c>
      <c r="C121" s="36">
        <v>2019.0</v>
      </c>
      <c r="D121" s="36" t="s">
        <v>4</v>
      </c>
      <c r="E121" s="36" t="s">
        <v>17</v>
      </c>
      <c r="F121" s="36">
        <v>2.874</v>
      </c>
    </row>
    <row r="122">
      <c r="A122" s="24" t="s">
        <v>24</v>
      </c>
      <c r="B122" s="24" t="s">
        <v>386</v>
      </c>
      <c r="C122" s="36">
        <v>2019.0</v>
      </c>
      <c r="D122" s="36" t="s">
        <v>4</v>
      </c>
      <c r="E122" s="36" t="s">
        <v>17</v>
      </c>
      <c r="F122" s="36">
        <v>3.1</v>
      </c>
    </row>
    <row r="123">
      <c r="A123" s="24" t="s">
        <v>25</v>
      </c>
      <c r="B123" s="24" t="s">
        <v>406</v>
      </c>
      <c r="C123" s="36">
        <v>2019.0</v>
      </c>
      <c r="D123" s="36" t="s">
        <v>4</v>
      </c>
      <c r="E123" s="36" t="s">
        <v>17</v>
      </c>
      <c r="F123" s="36">
        <v>2.982</v>
      </c>
    </row>
    <row r="124">
      <c r="A124" s="24" t="s">
        <v>26</v>
      </c>
      <c r="B124" s="24" t="s">
        <v>392</v>
      </c>
      <c r="C124" s="36">
        <v>2019.0</v>
      </c>
      <c r="D124" s="36" t="s">
        <v>4</v>
      </c>
      <c r="E124" s="36" t="s">
        <v>17</v>
      </c>
      <c r="F124" s="36">
        <v>4.004</v>
      </c>
    </row>
    <row r="125">
      <c r="A125" s="24" t="s">
        <v>27</v>
      </c>
      <c r="B125" s="24" t="s">
        <v>389</v>
      </c>
      <c r="C125" s="36">
        <v>2019.0</v>
      </c>
      <c r="D125" s="36" t="s">
        <v>4</v>
      </c>
      <c r="E125" s="36" t="s">
        <v>17</v>
      </c>
      <c r="F125" s="36">
        <v>3.007</v>
      </c>
    </row>
    <row r="126">
      <c r="A126" s="24" t="s">
        <v>28</v>
      </c>
      <c r="B126" s="24" t="s">
        <v>391</v>
      </c>
      <c r="C126" s="36">
        <v>2019.0</v>
      </c>
      <c r="D126" s="36" t="s">
        <v>4</v>
      </c>
      <c r="E126" s="36" t="s">
        <v>17</v>
      </c>
      <c r="F126" s="36">
        <v>2.722</v>
      </c>
    </row>
    <row r="127">
      <c r="A127" s="24" t="s">
        <v>29</v>
      </c>
      <c r="B127" s="24" t="s">
        <v>396</v>
      </c>
      <c r="C127" s="36">
        <v>2019.0</v>
      </c>
      <c r="D127" s="36" t="s">
        <v>4</v>
      </c>
      <c r="E127" s="36" t="s">
        <v>17</v>
      </c>
      <c r="F127" s="36">
        <v>1.614</v>
      </c>
    </row>
    <row r="128">
      <c r="A128" s="24" t="s">
        <v>30</v>
      </c>
      <c r="B128" s="24" t="s">
        <v>376</v>
      </c>
      <c r="C128" s="36">
        <v>2019.0</v>
      </c>
      <c r="D128" s="36" t="s">
        <v>4</v>
      </c>
      <c r="E128" s="36" t="s">
        <v>17</v>
      </c>
      <c r="F128" s="36">
        <v>4.613</v>
      </c>
    </row>
    <row r="129">
      <c r="A129" s="24" t="s">
        <v>31</v>
      </c>
      <c r="B129" s="24" t="s">
        <v>407</v>
      </c>
      <c r="C129" s="36">
        <v>2019.0</v>
      </c>
      <c r="D129" s="36" t="s">
        <v>4</v>
      </c>
      <c r="E129" s="36" t="s">
        <v>17</v>
      </c>
      <c r="F129" s="36">
        <v>3.635</v>
      </c>
    </row>
    <row r="130">
      <c r="A130" s="24" t="s">
        <v>32</v>
      </c>
      <c r="B130" s="24" t="s">
        <v>381</v>
      </c>
      <c r="C130" s="36">
        <v>2019.0</v>
      </c>
      <c r="D130" s="36" t="s">
        <v>4</v>
      </c>
      <c r="E130" s="36" t="s">
        <v>17</v>
      </c>
      <c r="F130" s="36">
        <v>1.745</v>
      </c>
    </row>
    <row r="131">
      <c r="A131" s="24" t="s">
        <v>33</v>
      </c>
      <c r="B131" s="24" t="s">
        <v>390</v>
      </c>
      <c r="C131" s="36">
        <v>2019.0</v>
      </c>
      <c r="D131" s="36" t="s">
        <v>4</v>
      </c>
      <c r="E131" s="36" t="s">
        <v>17</v>
      </c>
      <c r="F131" s="36">
        <v>1.843</v>
      </c>
    </row>
    <row r="132">
      <c r="A132" s="24" t="s">
        <v>34</v>
      </c>
      <c r="B132" s="24" t="s">
        <v>398</v>
      </c>
      <c r="C132" s="36">
        <v>2019.0</v>
      </c>
      <c r="D132" s="36" t="s">
        <v>4</v>
      </c>
      <c r="E132" s="36" t="s">
        <v>17</v>
      </c>
      <c r="F132" s="36">
        <v>1.168</v>
      </c>
    </row>
    <row r="133">
      <c r="A133" s="24" t="s">
        <v>35</v>
      </c>
      <c r="B133" s="24" t="s">
        <v>399</v>
      </c>
      <c r="C133" s="36">
        <v>2019.0</v>
      </c>
      <c r="D133" s="36" t="s">
        <v>4</v>
      </c>
      <c r="E133" s="36" t="s">
        <v>17</v>
      </c>
      <c r="F133" s="36">
        <v>2.771</v>
      </c>
    </row>
    <row r="134">
      <c r="A134" s="27" t="s">
        <v>3</v>
      </c>
      <c r="B134" s="24" t="s">
        <v>400</v>
      </c>
      <c r="C134" s="36">
        <v>2020.0</v>
      </c>
      <c r="D134" s="36" t="s">
        <v>4</v>
      </c>
      <c r="E134" s="36" t="s">
        <v>17</v>
      </c>
      <c r="F134" s="57">
        <f>ROUND(AVERAGE(F135:F166), 1)</f>
        <v>3.2</v>
      </c>
    </row>
    <row r="135">
      <c r="A135" s="27" t="s">
        <v>4</v>
      </c>
      <c r="B135" s="24" t="s">
        <v>378</v>
      </c>
      <c r="C135" s="36">
        <v>2020.0</v>
      </c>
      <c r="D135" s="36" t="s">
        <v>4</v>
      </c>
      <c r="E135" s="36" t="s">
        <v>17</v>
      </c>
      <c r="F135" s="36">
        <v>3.948</v>
      </c>
    </row>
    <row r="136">
      <c r="A136" s="24" t="s">
        <v>5</v>
      </c>
      <c r="B136" s="24" t="s">
        <v>384</v>
      </c>
      <c r="C136" s="36">
        <v>2020.0</v>
      </c>
      <c r="D136" s="36" t="s">
        <v>4</v>
      </c>
      <c r="E136" s="36" t="s">
        <v>17</v>
      </c>
      <c r="F136" s="36">
        <v>4.206</v>
      </c>
    </row>
    <row r="137">
      <c r="A137" s="24" t="s">
        <v>6</v>
      </c>
      <c r="B137" s="24" t="s">
        <v>394</v>
      </c>
      <c r="C137" s="36">
        <v>2020.0</v>
      </c>
      <c r="D137" s="36" t="s">
        <v>4</v>
      </c>
      <c r="E137" s="36" t="s">
        <v>17</v>
      </c>
      <c r="F137" s="36">
        <v>4.107</v>
      </c>
    </row>
    <row r="138">
      <c r="A138" s="24" t="s">
        <v>7</v>
      </c>
      <c r="B138" s="24" t="s">
        <v>385</v>
      </c>
      <c r="C138" s="36">
        <v>2020.0</v>
      </c>
      <c r="D138" s="36" t="s">
        <v>4</v>
      </c>
      <c r="E138" s="36" t="s">
        <v>17</v>
      </c>
      <c r="F138" s="36">
        <v>1.299</v>
      </c>
    </row>
    <row r="139">
      <c r="A139" s="24" t="s">
        <v>8</v>
      </c>
      <c r="B139" s="24" t="s">
        <v>405</v>
      </c>
      <c r="C139" s="36">
        <v>2020.0</v>
      </c>
      <c r="D139" s="36" t="s">
        <v>4</v>
      </c>
      <c r="E139" s="36" t="s">
        <v>17</v>
      </c>
      <c r="F139" s="36">
        <v>2.776</v>
      </c>
    </row>
    <row r="140">
      <c r="A140" s="24" t="s">
        <v>9</v>
      </c>
      <c r="B140" s="24" t="s">
        <v>397</v>
      </c>
      <c r="C140" s="36">
        <v>2020.0</v>
      </c>
      <c r="D140" s="36" t="s">
        <v>4</v>
      </c>
      <c r="E140" s="36" t="s">
        <v>17</v>
      </c>
      <c r="F140" s="36">
        <v>3.452</v>
      </c>
    </row>
    <row r="141">
      <c r="A141" s="24" t="s">
        <v>10</v>
      </c>
      <c r="B141" s="24" t="s">
        <v>388</v>
      </c>
      <c r="C141" s="36">
        <v>2020.0</v>
      </c>
      <c r="D141" s="36" t="s">
        <v>4</v>
      </c>
      <c r="E141" s="36" t="s">
        <v>17</v>
      </c>
      <c r="F141" s="36">
        <v>1.823</v>
      </c>
    </row>
    <row r="142">
      <c r="A142" s="24" t="s">
        <v>11</v>
      </c>
      <c r="B142" s="24" t="s">
        <v>402</v>
      </c>
      <c r="C142" s="36">
        <v>2020.0</v>
      </c>
      <c r="D142" s="36" t="s">
        <v>4</v>
      </c>
      <c r="E142" s="36" t="s">
        <v>17</v>
      </c>
      <c r="F142" s="36">
        <v>3.052</v>
      </c>
    </row>
    <row r="143">
      <c r="A143" s="24" t="s">
        <v>12</v>
      </c>
      <c r="B143" s="24" t="s">
        <v>401</v>
      </c>
      <c r="C143" s="36">
        <v>2020.0</v>
      </c>
      <c r="D143" s="36" t="s">
        <v>4</v>
      </c>
      <c r="E143" s="36" t="s">
        <v>17</v>
      </c>
      <c r="F143" s="36">
        <v>5.0</v>
      </c>
    </row>
    <row r="144">
      <c r="A144" s="24" t="s">
        <v>13</v>
      </c>
      <c r="B144" s="24" t="s">
        <v>403</v>
      </c>
      <c r="C144" s="36">
        <v>2020.0</v>
      </c>
      <c r="D144" s="36" t="s">
        <v>4</v>
      </c>
      <c r="E144" s="36" t="s">
        <v>17</v>
      </c>
      <c r="F144" s="36">
        <v>3.115</v>
      </c>
    </row>
    <row r="145">
      <c r="A145" s="24" t="s">
        <v>14</v>
      </c>
      <c r="B145" s="24" t="s">
        <v>395</v>
      </c>
      <c r="C145" s="36">
        <v>2020.0</v>
      </c>
      <c r="D145" s="36" t="s">
        <v>4</v>
      </c>
      <c r="E145" s="36" t="s">
        <v>17</v>
      </c>
      <c r="F145" s="36">
        <v>4.252</v>
      </c>
    </row>
    <row r="146">
      <c r="A146" s="24" t="s">
        <v>15</v>
      </c>
      <c r="B146" s="24" t="s">
        <v>377</v>
      </c>
      <c r="C146" s="36">
        <v>2020.0</v>
      </c>
      <c r="D146" s="36" t="s">
        <v>4</v>
      </c>
      <c r="E146" s="36" t="s">
        <v>17</v>
      </c>
      <c r="F146" s="36">
        <v>2.845</v>
      </c>
    </row>
    <row r="147">
      <c r="A147" s="24" t="s">
        <v>16</v>
      </c>
      <c r="B147" s="24" t="s">
        <v>382</v>
      </c>
      <c r="C147" s="36">
        <v>2020.0</v>
      </c>
      <c r="D147" s="36" t="s">
        <v>4</v>
      </c>
      <c r="E147" s="36" t="s">
        <v>17</v>
      </c>
      <c r="F147" s="36">
        <v>3.423</v>
      </c>
    </row>
    <row r="148">
      <c r="A148" s="24" t="s">
        <v>17</v>
      </c>
      <c r="B148" s="24" t="s">
        <v>404</v>
      </c>
      <c r="C148" s="36">
        <v>2020.0</v>
      </c>
      <c r="D148" s="36" t="s">
        <v>4</v>
      </c>
      <c r="E148" s="36" t="s">
        <v>17</v>
      </c>
      <c r="F148" s="36">
        <v>3.795</v>
      </c>
    </row>
    <row r="149">
      <c r="A149" s="24" t="s">
        <v>18</v>
      </c>
      <c r="B149" s="24" t="s">
        <v>383</v>
      </c>
      <c r="C149" s="36">
        <v>2020.0</v>
      </c>
      <c r="D149" s="36" t="s">
        <v>4</v>
      </c>
      <c r="E149" s="36" t="s">
        <v>17</v>
      </c>
      <c r="F149" s="36">
        <v>5.0</v>
      </c>
    </row>
    <row r="150">
      <c r="A150" s="24" t="s">
        <v>19</v>
      </c>
      <c r="B150" s="24" t="s">
        <v>380</v>
      </c>
      <c r="C150" s="36">
        <v>2020.0</v>
      </c>
      <c r="D150" s="36" t="s">
        <v>4</v>
      </c>
      <c r="E150" s="36" t="s">
        <v>17</v>
      </c>
      <c r="F150" s="36">
        <v>2.453</v>
      </c>
    </row>
    <row r="151">
      <c r="A151" s="24" t="s">
        <v>20</v>
      </c>
      <c r="B151" s="24" t="s">
        <v>387</v>
      </c>
      <c r="C151" s="36">
        <v>2020.0</v>
      </c>
      <c r="D151" s="36" t="s">
        <v>4</v>
      </c>
      <c r="E151" s="36" t="s">
        <v>17</v>
      </c>
      <c r="F151" s="36">
        <v>3.871</v>
      </c>
    </row>
    <row r="152">
      <c r="A152" s="24" t="s">
        <v>21</v>
      </c>
      <c r="B152" s="24" t="s">
        <v>393</v>
      </c>
      <c r="C152" s="36">
        <v>2020.0</v>
      </c>
      <c r="D152" s="36" t="s">
        <v>4</v>
      </c>
      <c r="E152" s="36" t="s">
        <v>17</v>
      </c>
      <c r="F152" s="36">
        <v>1.308</v>
      </c>
    </row>
    <row r="153">
      <c r="A153" s="24" t="s">
        <v>22</v>
      </c>
      <c r="B153" s="24" t="s">
        <v>408</v>
      </c>
      <c r="C153" s="36">
        <v>2020.0</v>
      </c>
      <c r="D153" s="36" t="s">
        <v>4</v>
      </c>
      <c r="E153" s="36" t="s">
        <v>17</v>
      </c>
      <c r="F153" s="36">
        <v>3.086</v>
      </c>
    </row>
    <row r="154">
      <c r="A154" s="24" t="s">
        <v>23</v>
      </c>
      <c r="B154" s="24" t="s">
        <v>379</v>
      </c>
      <c r="C154" s="36">
        <v>2020.0</v>
      </c>
      <c r="D154" s="36" t="s">
        <v>4</v>
      </c>
      <c r="E154" s="36" t="s">
        <v>17</v>
      </c>
      <c r="F154" s="36">
        <v>3.049</v>
      </c>
    </row>
    <row r="155">
      <c r="A155" s="24" t="s">
        <v>24</v>
      </c>
      <c r="B155" s="24" t="s">
        <v>386</v>
      </c>
      <c r="C155" s="36">
        <v>2020.0</v>
      </c>
      <c r="D155" s="36" t="s">
        <v>4</v>
      </c>
      <c r="E155" s="36" t="s">
        <v>17</v>
      </c>
      <c r="F155" s="36">
        <v>3.599</v>
      </c>
    </row>
    <row r="156">
      <c r="A156" s="24" t="s">
        <v>25</v>
      </c>
      <c r="B156" s="24" t="s">
        <v>406</v>
      </c>
      <c r="C156" s="36">
        <v>2020.0</v>
      </c>
      <c r="D156" s="36" t="s">
        <v>4</v>
      </c>
      <c r="E156" s="36" t="s">
        <v>17</v>
      </c>
      <c r="F156" s="36">
        <v>3.425</v>
      </c>
    </row>
    <row r="157">
      <c r="A157" s="24" t="s">
        <v>26</v>
      </c>
      <c r="B157" s="24" t="s">
        <v>392</v>
      </c>
      <c r="C157" s="36">
        <v>2020.0</v>
      </c>
      <c r="D157" s="36" t="s">
        <v>4</v>
      </c>
      <c r="E157" s="36" t="s">
        <v>17</v>
      </c>
      <c r="F157" s="36">
        <v>5.0</v>
      </c>
    </row>
    <row r="158">
      <c r="A158" s="24" t="s">
        <v>27</v>
      </c>
      <c r="B158" s="24" t="s">
        <v>389</v>
      </c>
      <c r="C158" s="36">
        <v>2020.0</v>
      </c>
      <c r="D158" s="36" t="s">
        <v>4</v>
      </c>
      <c r="E158" s="36" t="s">
        <v>17</v>
      </c>
      <c r="F158" s="36">
        <v>3.623</v>
      </c>
    </row>
    <row r="159">
      <c r="A159" s="24" t="s">
        <v>28</v>
      </c>
      <c r="B159" s="24" t="s">
        <v>391</v>
      </c>
      <c r="C159" s="36">
        <v>2020.0</v>
      </c>
      <c r="D159" s="36" t="s">
        <v>4</v>
      </c>
      <c r="E159" s="36" t="s">
        <v>17</v>
      </c>
      <c r="F159" s="36">
        <v>2.917</v>
      </c>
    </row>
    <row r="160">
      <c r="A160" s="24" t="s">
        <v>29</v>
      </c>
      <c r="B160" s="24" t="s">
        <v>396</v>
      </c>
      <c r="C160" s="36">
        <v>2020.0</v>
      </c>
      <c r="D160" s="36" t="s">
        <v>4</v>
      </c>
      <c r="E160" s="36" t="s">
        <v>17</v>
      </c>
      <c r="F160" s="36">
        <v>2.008</v>
      </c>
    </row>
    <row r="161">
      <c r="A161" s="24" t="s">
        <v>30</v>
      </c>
      <c r="B161" s="24" t="s">
        <v>376</v>
      </c>
      <c r="C161" s="36">
        <v>2020.0</v>
      </c>
      <c r="D161" s="36" t="s">
        <v>4</v>
      </c>
      <c r="E161" s="36" t="s">
        <v>17</v>
      </c>
      <c r="F161" s="36">
        <v>4.993</v>
      </c>
    </row>
    <row r="162">
      <c r="A162" s="24" t="s">
        <v>31</v>
      </c>
      <c r="B162" s="24" t="s">
        <v>407</v>
      </c>
      <c r="C162" s="36">
        <v>2020.0</v>
      </c>
      <c r="D162" s="36" t="s">
        <v>4</v>
      </c>
      <c r="E162" s="36" t="s">
        <v>17</v>
      </c>
      <c r="F162" s="36">
        <v>3.67</v>
      </c>
    </row>
    <row r="163">
      <c r="A163" s="24" t="s">
        <v>32</v>
      </c>
      <c r="B163" s="24" t="s">
        <v>381</v>
      </c>
      <c r="C163" s="36">
        <v>2020.0</v>
      </c>
      <c r="D163" s="36" t="s">
        <v>4</v>
      </c>
      <c r="E163" s="36" t="s">
        <v>17</v>
      </c>
      <c r="F163" s="36">
        <v>1.428</v>
      </c>
    </row>
    <row r="164">
      <c r="A164" s="24" t="s">
        <v>33</v>
      </c>
      <c r="B164" s="24" t="s">
        <v>390</v>
      </c>
      <c r="C164" s="36">
        <v>2020.0</v>
      </c>
      <c r="D164" s="36" t="s">
        <v>4</v>
      </c>
      <c r="E164" s="36" t="s">
        <v>17</v>
      </c>
      <c r="F164" s="36">
        <v>1.995</v>
      </c>
    </row>
    <row r="165">
      <c r="A165" s="24" t="s">
        <v>34</v>
      </c>
      <c r="B165" s="24" t="s">
        <v>398</v>
      </c>
      <c r="C165" s="36">
        <v>2020.0</v>
      </c>
      <c r="D165" s="36" t="s">
        <v>4</v>
      </c>
      <c r="E165" s="36" t="s">
        <v>17</v>
      </c>
      <c r="F165" s="36">
        <v>1.322</v>
      </c>
    </row>
    <row r="166">
      <c r="A166" s="24" t="s">
        <v>35</v>
      </c>
      <c r="B166" s="24" t="s">
        <v>399</v>
      </c>
      <c r="C166" s="36">
        <v>2020.0</v>
      </c>
      <c r="D166" s="36" t="s">
        <v>4</v>
      </c>
      <c r="E166" s="36" t="s">
        <v>17</v>
      </c>
      <c r="F166" s="36">
        <v>3.041</v>
      </c>
    </row>
    <row r="167">
      <c r="A167" s="27" t="s">
        <v>3</v>
      </c>
      <c r="B167" s="24" t="s">
        <v>400</v>
      </c>
      <c r="C167" s="36">
        <v>2021.0</v>
      </c>
      <c r="D167" s="36" t="s">
        <v>4</v>
      </c>
      <c r="E167" s="36" t="s">
        <v>17</v>
      </c>
      <c r="F167" s="57">
        <f>ROUND(AVERAGE(F168:F199), 1)</f>
        <v>2.6</v>
      </c>
    </row>
    <row r="168">
      <c r="A168" s="27" t="s">
        <v>4</v>
      </c>
      <c r="B168" s="24" t="s">
        <v>378</v>
      </c>
      <c r="C168" s="36">
        <v>2021.0</v>
      </c>
      <c r="D168" s="36" t="s">
        <v>4</v>
      </c>
      <c r="E168" s="36" t="s">
        <v>17</v>
      </c>
      <c r="F168" s="36">
        <v>3.167</v>
      </c>
    </row>
    <row r="169">
      <c r="A169" s="24" t="s">
        <v>5</v>
      </c>
      <c r="B169" s="24" t="s">
        <v>384</v>
      </c>
      <c r="C169" s="36">
        <v>2021.0</v>
      </c>
      <c r="D169" s="36" t="s">
        <v>4</v>
      </c>
      <c r="E169" s="36" t="s">
        <v>17</v>
      </c>
      <c r="F169" s="36">
        <v>3.296</v>
      </c>
    </row>
    <row r="170">
      <c r="A170" s="24" t="s">
        <v>6</v>
      </c>
      <c r="B170" s="24" t="s">
        <v>394</v>
      </c>
      <c r="C170" s="36">
        <v>2021.0</v>
      </c>
      <c r="D170" s="36" t="s">
        <v>4</v>
      </c>
      <c r="E170" s="36" t="s">
        <v>17</v>
      </c>
      <c r="F170" s="36">
        <v>1.274</v>
      </c>
    </row>
    <row r="171">
      <c r="A171" s="24" t="s">
        <v>7</v>
      </c>
      <c r="B171" s="24" t="s">
        <v>385</v>
      </c>
      <c r="C171" s="36">
        <v>2021.0</v>
      </c>
      <c r="D171" s="36" t="s">
        <v>4</v>
      </c>
      <c r="E171" s="36" t="s">
        <v>17</v>
      </c>
      <c r="F171" s="36">
        <v>1.223</v>
      </c>
    </row>
    <row r="172">
      <c r="A172" s="24" t="s">
        <v>8</v>
      </c>
      <c r="B172" s="24" t="s">
        <v>405</v>
      </c>
      <c r="C172" s="36">
        <v>2021.0</v>
      </c>
      <c r="D172" s="36" t="s">
        <v>4</v>
      </c>
      <c r="E172" s="36" t="s">
        <v>17</v>
      </c>
      <c r="F172" s="36">
        <v>2.274</v>
      </c>
    </row>
    <row r="173">
      <c r="A173" s="24" t="s">
        <v>9</v>
      </c>
      <c r="B173" s="24" t="s">
        <v>397</v>
      </c>
      <c r="C173" s="36">
        <v>2021.0</v>
      </c>
      <c r="D173" s="36" t="s">
        <v>4</v>
      </c>
      <c r="E173" s="36" t="s">
        <v>17</v>
      </c>
      <c r="F173" s="36">
        <v>3.344</v>
      </c>
    </row>
    <row r="174">
      <c r="A174" s="24" t="s">
        <v>10</v>
      </c>
      <c r="B174" s="24" t="s">
        <v>388</v>
      </c>
      <c r="C174" s="36">
        <v>2021.0</v>
      </c>
      <c r="D174" s="36" t="s">
        <v>4</v>
      </c>
      <c r="E174" s="36" t="s">
        <v>17</v>
      </c>
      <c r="F174" s="36">
        <v>1.444</v>
      </c>
    </row>
    <row r="175">
      <c r="A175" s="24" t="s">
        <v>11</v>
      </c>
      <c r="B175" s="24" t="s">
        <v>402</v>
      </c>
      <c r="C175" s="36">
        <v>2021.0</v>
      </c>
      <c r="D175" s="36" t="s">
        <v>4</v>
      </c>
      <c r="E175" s="36" t="s">
        <v>17</v>
      </c>
      <c r="F175" s="36">
        <v>2.641</v>
      </c>
    </row>
    <row r="176">
      <c r="A176" s="24" t="s">
        <v>12</v>
      </c>
      <c r="B176" s="24" t="s">
        <v>401</v>
      </c>
      <c r="C176" s="36">
        <v>2021.0</v>
      </c>
      <c r="D176" s="36" t="s">
        <v>4</v>
      </c>
      <c r="E176" s="36" t="s">
        <v>17</v>
      </c>
      <c r="F176" s="36">
        <v>4.107</v>
      </c>
    </row>
    <row r="177">
      <c r="A177" s="24" t="s">
        <v>13</v>
      </c>
      <c r="B177" s="24" t="s">
        <v>403</v>
      </c>
      <c r="C177" s="36">
        <v>2021.0</v>
      </c>
      <c r="D177" s="36" t="s">
        <v>4</v>
      </c>
      <c r="E177" s="36" t="s">
        <v>17</v>
      </c>
      <c r="F177" s="36">
        <v>2.463</v>
      </c>
    </row>
    <row r="178">
      <c r="A178" s="24" t="s">
        <v>14</v>
      </c>
      <c r="B178" s="24" t="s">
        <v>395</v>
      </c>
      <c r="C178" s="36">
        <v>2021.0</v>
      </c>
      <c r="D178" s="36" t="s">
        <v>4</v>
      </c>
      <c r="E178" s="36" t="s">
        <v>17</v>
      </c>
      <c r="F178" s="36">
        <v>3.313</v>
      </c>
    </row>
    <row r="179">
      <c r="A179" s="24" t="s">
        <v>15</v>
      </c>
      <c r="B179" s="24" t="s">
        <v>377</v>
      </c>
      <c r="C179" s="36">
        <v>2021.0</v>
      </c>
      <c r="D179" s="36" t="s">
        <v>4</v>
      </c>
      <c r="E179" s="36" t="s">
        <v>17</v>
      </c>
      <c r="F179" s="36">
        <v>2.308</v>
      </c>
    </row>
    <row r="180">
      <c r="A180" s="24" t="s">
        <v>16</v>
      </c>
      <c r="B180" s="24" t="s">
        <v>382</v>
      </c>
      <c r="C180" s="36">
        <v>2021.0</v>
      </c>
      <c r="D180" s="36" t="s">
        <v>4</v>
      </c>
      <c r="E180" s="36" t="s">
        <v>17</v>
      </c>
      <c r="F180" s="36">
        <v>2.732</v>
      </c>
    </row>
    <row r="181">
      <c r="A181" s="24" t="s">
        <v>17</v>
      </c>
      <c r="B181" s="24" t="s">
        <v>404</v>
      </c>
      <c r="C181" s="36">
        <v>2021.0</v>
      </c>
      <c r="D181" s="36" t="s">
        <v>4</v>
      </c>
      <c r="E181" s="36" t="s">
        <v>17</v>
      </c>
      <c r="F181" s="36">
        <v>2.916</v>
      </c>
    </row>
    <row r="182">
      <c r="A182" s="24" t="s">
        <v>18</v>
      </c>
      <c r="B182" s="24" t="s">
        <v>383</v>
      </c>
      <c r="C182" s="36">
        <v>2021.0</v>
      </c>
      <c r="D182" s="36" t="s">
        <v>4</v>
      </c>
      <c r="E182" s="36" t="s">
        <v>17</v>
      </c>
      <c r="F182" s="36">
        <v>4.783</v>
      </c>
    </row>
    <row r="183">
      <c r="A183" s="24" t="s">
        <v>19</v>
      </c>
      <c r="B183" s="24" t="s">
        <v>380</v>
      </c>
      <c r="C183" s="36">
        <v>2021.0</v>
      </c>
      <c r="D183" s="36" t="s">
        <v>4</v>
      </c>
      <c r="E183" s="36" t="s">
        <v>17</v>
      </c>
      <c r="F183" s="36">
        <v>2.225</v>
      </c>
    </row>
    <row r="184">
      <c r="A184" s="24" t="s">
        <v>20</v>
      </c>
      <c r="B184" s="24" t="s">
        <v>387</v>
      </c>
      <c r="C184" s="36">
        <v>2021.0</v>
      </c>
      <c r="D184" s="36" t="s">
        <v>4</v>
      </c>
      <c r="E184" s="36" t="s">
        <v>17</v>
      </c>
      <c r="F184" s="36">
        <v>3.344</v>
      </c>
    </row>
    <row r="185">
      <c r="A185" s="24" t="s">
        <v>21</v>
      </c>
      <c r="B185" s="24" t="s">
        <v>393</v>
      </c>
      <c r="C185" s="36">
        <v>2021.0</v>
      </c>
      <c r="D185" s="36" t="s">
        <v>4</v>
      </c>
      <c r="E185" s="36" t="s">
        <v>17</v>
      </c>
      <c r="F185" s="36">
        <v>1.266</v>
      </c>
    </row>
    <row r="186">
      <c r="A186" s="24" t="s">
        <v>22</v>
      </c>
      <c r="B186" s="24" t="s">
        <v>408</v>
      </c>
      <c r="C186" s="36">
        <v>2021.0</v>
      </c>
      <c r="D186" s="36" t="s">
        <v>4</v>
      </c>
      <c r="E186" s="36" t="s">
        <v>17</v>
      </c>
      <c r="F186" s="36">
        <v>2.727</v>
      </c>
    </row>
    <row r="187">
      <c r="A187" s="24" t="s">
        <v>23</v>
      </c>
      <c r="B187" s="24" t="s">
        <v>379</v>
      </c>
      <c r="C187" s="36">
        <v>2021.0</v>
      </c>
      <c r="D187" s="36" t="s">
        <v>4</v>
      </c>
      <c r="E187" s="36" t="s">
        <v>17</v>
      </c>
      <c r="F187" s="36">
        <v>2.55</v>
      </c>
    </row>
    <row r="188">
      <c r="A188" s="24" t="s">
        <v>24</v>
      </c>
      <c r="B188" s="24" t="s">
        <v>386</v>
      </c>
      <c r="C188" s="36">
        <v>2021.0</v>
      </c>
      <c r="D188" s="36" t="s">
        <v>4</v>
      </c>
      <c r="E188" s="36" t="s">
        <v>17</v>
      </c>
      <c r="F188" s="36">
        <v>2.654</v>
      </c>
    </row>
    <row r="189">
      <c r="A189" s="24" t="s">
        <v>25</v>
      </c>
      <c r="B189" s="24" t="s">
        <v>406</v>
      </c>
      <c r="C189" s="36">
        <v>2021.0</v>
      </c>
      <c r="D189" s="36" t="s">
        <v>4</v>
      </c>
      <c r="E189" s="36" t="s">
        <v>17</v>
      </c>
      <c r="F189" s="36">
        <v>3.013</v>
      </c>
    </row>
    <row r="190">
      <c r="A190" s="24" t="s">
        <v>26</v>
      </c>
      <c r="B190" s="24" t="s">
        <v>392</v>
      </c>
      <c r="C190" s="36">
        <v>2021.0</v>
      </c>
      <c r="D190" s="36" t="s">
        <v>4</v>
      </c>
      <c r="E190" s="36" t="s">
        <v>17</v>
      </c>
      <c r="F190" s="36">
        <v>3.944</v>
      </c>
    </row>
    <row r="191">
      <c r="A191" s="24" t="s">
        <v>27</v>
      </c>
      <c r="B191" s="24" t="s">
        <v>389</v>
      </c>
      <c r="C191" s="36">
        <v>2021.0</v>
      </c>
      <c r="D191" s="36" t="s">
        <v>4</v>
      </c>
      <c r="E191" s="36" t="s">
        <v>17</v>
      </c>
      <c r="F191" s="36">
        <v>2.963</v>
      </c>
    </row>
    <row r="192">
      <c r="A192" s="24" t="s">
        <v>28</v>
      </c>
      <c r="B192" s="24" t="s">
        <v>391</v>
      </c>
      <c r="C192" s="36">
        <v>2021.0</v>
      </c>
      <c r="D192" s="36" t="s">
        <v>4</v>
      </c>
      <c r="E192" s="36" t="s">
        <v>17</v>
      </c>
      <c r="F192" s="36">
        <v>2.595</v>
      </c>
    </row>
    <row r="193">
      <c r="A193" s="24" t="s">
        <v>29</v>
      </c>
      <c r="B193" s="24" t="s">
        <v>396</v>
      </c>
      <c r="C193" s="36">
        <v>2021.0</v>
      </c>
      <c r="D193" s="36" t="s">
        <v>4</v>
      </c>
      <c r="E193" s="36" t="s">
        <v>17</v>
      </c>
      <c r="F193" s="36">
        <v>2.28</v>
      </c>
    </row>
    <row r="194">
      <c r="A194" s="24" t="s">
        <v>30</v>
      </c>
      <c r="B194" s="24" t="s">
        <v>376</v>
      </c>
      <c r="C194" s="36">
        <v>2021.0</v>
      </c>
      <c r="D194" s="36" t="s">
        <v>4</v>
      </c>
      <c r="E194" s="36" t="s">
        <v>17</v>
      </c>
      <c r="F194" s="36">
        <v>3.36</v>
      </c>
    </row>
    <row r="195">
      <c r="A195" s="24" t="s">
        <v>31</v>
      </c>
      <c r="B195" s="24" t="s">
        <v>407</v>
      </c>
      <c r="C195" s="36">
        <v>2021.0</v>
      </c>
      <c r="D195" s="36" t="s">
        <v>4</v>
      </c>
      <c r="E195" s="36" t="s">
        <v>17</v>
      </c>
      <c r="F195" s="36">
        <v>2.783</v>
      </c>
    </row>
    <row r="196">
      <c r="A196" s="24" t="s">
        <v>32</v>
      </c>
      <c r="B196" s="24" t="s">
        <v>381</v>
      </c>
      <c r="C196" s="36">
        <v>2021.0</v>
      </c>
      <c r="D196" s="36" t="s">
        <v>4</v>
      </c>
      <c r="E196" s="36" t="s">
        <v>17</v>
      </c>
      <c r="F196" s="36">
        <v>1.305</v>
      </c>
    </row>
    <row r="197">
      <c r="A197" s="24" t="s">
        <v>33</v>
      </c>
      <c r="B197" s="24" t="s">
        <v>390</v>
      </c>
      <c r="C197" s="36">
        <v>2021.0</v>
      </c>
      <c r="D197" s="36" t="s">
        <v>4</v>
      </c>
      <c r="E197" s="36" t="s">
        <v>17</v>
      </c>
      <c r="F197" s="36">
        <v>2.178</v>
      </c>
    </row>
    <row r="198">
      <c r="A198" s="24" t="s">
        <v>34</v>
      </c>
      <c r="B198" s="24" t="s">
        <v>398</v>
      </c>
      <c r="C198" s="36">
        <v>2021.0</v>
      </c>
      <c r="D198" s="36" t="s">
        <v>4</v>
      </c>
      <c r="E198" s="36" t="s">
        <v>17</v>
      </c>
      <c r="F198" s="36">
        <v>1.133</v>
      </c>
    </row>
    <row r="199">
      <c r="A199" s="24" t="s">
        <v>35</v>
      </c>
      <c r="B199" s="24" t="s">
        <v>399</v>
      </c>
      <c r="C199" s="36">
        <v>2021.0</v>
      </c>
      <c r="D199" s="36" t="s">
        <v>4</v>
      </c>
      <c r="E199" s="36" t="s">
        <v>17</v>
      </c>
      <c r="F199" s="36">
        <v>2.754</v>
      </c>
    </row>
    <row r="200">
      <c r="A200" s="27" t="s">
        <v>4</v>
      </c>
      <c r="B200" s="24" t="s">
        <v>378</v>
      </c>
      <c r="C200" s="24">
        <v>2022.0</v>
      </c>
      <c r="D200" s="36" t="s">
        <v>4</v>
      </c>
      <c r="E200" s="36" t="s">
        <v>17</v>
      </c>
      <c r="F200" s="24">
        <v>3.087</v>
      </c>
    </row>
    <row r="201">
      <c r="A201" s="24" t="s">
        <v>5</v>
      </c>
      <c r="B201" s="24" t="s">
        <v>384</v>
      </c>
      <c r="C201" s="24">
        <v>2022.0</v>
      </c>
      <c r="D201" s="36" t="s">
        <v>4</v>
      </c>
      <c r="E201" s="36" t="s">
        <v>17</v>
      </c>
      <c r="F201" s="24">
        <v>3.743</v>
      </c>
    </row>
    <row r="202">
      <c r="A202" s="24" t="s">
        <v>6</v>
      </c>
      <c r="B202" s="24" t="s">
        <v>394</v>
      </c>
      <c r="C202" s="24">
        <v>2022.0</v>
      </c>
      <c r="D202" s="36" t="s">
        <v>4</v>
      </c>
      <c r="E202" s="36" t="s">
        <v>17</v>
      </c>
      <c r="F202" s="24">
        <v>3.474</v>
      </c>
    </row>
    <row r="203">
      <c r="A203" s="24" t="s">
        <v>7</v>
      </c>
      <c r="B203" s="24" t="s">
        <v>385</v>
      </c>
      <c r="C203" s="24">
        <v>2022.0</v>
      </c>
      <c r="D203" s="36" t="s">
        <v>4</v>
      </c>
      <c r="E203" s="36" t="s">
        <v>17</v>
      </c>
      <c r="F203" s="24">
        <v>3.039</v>
      </c>
    </row>
    <row r="204">
      <c r="A204" s="24" t="s">
        <v>8</v>
      </c>
      <c r="B204" s="24" t="s">
        <v>405</v>
      </c>
      <c r="C204" s="24">
        <v>2022.0</v>
      </c>
      <c r="D204" s="36" t="s">
        <v>4</v>
      </c>
      <c r="E204" s="36" t="s">
        <v>17</v>
      </c>
      <c r="F204" s="24">
        <v>2.849</v>
      </c>
    </row>
    <row r="205">
      <c r="A205" s="24" t="s">
        <v>9</v>
      </c>
      <c r="B205" s="24" t="s">
        <v>397</v>
      </c>
      <c r="C205" s="24">
        <v>2022.0</v>
      </c>
      <c r="D205" s="36" t="s">
        <v>4</v>
      </c>
      <c r="E205" s="36" t="s">
        <v>17</v>
      </c>
      <c r="F205" s="24">
        <v>3.866</v>
      </c>
    </row>
    <row r="206">
      <c r="A206" s="24" t="s">
        <v>10</v>
      </c>
      <c r="B206" s="24" t="s">
        <v>388</v>
      </c>
      <c r="C206" s="24">
        <v>2022.0</v>
      </c>
      <c r="D206" s="36" t="s">
        <v>4</v>
      </c>
      <c r="E206" s="36" t="s">
        <v>17</v>
      </c>
      <c r="F206" s="24">
        <v>1.512</v>
      </c>
    </row>
    <row r="207">
      <c r="A207" s="24" t="s">
        <v>11</v>
      </c>
      <c r="B207" s="24" t="s">
        <v>402</v>
      </c>
      <c r="C207" s="24">
        <v>2022.0</v>
      </c>
      <c r="D207" s="36" t="s">
        <v>4</v>
      </c>
      <c r="E207" s="36" t="s">
        <v>17</v>
      </c>
      <c r="F207" s="24">
        <v>2.791</v>
      </c>
    </row>
    <row r="208">
      <c r="A208" s="24" t="s">
        <v>12</v>
      </c>
      <c r="B208" s="24" t="s">
        <v>401</v>
      </c>
      <c r="C208" s="24">
        <v>2022.0</v>
      </c>
      <c r="D208" s="36" t="s">
        <v>4</v>
      </c>
      <c r="E208" s="36" t="s">
        <v>17</v>
      </c>
      <c r="F208" s="24">
        <v>4.613</v>
      </c>
    </row>
    <row r="209">
      <c r="A209" s="24">
        <v>10.0</v>
      </c>
      <c r="B209" s="24" t="s">
        <v>403</v>
      </c>
      <c r="C209" s="24">
        <v>2022.0</v>
      </c>
      <c r="D209" s="36" t="s">
        <v>4</v>
      </c>
      <c r="E209" s="36" t="s">
        <v>17</v>
      </c>
      <c r="F209" s="24">
        <v>3.014</v>
      </c>
    </row>
    <row r="210">
      <c r="A210" s="24">
        <v>11.0</v>
      </c>
      <c r="B210" s="24" t="s">
        <v>395</v>
      </c>
      <c r="C210" s="24">
        <v>2022.0</v>
      </c>
      <c r="D210" s="36" t="s">
        <v>4</v>
      </c>
      <c r="E210" s="36" t="s">
        <v>17</v>
      </c>
      <c r="F210" s="24">
        <v>5.0</v>
      </c>
    </row>
    <row r="211">
      <c r="A211" s="24">
        <v>12.0</v>
      </c>
      <c r="B211" s="24" t="s">
        <v>377</v>
      </c>
      <c r="C211" s="24">
        <v>2022.0</v>
      </c>
      <c r="D211" s="36" t="s">
        <v>4</v>
      </c>
      <c r="E211" s="36" t="s">
        <v>17</v>
      </c>
      <c r="F211" s="24">
        <v>2.905</v>
      </c>
    </row>
    <row r="212">
      <c r="A212" s="24">
        <v>13.0</v>
      </c>
      <c r="B212" s="24" t="s">
        <v>382</v>
      </c>
      <c r="C212" s="24">
        <v>2022.0</v>
      </c>
      <c r="D212" s="36" t="s">
        <v>4</v>
      </c>
      <c r="E212" s="36" t="s">
        <v>17</v>
      </c>
      <c r="F212" s="24">
        <v>2.339</v>
      </c>
    </row>
    <row r="213">
      <c r="A213" s="24">
        <v>14.0</v>
      </c>
      <c r="B213" s="24" t="s">
        <v>404</v>
      </c>
      <c r="C213" s="24">
        <v>2022.0</v>
      </c>
      <c r="D213" s="36" t="s">
        <v>4</v>
      </c>
      <c r="E213" s="36" t="s">
        <v>17</v>
      </c>
      <c r="F213" s="24">
        <v>2.969</v>
      </c>
    </row>
    <row r="214">
      <c r="A214" s="24">
        <v>15.0</v>
      </c>
      <c r="B214" s="24" t="s">
        <v>383</v>
      </c>
      <c r="C214" s="24">
        <v>2022.0</v>
      </c>
      <c r="D214" s="36" t="s">
        <v>4</v>
      </c>
      <c r="E214" s="36" t="s">
        <v>17</v>
      </c>
      <c r="F214" s="24">
        <v>2.882</v>
      </c>
    </row>
    <row r="215">
      <c r="A215" s="24">
        <v>16.0</v>
      </c>
      <c r="B215" s="24" t="s">
        <v>380</v>
      </c>
      <c r="C215" s="24">
        <v>2022.0</v>
      </c>
      <c r="D215" s="36" t="s">
        <v>4</v>
      </c>
      <c r="E215" s="36" t="s">
        <v>17</v>
      </c>
      <c r="F215" s="24">
        <v>2.257</v>
      </c>
    </row>
    <row r="216">
      <c r="A216" s="24">
        <v>17.0</v>
      </c>
      <c r="B216" s="24" t="s">
        <v>387</v>
      </c>
      <c r="C216" s="24">
        <v>2022.0</v>
      </c>
      <c r="D216" s="36" t="s">
        <v>4</v>
      </c>
      <c r="E216" s="36" t="s">
        <v>17</v>
      </c>
      <c r="F216" s="24">
        <v>4.193</v>
      </c>
    </row>
    <row r="217">
      <c r="A217" s="24">
        <v>18.0</v>
      </c>
      <c r="B217" s="24" t="s">
        <v>393</v>
      </c>
      <c r="C217" s="24">
        <v>2022.0</v>
      </c>
      <c r="D217" s="36" t="s">
        <v>4</v>
      </c>
      <c r="E217" s="36" t="s">
        <v>17</v>
      </c>
      <c r="F217" s="24">
        <v>1.979</v>
      </c>
    </row>
    <row r="218">
      <c r="A218" s="24">
        <v>19.0</v>
      </c>
      <c r="B218" s="24" t="s">
        <v>408</v>
      </c>
      <c r="C218" s="24">
        <v>2022.0</v>
      </c>
      <c r="D218" s="36" t="s">
        <v>4</v>
      </c>
      <c r="E218" s="36" t="s">
        <v>17</v>
      </c>
      <c r="F218" s="24">
        <v>3.255</v>
      </c>
    </row>
    <row r="219">
      <c r="A219" s="24">
        <v>20.0</v>
      </c>
      <c r="B219" s="24" t="s">
        <v>379</v>
      </c>
      <c r="C219" s="24">
        <v>2022.0</v>
      </c>
      <c r="D219" s="36" t="s">
        <v>4</v>
      </c>
      <c r="E219" s="36" t="s">
        <v>17</v>
      </c>
      <c r="F219" s="24">
        <v>2.702</v>
      </c>
    </row>
    <row r="220">
      <c r="A220" s="24">
        <v>21.0</v>
      </c>
      <c r="B220" s="24" t="s">
        <v>386</v>
      </c>
      <c r="C220" s="24">
        <v>2022.0</v>
      </c>
      <c r="D220" s="36" t="s">
        <v>4</v>
      </c>
      <c r="E220" s="36" t="s">
        <v>17</v>
      </c>
      <c r="F220" s="24">
        <v>2.905</v>
      </c>
    </row>
    <row r="221">
      <c r="A221" s="24">
        <v>22.0</v>
      </c>
      <c r="B221" s="24" t="s">
        <v>406</v>
      </c>
      <c r="C221" s="24">
        <v>2022.0</v>
      </c>
      <c r="D221" s="36" t="s">
        <v>4</v>
      </c>
      <c r="E221" s="36" t="s">
        <v>17</v>
      </c>
      <c r="F221" s="24">
        <v>3.504</v>
      </c>
    </row>
    <row r="222">
      <c r="A222" s="24">
        <v>23.0</v>
      </c>
      <c r="B222" s="24" t="s">
        <v>392</v>
      </c>
      <c r="C222" s="24">
        <v>2022.0</v>
      </c>
      <c r="D222" s="36" t="s">
        <v>4</v>
      </c>
      <c r="E222" s="36" t="s">
        <v>17</v>
      </c>
      <c r="F222" s="24">
        <v>4.384</v>
      </c>
    </row>
    <row r="223">
      <c r="A223" s="24">
        <v>24.0</v>
      </c>
      <c r="B223" s="24" t="s">
        <v>389</v>
      </c>
      <c r="C223" s="24">
        <v>2022.0</v>
      </c>
      <c r="D223" s="36" t="s">
        <v>4</v>
      </c>
      <c r="E223" s="36" t="s">
        <v>17</v>
      </c>
      <c r="F223" s="24">
        <v>3.49</v>
      </c>
    </row>
    <row r="224">
      <c r="A224" s="24">
        <v>25.0</v>
      </c>
      <c r="B224" s="24" t="s">
        <v>391</v>
      </c>
      <c r="C224" s="24">
        <v>2022.0</v>
      </c>
      <c r="D224" s="36" t="s">
        <v>4</v>
      </c>
      <c r="E224" s="36" t="s">
        <v>17</v>
      </c>
      <c r="F224" s="24">
        <v>3.132</v>
      </c>
    </row>
    <row r="225">
      <c r="A225" s="24">
        <v>26.0</v>
      </c>
      <c r="B225" s="24" t="s">
        <v>396</v>
      </c>
      <c r="C225" s="24">
        <v>2022.0</v>
      </c>
      <c r="D225" s="36" t="s">
        <v>4</v>
      </c>
      <c r="E225" s="36" t="s">
        <v>17</v>
      </c>
      <c r="F225" s="24">
        <v>2.585</v>
      </c>
    </row>
    <row r="226">
      <c r="A226" s="24">
        <v>27.0</v>
      </c>
      <c r="B226" s="24" t="s">
        <v>376</v>
      </c>
      <c r="C226" s="24">
        <v>2022.0</v>
      </c>
      <c r="D226" s="36" t="s">
        <v>4</v>
      </c>
      <c r="E226" s="36" t="s">
        <v>17</v>
      </c>
      <c r="F226" s="24">
        <v>2.932</v>
      </c>
    </row>
    <row r="227">
      <c r="A227" s="24">
        <v>28.0</v>
      </c>
      <c r="B227" s="24" t="s">
        <v>407</v>
      </c>
      <c r="C227" s="24">
        <v>2022.0</v>
      </c>
      <c r="D227" s="36" t="s">
        <v>4</v>
      </c>
      <c r="E227" s="36" t="s">
        <v>17</v>
      </c>
      <c r="F227" s="24">
        <v>2.74</v>
      </c>
    </row>
    <row r="228">
      <c r="A228" s="24">
        <v>29.0</v>
      </c>
      <c r="B228" s="24" t="s">
        <v>381</v>
      </c>
      <c r="C228" s="24">
        <v>2022.0</v>
      </c>
      <c r="D228" s="36" t="s">
        <v>4</v>
      </c>
      <c r="E228" s="36" t="s">
        <v>17</v>
      </c>
      <c r="F228" s="24">
        <v>1.352</v>
      </c>
    </row>
    <row r="229">
      <c r="A229" s="24">
        <v>30.0</v>
      </c>
      <c r="B229" s="24" t="s">
        <v>390</v>
      </c>
      <c r="C229" s="24">
        <v>2022.0</v>
      </c>
      <c r="D229" s="36" t="s">
        <v>4</v>
      </c>
      <c r="E229" s="36" t="s">
        <v>17</v>
      </c>
      <c r="F229" s="24">
        <v>2.475</v>
      </c>
    </row>
    <row r="230">
      <c r="A230" s="24">
        <v>31.0</v>
      </c>
      <c r="B230" s="24" t="s">
        <v>398</v>
      </c>
      <c r="C230" s="24">
        <v>2022.0</v>
      </c>
      <c r="D230" s="36" t="s">
        <v>4</v>
      </c>
      <c r="E230" s="36" t="s">
        <v>17</v>
      </c>
      <c r="F230" s="24">
        <v>1.068</v>
      </c>
    </row>
    <row r="231">
      <c r="A231" s="24">
        <v>32.0</v>
      </c>
      <c r="B231" s="24" t="s">
        <v>399</v>
      </c>
      <c r="C231" s="24">
        <v>2022.0</v>
      </c>
      <c r="D231" s="36" t="s">
        <v>4</v>
      </c>
      <c r="E231" s="36" t="s">
        <v>17</v>
      </c>
      <c r="F231" s="24">
        <v>2.715</v>
      </c>
    </row>
    <row r="232">
      <c r="A232" s="27" t="s">
        <v>3</v>
      </c>
      <c r="B232" s="24" t="s">
        <v>400</v>
      </c>
      <c r="C232" s="24">
        <v>2022.0</v>
      </c>
      <c r="D232" s="36" t="s">
        <v>4</v>
      </c>
      <c r="E232" s="36" t="s">
        <v>17</v>
      </c>
      <c r="F232" s="24">
        <v>3.236</v>
      </c>
    </row>
  </sheetData>
  <autoFilter ref="$A$1:$F$232"/>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27" t="s">
        <v>3</v>
      </c>
      <c r="B2" s="24" t="s">
        <v>400</v>
      </c>
      <c r="C2" s="36">
        <v>2015.0</v>
      </c>
      <c r="D2" s="37" t="s">
        <v>4</v>
      </c>
      <c r="E2" s="37" t="s">
        <v>18</v>
      </c>
      <c r="F2" s="58">
        <f>AVERAGE(F3:F34)</f>
        <v>2.88425</v>
      </c>
    </row>
    <row r="3">
      <c r="A3" s="27" t="s">
        <v>4</v>
      </c>
      <c r="B3" s="24" t="s">
        <v>378</v>
      </c>
      <c r="C3" s="36">
        <v>2015.0</v>
      </c>
      <c r="D3" s="37" t="s">
        <v>4</v>
      </c>
      <c r="E3" s="37" t="s">
        <v>18</v>
      </c>
      <c r="F3" s="59">
        <v>2.691</v>
      </c>
    </row>
    <row r="4">
      <c r="A4" s="24" t="s">
        <v>5</v>
      </c>
      <c r="B4" s="24" t="s">
        <v>384</v>
      </c>
      <c r="C4" s="36">
        <v>2015.0</v>
      </c>
      <c r="D4" s="37" t="s">
        <v>4</v>
      </c>
      <c r="E4" s="37" t="s">
        <v>18</v>
      </c>
      <c r="F4" s="59">
        <v>4.967</v>
      </c>
    </row>
    <row r="5">
      <c r="A5" s="24" t="s">
        <v>6</v>
      </c>
      <c r="B5" s="24" t="s">
        <v>394</v>
      </c>
      <c r="C5" s="36">
        <v>2015.0</v>
      </c>
      <c r="D5" s="37" t="s">
        <v>4</v>
      </c>
      <c r="E5" s="37" t="s">
        <v>18</v>
      </c>
      <c r="F5" s="59">
        <v>3.898</v>
      </c>
    </row>
    <row r="6">
      <c r="A6" s="24" t="s">
        <v>7</v>
      </c>
      <c r="B6" s="24" t="s">
        <v>385</v>
      </c>
      <c r="C6" s="36">
        <v>2015.0</v>
      </c>
      <c r="D6" s="37" t="s">
        <v>4</v>
      </c>
      <c r="E6" s="37" t="s">
        <v>18</v>
      </c>
      <c r="F6" s="59">
        <v>1.944</v>
      </c>
    </row>
    <row r="7">
      <c r="A7" s="24" t="s">
        <v>8</v>
      </c>
      <c r="B7" s="24" t="s">
        <v>405</v>
      </c>
      <c r="C7" s="36">
        <v>2015.0</v>
      </c>
      <c r="D7" s="37" t="s">
        <v>4</v>
      </c>
      <c r="E7" s="37" t="s">
        <v>18</v>
      </c>
      <c r="F7" s="59">
        <v>4.861</v>
      </c>
    </row>
    <row r="8">
      <c r="A8" s="24" t="s">
        <v>9</v>
      </c>
      <c r="B8" s="24" t="s">
        <v>397</v>
      </c>
      <c r="C8" s="36">
        <v>2015.0</v>
      </c>
      <c r="D8" s="37" t="s">
        <v>4</v>
      </c>
      <c r="E8" s="37" t="s">
        <v>18</v>
      </c>
      <c r="F8" s="59">
        <v>2.789</v>
      </c>
    </row>
    <row r="9">
      <c r="A9" s="24" t="s">
        <v>10</v>
      </c>
      <c r="B9" s="24" t="s">
        <v>388</v>
      </c>
      <c r="C9" s="36">
        <v>2015.0</v>
      </c>
      <c r="D9" s="37" t="s">
        <v>4</v>
      </c>
      <c r="E9" s="37" t="s">
        <v>18</v>
      </c>
      <c r="F9" s="59">
        <v>2.405</v>
      </c>
    </row>
    <row r="10">
      <c r="A10" s="24" t="s">
        <v>11</v>
      </c>
      <c r="B10" s="24" t="s">
        <v>402</v>
      </c>
      <c r="C10" s="36">
        <v>2015.0</v>
      </c>
      <c r="D10" s="37" t="s">
        <v>4</v>
      </c>
      <c r="E10" s="37" t="s">
        <v>18</v>
      </c>
      <c r="F10" s="59">
        <v>2.421</v>
      </c>
    </row>
    <row r="11">
      <c r="A11" s="24" t="s">
        <v>12</v>
      </c>
      <c r="B11" s="24" t="s">
        <v>401</v>
      </c>
      <c r="C11" s="36">
        <v>2015.0</v>
      </c>
      <c r="D11" s="37" t="s">
        <v>4</v>
      </c>
      <c r="E11" s="37" t="s">
        <v>18</v>
      </c>
      <c r="F11" s="59">
        <v>2.814</v>
      </c>
    </row>
    <row r="12">
      <c r="A12" s="24" t="s">
        <v>13</v>
      </c>
      <c r="B12" s="24" t="s">
        <v>403</v>
      </c>
      <c r="C12" s="36">
        <v>2015.0</v>
      </c>
      <c r="D12" s="37" t="s">
        <v>4</v>
      </c>
      <c r="E12" s="37" t="s">
        <v>18</v>
      </c>
      <c r="F12" s="59">
        <v>2.528</v>
      </c>
    </row>
    <row r="13">
      <c r="A13" s="24" t="s">
        <v>14</v>
      </c>
      <c r="B13" s="24" t="s">
        <v>395</v>
      </c>
      <c r="C13" s="36">
        <v>2015.0</v>
      </c>
      <c r="D13" s="37" t="s">
        <v>4</v>
      </c>
      <c r="E13" s="37" t="s">
        <v>18</v>
      </c>
      <c r="F13" s="59">
        <v>1.824</v>
      </c>
    </row>
    <row r="14">
      <c r="A14" s="24" t="s">
        <v>15</v>
      </c>
      <c r="B14" s="24" t="s">
        <v>377</v>
      </c>
      <c r="C14" s="36">
        <v>2015.0</v>
      </c>
      <c r="D14" s="37" t="s">
        <v>4</v>
      </c>
      <c r="E14" s="37" t="s">
        <v>18</v>
      </c>
      <c r="F14" s="59">
        <v>4.096</v>
      </c>
    </row>
    <row r="15">
      <c r="A15" s="24" t="s">
        <v>16</v>
      </c>
      <c r="B15" s="24" t="s">
        <v>382</v>
      </c>
      <c r="C15" s="36">
        <v>2015.0</v>
      </c>
      <c r="D15" s="37" t="s">
        <v>4</v>
      </c>
      <c r="E15" s="37" t="s">
        <v>18</v>
      </c>
      <c r="F15" s="59">
        <v>1.389</v>
      </c>
    </row>
    <row r="16">
      <c r="A16" s="24" t="s">
        <v>17</v>
      </c>
      <c r="B16" s="24" t="s">
        <v>404</v>
      </c>
      <c r="C16" s="36">
        <v>2015.0</v>
      </c>
      <c r="D16" s="37" t="s">
        <v>4</v>
      </c>
      <c r="E16" s="37" t="s">
        <v>18</v>
      </c>
      <c r="F16" s="59">
        <v>3.713</v>
      </c>
    </row>
    <row r="17">
      <c r="A17" s="24" t="s">
        <v>18</v>
      </c>
      <c r="B17" s="24" t="s">
        <v>383</v>
      </c>
      <c r="C17" s="36">
        <v>2015.0</v>
      </c>
      <c r="D17" s="37" t="s">
        <v>4</v>
      </c>
      <c r="E17" s="37" t="s">
        <v>18</v>
      </c>
      <c r="F17" s="59">
        <v>2.035</v>
      </c>
    </row>
    <row r="18">
      <c r="A18" s="24" t="s">
        <v>19</v>
      </c>
      <c r="B18" s="24" t="s">
        <v>380</v>
      </c>
      <c r="C18" s="36">
        <v>2015.0</v>
      </c>
      <c r="D18" s="37" t="s">
        <v>4</v>
      </c>
      <c r="E18" s="37" t="s">
        <v>18</v>
      </c>
      <c r="F18" s="59">
        <v>2.845</v>
      </c>
    </row>
    <row r="19">
      <c r="A19" s="24" t="s">
        <v>20</v>
      </c>
      <c r="B19" s="24" t="s">
        <v>387</v>
      </c>
      <c r="C19" s="36">
        <v>2015.0</v>
      </c>
      <c r="D19" s="37" t="s">
        <v>4</v>
      </c>
      <c r="E19" s="37" t="s">
        <v>18</v>
      </c>
      <c r="F19" s="59">
        <v>3.003</v>
      </c>
    </row>
    <row r="20">
      <c r="A20" s="24" t="s">
        <v>21</v>
      </c>
      <c r="B20" s="24" t="s">
        <v>393</v>
      </c>
      <c r="C20" s="36">
        <v>2015.0</v>
      </c>
      <c r="D20" s="37" t="s">
        <v>4</v>
      </c>
      <c r="E20" s="37" t="s">
        <v>18</v>
      </c>
      <c r="F20" s="59">
        <v>2.108</v>
      </c>
    </row>
    <row r="21">
      <c r="A21" s="24" t="s">
        <v>22</v>
      </c>
      <c r="B21" s="24" t="s">
        <v>408</v>
      </c>
      <c r="C21" s="36">
        <v>2015.0</v>
      </c>
      <c r="D21" s="37" t="s">
        <v>4</v>
      </c>
      <c r="E21" s="37" t="s">
        <v>18</v>
      </c>
      <c r="F21" s="59">
        <v>3.841</v>
      </c>
    </row>
    <row r="22">
      <c r="A22" s="24" t="s">
        <v>23</v>
      </c>
      <c r="B22" s="24" t="s">
        <v>379</v>
      </c>
      <c r="C22" s="36">
        <v>2015.0</v>
      </c>
      <c r="D22" s="37" t="s">
        <v>4</v>
      </c>
      <c r="E22" s="37" t="s">
        <v>18</v>
      </c>
      <c r="F22" s="59">
        <v>1.502</v>
      </c>
    </row>
    <row r="23">
      <c r="A23" s="24" t="s">
        <v>24</v>
      </c>
      <c r="B23" s="24" t="s">
        <v>386</v>
      </c>
      <c r="C23" s="36">
        <v>2015.0</v>
      </c>
      <c r="D23" s="37" t="s">
        <v>4</v>
      </c>
      <c r="E23" s="37" t="s">
        <v>18</v>
      </c>
      <c r="F23" s="59">
        <v>2.156</v>
      </c>
    </row>
    <row r="24">
      <c r="A24" s="24" t="s">
        <v>25</v>
      </c>
      <c r="B24" s="24" t="s">
        <v>406</v>
      </c>
      <c r="C24" s="36">
        <v>2015.0</v>
      </c>
      <c r="D24" s="37" t="s">
        <v>4</v>
      </c>
      <c r="E24" s="37" t="s">
        <v>18</v>
      </c>
      <c r="F24" s="59">
        <v>1.685</v>
      </c>
    </row>
    <row r="25">
      <c r="A25" s="24" t="s">
        <v>26</v>
      </c>
      <c r="B25" s="24" t="s">
        <v>392</v>
      </c>
      <c r="C25" s="36">
        <v>2015.0</v>
      </c>
      <c r="D25" s="37" t="s">
        <v>4</v>
      </c>
      <c r="E25" s="37" t="s">
        <v>18</v>
      </c>
      <c r="F25" s="59">
        <v>3.155</v>
      </c>
    </row>
    <row r="26">
      <c r="A26" s="24" t="s">
        <v>27</v>
      </c>
      <c r="B26" s="24" t="s">
        <v>389</v>
      </c>
      <c r="C26" s="36">
        <v>2015.0</v>
      </c>
      <c r="D26" s="37" t="s">
        <v>4</v>
      </c>
      <c r="E26" s="37" t="s">
        <v>18</v>
      </c>
      <c r="F26" s="59">
        <v>2.777</v>
      </c>
    </row>
    <row r="27">
      <c r="A27" s="24" t="s">
        <v>28</v>
      </c>
      <c r="B27" s="24" t="s">
        <v>391</v>
      </c>
      <c r="C27" s="36">
        <v>2015.0</v>
      </c>
      <c r="D27" s="37" t="s">
        <v>4</v>
      </c>
      <c r="E27" s="37" t="s">
        <v>18</v>
      </c>
      <c r="F27" s="59">
        <v>4.263</v>
      </c>
    </row>
    <row r="28">
      <c r="A28" s="24" t="s">
        <v>29</v>
      </c>
      <c r="B28" s="24" t="s">
        <v>396</v>
      </c>
      <c r="C28" s="36">
        <v>2015.0</v>
      </c>
      <c r="D28" s="37" t="s">
        <v>4</v>
      </c>
      <c r="E28" s="37" t="s">
        <v>18</v>
      </c>
      <c r="F28" s="59">
        <v>5.0</v>
      </c>
    </row>
    <row r="29">
      <c r="A29" s="24" t="s">
        <v>30</v>
      </c>
      <c r="B29" s="24" t="s">
        <v>376</v>
      </c>
      <c r="C29" s="36">
        <v>2015.0</v>
      </c>
      <c r="D29" s="37" t="s">
        <v>4</v>
      </c>
      <c r="E29" s="37" t="s">
        <v>18</v>
      </c>
      <c r="F29" s="59">
        <v>3.191</v>
      </c>
    </row>
    <row r="30">
      <c r="A30" s="24" t="s">
        <v>31</v>
      </c>
      <c r="B30" s="24" t="s">
        <v>407</v>
      </c>
      <c r="C30" s="36">
        <v>2015.0</v>
      </c>
      <c r="D30" s="37" t="s">
        <v>4</v>
      </c>
      <c r="E30" s="37" t="s">
        <v>18</v>
      </c>
      <c r="F30" s="59">
        <v>5.0</v>
      </c>
    </row>
    <row r="31">
      <c r="A31" s="24" t="s">
        <v>32</v>
      </c>
      <c r="B31" s="24" t="s">
        <v>381</v>
      </c>
      <c r="C31" s="36">
        <v>2015.0</v>
      </c>
      <c r="D31" s="37" t="s">
        <v>4</v>
      </c>
      <c r="E31" s="37" t="s">
        <v>18</v>
      </c>
      <c r="F31" s="59">
        <v>1.331</v>
      </c>
    </row>
    <row r="32">
      <c r="A32" s="24" t="s">
        <v>33</v>
      </c>
      <c r="B32" s="24" t="s">
        <v>390</v>
      </c>
      <c r="C32" s="36">
        <v>2015.0</v>
      </c>
      <c r="D32" s="37" t="s">
        <v>4</v>
      </c>
      <c r="E32" s="37" t="s">
        <v>18</v>
      </c>
      <c r="F32" s="59">
        <v>1.625</v>
      </c>
    </row>
    <row r="33">
      <c r="A33" s="24" t="s">
        <v>34</v>
      </c>
      <c r="B33" s="24" t="s">
        <v>398</v>
      </c>
      <c r="C33" s="36">
        <v>2015.0</v>
      </c>
      <c r="D33" s="37" t="s">
        <v>4</v>
      </c>
      <c r="E33" s="37" t="s">
        <v>18</v>
      </c>
      <c r="F33" s="59">
        <v>1.655</v>
      </c>
    </row>
    <row r="34">
      <c r="A34" s="24" t="s">
        <v>35</v>
      </c>
      <c r="B34" s="24" t="s">
        <v>399</v>
      </c>
      <c r="C34" s="36">
        <v>2015.0</v>
      </c>
      <c r="D34" s="37" t="s">
        <v>4</v>
      </c>
      <c r="E34" s="37" t="s">
        <v>18</v>
      </c>
      <c r="F34" s="58">
        <v>2.784</v>
      </c>
    </row>
    <row r="35">
      <c r="A35" s="27" t="s">
        <v>3</v>
      </c>
      <c r="B35" s="24" t="s">
        <v>400</v>
      </c>
      <c r="C35" s="36">
        <v>2016.0</v>
      </c>
      <c r="D35" s="37" t="s">
        <v>4</v>
      </c>
      <c r="E35" s="37" t="s">
        <v>18</v>
      </c>
      <c r="F35" s="60">
        <f>AVERAGE(F36:F67)</f>
        <v>2.58475</v>
      </c>
    </row>
    <row r="36">
      <c r="A36" s="27" t="s">
        <v>4</v>
      </c>
      <c r="B36" s="24" t="s">
        <v>378</v>
      </c>
      <c r="C36" s="36">
        <v>2016.0</v>
      </c>
      <c r="D36" s="37" t="s">
        <v>4</v>
      </c>
      <c r="E36" s="37" t="s">
        <v>18</v>
      </c>
      <c r="F36" s="59">
        <v>2.33</v>
      </c>
    </row>
    <row r="37">
      <c r="A37" s="24" t="s">
        <v>5</v>
      </c>
      <c r="B37" s="24" t="s">
        <v>384</v>
      </c>
      <c r="C37" s="36">
        <v>2016.0</v>
      </c>
      <c r="D37" s="37" t="s">
        <v>4</v>
      </c>
      <c r="E37" s="37" t="s">
        <v>18</v>
      </c>
      <c r="F37" s="59">
        <v>3.903</v>
      </c>
    </row>
    <row r="38">
      <c r="A38" s="24" t="s">
        <v>6</v>
      </c>
      <c r="B38" s="24" t="s">
        <v>394</v>
      </c>
      <c r="C38" s="36">
        <v>2016.0</v>
      </c>
      <c r="D38" s="37" t="s">
        <v>4</v>
      </c>
      <c r="E38" s="37" t="s">
        <v>18</v>
      </c>
      <c r="F38" s="59">
        <v>4.76</v>
      </c>
    </row>
    <row r="39">
      <c r="A39" s="24" t="s">
        <v>7</v>
      </c>
      <c r="B39" s="24" t="s">
        <v>385</v>
      </c>
      <c r="C39" s="36">
        <v>2016.0</v>
      </c>
      <c r="D39" s="37" t="s">
        <v>4</v>
      </c>
      <c r="E39" s="37" t="s">
        <v>18</v>
      </c>
      <c r="F39" s="59">
        <v>1.454</v>
      </c>
    </row>
    <row r="40">
      <c r="A40" s="24" t="s">
        <v>8</v>
      </c>
      <c r="B40" s="24" t="s">
        <v>405</v>
      </c>
      <c r="C40" s="36">
        <v>2016.0</v>
      </c>
      <c r="D40" s="37" t="s">
        <v>4</v>
      </c>
      <c r="E40" s="37" t="s">
        <v>18</v>
      </c>
      <c r="F40" s="59">
        <v>2.396</v>
      </c>
    </row>
    <row r="41">
      <c r="A41" s="24" t="s">
        <v>9</v>
      </c>
      <c r="B41" s="24" t="s">
        <v>397</v>
      </c>
      <c r="C41" s="36">
        <v>2016.0</v>
      </c>
      <c r="D41" s="37" t="s">
        <v>4</v>
      </c>
      <c r="E41" s="37" t="s">
        <v>18</v>
      </c>
      <c r="F41" s="59">
        <v>3.19</v>
      </c>
    </row>
    <row r="42">
      <c r="A42" s="24" t="s">
        <v>10</v>
      </c>
      <c r="B42" s="24" t="s">
        <v>388</v>
      </c>
      <c r="C42" s="36">
        <v>2016.0</v>
      </c>
      <c r="D42" s="37" t="s">
        <v>4</v>
      </c>
      <c r="E42" s="37" t="s">
        <v>18</v>
      </c>
      <c r="F42" s="59">
        <v>2.007</v>
      </c>
    </row>
    <row r="43">
      <c r="A43" s="24" t="s">
        <v>11</v>
      </c>
      <c r="B43" s="24" t="s">
        <v>402</v>
      </c>
      <c r="C43" s="36">
        <v>2016.0</v>
      </c>
      <c r="D43" s="37" t="s">
        <v>4</v>
      </c>
      <c r="E43" s="37" t="s">
        <v>18</v>
      </c>
      <c r="F43" s="59">
        <v>2.773</v>
      </c>
    </row>
    <row r="44">
      <c r="A44" s="24" t="s">
        <v>12</v>
      </c>
      <c r="B44" s="24" t="s">
        <v>401</v>
      </c>
      <c r="C44" s="36">
        <v>2016.0</v>
      </c>
      <c r="D44" s="37" t="s">
        <v>4</v>
      </c>
      <c r="E44" s="37" t="s">
        <v>18</v>
      </c>
      <c r="F44" s="59">
        <v>2.52</v>
      </c>
    </row>
    <row r="45">
      <c r="A45" s="24" t="s">
        <v>13</v>
      </c>
      <c r="B45" s="24" t="s">
        <v>403</v>
      </c>
      <c r="C45" s="36">
        <v>2016.0</v>
      </c>
      <c r="D45" s="37" t="s">
        <v>4</v>
      </c>
      <c r="E45" s="37" t="s">
        <v>18</v>
      </c>
      <c r="F45" s="59">
        <v>2.386</v>
      </c>
    </row>
    <row r="46">
      <c r="A46" s="24" t="s">
        <v>14</v>
      </c>
      <c r="B46" s="24" t="s">
        <v>395</v>
      </c>
      <c r="C46" s="36">
        <v>2016.0</v>
      </c>
      <c r="D46" s="37" t="s">
        <v>4</v>
      </c>
      <c r="E46" s="37" t="s">
        <v>18</v>
      </c>
      <c r="F46" s="59">
        <v>1.641</v>
      </c>
    </row>
    <row r="47">
      <c r="A47" s="24" t="s">
        <v>15</v>
      </c>
      <c r="B47" s="24" t="s">
        <v>377</v>
      </c>
      <c r="C47" s="36">
        <v>2016.0</v>
      </c>
      <c r="D47" s="37" t="s">
        <v>4</v>
      </c>
      <c r="E47" s="37" t="s">
        <v>18</v>
      </c>
      <c r="F47" s="59">
        <v>4.708</v>
      </c>
    </row>
    <row r="48">
      <c r="A48" s="24" t="s">
        <v>16</v>
      </c>
      <c r="B48" s="24" t="s">
        <v>382</v>
      </c>
      <c r="C48" s="36">
        <v>2016.0</v>
      </c>
      <c r="D48" s="37" t="s">
        <v>4</v>
      </c>
      <c r="E48" s="37" t="s">
        <v>18</v>
      </c>
      <c r="F48" s="59">
        <v>1.46</v>
      </c>
    </row>
    <row r="49">
      <c r="A49" s="24" t="s">
        <v>17</v>
      </c>
      <c r="B49" s="24" t="s">
        <v>404</v>
      </c>
      <c r="C49" s="36">
        <v>2016.0</v>
      </c>
      <c r="D49" s="37" t="s">
        <v>4</v>
      </c>
      <c r="E49" s="37" t="s">
        <v>18</v>
      </c>
      <c r="F49" s="59">
        <v>2.94</v>
      </c>
    </row>
    <row r="50">
      <c r="A50" s="24" t="s">
        <v>18</v>
      </c>
      <c r="B50" s="24" t="s">
        <v>383</v>
      </c>
      <c r="C50" s="36">
        <v>2016.0</v>
      </c>
      <c r="D50" s="37" t="s">
        <v>4</v>
      </c>
      <c r="E50" s="37" t="s">
        <v>18</v>
      </c>
      <c r="F50" s="59">
        <v>2.195</v>
      </c>
    </row>
    <row r="51">
      <c r="A51" s="24" t="s">
        <v>19</v>
      </c>
      <c r="B51" s="24" t="s">
        <v>380</v>
      </c>
      <c r="C51" s="36">
        <v>2016.0</v>
      </c>
      <c r="D51" s="37" t="s">
        <v>4</v>
      </c>
      <c r="E51" s="37" t="s">
        <v>18</v>
      </c>
      <c r="F51" s="59">
        <v>2.227</v>
      </c>
    </row>
    <row r="52">
      <c r="A52" s="24" t="s">
        <v>20</v>
      </c>
      <c r="B52" s="24" t="s">
        <v>387</v>
      </c>
      <c r="C52" s="36">
        <v>2016.0</v>
      </c>
      <c r="D52" s="37" t="s">
        <v>4</v>
      </c>
      <c r="E52" s="37" t="s">
        <v>18</v>
      </c>
      <c r="F52" s="59">
        <v>2.099</v>
      </c>
    </row>
    <row r="53">
      <c r="A53" s="24" t="s">
        <v>21</v>
      </c>
      <c r="B53" s="24" t="s">
        <v>393</v>
      </c>
      <c r="C53" s="36">
        <v>2016.0</v>
      </c>
      <c r="D53" s="37" t="s">
        <v>4</v>
      </c>
      <c r="E53" s="37" t="s">
        <v>18</v>
      </c>
      <c r="F53" s="59">
        <v>1.512</v>
      </c>
    </row>
    <row r="54">
      <c r="A54" s="24" t="s">
        <v>22</v>
      </c>
      <c r="B54" s="24" t="s">
        <v>408</v>
      </c>
      <c r="C54" s="36">
        <v>2016.0</v>
      </c>
      <c r="D54" s="37" t="s">
        <v>4</v>
      </c>
      <c r="E54" s="37" t="s">
        <v>18</v>
      </c>
      <c r="F54" s="59">
        <v>4.217</v>
      </c>
    </row>
    <row r="55">
      <c r="A55" s="24" t="s">
        <v>23</v>
      </c>
      <c r="B55" s="24" t="s">
        <v>379</v>
      </c>
      <c r="C55" s="36">
        <v>2016.0</v>
      </c>
      <c r="D55" s="37" t="s">
        <v>4</v>
      </c>
      <c r="E55" s="37" t="s">
        <v>18</v>
      </c>
      <c r="F55" s="59">
        <v>1.421</v>
      </c>
    </row>
    <row r="56">
      <c r="A56" s="24" t="s">
        <v>24</v>
      </c>
      <c r="B56" s="24" t="s">
        <v>386</v>
      </c>
      <c r="C56" s="36">
        <v>2016.0</v>
      </c>
      <c r="D56" s="37" t="s">
        <v>4</v>
      </c>
      <c r="E56" s="37" t="s">
        <v>18</v>
      </c>
      <c r="F56" s="59">
        <v>1.447</v>
      </c>
    </row>
    <row r="57">
      <c r="A57" s="24" t="s">
        <v>25</v>
      </c>
      <c r="B57" s="24" t="s">
        <v>406</v>
      </c>
      <c r="C57" s="36">
        <v>2016.0</v>
      </c>
      <c r="D57" s="37" t="s">
        <v>4</v>
      </c>
      <c r="E57" s="37" t="s">
        <v>18</v>
      </c>
      <c r="F57" s="59">
        <v>1.927</v>
      </c>
    </row>
    <row r="58">
      <c r="A58" s="24" t="s">
        <v>26</v>
      </c>
      <c r="B58" s="24" t="s">
        <v>392</v>
      </c>
      <c r="C58" s="36">
        <v>2016.0</v>
      </c>
      <c r="D58" s="37" t="s">
        <v>4</v>
      </c>
      <c r="E58" s="37" t="s">
        <v>18</v>
      </c>
      <c r="F58" s="59">
        <v>2.523</v>
      </c>
    </row>
    <row r="59">
      <c r="A59" s="24" t="s">
        <v>27</v>
      </c>
      <c r="B59" s="24" t="s">
        <v>389</v>
      </c>
      <c r="C59" s="36">
        <v>2016.0</v>
      </c>
      <c r="D59" s="37" t="s">
        <v>4</v>
      </c>
      <c r="E59" s="37" t="s">
        <v>18</v>
      </c>
      <c r="F59" s="59">
        <v>3.02</v>
      </c>
    </row>
    <row r="60">
      <c r="A60" s="24" t="s">
        <v>28</v>
      </c>
      <c r="B60" s="24" t="s">
        <v>391</v>
      </c>
      <c r="C60" s="36">
        <v>2016.0</v>
      </c>
      <c r="D60" s="37" t="s">
        <v>4</v>
      </c>
      <c r="E60" s="37" t="s">
        <v>18</v>
      </c>
      <c r="F60" s="59">
        <v>2.968</v>
      </c>
    </row>
    <row r="61">
      <c r="A61" s="24" t="s">
        <v>29</v>
      </c>
      <c r="B61" s="24" t="s">
        <v>396</v>
      </c>
      <c r="C61" s="36">
        <v>2016.0</v>
      </c>
      <c r="D61" s="37" t="s">
        <v>4</v>
      </c>
      <c r="E61" s="37" t="s">
        <v>18</v>
      </c>
      <c r="F61" s="59">
        <v>4.677</v>
      </c>
    </row>
    <row r="62">
      <c r="A62" s="24" t="s">
        <v>30</v>
      </c>
      <c r="B62" s="24" t="s">
        <v>376</v>
      </c>
      <c r="C62" s="36">
        <v>2016.0</v>
      </c>
      <c r="D62" s="37" t="s">
        <v>4</v>
      </c>
      <c r="E62" s="37" t="s">
        <v>18</v>
      </c>
      <c r="F62" s="59">
        <v>2.919</v>
      </c>
    </row>
    <row r="63">
      <c r="A63" s="24" t="s">
        <v>31</v>
      </c>
      <c r="B63" s="24" t="s">
        <v>407</v>
      </c>
      <c r="C63" s="36">
        <v>2016.0</v>
      </c>
      <c r="D63" s="37" t="s">
        <v>4</v>
      </c>
      <c r="E63" s="37" t="s">
        <v>18</v>
      </c>
      <c r="F63" s="59">
        <v>4.127</v>
      </c>
    </row>
    <row r="64">
      <c r="A64" s="24" t="s">
        <v>32</v>
      </c>
      <c r="B64" s="24" t="s">
        <v>381</v>
      </c>
      <c r="C64" s="36">
        <v>2016.0</v>
      </c>
      <c r="D64" s="37" t="s">
        <v>4</v>
      </c>
      <c r="E64" s="37" t="s">
        <v>18</v>
      </c>
      <c r="F64" s="59">
        <v>1.165</v>
      </c>
    </row>
    <row r="65">
      <c r="A65" s="24" t="s">
        <v>33</v>
      </c>
      <c r="B65" s="24" t="s">
        <v>390</v>
      </c>
      <c r="C65" s="36">
        <v>2016.0</v>
      </c>
      <c r="D65" s="37" t="s">
        <v>4</v>
      </c>
      <c r="E65" s="37" t="s">
        <v>18</v>
      </c>
      <c r="F65" s="59">
        <v>1.771</v>
      </c>
    </row>
    <row r="66">
      <c r="A66" s="24" t="s">
        <v>34</v>
      </c>
      <c r="B66" s="24" t="s">
        <v>398</v>
      </c>
      <c r="C66" s="36">
        <v>2016.0</v>
      </c>
      <c r="D66" s="37" t="s">
        <v>4</v>
      </c>
      <c r="E66" s="37" t="s">
        <v>18</v>
      </c>
      <c r="F66" s="59">
        <v>1.621</v>
      </c>
    </row>
    <row r="67">
      <c r="A67" s="24" t="s">
        <v>35</v>
      </c>
      <c r="B67" s="24" t="s">
        <v>399</v>
      </c>
      <c r="C67" s="36">
        <v>2016.0</v>
      </c>
      <c r="D67" s="37" t="s">
        <v>4</v>
      </c>
      <c r="E67" s="37" t="s">
        <v>18</v>
      </c>
      <c r="F67" s="59">
        <v>2.408</v>
      </c>
    </row>
    <row r="68">
      <c r="A68" s="27" t="s">
        <v>3</v>
      </c>
      <c r="B68" s="24" t="s">
        <v>400</v>
      </c>
      <c r="C68" s="36">
        <v>2017.0</v>
      </c>
      <c r="D68" s="37" t="s">
        <v>4</v>
      </c>
      <c r="E68" s="37" t="s">
        <v>18</v>
      </c>
      <c r="F68" s="60">
        <f>AVERAGE(F69:F100)</f>
        <v>2.691875</v>
      </c>
    </row>
    <row r="69">
      <c r="A69" s="27" t="s">
        <v>4</v>
      </c>
      <c r="B69" s="24" t="s">
        <v>378</v>
      </c>
      <c r="C69" s="36">
        <v>2017.0</v>
      </c>
      <c r="D69" s="37" t="s">
        <v>4</v>
      </c>
      <c r="E69" s="37" t="s">
        <v>18</v>
      </c>
      <c r="F69" s="59">
        <v>2.872</v>
      </c>
    </row>
    <row r="70">
      <c r="A70" s="24" t="s">
        <v>5</v>
      </c>
      <c r="B70" s="24" t="s">
        <v>384</v>
      </c>
      <c r="C70" s="36">
        <v>2017.0</v>
      </c>
      <c r="D70" s="37" t="s">
        <v>4</v>
      </c>
      <c r="E70" s="37" t="s">
        <v>18</v>
      </c>
      <c r="F70" s="59">
        <v>4.122</v>
      </c>
    </row>
    <row r="71">
      <c r="A71" s="24" t="s">
        <v>6</v>
      </c>
      <c r="B71" s="24" t="s">
        <v>394</v>
      </c>
      <c r="C71" s="36">
        <v>2017.0</v>
      </c>
      <c r="D71" s="37" t="s">
        <v>4</v>
      </c>
      <c r="E71" s="37" t="s">
        <v>18</v>
      </c>
      <c r="F71" s="59">
        <v>5.0</v>
      </c>
    </row>
    <row r="72">
      <c r="A72" s="24" t="s">
        <v>7</v>
      </c>
      <c r="B72" s="24" t="s">
        <v>385</v>
      </c>
      <c r="C72" s="36">
        <v>2017.0</v>
      </c>
      <c r="D72" s="37" t="s">
        <v>4</v>
      </c>
      <c r="E72" s="37" t="s">
        <v>18</v>
      </c>
      <c r="F72" s="59">
        <v>1.557</v>
      </c>
    </row>
    <row r="73">
      <c r="A73" s="24" t="s">
        <v>8</v>
      </c>
      <c r="B73" s="24" t="s">
        <v>405</v>
      </c>
      <c r="C73" s="36">
        <v>2017.0</v>
      </c>
      <c r="D73" s="37" t="s">
        <v>4</v>
      </c>
      <c r="E73" s="37" t="s">
        <v>18</v>
      </c>
      <c r="F73" s="59">
        <v>2.343</v>
      </c>
    </row>
    <row r="74">
      <c r="A74" s="24" t="s">
        <v>9</v>
      </c>
      <c r="B74" s="24" t="s">
        <v>397</v>
      </c>
      <c r="C74" s="36">
        <v>2017.0</v>
      </c>
      <c r="D74" s="37" t="s">
        <v>4</v>
      </c>
      <c r="E74" s="37" t="s">
        <v>18</v>
      </c>
      <c r="F74" s="59">
        <v>2.509</v>
      </c>
    </row>
    <row r="75">
      <c r="A75" s="24" t="s">
        <v>10</v>
      </c>
      <c r="B75" s="24" t="s">
        <v>388</v>
      </c>
      <c r="C75" s="36">
        <v>2017.0</v>
      </c>
      <c r="D75" s="37" t="s">
        <v>4</v>
      </c>
      <c r="E75" s="37" t="s">
        <v>18</v>
      </c>
      <c r="F75" s="59">
        <v>1.989</v>
      </c>
    </row>
    <row r="76">
      <c r="A76" s="24" t="s">
        <v>11</v>
      </c>
      <c r="B76" s="24" t="s">
        <v>402</v>
      </c>
      <c r="C76" s="36">
        <v>2017.0</v>
      </c>
      <c r="D76" s="37" t="s">
        <v>4</v>
      </c>
      <c r="E76" s="37" t="s">
        <v>18</v>
      </c>
      <c r="F76" s="59">
        <v>3.415</v>
      </c>
    </row>
    <row r="77">
      <c r="A77" s="24" t="s">
        <v>12</v>
      </c>
      <c r="B77" s="24" t="s">
        <v>401</v>
      </c>
      <c r="C77" s="36">
        <v>2017.0</v>
      </c>
      <c r="D77" s="37" t="s">
        <v>4</v>
      </c>
      <c r="E77" s="37" t="s">
        <v>18</v>
      </c>
      <c r="F77" s="59">
        <v>2.339</v>
      </c>
    </row>
    <row r="78">
      <c r="A78" s="24" t="s">
        <v>13</v>
      </c>
      <c r="B78" s="24" t="s">
        <v>403</v>
      </c>
      <c r="C78" s="36">
        <v>2017.0</v>
      </c>
      <c r="D78" s="37" t="s">
        <v>4</v>
      </c>
      <c r="E78" s="37" t="s">
        <v>18</v>
      </c>
      <c r="F78" s="59">
        <v>3.027</v>
      </c>
    </row>
    <row r="79">
      <c r="A79" s="24" t="s">
        <v>14</v>
      </c>
      <c r="B79" s="24" t="s">
        <v>395</v>
      </c>
      <c r="C79" s="36">
        <v>2017.0</v>
      </c>
      <c r="D79" s="37" t="s">
        <v>4</v>
      </c>
      <c r="E79" s="37" t="s">
        <v>18</v>
      </c>
      <c r="F79" s="59">
        <v>1.893</v>
      </c>
    </row>
    <row r="80">
      <c r="A80" s="24" t="s">
        <v>15</v>
      </c>
      <c r="B80" s="24" t="s">
        <v>377</v>
      </c>
      <c r="C80" s="36">
        <v>2017.0</v>
      </c>
      <c r="D80" s="37" t="s">
        <v>4</v>
      </c>
      <c r="E80" s="37" t="s">
        <v>18</v>
      </c>
      <c r="F80" s="59">
        <v>3.981</v>
      </c>
    </row>
    <row r="81">
      <c r="A81" s="24" t="s">
        <v>16</v>
      </c>
      <c r="B81" s="24" t="s">
        <v>382</v>
      </c>
      <c r="C81" s="36">
        <v>2017.0</v>
      </c>
      <c r="D81" s="37" t="s">
        <v>4</v>
      </c>
      <c r="E81" s="37" t="s">
        <v>18</v>
      </c>
      <c r="F81" s="59">
        <v>1.6</v>
      </c>
    </row>
    <row r="82">
      <c r="A82" s="24" t="s">
        <v>17</v>
      </c>
      <c r="B82" s="24" t="s">
        <v>404</v>
      </c>
      <c r="C82" s="36">
        <v>2017.0</v>
      </c>
      <c r="D82" s="37" t="s">
        <v>4</v>
      </c>
      <c r="E82" s="37" t="s">
        <v>18</v>
      </c>
      <c r="F82" s="59">
        <v>2.617</v>
      </c>
    </row>
    <row r="83">
      <c r="A83" s="24" t="s">
        <v>18</v>
      </c>
      <c r="B83" s="24" t="s">
        <v>383</v>
      </c>
      <c r="C83" s="36">
        <v>2017.0</v>
      </c>
      <c r="D83" s="37" t="s">
        <v>4</v>
      </c>
      <c r="E83" s="37" t="s">
        <v>18</v>
      </c>
      <c r="F83" s="59">
        <v>2.08</v>
      </c>
    </row>
    <row r="84">
      <c r="A84" s="24" t="s">
        <v>19</v>
      </c>
      <c r="B84" s="24" t="s">
        <v>380</v>
      </c>
      <c r="C84" s="36">
        <v>2017.0</v>
      </c>
      <c r="D84" s="37" t="s">
        <v>4</v>
      </c>
      <c r="E84" s="37" t="s">
        <v>18</v>
      </c>
      <c r="F84" s="59">
        <v>2.151</v>
      </c>
    </row>
    <row r="85">
      <c r="A85" s="24" t="s">
        <v>20</v>
      </c>
      <c r="B85" s="24" t="s">
        <v>387</v>
      </c>
      <c r="C85" s="36">
        <v>2017.0</v>
      </c>
      <c r="D85" s="37" t="s">
        <v>4</v>
      </c>
      <c r="E85" s="37" t="s">
        <v>18</v>
      </c>
      <c r="F85" s="59">
        <v>1.922</v>
      </c>
    </row>
    <row r="86">
      <c r="A86" s="24" t="s">
        <v>21</v>
      </c>
      <c r="B86" s="24" t="s">
        <v>393</v>
      </c>
      <c r="C86" s="36">
        <v>2017.0</v>
      </c>
      <c r="D86" s="37" t="s">
        <v>4</v>
      </c>
      <c r="E86" s="37" t="s">
        <v>18</v>
      </c>
      <c r="F86" s="59">
        <v>1.783</v>
      </c>
    </row>
    <row r="87">
      <c r="A87" s="24" t="s">
        <v>22</v>
      </c>
      <c r="B87" s="24" t="s">
        <v>408</v>
      </c>
      <c r="C87" s="36">
        <v>2017.0</v>
      </c>
      <c r="D87" s="37" t="s">
        <v>4</v>
      </c>
      <c r="E87" s="37" t="s">
        <v>18</v>
      </c>
      <c r="F87" s="59">
        <v>4.635</v>
      </c>
    </row>
    <row r="88">
      <c r="A88" s="24" t="s">
        <v>23</v>
      </c>
      <c r="B88" s="24" t="s">
        <v>379</v>
      </c>
      <c r="C88" s="36">
        <v>2017.0</v>
      </c>
      <c r="D88" s="37" t="s">
        <v>4</v>
      </c>
      <c r="E88" s="37" t="s">
        <v>18</v>
      </c>
      <c r="F88" s="59">
        <v>1.514</v>
      </c>
    </row>
    <row r="89">
      <c r="A89" s="24" t="s">
        <v>24</v>
      </c>
      <c r="B89" s="24" t="s">
        <v>386</v>
      </c>
      <c r="C89" s="36">
        <v>2017.0</v>
      </c>
      <c r="D89" s="37" t="s">
        <v>4</v>
      </c>
      <c r="E89" s="37" t="s">
        <v>18</v>
      </c>
      <c r="F89" s="59">
        <v>1.464</v>
      </c>
    </row>
    <row r="90">
      <c r="A90" s="24" t="s">
        <v>25</v>
      </c>
      <c r="B90" s="24" t="s">
        <v>406</v>
      </c>
      <c r="C90" s="36">
        <v>2017.0</v>
      </c>
      <c r="D90" s="37" t="s">
        <v>4</v>
      </c>
      <c r="E90" s="37" t="s">
        <v>18</v>
      </c>
      <c r="F90" s="59">
        <v>1.998</v>
      </c>
    </row>
    <row r="91">
      <c r="A91" s="24" t="s">
        <v>26</v>
      </c>
      <c r="B91" s="24" t="s">
        <v>392</v>
      </c>
      <c r="C91" s="36">
        <v>2017.0</v>
      </c>
      <c r="D91" s="37" t="s">
        <v>4</v>
      </c>
      <c r="E91" s="37" t="s">
        <v>18</v>
      </c>
      <c r="F91" s="59">
        <v>2.977</v>
      </c>
    </row>
    <row r="92">
      <c r="A92" s="24" t="s">
        <v>27</v>
      </c>
      <c r="B92" s="24" t="s">
        <v>389</v>
      </c>
      <c r="C92" s="36">
        <v>2017.0</v>
      </c>
      <c r="D92" s="37" t="s">
        <v>4</v>
      </c>
      <c r="E92" s="37" t="s">
        <v>18</v>
      </c>
      <c r="F92" s="59">
        <v>2.925</v>
      </c>
    </row>
    <row r="93">
      <c r="A93" s="24" t="s">
        <v>28</v>
      </c>
      <c r="B93" s="24" t="s">
        <v>391</v>
      </c>
      <c r="C93" s="36">
        <v>2017.0</v>
      </c>
      <c r="D93" s="37" t="s">
        <v>4</v>
      </c>
      <c r="E93" s="37" t="s">
        <v>18</v>
      </c>
      <c r="F93" s="59">
        <v>3.234</v>
      </c>
    </row>
    <row r="94">
      <c r="A94" s="24" t="s">
        <v>29</v>
      </c>
      <c r="B94" s="24" t="s">
        <v>396</v>
      </c>
      <c r="C94" s="36">
        <v>2017.0</v>
      </c>
      <c r="D94" s="37" t="s">
        <v>4</v>
      </c>
      <c r="E94" s="37" t="s">
        <v>18</v>
      </c>
      <c r="F94" s="59">
        <v>3.449</v>
      </c>
    </row>
    <row r="95">
      <c r="A95" s="24" t="s">
        <v>30</v>
      </c>
      <c r="B95" s="24" t="s">
        <v>376</v>
      </c>
      <c r="C95" s="36">
        <v>2017.0</v>
      </c>
      <c r="D95" s="37" t="s">
        <v>4</v>
      </c>
      <c r="E95" s="37" t="s">
        <v>18</v>
      </c>
      <c r="F95" s="59">
        <v>3.44</v>
      </c>
    </row>
    <row r="96">
      <c r="A96" s="24" t="s">
        <v>31</v>
      </c>
      <c r="B96" s="24" t="s">
        <v>407</v>
      </c>
      <c r="C96" s="36">
        <v>2017.0</v>
      </c>
      <c r="D96" s="37" t="s">
        <v>4</v>
      </c>
      <c r="E96" s="37" t="s">
        <v>18</v>
      </c>
      <c r="F96" s="59">
        <v>3.956</v>
      </c>
    </row>
    <row r="97">
      <c r="A97" s="24" t="s">
        <v>32</v>
      </c>
      <c r="B97" s="24" t="s">
        <v>381</v>
      </c>
      <c r="C97" s="36">
        <v>2017.0</v>
      </c>
      <c r="D97" s="37" t="s">
        <v>4</v>
      </c>
      <c r="E97" s="37" t="s">
        <v>18</v>
      </c>
      <c r="F97" s="59">
        <v>1.251</v>
      </c>
    </row>
    <row r="98">
      <c r="A98" s="24" t="s">
        <v>33</v>
      </c>
      <c r="B98" s="24" t="s">
        <v>390</v>
      </c>
      <c r="C98" s="36">
        <v>2017.0</v>
      </c>
      <c r="D98" s="37" t="s">
        <v>4</v>
      </c>
      <c r="E98" s="37" t="s">
        <v>18</v>
      </c>
      <c r="F98" s="59">
        <v>2.46</v>
      </c>
    </row>
    <row r="99">
      <c r="A99" s="24" t="s">
        <v>34</v>
      </c>
      <c r="B99" s="24" t="s">
        <v>398</v>
      </c>
      <c r="C99" s="36">
        <v>2017.0</v>
      </c>
      <c r="D99" s="37" t="s">
        <v>4</v>
      </c>
      <c r="E99" s="37" t="s">
        <v>18</v>
      </c>
      <c r="F99" s="59">
        <v>1.506</v>
      </c>
    </row>
    <row r="100">
      <c r="A100" s="24" t="s">
        <v>35</v>
      </c>
      <c r="B100" s="24" t="s">
        <v>399</v>
      </c>
      <c r="C100" s="36">
        <v>2017.0</v>
      </c>
      <c r="D100" s="37" t="s">
        <v>4</v>
      </c>
      <c r="E100" s="37" t="s">
        <v>18</v>
      </c>
      <c r="F100" s="59">
        <v>4.131</v>
      </c>
    </row>
    <row r="101">
      <c r="A101" s="27" t="s">
        <v>3</v>
      </c>
      <c r="B101" s="24" t="s">
        <v>400</v>
      </c>
      <c r="C101" s="36">
        <v>2018.0</v>
      </c>
      <c r="D101" s="37" t="s">
        <v>4</v>
      </c>
      <c r="E101" s="37" t="s">
        <v>18</v>
      </c>
      <c r="F101" s="60">
        <f>AVERAGE(F102:F133)</f>
        <v>2.81209375</v>
      </c>
    </row>
    <row r="102">
      <c r="A102" s="27" t="s">
        <v>4</v>
      </c>
      <c r="B102" s="24" t="s">
        <v>378</v>
      </c>
      <c r="C102" s="36">
        <v>2018.0</v>
      </c>
      <c r="D102" s="37" t="s">
        <v>4</v>
      </c>
      <c r="E102" s="37" t="s">
        <v>18</v>
      </c>
      <c r="F102" s="59">
        <v>3.233</v>
      </c>
    </row>
    <row r="103">
      <c r="A103" s="24" t="s">
        <v>5</v>
      </c>
      <c r="B103" s="24" t="s">
        <v>384</v>
      </c>
      <c r="C103" s="36">
        <v>2018.0</v>
      </c>
      <c r="D103" s="37" t="s">
        <v>4</v>
      </c>
      <c r="E103" s="37" t="s">
        <v>18</v>
      </c>
      <c r="F103" s="59">
        <v>4.711</v>
      </c>
    </row>
    <row r="104">
      <c r="A104" s="24" t="s">
        <v>6</v>
      </c>
      <c r="B104" s="24" t="s">
        <v>394</v>
      </c>
      <c r="C104" s="36">
        <v>2018.0</v>
      </c>
      <c r="D104" s="37" t="s">
        <v>4</v>
      </c>
      <c r="E104" s="37" t="s">
        <v>18</v>
      </c>
      <c r="F104" s="59">
        <v>5.0</v>
      </c>
    </row>
    <row r="105">
      <c r="A105" s="24" t="s">
        <v>7</v>
      </c>
      <c r="B105" s="24" t="s">
        <v>385</v>
      </c>
      <c r="C105" s="36">
        <v>2018.0</v>
      </c>
      <c r="D105" s="37" t="s">
        <v>4</v>
      </c>
      <c r="E105" s="37" t="s">
        <v>18</v>
      </c>
      <c r="F105" s="59">
        <v>1.512</v>
      </c>
    </row>
    <row r="106">
      <c r="A106" s="24" t="s">
        <v>8</v>
      </c>
      <c r="B106" s="24" t="s">
        <v>405</v>
      </c>
      <c r="C106" s="36">
        <v>2018.0</v>
      </c>
      <c r="D106" s="37" t="s">
        <v>4</v>
      </c>
      <c r="E106" s="37" t="s">
        <v>18</v>
      </c>
      <c r="F106" s="59">
        <v>3.018</v>
      </c>
    </row>
    <row r="107">
      <c r="A107" s="24" t="s">
        <v>9</v>
      </c>
      <c r="B107" s="24" t="s">
        <v>397</v>
      </c>
      <c r="C107" s="36">
        <v>2018.0</v>
      </c>
      <c r="D107" s="37" t="s">
        <v>4</v>
      </c>
      <c r="E107" s="37" t="s">
        <v>18</v>
      </c>
      <c r="F107" s="59">
        <v>3.618</v>
      </c>
    </row>
    <row r="108">
      <c r="A108" s="24" t="s">
        <v>10</v>
      </c>
      <c r="B108" s="24" t="s">
        <v>388</v>
      </c>
      <c r="C108" s="36">
        <v>2018.0</v>
      </c>
      <c r="D108" s="37" t="s">
        <v>4</v>
      </c>
      <c r="E108" s="37" t="s">
        <v>18</v>
      </c>
      <c r="F108" s="59">
        <v>1.977</v>
      </c>
    </row>
    <row r="109">
      <c r="A109" s="24" t="s">
        <v>11</v>
      </c>
      <c r="B109" s="24" t="s">
        <v>402</v>
      </c>
      <c r="C109" s="36">
        <v>2018.0</v>
      </c>
      <c r="D109" s="37" t="s">
        <v>4</v>
      </c>
      <c r="E109" s="37" t="s">
        <v>18</v>
      </c>
      <c r="F109" s="59">
        <v>3.028</v>
      </c>
    </row>
    <row r="110">
      <c r="A110" s="24" t="s">
        <v>12</v>
      </c>
      <c r="B110" s="24" t="s">
        <v>401</v>
      </c>
      <c r="C110" s="36">
        <v>2018.0</v>
      </c>
      <c r="D110" s="37" t="s">
        <v>4</v>
      </c>
      <c r="E110" s="37" t="s">
        <v>18</v>
      </c>
      <c r="F110" s="59">
        <v>2.695</v>
      </c>
    </row>
    <row r="111">
      <c r="A111" s="24" t="s">
        <v>13</v>
      </c>
      <c r="B111" s="24" t="s">
        <v>403</v>
      </c>
      <c r="C111" s="36">
        <v>2018.0</v>
      </c>
      <c r="D111" s="37" t="s">
        <v>4</v>
      </c>
      <c r="E111" s="37" t="s">
        <v>18</v>
      </c>
      <c r="F111" s="59">
        <v>2.925</v>
      </c>
    </row>
    <row r="112">
      <c r="A112" s="24" t="s">
        <v>14</v>
      </c>
      <c r="B112" s="24" t="s">
        <v>395</v>
      </c>
      <c r="C112" s="36">
        <v>2018.0</v>
      </c>
      <c r="D112" s="37" t="s">
        <v>4</v>
      </c>
      <c r="E112" s="37" t="s">
        <v>18</v>
      </c>
      <c r="F112" s="59">
        <v>2.076</v>
      </c>
    </row>
    <row r="113">
      <c r="A113" s="24" t="s">
        <v>15</v>
      </c>
      <c r="B113" s="24" t="s">
        <v>377</v>
      </c>
      <c r="C113" s="36">
        <v>2018.0</v>
      </c>
      <c r="D113" s="37" t="s">
        <v>4</v>
      </c>
      <c r="E113" s="37" t="s">
        <v>18</v>
      </c>
      <c r="F113" s="59">
        <v>4.121</v>
      </c>
    </row>
    <row r="114">
      <c r="A114" s="24" t="s">
        <v>16</v>
      </c>
      <c r="B114" s="24" t="s">
        <v>382</v>
      </c>
      <c r="C114" s="36">
        <v>2018.0</v>
      </c>
      <c r="D114" s="37" t="s">
        <v>4</v>
      </c>
      <c r="E114" s="37" t="s">
        <v>18</v>
      </c>
      <c r="F114" s="59">
        <v>1.7</v>
      </c>
    </row>
    <row r="115">
      <c r="A115" s="24" t="s">
        <v>17</v>
      </c>
      <c r="B115" s="24" t="s">
        <v>404</v>
      </c>
      <c r="C115" s="36">
        <v>2018.0</v>
      </c>
      <c r="D115" s="37" t="s">
        <v>4</v>
      </c>
      <c r="E115" s="37" t="s">
        <v>18</v>
      </c>
      <c r="F115" s="59">
        <v>3.129</v>
      </c>
    </row>
    <row r="116">
      <c r="A116" s="24" t="s">
        <v>18</v>
      </c>
      <c r="B116" s="24" t="s">
        <v>383</v>
      </c>
      <c r="C116" s="36">
        <v>2018.0</v>
      </c>
      <c r="D116" s="37" t="s">
        <v>4</v>
      </c>
      <c r="E116" s="37" t="s">
        <v>18</v>
      </c>
      <c r="F116" s="59">
        <v>2.333</v>
      </c>
    </row>
    <row r="117">
      <c r="A117" s="24" t="s">
        <v>19</v>
      </c>
      <c r="B117" s="24" t="s">
        <v>380</v>
      </c>
      <c r="C117" s="36">
        <v>2018.0</v>
      </c>
      <c r="D117" s="37" t="s">
        <v>4</v>
      </c>
      <c r="E117" s="37" t="s">
        <v>18</v>
      </c>
      <c r="F117" s="59">
        <v>1.915</v>
      </c>
    </row>
    <row r="118">
      <c r="A118" s="24" t="s">
        <v>20</v>
      </c>
      <c r="B118" s="24" t="s">
        <v>387</v>
      </c>
      <c r="C118" s="36">
        <v>2018.0</v>
      </c>
      <c r="D118" s="37" t="s">
        <v>4</v>
      </c>
      <c r="E118" s="37" t="s">
        <v>18</v>
      </c>
      <c r="F118" s="59">
        <v>1.715</v>
      </c>
    </row>
    <row r="119">
      <c r="A119" s="24" t="s">
        <v>21</v>
      </c>
      <c r="B119" s="24" t="s">
        <v>393</v>
      </c>
      <c r="C119" s="36">
        <v>2018.0</v>
      </c>
      <c r="D119" s="37" t="s">
        <v>4</v>
      </c>
      <c r="E119" s="37" t="s">
        <v>18</v>
      </c>
      <c r="F119" s="59">
        <v>2.249</v>
      </c>
    </row>
    <row r="120">
      <c r="A120" s="24" t="s">
        <v>22</v>
      </c>
      <c r="B120" s="24" t="s">
        <v>408</v>
      </c>
      <c r="C120" s="36">
        <v>2018.0</v>
      </c>
      <c r="D120" s="37" t="s">
        <v>4</v>
      </c>
      <c r="E120" s="37" t="s">
        <v>18</v>
      </c>
      <c r="F120" s="59">
        <v>4.043</v>
      </c>
    </row>
    <row r="121">
      <c r="A121" s="24" t="s">
        <v>23</v>
      </c>
      <c r="B121" s="24" t="s">
        <v>379</v>
      </c>
      <c r="C121" s="36">
        <v>2018.0</v>
      </c>
      <c r="D121" s="37" t="s">
        <v>4</v>
      </c>
      <c r="E121" s="37" t="s">
        <v>18</v>
      </c>
      <c r="F121" s="59">
        <v>1.863</v>
      </c>
    </row>
    <row r="122">
      <c r="A122" s="24" t="s">
        <v>24</v>
      </c>
      <c r="B122" s="24" t="s">
        <v>386</v>
      </c>
      <c r="C122" s="36">
        <v>2018.0</v>
      </c>
      <c r="D122" s="37" t="s">
        <v>4</v>
      </c>
      <c r="E122" s="37" t="s">
        <v>18</v>
      </c>
      <c r="F122" s="59">
        <v>1.56</v>
      </c>
    </row>
    <row r="123">
      <c r="A123" s="24" t="s">
        <v>25</v>
      </c>
      <c r="B123" s="24" t="s">
        <v>406</v>
      </c>
      <c r="C123" s="36">
        <v>2018.0</v>
      </c>
      <c r="D123" s="37" t="s">
        <v>4</v>
      </c>
      <c r="E123" s="37" t="s">
        <v>18</v>
      </c>
      <c r="F123" s="59">
        <v>2.597</v>
      </c>
    </row>
    <row r="124">
      <c r="A124" s="24" t="s">
        <v>26</v>
      </c>
      <c r="B124" s="24" t="s">
        <v>392</v>
      </c>
      <c r="C124" s="36">
        <v>2018.0</v>
      </c>
      <c r="D124" s="37" t="s">
        <v>4</v>
      </c>
      <c r="E124" s="37" t="s">
        <v>18</v>
      </c>
      <c r="F124" s="59">
        <v>3.322</v>
      </c>
    </row>
    <row r="125">
      <c r="A125" s="24" t="s">
        <v>27</v>
      </c>
      <c r="B125" s="24" t="s">
        <v>389</v>
      </c>
      <c r="C125" s="36">
        <v>2018.0</v>
      </c>
      <c r="D125" s="37" t="s">
        <v>4</v>
      </c>
      <c r="E125" s="37" t="s">
        <v>18</v>
      </c>
      <c r="F125" s="59">
        <v>3.039</v>
      </c>
    </row>
    <row r="126">
      <c r="A126" s="24" t="s">
        <v>28</v>
      </c>
      <c r="B126" s="24" t="s">
        <v>391</v>
      </c>
      <c r="C126" s="36">
        <v>2018.0</v>
      </c>
      <c r="D126" s="37" t="s">
        <v>4</v>
      </c>
      <c r="E126" s="37" t="s">
        <v>18</v>
      </c>
      <c r="F126" s="59">
        <v>3.114</v>
      </c>
    </row>
    <row r="127">
      <c r="A127" s="24" t="s">
        <v>29</v>
      </c>
      <c r="B127" s="24" t="s">
        <v>396</v>
      </c>
      <c r="C127" s="36">
        <v>2018.0</v>
      </c>
      <c r="D127" s="37" t="s">
        <v>4</v>
      </c>
      <c r="E127" s="37" t="s">
        <v>18</v>
      </c>
      <c r="F127" s="59">
        <v>2.538</v>
      </c>
    </row>
    <row r="128">
      <c r="A128" s="24" t="s">
        <v>30</v>
      </c>
      <c r="B128" s="24" t="s">
        <v>376</v>
      </c>
      <c r="C128" s="36">
        <v>2018.0</v>
      </c>
      <c r="D128" s="37" t="s">
        <v>4</v>
      </c>
      <c r="E128" s="37" t="s">
        <v>18</v>
      </c>
      <c r="F128" s="59">
        <v>4.137</v>
      </c>
    </row>
    <row r="129">
      <c r="A129" s="24" t="s">
        <v>31</v>
      </c>
      <c r="B129" s="24" t="s">
        <v>407</v>
      </c>
      <c r="C129" s="36">
        <v>2018.0</v>
      </c>
      <c r="D129" s="37" t="s">
        <v>4</v>
      </c>
      <c r="E129" s="37" t="s">
        <v>18</v>
      </c>
      <c r="F129" s="59">
        <v>3.14</v>
      </c>
    </row>
    <row r="130">
      <c r="A130" s="24" t="s">
        <v>32</v>
      </c>
      <c r="B130" s="24" t="s">
        <v>381</v>
      </c>
      <c r="C130" s="36">
        <v>2018.0</v>
      </c>
      <c r="D130" s="37" t="s">
        <v>4</v>
      </c>
      <c r="E130" s="37" t="s">
        <v>18</v>
      </c>
      <c r="F130" s="59">
        <v>1.249</v>
      </c>
    </row>
    <row r="131">
      <c r="A131" s="24" t="s">
        <v>33</v>
      </c>
      <c r="B131" s="24" t="s">
        <v>390</v>
      </c>
      <c r="C131" s="36">
        <v>2018.0</v>
      </c>
      <c r="D131" s="37" t="s">
        <v>4</v>
      </c>
      <c r="E131" s="37" t="s">
        <v>18</v>
      </c>
      <c r="F131" s="59">
        <v>2.399</v>
      </c>
    </row>
    <row r="132">
      <c r="A132" s="24" t="s">
        <v>34</v>
      </c>
      <c r="B132" s="24" t="s">
        <v>398</v>
      </c>
      <c r="C132" s="36">
        <v>2018.0</v>
      </c>
      <c r="D132" s="37" t="s">
        <v>4</v>
      </c>
      <c r="E132" s="37" t="s">
        <v>18</v>
      </c>
      <c r="F132" s="59">
        <v>1.4</v>
      </c>
    </row>
    <row r="133">
      <c r="A133" s="24" t="s">
        <v>35</v>
      </c>
      <c r="B133" s="24" t="s">
        <v>399</v>
      </c>
      <c r="C133" s="36">
        <v>2018.0</v>
      </c>
      <c r="D133" s="37" t="s">
        <v>4</v>
      </c>
      <c r="E133" s="37" t="s">
        <v>18</v>
      </c>
      <c r="F133" s="59">
        <v>4.631</v>
      </c>
    </row>
    <row r="134">
      <c r="A134" s="27" t="s">
        <v>3</v>
      </c>
      <c r="B134" s="24" t="s">
        <v>400</v>
      </c>
      <c r="C134" s="36">
        <v>2019.0</v>
      </c>
      <c r="D134" s="37" t="s">
        <v>4</v>
      </c>
      <c r="E134" s="37" t="s">
        <v>18</v>
      </c>
      <c r="F134" s="61">
        <f>AVERAGE(F135:F166)</f>
        <v>3.1990625</v>
      </c>
    </row>
    <row r="135">
      <c r="A135" s="27" t="s">
        <v>4</v>
      </c>
      <c r="B135" s="24" t="s">
        <v>378</v>
      </c>
      <c r="C135" s="36">
        <v>2019.0</v>
      </c>
      <c r="D135" s="37" t="s">
        <v>4</v>
      </c>
      <c r="E135" s="37" t="s">
        <v>18</v>
      </c>
      <c r="F135" s="58">
        <v>3.415</v>
      </c>
    </row>
    <row r="136">
      <c r="A136" s="24" t="s">
        <v>5</v>
      </c>
      <c r="B136" s="24" t="s">
        <v>384</v>
      </c>
      <c r="C136" s="36">
        <v>2019.0</v>
      </c>
      <c r="D136" s="37" t="s">
        <v>4</v>
      </c>
      <c r="E136" s="37" t="s">
        <v>18</v>
      </c>
      <c r="F136" s="59">
        <v>5.0</v>
      </c>
    </row>
    <row r="137">
      <c r="A137" s="24" t="s">
        <v>6</v>
      </c>
      <c r="B137" s="24" t="s">
        <v>394</v>
      </c>
      <c r="C137" s="36">
        <v>2019.0</v>
      </c>
      <c r="D137" s="37" t="s">
        <v>4</v>
      </c>
      <c r="E137" s="37" t="s">
        <v>18</v>
      </c>
      <c r="F137" s="59">
        <v>5.0</v>
      </c>
    </row>
    <row r="138">
      <c r="A138" s="24" t="s">
        <v>7</v>
      </c>
      <c r="B138" s="24" t="s">
        <v>385</v>
      </c>
      <c r="C138" s="36">
        <v>2019.0</v>
      </c>
      <c r="D138" s="37" t="s">
        <v>4</v>
      </c>
      <c r="E138" s="37" t="s">
        <v>18</v>
      </c>
      <c r="F138" s="59">
        <v>3.375</v>
      </c>
    </row>
    <row r="139">
      <c r="A139" s="24" t="s">
        <v>8</v>
      </c>
      <c r="B139" s="24" t="s">
        <v>405</v>
      </c>
      <c r="C139" s="36">
        <v>2019.0</v>
      </c>
      <c r="D139" s="37" t="s">
        <v>4</v>
      </c>
      <c r="E139" s="37" t="s">
        <v>18</v>
      </c>
      <c r="F139" s="59">
        <v>3.418</v>
      </c>
    </row>
    <row r="140">
      <c r="A140" s="24" t="s">
        <v>9</v>
      </c>
      <c r="B140" s="24" t="s">
        <v>397</v>
      </c>
      <c r="C140" s="36">
        <v>2019.0</v>
      </c>
      <c r="D140" s="37" t="s">
        <v>4</v>
      </c>
      <c r="E140" s="37" t="s">
        <v>18</v>
      </c>
      <c r="F140" s="59">
        <v>4.804</v>
      </c>
    </row>
    <row r="141">
      <c r="A141" s="24" t="s">
        <v>10</v>
      </c>
      <c r="B141" s="24" t="s">
        <v>388</v>
      </c>
      <c r="C141" s="36">
        <v>2019.0</v>
      </c>
      <c r="D141" s="37" t="s">
        <v>4</v>
      </c>
      <c r="E141" s="37" t="s">
        <v>18</v>
      </c>
      <c r="F141" s="59">
        <v>1.923</v>
      </c>
    </row>
    <row r="142">
      <c r="A142" s="24" t="s">
        <v>11</v>
      </c>
      <c r="B142" s="24" t="s">
        <v>402</v>
      </c>
      <c r="C142" s="36">
        <v>2019.0</v>
      </c>
      <c r="D142" s="37" t="s">
        <v>4</v>
      </c>
      <c r="E142" s="37" t="s">
        <v>18</v>
      </c>
      <c r="F142" s="59">
        <v>3.558</v>
      </c>
    </row>
    <row r="143">
      <c r="A143" s="24" t="s">
        <v>12</v>
      </c>
      <c r="B143" s="24" t="s">
        <v>401</v>
      </c>
      <c r="C143" s="36">
        <v>2019.0</v>
      </c>
      <c r="D143" s="37" t="s">
        <v>4</v>
      </c>
      <c r="E143" s="37" t="s">
        <v>18</v>
      </c>
      <c r="F143" s="59">
        <v>3.517</v>
      </c>
    </row>
    <row r="144">
      <c r="A144" s="24" t="s">
        <v>13</v>
      </c>
      <c r="B144" s="24" t="s">
        <v>403</v>
      </c>
      <c r="C144" s="36">
        <v>2019.0</v>
      </c>
      <c r="D144" s="37" t="s">
        <v>4</v>
      </c>
      <c r="E144" s="37" t="s">
        <v>18</v>
      </c>
      <c r="F144" s="59">
        <v>3.184</v>
      </c>
    </row>
    <row r="145">
      <c r="A145" s="24" t="s">
        <v>14</v>
      </c>
      <c r="B145" s="24" t="s">
        <v>395</v>
      </c>
      <c r="C145" s="36">
        <v>2019.0</v>
      </c>
      <c r="D145" s="37" t="s">
        <v>4</v>
      </c>
      <c r="E145" s="37" t="s">
        <v>18</v>
      </c>
      <c r="F145" s="59">
        <v>2.149</v>
      </c>
    </row>
    <row r="146">
      <c r="A146" s="24" t="s">
        <v>15</v>
      </c>
      <c r="B146" s="24" t="s">
        <v>377</v>
      </c>
      <c r="C146" s="36">
        <v>2019.0</v>
      </c>
      <c r="D146" s="37" t="s">
        <v>4</v>
      </c>
      <c r="E146" s="37" t="s">
        <v>18</v>
      </c>
      <c r="F146" s="59">
        <v>4.655</v>
      </c>
    </row>
    <row r="147">
      <c r="A147" s="24" t="s">
        <v>16</v>
      </c>
      <c r="B147" s="24" t="s">
        <v>382</v>
      </c>
      <c r="C147" s="36">
        <v>2019.0</v>
      </c>
      <c r="D147" s="37" t="s">
        <v>4</v>
      </c>
      <c r="E147" s="37" t="s">
        <v>18</v>
      </c>
      <c r="F147" s="59">
        <v>2.091</v>
      </c>
    </row>
    <row r="148">
      <c r="A148" s="24" t="s">
        <v>17</v>
      </c>
      <c r="B148" s="24" t="s">
        <v>404</v>
      </c>
      <c r="C148" s="36">
        <v>2019.0</v>
      </c>
      <c r="D148" s="37" t="s">
        <v>4</v>
      </c>
      <c r="E148" s="37" t="s">
        <v>18</v>
      </c>
      <c r="F148" s="59">
        <v>2.777</v>
      </c>
    </row>
    <row r="149">
      <c r="A149" s="24" t="s">
        <v>18</v>
      </c>
      <c r="B149" s="24" t="s">
        <v>383</v>
      </c>
      <c r="C149" s="36">
        <v>2019.0</v>
      </c>
      <c r="D149" s="37" t="s">
        <v>4</v>
      </c>
      <c r="E149" s="37" t="s">
        <v>18</v>
      </c>
      <c r="F149" s="59">
        <v>3.165</v>
      </c>
    </row>
    <row r="150">
      <c r="A150" s="24" t="s">
        <v>19</v>
      </c>
      <c r="B150" s="24" t="s">
        <v>380</v>
      </c>
      <c r="C150" s="36">
        <v>2019.0</v>
      </c>
      <c r="D150" s="37" t="s">
        <v>4</v>
      </c>
      <c r="E150" s="37" t="s">
        <v>18</v>
      </c>
      <c r="F150" s="59">
        <v>2.102</v>
      </c>
    </row>
    <row r="151">
      <c r="A151" s="24" t="s">
        <v>20</v>
      </c>
      <c r="B151" s="24" t="s">
        <v>387</v>
      </c>
      <c r="C151" s="36">
        <v>2019.0</v>
      </c>
      <c r="D151" s="37" t="s">
        <v>4</v>
      </c>
      <c r="E151" s="37" t="s">
        <v>18</v>
      </c>
      <c r="F151" s="59">
        <v>3.226</v>
      </c>
    </row>
    <row r="152">
      <c r="A152" s="24" t="s">
        <v>21</v>
      </c>
      <c r="B152" s="24" t="s">
        <v>393</v>
      </c>
      <c r="C152" s="36">
        <v>2019.0</v>
      </c>
      <c r="D152" s="37" t="s">
        <v>4</v>
      </c>
      <c r="E152" s="37" t="s">
        <v>18</v>
      </c>
      <c r="F152" s="59">
        <v>2.107</v>
      </c>
    </row>
    <row r="153">
      <c r="A153" s="24" t="s">
        <v>22</v>
      </c>
      <c r="B153" s="24" t="s">
        <v>408</v>
      </c>
      <c r="C153" s="36">
        <v>2019.0</v>
      </c>
      <c r="D153" s="37" t="s">
        <v>4</v>
      </c>
      <c r="E153" s="37" t="s">
        <v>18</v>
      </c>
      <c r="F153" s="59">
        <v>4.227</v>
      </c>
    </row>
    <row r="154">
      <c r="A154" s="24" t="s">
        <v>23</v>
      </c>
      <c r="B154" s="24" t="s">
        <v>379</v>
      </c>
      <c r="C154" s="36">
        <v>2019.0</v>
      </c>
      <c r="D154" s="37" t="s">
        <v>4</v>
      </c>
      <c r="E154" s="37" t="s">
        <v>18</v>
      </c>
      <c r="F154" s="59">
        <v>1.722</v>
      </c>
    </row>
    <row r="155">
      <c r="A155" s="24" t="s">
        <v>24</v>
      </c>
      <c r="B155" s="24" t="s">
        <v>386</v>
      </c>
      <c r="C155" s="36">
        <v>2019.0</v>
      </c>
      <c r="D155" s="37" t="s">
        <v>4</v>
      </c>
      <c r="E155" s="37" t="s">
        <v>18</v>
      </c>
      <c r="F155" s="59">
        <v>1.695</v>
      </c>
    </row>
    <row r="156">
      <c r="A156" s="24" t="s">
        <v>25</v>
      </c>
      <c r="B156" s="24" t="s">
        <v>406</v>
      </c>
      <c r="C156" s="36">
        <v>2019.0</v>
      </c>
      <c r="D156" s="37" t="s">
        <v>4</v>
      </c>
      <c r="E156" s="37" t="s">
        <v>18</v>
      </c>
      <c r="F156" s="59">
        <v>4.162</v>
      </c>
    </row>
    <row r="157">
      <c r="A157" s="24" t="s">
        <v>26</v>
      </c>
      <c r="B157" s="24" t="s">
        <v>392</v>
      </c>
      <c r="C157" s="36">
        <v>2019.0</v>
      </c>
      <c r="D157" s="37" t="s">
        <v>4</v>
      </c>
      <c r="E157" s="37" t="s">
        <v>18</v>
      </c>
      <c r="F157" s="59">
        <v>5.0</v>
      </c>
    </row>
    <row r="158">
      <c r="A158" s="24" t="s">
        <v>27</v>
      </c>
      <c r="B158" s="24" t="s">
        <v>389</v>
      </c>
      <c r="C158" s="36">
        <v>2019.0</v>
      </c>
      <c r="D158" s="37" t="s">
        <v>4</v>
      </c>
      <c r="E158" s="37" t="s">
        <v>18</v>
      </c>
      <c r="F158" s="59">
        <v>3.603</v>
      </c>
    </row>
    <row r="159">
      <c r="A159" s="24" t="s">
        <v>28</v>
      </c>
      <c r="B159" s="24" t="s">
        <v>391</v>
      </c>
      <c r="C159" s="36">
        <v>2019.0</v>
      </c>
      <c r="D159" s="37" t="s">
        <v>4</v>
      </c>
      <c r="E159" s="37" t="s">
        <v>18</v>
      </c>
      <c r="F159" s="59">
        <v>3.146</v>
      </c>
    </row>
    <row r="160">
      <c r="A160" s="24" t="s">
        <v>29</v>
      </c>
      <c r="B160" s="24" t="s">
        <v>396</v>
      </c>
      <c r="C160" s="36">
        <v>2019.0</v>
      </c>
      <c r="D160" s="37" t="s">
        <v>4</v>
      </c>
      <c r="E160" s="37" t="s">
        <v>18</v>
      </c>
      <c r="F160" s="59">
        <v>3.118</v>
      </c>
    </row>
    <row r="161">
      <c r="A161" s="24" t="s">
        <v>30</v>
      </c>
      <c r="B161" s="24" t="s">
        <v>376</v>
      </c>
      <c r="C161" s="36">
        <v>2019.0</v>
      </c>
      <c r="D161" s="37" t="s">
        <v>4</v>
      </c>
      <c r="E161" s="37" t="s">
        <v>18</v>
      </c>
      <c r="F161" s="59">
        <v>2.908</v>
      </c>
    </row>
    <row r="162">
      <c r="A162" s="24" t="s">
        <v>31</v>
      </c>
      <c r="B162" s="24" t="s">
        <v>407</v>
      </c>
      <c r="C162" s="36">
        <v>2019.0</v>
      </c>
      <c r="D162" s="37" t="s">
        <v>4</v>
      </c>
      <c r="E162" s="37" t="s">
        <v>18</v>
      </c>
      <c r="F162" s="59">
        <v>2.553</v>
      </c>
    </row>
    <row r="163">
      <c r="A163" s="24" t="s">
        <v>32</v>
      </c>
      <c r="B163" s="24" t="s">
        <v>381</v>
      </c>
      <c r="C163" s="36">
        <v>2019.0</v>
      </c>
      <c r="D163" s="37" t="s">
        <v>4</v>
      </c>
      <c r="E163" s="37" t="s">
        <v>18</v>
      </c>
      <c r="F163" s="59">
        <v>1.326</v>
      </c>
    </row>
    <row r="164">
      <c r="A164" s="24" t="s">
        <v>33</v>
      </c>
      <c r="B164" s="24" t="s">
        <v>390</v>
      </c>
      <c r="C164" s="36">
        <v>2019.0</v>
      </c>
      <c r="D164" s="37" t="s">
        <v>4</v>
      </c>
      <c r="E164" s="37" t="s">
        <v>18</v>
      </c>
      <c r="F164" s="59">
        <v>2.843</v>
      </c>
    </row>
    <row r="165">
      <c r="A165" s="24" t="s">
        <v>34</v>
      </c>
      <c r="B165" s="24" t="s">
        <v>398</v>
      </c>
      <c r="C165" s="36">
        <v>2019.0</v>
      </c>
      <c r="D165" s="37" t="s">
        <v>4</v>
      </c>
      <c r="E165" s="37" t="s">
        <v>18</v>
      </c>
      <c r="F165" s="59">
        <v>1.601</v>
      </c>
    </row>
    <row r="166">
      <c r="A166" s="24" t="s">
        <v>35</v>
      </c>
      <c r="B166" s="24" t="s">
        <v>399</v>
      </c>
      <c r="C166" s="36">
        <v>2019.0</v>
      </c>
      <c r="D166" s="37" t="s">
        <v>4</v>
      </c>
      <c r="E166" s="37" t="s">
        <v>18</v>
      </c>
      <c r="F166" s="59">
        <v>5.0</v>
      </c>
    </row>
    <row r="167">
      <c r="A167" s="27" t="s">
        <v>3</v>
      </c>
      <c r="B167" s="24" t="s">
        <v>400</v>
      </c>
      <c r="C167" s="36">
        <v>2020.0</v>
      </c>
      <c r="D167" s="37" t="s">
        <v>4</v>
      </c>
      <c r="E167" s="37" t="s">
        <v>18</v>
      </c>
      <c r="F167" s="60">
        <f>AVERAGE(F168:F199)</f>
        <v>2.88359375</v>
      </c>
    </row>
    <row r="168">
      <c r="A168" s="27" t="s">
        <v>4</v>
      </c>
      <c r="B168" s="24" t="s">
        <v>378</v>
      </c>
      <c r="C168" s="36">
        <v>2020.0</v>
      </c>
      <c r="D168" s="37" t="s">
        <v>4</v>
      </c>
      <c r="E168" s="37" t="s">
        <v>18</v>
      </c>
      <c r="F168" s="59">
        <v>3.425</v>
      </c>
    </row>
    <row r="169">
      <c r="A169" s="24" t="s">
        <v>5</v>
      </c>
      <c r="B169" s="24" t="s">
        <v>384</v>
      </c>
      <c r="C169" s="36">
        <v>2020.0</v>
      </c>
      <c r="D169" s="37" t="s">
        <v>4</v>
      </c>
      <c r="E169" s="37" t="s">
        <v>18</v>
      </c>
      <c r="F169" s="59">
        <v>5.0</v>
      </c>
    </row>
    <row r="170">
      <c r="A170" s="24" t="s">
        <v>6</v>
      </c>
      <c r="B170" s="24" t="s">
        <v>394</v>
      </c>
      <c r="C170" s="36">
        <v>2020.0</v>
      </c>
      <c r="D170" s="37" t="s">
        <v>4</v>
      </c>
      <c r="E170" s="37" t="s">
        <v>18</v>
      </c>
      <c r="F170" s="59">
        <v>5.0</v>
      </c>
    </row>
    <row r="171">
      <c r="A171" s="24" t="s">
        <v>7</v>
      </c>
      <c r="B171" s="24" t="s">
        <v>385</v>
      </c>
      <c r="C171" s="36">
        <v>2020.0</v>
      </c>
      <c r="D171" s="37" t="s">
        <v>4</v>
      </c>
      <c r="E171" s="37" t="s">
        <v>18</v>
      </c>
      <c r="F171" s="59">
        <v>1.723</v>
      </c>
    </row>
    <row r="172">
      <c r="A172" s="24" t="s">
        <v>8</v>
      </c>
      <c r="B172" s="24" t="s">
        <v>405</v>
      </c>
      <c r="C172" s="36">
        <v>2020.0</v>
      </c>
      <c r="D172" s="37" t="s">
        <v>4</v>
      </c>
      <c r="E172" s="37" t="s">
        <v>18</v>
      </c>
      <c r="F172" s="59">
        <v>3.204</v>
      </c>
    </row>
    <row r="173">
      <c r="A173" s="24" t="s">
        <v>9</v>
      </c>
      <c r="B173" s="24" t="s">
        <v>397</v>
      </c>
      <c r="C173" s="36">
        <v>2020.0</v>
      </c>
      <c r="D173" s="37" t="s">
        <v>4</v>
      </c>
      <c r="E173" s="37" t="s">
        <v>18</v>
      </c>
      <c r="F173" s="59">
        <v>4.224</v>
      </c>
    </row>
    <row r="174">
      <c r="A174" s="24" t="s">
        <v>10</v>
      </c>
      <c r="B174" s="24" t="s">
        <v>388</v>
      </c>
      <c r="C174" s="36">
        <v>2020.0</v>
      </c>
      <c r="D174" s="37" t="s">
        <v>4</v>
      </c>
      <c r="E174" s="37" t="s">
        <v>18</v>
      </c>
      <c r="F174" s="59">
        <v>1.629</v>
      </c>
    </row>
    <row r="175">
      <c r="A175" s="24" t="s">
        <v>11</v>
      </c>
      <c r="B175" s="24" t="s">
        <v>402</v>
      </c>
      <c r="C175" s="36">
        <v>2020.0</v>
      </c>
      <c r="D175" s="37" t="s">
        <v>4</v>
      </c>
      <c r="E175" s="37" t="s">
        <v>18</v>
      </c>
      <c r="F175" s="59">
        <v>3.29</v>
      </c>
    </row>
    <row r="176">
      <c r="A176" s="24" t="s">
        <v>12</v>
      </c>
      <c r="B176" s="24" t="s">
        <v>401</v>
      </c>
      <c r="C176" s="36">
        <v>2020.0</v>
      </c>
      <c r="D176" s="37" t="s">
        <v>4</v>
      </c>
      <c r="E176" s="37" t="s">
        <v>18</v>
      </c>
      <c r="F176" s="59">
        <v>2.378</v>
      </c>
    </row>
    <row r="177">
      <c r="A177" s="24" t="s">
        <v>13</v>
      </c>
      <c r="B177" s="24" t="s">
        <v>403</v>
      </c>
      <c r="C177" s="36">
        <v>2020.0</v>
      </c>
      <c r="D177" s="37" t="s">
        <v>4</v>
      </c>
      <c r="E177" s="37" t="s">
        <v>18</v>
      </c>
      <c r="F177" s="59">
        <v>2.904</v>
      </c>
    </row>
    <row r="178">
      <c r="A178" s="24" t="s">
        <v>14</v>
      </c>
      <c r="B178" s="24" t="s">
        <v>395</v>
      </c>
      <c r="C178" s="36">
        <v>2020.0</v>
      </c>
      <c r="D178" s="37" t="s">
        <v>4</v>
      </c>
      <c r="E178" s="37" t="s">
        <v>18</v>
      </c>
      <c r="F178" s="59">
        <v>2.657</v>
      </c>
    </row>
    <row r="179">
      <c r="A179" s="24" t="s">
        <v>15</v>
      </c>
      <c r="B179" s="24" t="s">
        <v>377</v>
      </c>
      <c r="C179" s="36">
        <v>2020.0</v>
      </c>
      <c r="D179" s="37" t="s">
        <v>4</v>
      </c>
      <c r="E179" s="37" t="s">
        <v>18</v>
      </c>
      <c r="F179" s="59">
        <v>3.962</v>
      </c>
    </row>
    <row r="180">
      <c r="A180" s="24" t="s">
        <v>16</v>
      </c>
      <c r="B180" s="24" t="s">
        <v>382</v>
      </c>
      <c r="C180" s="36">
        <v>2020.0</v>
      </c>
      <c r="D180" s="37" t="s">
        <v>4</v>
      </c>
      <c r="E180" s="37" t="s">
        <v>18</v>
      </c>
      <c r="F180" s="59">
        <v>1.672</v>
      </c>
    </row>
    <row r="181">
      <c r="A181" s="24" t="s">
        <v>17</v>
      </c>
      <c r="B181" s="24" t="s">
        <v>404</v>
      </c>
      <c r="C181" s="36">
        <v>2020.0</v>
      </c>
      <c r="D181" s="37" t="s">
        <v>4</v>
      </c>
      <c r="E181" s="37" t="s">
        <v>18</v>
      </c>
      <c r="F181" s="59">
        <v>2.589</v>
      </c>
    </row>
    <row r="182">
      <c r="A182" s="24" t="s">
        <v>18</v>
      </c>
      <c r="B182" s="24" t="s">
        <v>383</v>
      </c>
      <c r="C182" s="36">
        <v>2020.0</v>
      </c>
      <c r="D182" s="37" t="s">
        <v>4</v>
      </c>
      <c r="E182" s="37" t="s">
        <v>18</v>
      </c>
      <c r="F182" s="59">
        <v>3.536</v>
      </c>
    </row>
    <row r="183">
      <c r="A183" s="24" t="s">
        <v>19</v>
      </c>
      <c r="B183" s="24" t="s">
        <v>380</v>
      </c>
      <c r="C183" s="36">
        <v>2020.0</v>
      </c>
      <c r="D183" s="37" t="s">
        <v>4</v>
      </c>
      <c r="E183" s="37" t="s">
        <v>18</v>
      </c>
      <c r="F183" s="59">
        <v>1.856</v>
      </c>
    </row>
    <row r="184">
      <c r="A184" s="24" t="s">
        <v>20</v>
      </c>
      <c r="B184" s="24" t="s">
        <v>387</v>
      </c>
      <c r="C184" s="36">
        <v>2020.0</v>
      </c>
      <c r="D184" s="37" t="s">
        <v>4</v>
      </c>
      <c r="E184" s="37" t="s">
        <v>18</v>
      </c>
      <c r="F184" s="59">
        <v>2.42</v>
      </c>
    </row>
    <row r="185">
      <c r="A185" s="24" t="s">
        <v>21</v>
      </c>
      <c r="B185" s="24" t="s">
        <v>393</v>
      </c>
      <c r="C185" s="36">
        <v>2020.0</v>
      </c>
      <c r="D185" s="37" t="s">
        <v>4</v>
      </c>
      <c r="E185" s="37" t="s">
        <v>18</v>
      </c>
      <c r="F185" s="59">
        <v>1.614</v>
      </c>
    </row>
    <row r="186">
      <c r="A186" s="24" t="s">
        <v>22</v>
      </c>
      <c r="B186" s="24" t="s">
        <v>408</v>
      </c>
      <c r="C186" s="36">
        <v>2020.0</v>
      </c>
      <c r="D186" s="37" t="s">
        <v>4</v>
      </c>
      <c r="E186" s="37" t="s">
        <v>18</v>
      </c>
      <c r="F186" s="59">
        <v>3.393</v>
      </c>
    </row>
    <row r="187">
      <c r="A187" s="24" t="s">
        <v>23</v>
      </c>
      <c r="B187" s="24" t="s">
        <v>379</v>
      </c>
      <c r="C187" s="36">
        <v>2020.0</v>
      </c>
      <c r="D187" s="37" t="s">
        <v>4</v>
      </c>
      <c r="E187" s="37" t="s">
        <v>18</v>
      </c>
      <c r="F187" s="59">
        <v>1.628</v>
      </c>
    </row>
    <row r="188">
      <c r="A188" s="24" t="s">
        <v>24</v>
      </c>
      <c r="B188" s="24" t="s">
        <v>386</v>
      </c>
      <c r="C188" s="36">
        <v>2020.0</v>
      </c>
      <c r="D188" s="37" t="s">
        <v>4</v>
      </c>
      <c r="E188" s="37" t="s">
        <v>18</v>
      </c>
      <c r="F188" s="59">
        <v>1.561</v>
      </c>
    </row>
    <row r="189">
      <c r="A189" s="24" t="s">
        <v>25</v>
      </c>
      <c r="B189" s="24" t="s">
        <v>406</v>
      </c>
      <c r="C189" s="36">
        <v>2020.0</v>
      </c>
      <c r="D189" s="37" t="s">
        <v>4</v>
      </c>
      <c r="E189" s="37" t="s">
        <v>18</v>
      </c>
      <c r="F189" s="59">
        <v>4.084</v>
      </c>
    </row>
    <row r="190">
      <c r="A190" s="24" t="s">
        <v>26</v>
      </c>
      <c r="B190" s="24" t="s">
        <v>392</v>
      </c>
      <c r="C190" s="36">
        <v>2020.0</v>
      </c>
      <c r="D190" s="37" t="s">
        <v>4</v>
      </c>
      <c r="E190" s="37" t="s">
        <v>18</v>
      </c>
      <c r="F190" s="59">
        <v>3.689</v>
      </c>
    </row>
    <row r="191">
      <c r="A191" s="24" t="s">
        <v>27</v>
      </c>
      <c r="B191" s="24" t="s">
        <v>389</v>
      </c>
      <c r="C191" s="36">
        <v>2020.0</v>
      </c>
      <c r="D191" s="37" t="s">
        <v>4</v>
      </c>
      <c r="E191" s="37" t="s">
        <v>18</v>
      </c>
      <c r="F191" s="59">
        <v>4.167</v>
      </c>
    </row>
    <row r="192">
      <c r="A192" s="24" t="s">
        <v>28</v>
      </c>
      <c r="B192" s="24" t="s">
        <v>391</v>
      </c>
      <c r="C192" s="36">
        <v>2020.0</v>
      </c>
      <c r="D192" s="37" t="s">
        <v>4</v>
      </c>
      <c r="E192" s="37" t="s">
        <v>18</v>
      </c>
      <c r="F192" s="59">
        <v>2.747</v>
      </c>
    </row>
    <row r="193">
      <c r="A193" s="24" t="s">
        <v>29</v>
      </c>
      <c r="B193" s="24" t="s">
        <v>396</v>
      </c>
      <c r="C193" s="36">
        <v>2020.0</v>
      </c>
      <c r="D193" s="37" t="s">
        <v>4</v>
      </c>
      <c r="E193" s="37" t="s">
        <v>18</v>
      </c>
      <c r="F193" s="59">
        <v>3.234</v>
      </c>
    </row>
    <row r="194">
      <c r="A194" s="24" t="s">
        <v>30</v>
      </c>
      <c r="B194" s="24" t="s">
        <v>376</v>
      </c>
      <c r="C194" s="36">
        <v>2020.0</v>
      </c>
      <c r="D194" s="37" t="s">
        <v>4</v>
      </c>
      <c r="E194" s="37" t="s">
        <v>18</v>
      </c>
      <c r="F194" s="59">
        <v>1.942</v>
      </c>
    </row>
    <row r="195">
      <c r="A195" s="24" t="s">
        <v>31</v>
      </c>
      <c r="B195" s="24" t="s">
        <v>407</v>
      </c>
      <c r="C195" s="36">
        <v>2020.0</v>
      </c>
      <c r="D195" s="37" t="s">
        <v>4</v>
      </c>
      <c r="E195" s="37" t="s">
        <v>18</v>
      </c>
      <c r="F195" s="59">
        <v>2.396</v>
      </c>
    </row>
    <row r="196">
      <c r="A196" s="24" t="s">
        <v>32</v>
      </c>
      <c r="B196" s="24" t="s">
        <v>381</v>
      </c>
      <c r="C196" s="36">
        <v>2020.0</v>
      </c>
      <c r="D196" s="37" t="s">
        <v>4</v>
      </c>
      <c r="E196" s="37" t="s">
        <v>18</v>
      </c>
      <c r="F196" s="59">
        <v>1.581</v>
      </c>
    </row>
    <row r="197">
      <c r="A197" s="24" t="s">
        <v>33</v>
      </c>
      <c r="B197" s="24" t="s">
        <v>390</v>
      </c>
      <c r="C197" s="36">
        <v>2020.0</v>
      </c>
      <c r="D197" s="37" t="s">
        <v>4</v>
      </c>
      <c r="E197" s="37" t="s">
        <v>18</v>
      </c>
      <c r="F197" s="59">
        <v>2.316</v>
      </c>
    </row>
    <row r="198">
      <c r="A198" s="24" t="s">
        <v>34</v>
      </c>
      <c r="B198" s="24" t="s">
        <v>398</v>
      </c>
      <c r="C198" s="36">
        <v>2020.0</v>
      </c>
      <c r="D198" s="37" t="s">
        <v>4</v>
      </c>
      <c r="E198" s="37" t="s">
        <v>18</v>
      </c>
      <c r="F198" s="59">
        <v>1.454</v>
      </c>
    </row>
    <row r="199">
      <c r="A199" s="24" t="s">
        <v>35</v>
      </c>
      <c r="B199" s="24" t="s">
        <v>399</v>
      </c>
      <c r="C199" s="36">
        <v>2020.0</v>
      </c>
      <c r="D199" s="37" t="s">
        <v>4</v>
      </c>
      <c r="E199" s="37" t="s">
        <v>18</v>
      </c>
      <c r="F199" s="59">
        <v>5.0</v>
      </c>
    </row>
    <row r="200">
      <c r="A200" s="27" t="s">
        <v>3</v>
      </c>
      <c r="B200" s="24" t="s">
        <v>400</v>
      </c>
      <c r="C200" s="36">
        <v>2021.0</v>
      </c>
      <c r="D200" s="37" t="s">
        <v>4</v>
      </c>
      <c r="E200" s="37" t="s">
        <v>18</v>
      </c>
      <c r="F200" s="60">
        <f>AVERAGE(F201:F232)</f>
        <v>2.8264375</v>
      </c>
    </row>
    <row r="201">
      <c r="A201" s="27" t="s">
        <v>4</v>
      </c>
      <c r="B201" s="24" t="s">
        <v>378</v>
      </c>
      <c r="C201" s="36">
        <v>2021.0</v>
      </c>
      <c r="D201" s="37" t="s">
        <v>4</v>
      </c>
      <c r="E201" s="37" t="s">
        <v>18</v>
      </c>
      <c r="F201" s="59">
        <v>2.675</v>
      </c>
    </row>
    <row r="202">
      <c r="A202" s="24" t="s">
        <v>5</v>
      </c>
      <c r="B202" s="24" t="s">
        <v>384</v>
      </c>
      <c r="C202" s="36">
        <v>2021.0</v>
      </c>
      <c r="D202" s="37" t="s">
        <v>4</v>
      </c>
      <c r="E202" s="37" t="s">
        <v>18</v>
      </c>
      <c r="F202" s="59">
        <v>4.732</v>
      </c>
    </row>
    <row r="203">
      <c r="A203" s="24" t="s">
        <v>6</v>
      </c>
      <c r="B203" s="24" t="s">
        <v>394</v>
      </c>
      <c r="C203" s="36">
        <v>2021.0</v>
      </c>
      <c r="D203" s="37" t="s">
        <v>4</v>
      </c>
      <c r="E203" s="37" t="s">
        <v>18</v>
      </c>
      <c r="F203" s="59">
        <v>5.0</v>
      </c>
    </row>
    <row r="204">
      <c r="A204" s="24" t="s">
        <v>7</v>
      </c>
      <c r="B204" s="24" t="s">
        <v>385</v>
      </c>
      <c r="C204" s="36">
        <v>2021.0</v>
      </c>
      <c r="D204" s="37" t="s">
        <v>4</v>
      </c>
      <c r="E204" s="37" t="s">
        <v>18</v>
      </c>
      <c r="F204" s="59">
        <v>1.785</v>
      </c>
    </row>
    <row r="205">
      <c r="A205" s="24" t="s">
        <v>8</v>
      </c>
      <c r="B205" s="24" t="s">
        <v>405</v>
      </c>
      <c r="C205" s="36">
        <v>2021.0</v>
      </c>
      <c r="D205" s="37" t="s">
        <v>4</v>
      </c>
      <c r="E205" s="37" t="s">
        <v>18</v>
      </c>
      <c r="F205" s="59">
        <v>3.251</v>
      </c>
    </row>
    <row r="206">
      <c r="A206" s="24" t="s">
        <v>9</v>
      </c>
      <c r="B206" s="24" t="s">
        <v>397</v>
      </c>
      <c r="C206" s="36">
        <v>2021.0</v>
      </c>
      <c r="D206" s="37" t="s">
        <v>4</v>
      </c>
      <c r="E206" s="37" t="s">
        <v>18</v>
      </c>
      <c r="F206" s="59">
        <v>4.251</v>
      </c>
    </row>
    <row r="207">
      <c r="A207" s="24" t="s">
        <v>10</v>
      </c>
      <c r="B207" s="24" t="s">
        <v>388</v>
      </c>
      <c r="C207" s="36">
        <v>2021.0</v>
      </c>
      <c r="D207" s="37" t="s">
        <v>4</v>
      </c>
      <c r="E207" s="37" t="s">
        <v>18</v>
      </c>
      <c r="F207" s="59">
        <v>1.56</v>
      </c>
    </row>
    <row r="208">
      <c r="A208" s="24" t="s">
        <v>11</v>
      </c>
      <c r="B208" s="24" t="s">
        <v>402</v>
      </c>
      <c r="C208" s="36">
        <v>2021.0</v>
      </c>
      <c r="D208" s="37" t="s">
        <v>4</v>
      </c>
      <c r="E208" s="37" t="s">
        <v>18</v>
      </c>
      <c r="F208" s="59">
        <v>2.876</v>
      </c>
    </row>
    <row r="209">
      <c r="A209" s="24" t="s">
        <v>12</v>
      </c>
      <c r="B209" s="24" t="s">
        <v>401</v>
      </c>
      <c r="C209" s="36">
        <v>2021.0</v>
      </c>
      <c r="D209" s="37" t="s">
        <v>4</v>
      </c>
      <c r="E209" s="37" t="s">
        <v>18</v>
      </c>
      <c r="F209" s="59">
        <v>2.36</v>
      </c>
    </row>
    <row r="210">
      <c r="A210" s="24" t="s">
        <v>13</v>
      </c>
      <c r="B210" s="24" t="s">
        <v>403</v>
      </c>
      <c r="C210" s="36">
        <v>2021.0</v>
      </c>
      <c r="D210" s="37" t="s">
        <v>4</v>
      </c>
      <c r="E210" s="37" t="s">
        <v>18</v>
      </c>
      <c r="F210" s="59">
        <v>2.717</v>
      </c>
    </row>
    <row r="211">
      <c r="A211" s="24" t="s">
        <v>14</v>
      </c>
      <c r="B211" s="24" t="s">
        <v>395</v>
      </c>
      <c r="C211" s="36">
        <v>2021.0</v>
      </c>
      <c r="D211" s="37" t="s">
        <v>4</v>
      </c>
      <c r="E211" s="37" t="s">
        <v>18</v>
      </c>
      <c r="F211" s="59">
        <v>3.809</v>
      </c>
    </row>
    <row r="212">
      <c r="A212" s="24" t="s">
        <v>15</v>
      </c>
      <c r="B212" s="24" t="s">
        <v>377</v>
      </c>
      <c r="C212" s="36">
        <v>2021.0</v>
      </c>
      <c r="D212" s="37" t="s">
        <v>4</v>
      </c>
      <c r="E212" s="37" t="s">
        <v>18</v>
      </c>
      <c r="F212" s="59">
        <v>3.517</v>
      </c>
    </row>
    <row r="213">
      <c r="A213" s="24" t="s">
        <v>16</v>
      </c>
      <c r="B213" s="24" t="s">
        <v>382</v>
      </c>
      <c r="C213" s="36">
        <v>2021.0</v>
      </c>
      <c r="D213" s="37" t="s">
        <v>4</v>
      </c>
      <c r="E213" s="37" t="s">
        <v>18</v>
      </c>
      <c r="F213" s="59">
        <v>1.682</v>
      </c>
    </row>
    <row r="214">
      <c r="A214" s="24" t="s">
        <v>17</v>
      </c>
      <c r="B214" s="24" t="s">
        <v>404</v>
      </c>
      <c r="C214" s="36">
        <v>2021.0</v>
      </c>
      <c r="D214" s="37" t="s">
        <v>4</v>
      </c>
      <c r="E214" s="37" t="s">
        <v>18</v>
      </c>
      <c r="F214" s="59">
        <v>2.371</v>
      </c>
    </row>
    <row r="215">
      <c r="A215" s="24" t="s">
        <v>18</v>
      </c>
      <c r="B215" s="24" t="s">
        <v>383</v>
      </c>
      <c r="C215" s="36">
        <v>2021.0</v>
      </c>
      <c r="D215" s="37" t="s">
        <v>4</v>
      </c>
      <c r="E215" s="37" t="s">
        <v>18</v>
      </c>
      <c r="F215" s="59">
        <v>3.569</v>
      </c>
    </row>
    <row r="216">
      <c r="A216" s="24" t="s">
        <v>19</v>
      </c>
      <c r="B216" s="24" t="s">
        <v>380</v>
      </c>
      <c r="C216" s="36">
        <v>2021.0</v>
      </c>
      <c r="D216" s="37" t="s">
        <v>4</v>
      </c>
      <c r="E216" s="37" t="s">
        <v>18</v>
      </c>
      <c r="F216" s="59">
        <v>1.896</v>
      </c>
    </row>
    <row r="217">
      <c r="A217" s="24" t="s">
        <v>20</v>
      </c>
      <c r="B217" s="24" t="s">
        <v>387</v>
      </c>
      <c r="C217" s="36">
        <v>2021.0</v>
      </c>
      <c r="D217" s="37" t="s">
        <v>4</v>
      </c>
      <c r="E217" s="37" t="s">
        <v>18</v>
      </c>
      <c r="F217" s="59">
        <v>2.473</v>
      </c>
    </row>
    <row r="218">
      <c r="A218" s="24" t="s">
        <v>21</v>
      </c>
      <c r="B218" s="24" t="s">
        <v>393</v>
      </c>
      <c r="C218" s="36">
        <v>2021.0</v>
      </c>
      <c r="D218" s="37" t="s">
        <v>4</v>
      </c>
      <c r="E218" s="37" t="s">
        <v>18</v>
      </c>
      <c r="F218" s="59">
        <v>1.573</v>
      </c>
    </row>
    <row r="219">
      <c r="A219" s="24" t="s">
        <v>22</v>
      </c>
      <c r="B219" s="24" t="s">
        <v>408</v>
      </c>
      <c r="C219" s="36">
        <v>2021.0</v>
      </c>
      <c r="D219" s="37" t="s">
        <v>4</v>
      </c>
      <c r="E219" s="37" t="s">
        <v>18</v>
      </c>
      <c r="F219" s="59">
        <v>4.404</v>
      </c>
    </row>
    <row r="220">
      <c r="A220" s="24" t="s">
        <v>23</v>
      </c>
      <c r="B220" s="24" t="s">
        <v>379</v>
      </c>
      <c r="C220" s="36">
        <v>2021.0</v>
      </c>
      <c r="D220" s="37" t="s">
        <v>4</v>
      </c>
      <c r="E220" s="37" t="s">
        <v>18</v>
      </c>
      <c r="F220" s="59">
        <v>2.162</v>
      </c>
    </row>
    <row r="221">
      <c r="A221" s="24" t="s">
        <v>24</v>
      </c>
      <c r="B221" s="24" t="s">
        <v>386</v>
      </c>
      <c r="C221" s="36">
        <v>2021.0</v>
      </c>
      <c r="D221" s="37" t="s">
        <v>4</v>
      </c>
      <c r="E221" s="37" t="s">
        <v>18</v>
      </c>
      <c r="F221" s="59">
        <v>1.583</v>
      </c>
    </row>
    <row r="222">
      <c r="A222" s="24" t="s">
        <v>25</v>
      </c>
      <c r="B222" s="24" t="s">
        <v>406</v>
      </c>
      <c r="C222" s="36">
        <v>2021.0</v>
      </c>
      <c r="D222" s="37" t="s">
        <v>4</v>
      </c>
      <c r="E222" s="37" t="s">
        <v>18</v>
      </c>
      <c r="F222" s="59">
        <v>4.139</v>
      </c>
    </row>
    <row r="223">
      <c r="A223" s="24" t="s">
        <v>26</v>
      </c>
      <c r="B223" s="24" t="s">
        <v>392</v>
      </c>
      <c r="C223" s="36">
        <v>2021.0</v>
      </c>
      <c r="D223" s="37" t="s">
        <v>4</v>
      </c>
      <c r="E223" s="37" t="s">
        <v>18</v>
      </c>
      <c r="F223" s="59">
        <v>2.799</v>
      </c>
    </row>
    <row r="224">
      <c r="A224" s="24" t="s">
        <v>27</v>
      </c>
      <c r="B224" s="24" t="s">
        <v>389</v>
      </c>
      <c r="C224" s="36">
        <v>2021.0</v>
      </c>
      <c r="D224" s="37" t="s">
        <v>4</v>
      </c>
      <c r="E224" s="37" t="s">
        <v>18</v>
      </c>
      <c r="F224" s="59">
        <v>3.18</v>
      </c>
    </row>
    <row r="225">
      <c r="A225" s="24" t="s">
        <v>28</v>
      </c>
      <c r="B225" s="24" t="s">
        <v>391</v>
      </c>
      <c r="C225" s="36">
        <v>2021.0</v>
      </c>
      <c r="D225" s="37" t="s">
        <v>4</v>
      </c>
      <c r="E225" s="37" t="s">
        <v>18</v>
      </c>
      <c r="F225" s="59">
        <v>2.762</v>
      </c>
    </row>
    <row r="226">
      <c r="A226" s="24" t="s">
        <v>29</v>
      </c>
      <c r="B226" s="24" t="s">
        <v>396</v>
      </c>
      <c r="C226" s="36">
        <v>2021.0</v>
      </c>
      <c r="D226" s="37" t="s">
        <v>4</v>
      </c>
      <c r="E226" s="37" t="s">
        <v>18</v>
      </c>
      <c r="F226" s="59">
        <v>3.639</v>
      </c>
    </row>
    <row r="227">
      <c r="A227" s="24" t="s">
        <v>30</v>
      </c>
      <c r="B227" s="24" t="s">
        <v>376</v>
      </c>
      <c r="C227" s="36">
        <v>2021.0</v>
      </c>
      <c r="D227" s="37" t="s">
        <v>4</v>
      </c>
      <c r="E227" s="37" t="s">
        <v>18</v>
      </c>
      <c r="F227" s="59">
        <v>1.755</v>
      </c>
    </row>
    <row r="228">
      <c r="A228" s="24" t="s">
        <v>31</v>
      </c>
      <c r="B228" s="24" t="s">
        <v>407</v>
      </c>
      <c r="C228" s="36">
        <v>2021.0</v>
      </c>
      <c r="D228" s="37" t="s">
        <v>4</v>
      </c>
      <c r="E228" s="37" t="s">
        <v>18</v>
      </c>
      <c r="F228" s="59">
        <v>2.201</v>
      </c>
    </row>
    <row r="229">
      <c r="A229" s="24" t="s">
        <v>32</v>
      </c>
      <c r="B229" s="24" t="s">
        <v>381</v>
      </c>
      <c r="C229" s="36">
        <v>2021.0</v>
      </c>
      <c r="D229" s="37" t="s">
        <v>4</v>
      </c>
      <c r="E229" s="37" t="s">
        <v>18</v>
      </c>
      <c r="F229" s="59">
        <v>1.226</v>
      </c>
    </row>
    <row r="230">
      <c r="A230" s="24" t="s">
        <v>33</v>
      </c>
      <c r="B230" s="24" t="s">
        <v>390</v>
      </c>
      <c r="C230" s="36">
        <v>2021.0</v>
      </c>
      <c r="D230" s="37" t="s">
        <v>4</v>
      </c>
      <c r="E230" s="37" t="s">
        <v>18</v>
      </c>
      <c r="F230" s="59">
        <v>2.181</v>
      </c>
    </row>
    <row r="231">
      <c r="A231" s="24" t="s">
        <v>34</v>
      </c>
      <c r="B231" s="24" t="s">
        <v>398</v>
      </c>
      <c r="C231" s="36">
        <v>2021.0</v>
      </c>
      <c r="D231" s="37" t="s">
        <v>4</v>
      </c>
      <c r="E231" s="37" t="s">
        <v>18</v>
      </c>
      <c r="F231" s="59">
        <v>1.318</v>
      </c>
    </row>
    <row r="232">
      <c r="A232" s="24" t="s">
        <v>35</v>
      </c>
      <c r="B232" s="24" t="s">
        <v>399</v>
      </c>
      <c r="C232" s="36">
        <v>2021.0</v>
      </c>
      <c r="D232" s="37" t="s">
        <v>4</v>
      </c>
      <c r="E232" s="37" t="s">
        <v>18</v>
      </c>
      <c r="F232" s="59">
        <v>5.0</v>
      </c>
    </row>
    <row r="233">
      <c r="A233" s="27" t="s">
        <v>4</v>
      </c>
      <c r="B233" s="24" t="s">
        <v>378</v>
      </c>
      <c r="C233" s="24">
        <v>2022.0</v>
      </c>
      <c r="D233" s="36" t="s">
        <v>4</v>
      </c>
      <c r="E233" s="36" t="s">
        <v>18</v>
      </c>
      <c r="F233" s="24">
        <v>2.516</v>
      </c>
    </row>
    <row r="234">
      <c r="A234" s="24" t="s">
        <v>5</v>
      </c>
      <c r="B234" s="24" t="s">
        <v>384</v>
      </c>
      <c r="C234" s="24">
        <v>2022.0</v>
      </c>
      <c r="D234" s="36" t="s">
        <v>4</v>
      </c>
      <c r="E234" s="36" t="s">
        <v>18</v>
      </c>
      <c r="F234" s="24">
        <v>3.879</v>
      </c>
    </row>
    <row r="235">
      <c r="A235" s="24" t="s">
        <v>6</v>
      </c>
      <c r="B235" s="24" t="s">
        <v>394</v>
      </c>
      <c r="C235" s="24">
        <v>2022.0</v>
      </c>
      <c r="D235" s="36" t="s">
        <v>4</v>
      </c>
      <c r="E235" s="36" t="s">
        <v>18</v>
      </c>
      <c r="F235" s="24">
        <v>4.292</v>
      </c>
    </row>
    <row r="236">
      <c r="A236" s="24" t="s">
        <v>7</v>
      </c>
      <c r="B236" s="24" t="s">
        <v>385</v>
      </c>
      <c r="C236" s="24">
        <v>2022.0</v>
      </c>
      <c r="D236" s="36" t="s">
        <v>4</v>
      </c>
      <c r="E236" s="36" t="s">
        <v>18</v>
      </c>
      <c r="F236" s="24">
        <v>2.035</v>
      </c>
    </row>
    <row r="237">
      <c r="A237" s="24" t="s">
        <v>8</v>
      </c>
      <c r="B237" s="24" t="s">
        <v>405</v>
      </c>
      <c r="C237" s="24">
        <v>2022.0</v>
      </c>
      <c r="D237" s="36" t="s">
        <v>4</v>
      </c>
      <c r="E237" s="36" t="s">
        <v>18</v>
      </c>
      <c r="F237" s="24">
        <v>2.724</v>
      </c>
    </row>
    <row r="238">
      <c r="A238" s="24" t="s">
        <v>9</v>
      </c>
      <c r="B238" s="24" t="s">
        <v>397</v>
      </c>
      <c r="C238" s="24">
        <v>2022.0</v>
      </c>
      <c r="D238" s="36" t="s">
        <v>4</v>
      </c>
      <c r="E238" s="36" t="s">
        <v>18</v>
      </c>
      <c r="F238" s="24">
        <v>5.0</v>
      </c>
    </row>
    <row r="239">
      <c r="A239" s="24" t="s">
        <v>10</v>
      </c>
      <c r="B239" s="24" t="s">
        <v>388</v>
      </c>
      <c r="C239" s="24">
        <v>2022.0</v>
      </c>
      <c r="D239" s="36" t="s">
        <v>4</v>
      </c>
      <c r="E239" s="36" t="s">
        <v>18</v>
      </c>
      <c r="F239" s="24">
        <v>1.35</v>
      </c>
    </row>
    <row r="240">
      <c r="A240" s="24" t="s">
        <v>11</v>
      </c>
      <c r="B240" s="24" t="s">
        <v>402</v>
      </c>
      <c r="C240" s="24">
        <v>2022.0</v>
      </c>
      <c r="D240" s="36" t="s">
        <v>4</v>
      </c>
      <c r="E240" s="36" t="s">
        <v>18</v>
      </c>
      <c r="F240" s="24">
        <v>2.106</v>
      </c>
    </row>
    <row r="241">
      <c r="A241" s="24" t="s">
        <v>12</v>
      </c>
      <c r="B241" s="24" t="s">
        <v>401</v>
      </c>
      <c r="C241" s="24">
        <v>2022.0</v>
      </c>
      <c r="D241" s="36" t="s">
        <v>4</v>
      </c>
      <c r="E241" s="36" t="s">
        <v>18</v>
      </c>
      <c r="F241" s="24">
        <v>1.86</v>
      </c>
    </row>
    <row r="242">
      <c r="A242" s="24">
        <v>10.0</v>
      </c>
      <c r="B242" s="24" t="s">
        <v>403</v>
      </c>
      <c r="C242" s="24">
        <v>2022.0</v>
      </c>
      <c r="D242" s="36" t="s">
        <v>4</v>
      </c>
      <c r="E242" s="36" t="s">
        <v>18</v>
      </c>
      <c r="F242" s="24">
        <v>2.123</v>
      </c>
    </row>
    <row r="243">
      <c r="A243" s="24">
        <v>11.0</v>
      </c>
      <c r="B243" s="24" t="s">
        <v>395</v>
      </c>
      <c r="C243" s="24">
        <v>2022.0</v>
      </c>
      <c r="D243" s="36" t="s">
        <v>4</v>
      </c>
      <c r="E243" s="36" t="s">
        <v>18</v>
      </c>
      <c r="F243" s="24">
        <v>3.717</v>
      </c>
    </row>
    <row r="244">
      <c r="A244" s="24">
        <v>12.0</v>
      </c>
      <c r="B244" s="24" t="s">
        <v>377</v>
      </c>
      <c r="C244" s="24">
        <v>2022.0</v>
      </c>
      <c r="D244" s="36" t="s">
        <v>4</v>
      </c>
      <c r="E244" s="36" t="s">
        <v>18</v>
      </c>
      <c r="F244" s="24">
        <v>3.504</v>
      </c>
    </row>
    <row r="245">
      <c r="A245" s="24">
        <v>13.0</v>
      </c>
      <c r="B245" s="24" t="s">
        <v>382</v>
      </c>
      <c r="C245" s="24">
        <v>2022.0</v>
      </c>
      <c r="D245" s="36" t="s">
        <v>4</v>
      </c>
      <c r="E245" s="36" t="s">
        <v>18</v>
      </c>
      <c r="F245" s="24">
        <v>3.265</v>
      </c>
    </row>
    <row r="246">
      <c r="A246" s="24">
        <v>14.0</v>
      </c>
      <c r="B246" s="24" t="s">
        <v>404</v>
      </c>
      <c r="C246" s="24">
        <v>2022.0</v>
      </c>
      <c r="D246" s="36" t="s">
        <v>4</v>
      </c>
      <c r="E246" s="36" t="s">
        <v>18</v>
      </c>
      <c r="F246" s="24">
        <v>1.826</v>
      </c>
    </row>
    <row r="247">
      <c r="A247" s="24">
        <v>15.0</v>
      </c>
      <c r="B247" s="24" t="s">
        <v>383</v>
      </c>
      <c r="C247" s="24">
        <v>2022.0</v>
      </c>
      <c r="D247" s="36" t="s">
        <v>4</v>
      </c>
      <c r="E247" s="36" t="s">
        <v>18</v>
      </c>
      <c r="F247" s="24">
        <v>2.151</v>
      </c>
    </row>
    <row r="248">
      <c r="A248" s="24">
        <v>16.0</v>
      </c>
      <c r="B248" s="24" t="s">
        <v>380</v>
      </c>
      <c r="C248" s="24">
        <v>2022.0</v>
      </c>
      <c r="D248" s="36" t="s">
        <v>4</v>
      </c>
      <c r="E248" s="36" t="s">
        <v>18</v>
      </c>
      <c r="F248" s="24">
        <v>1.704</v>
      </c>
    </row>
    <row r="249">
      <c r="A249" s="24">
        <v>17.0</v>
      </c>
      <c r="B249" s="24" t="s">
        <v>387</v>
      </c>
      <c r="C249" s="24">
        <v>2022.0</v>
      </c>
      <c r="D249" s="36" t="s">
        <v>4</v>
      </c>
      <c r="E249" s="36" t="s">
        <v>18</v>
      </c>
      <c r="F249" s="24">
        <v>2.172</v>
      </c>
    </row>
    <row r="250">
      <c r="A250" s="24">
        <v>18.0</v>
      </c>
      <c r="B250" s="24" t="s">
        <v>393</v>
      </c>
      <c r="C250" s="24">
        <v>2022.0</v>
      </c>
      <c r="D250" s="36" t="s">
        <v>4</v>
      </c>
      <c r="E250" s="36" t="s">
        <v>18</v>
      </c>
      <c r="F250" s="24">
        <v>1.626</v>
      </c>
    </row>
    <row r="251">
      <c r="A251" s="24">
        <v>19.0</v>
      </c>
      <c r="B251" s="24" t="s">
        <v>408</v>
      </c>
      <c r="C251" s="24">
        <v>2022.0</v>
      </c>
      <c r="D251" s="36" t="s">
        <v>4</v>
      </c>
      <c r="E251" s="36" t="s">
        <v>18</v>
      </c>
      <c r="F251" s="24">
        <v>4.704</v>
      </c>
    </row>
    <row r="252">
      <c r="A252" s="24">
        <v>20.0</v>
      </c>
      <c r="B252" s="24" t="s">
        <v>379</v>
      </c>
      <c r="C252" s="24">
        <v>2022.0</v>
      </c>
      <c r="D252" s="36" t="s">
        <v>4</v>
      </c>
      <c r="E252" s="36" t="s">
        <v>18</v>
      </c>
      <c r="F252" s="24">
        <v>1.697</v>
      </c>
    </row>
    <row r="253">
      <c r="A253" s="24">
        <v>21.0</v>
      </c>
      <c r="B253" s="24" t="s">
        <v>386</v>
      </c>
      <c r="C253" s="24">
        <v>2022.0</v>
      </c>
      <c r="D253" s="36" t="s">
        <v>4</v>
      </c>
      <c r="E253" s="36" t="s">
        <v>18</v>
      </c>
      <c r="F253" s="24">
        <v>1.508</v>
      </c>
    </row>
    <row r="254">
      <c r="A254" s="24">
        <v>22.0</v>
      </c>
      <c r="B254" s="24" t="s">
        <v>406</v>
      </c>
      <c r="C254" s="24">
        <v>2022.0</v>
      </c>
      <c r="D254" s="36" t="s">
        <v>4</v>
      </c>
      <c r="E254" s="36" t="s">
        <v>18</v>
      </c>
      <c r="F254" s="24">
        <v>3.285</v>
      </c>
    </row>
    <row r="255">
      <c r="A255" s="24">
        <v>23.0</v>
      </c>
      <c r="B255" s="24" t="s">
        <v>392</v>
      </c>
      <c r="C255" s="24">
        <v>2022.0</v>
      </c>
      <c r="D255" s="36" t="s">
        <v>4</v>
      </c>
      <c r="E255" s="36" t="s">
        <v>18</v>
      </c>
      <c r="F255" s="24">
        <v>2.501</v>
      </c>
    </row>
    <row r="256">
      <c r="A256" s="24">
        <v>24.0</v>
      </c>
      <c r="B256" s="24" t="s">
        <v>389</v>
      </c>
      <c r="C256" s="24">
        <v>2022.0</v>
      </c>
      <c r="D256" s="36" t="s">
        <v>4</v>
      </c>
      <c r="E256" s="36" t="s">
        <v>18</v>
      </c>
      <c r="F256" s="24">
        <v>2.253</v>
      </c>
    </row>
    <row r="257">
      <c r="A257" s="24">
        <v>25.0</v>
      </c>
      <c r="B257" s="24" t="s">
        <v>391</v>
      </c>
      <c r="C257" s="24">
        <v>2022.0</v>
      </c>
      <c r="D257" s="36" t="s">
        <v>4</v>
      </c>
      <c r="E257" s="36" t="s">
        <v>18</v>
      </c>
      <c r="F257" s="24">
        <v>2.42</v>
      </c>
    </row>
    <row r="258">
      <c r="A258" s="24">
        <v>26.0</v>
      </c>
      <c r="B258" s="24" t="s">
        <v>396</v>
      </c>
      <c r="C258" s="24">
        <v>2022.0</v>
      </c>
      <c r="D258" s="36" t="s">
        <v>4</v>
      </c>
      <c r="E258" s="36" t="s">
        <v>18</v>
      </c>
      <c r="F258" s="24">
        <v>2.545</v>
      </c>
    </row>
    <row r="259">
      <c r="A259" s="24">
        <v>27.0</v>
      </c>
      <c r="B259" s="24" t="s">
        <v>376</v>
      </c>
      <c r="C259" s="24">
        <v>2022.0</v>
      </c>
      <c r="D259" s="36" t="s">
        <v>4</v>
      </c>
      <c r="E259" s="36" t="s">
        <v>18</v>
      </c>
      <c r="F259" s="24">
        <v>1.705</v>
      </c>
    </row>
    <row r="260">
      <c r="A260" s="24">
        <v>28.0</v>
      </c>
      <c r="B260" s="24" t="s">
        <v>407</v>
      </c>
      <c r="C260" s="24">
        <v>2022.0</v>
      </c>
      <c r="D260" s="36" t="s">
        <v>4</v>
      </c>
      <c r="E260" s="36" t="s">
        <v>18</v>
      </c>
      <c r="F260" s="24">
        <v>1.94</v>
      </c>
    </row>
    <row r="261">
      <c r="A261" s="24">
        <v>29.0</v>
      </c>
      <c r="B261" s="24" t="s">
        <v>381</v>
      </c>
      <c r="C261" s="24">
        <v>2022.0</v>
      </c>
      <c r="D261" s="36" t="s">
        <v>4</v>
      </c>
      <c r="E261" s="36" t="s">
        <v>18</v>
      </c>
      <c r="F261" s="24">
        <v>1.261</v>
      </c>
    </row>
    <row r="262">
      <c r="A262" s="24">
        <v>30.0</v>
      </c>
      <c r="B262" s="24" t="s">
        <v>390</v>
      </c>
      <c r="C262" s="24">
        <v>2022.0</v>
      </c>
      <c r="D262" s="36" t="s">
        <v>4</v>
      </c>
      <c r="E262" s="36" t="s">
        <v>18</v>
      </c>
      <c r="F262" s="24">
        <v>2.177</v>
      </c>
    </row>
    <row r="263">
      <c r="A263" s="24">
        <v>31.0</v>
      </c>
      <c r="B263" s="24" t="s">
        <v>398</v>
      </c>
      <c r="C263" s="24">
        <v>2022.0</v>
      </c>
      <c r="D263" s="36" t="s">
        <v>4</v>
      </c>
      <c r="E263" s="36" t="s">
        <v>18</v>
      </c>
      <c r="F263" s="24">
        <v>1.378</v>
      </c>
    </row>
    <row r="264">
      <c r="A264" s="24">
        <v>32.0</v>
      </c>
      <c r="B264" s="24" t="s">
        <v>399</v>
      </c>
      <c r="C264" s="24">
        <v>2022.0</v>
      </c>
      <c r="D264" s="36" t="s">
        <v>4</v>
      </c>
      <c r="E264" s="36" t="s">
        <v>18</v>
      </c>
      <c r="F264" s="24">
        <v>5.0</v>
      </c>
    </row>
    <row r="265">
      <c r="A265" s="27" t="s">
        <v>3</v>
      </c>
      <c r="B265" s="24" t="s">
        <v>400</v>
      </c>
      <c r="C265" s="24">
        <v>2022.0</v>
      </c>
      <c r="D265" s="36" t="s">
        <v>4</v>
      </c>
      <c r="E265" s="36" t="s">
        <v>18</v>
      </c>
      <c r="F265" s="24">
        <v>2.621</v>
      </c>
    </row>
  </sheetData>
  <autoFilter ref="$A$1:$F$265"/>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4" t="s">
        <v>1</v>
      </c>
      <c r="B1" s="24" t="s">
        <v>374</v>
      </c>
      <c r="C1" s="24" t="s">
        <v>0</v>
      </c>
      <c r="D1" s="24" t="s">
        <v>37</v>
      </c>
      <c r="E1" s="24" t="s">
        <v>39</v>
      </c>
      <c r="F1" s="24" t="s">
        <v>375</v>
      </c>
    </row>
    <row r="2">
      <c r="A2" s="27" t="s">
        <v>3</v>
      </c>
      <c r="B2" s="24" t="s">
        <v>400</v>
      </c>
      <c r="C2" s="24">
        <v>2011.0</v>
      </c>
      <c r="D2" s="27" t="s">
        <v>4</v>
      </c>
      <c r="E2" s="27" t="s">
        <v>19</v>
      </c>
      <c r="F2" s="62">
        <v>69.5</v>
      </c>
    </row>
    <row r="3">
      <c r="A3" s="27" t="s">
        <v>4</v>
      </c>
      <c r="B3" s="24" t="s">
        <v>378</v>
      </c>
      <c r="C3" s="24">
        <v>2011.0</v>
      </c>
      <c r="D3" s="27" t="s">
        <v>4</v>
      </c>
      <c r="E3" s="27" t="s">
        <v>19</v>
      </c>
      <c r="F3" s="62">
        <v>60.8</v>
      </c>
    </row>
    <row r="4">
      <c r="A4" s="24" t="s">
        <v>5</v>
      </c>
      <c r="B4" s="24" t="s">
        <v>384</v>
      </c>
      <c r="C4" s="24">
        <v>2011.0</v>
      </c>
      <c r="D4" s="27" t="s">
        <v>4</v>
      </c>
      <c r="E4" s="27" t="s">
        <v>19</v>
      </c>
      <c r="F4" s="62">
        <v>58.2</v>
      </c>
    </row>
    <row r="5">
      <c r="A5" s="24" t="s">
        <v>6</v>
      </c>
      <c r="B5" s="24" t="s">
        <v>394</v>
      </c>
      <c r="C5" s="24">
        <v>2011.0</v>
      </c>
      <c r="D5" s="27" t="s">
        <v>4</v>
      </c>
      <c r="E5" s="27" t="s">
        <v>19</v>
      </c>
      <c r="F5" s="62">
        <v>37.1</v>
      </c>
    </row>
    <row r="6">
      <c r="A6" s="24" t="s">
        <v>7</v>
      </c>
      <c r="B6" s="24" t="s">
        <v>385</v>
      </c>
      <c r="C6" s="24">
        <v>2011.0</v>
      </c>
      <c r="D6" s="27" t="s">
        <v>4</v>
      </c>
      <c r="E6" s="27" t="s">
        <v>19</v>
      </c>
      <c r="F6" s="62">
        <v>51.2</v>
      </c>
    </row>
    <row r="7">
      <c r="A7" s="24" t="s">
        <v>8</v>
      </c>
      <c r="B7" s="24" t="s">
        <v>405</v>
      </c>
      <c r="C7" s="24">
        <v>2011.0</v>
      </c>
      <c r="D7" s="27" t="s">
        <v>4</v>
      </c>
      <c r="E7" s="27" t="s">
        <v>19</v>
      </c>
      <c r="F7" s="62">
        <v>64.6</v>
      </c>
    </row>
    <row r="8">
      <c r="A8" s="24" t="s">
        <v>9</v>
      </c>
      <c r="B8" s="24" t="s">
        <v>397</v>
      </c>
      <c r="C8" s="24">
        <v>2011.0</v>
      </c>
      <c r="D8" s="27" t="s">
        <v>4</v>
      </c>
      <c r="E8" s="27" t="s">
        <v>19</v>
      </c>
      <c r="F8" s="62">
        <v>65.8</v>
      </c>
    </row>
    <row r="9">
      <c r="A9" s="24" t="s">
        <v>10</v>
      </c>
      <c r="B9" s="24" t="s">
        <v>388</v>
      </c>
      <c r="C9" s="24">
        <v>2011.0</v>
      </c>
      <c r="D9" s="27" t="s">
        <v>4</v>
      </c>
      <c r="E9" s="27" t="s">
        <v>19</v>
      </c>
      <c r="F9" s="62">
        <v>38.3</v>
      </c>
    </row>
    <row r="10">
      <c r="A10" s="24" t="s">
        <v>11</v>
      </c>
      <c r="B10" s="24" t="s">
        <v>402</v>
      </c>
      <c r="C10" s="24">
        <v>2011.0</v>
      </c>
      <c r="D10" s="27" t="s">
        <v>4</v>
      </c>
      <c r="E10" s="27" t="s">
        <v>19</v>
      </c>
      <c r="F10" s="62">
        <v>89.5</v>
      </c>
    </row>
    <row r="11">
      <c r="A11" s="24" t="s">
        <v>12</v>
      </c>
      <c r="B11" s="24" t="s">
        <v>401</v>
      </c>
      <c r="C11" s="24">
        <v>2011.0</v>
      </c>
      <c r="D11" s="27" t="s">
        <v>4</v>
      </c>
      <c r="E11" s="27" t="s">
        <v>19</v>
      </c>
      <c r="F11" s="62">
        <v>75.3</v>
      </c>
    </row>
    <row r="12">
      <c r="A12" s="24" t="s">
        <v>13</v>
      </c>
      <c r="B12" s="24" t="s">
        <v>403</v>
      </c>
      <c r="C12" s="24">
        <v>2011.0</v>
      </c>
      <c r="D12" s="27" t="s">
        <v>4</v>
      </c>
      <c r="E12" s="27" t="s">
        <v>19</v>
      </c>
      <c r="F12" s="62">
        <v>88.1</v>
      </c>
    </row>
    <row r="13">
      <c r="A13" s="24" t="s">
        <v>14</v>
      </c>
      <c r="B13" s="24" t="s">
        <v>395</v>
      </c>
      <c r="C13" s="24">
        <v>2011.0</v>
      </c>
      <c r="D13" s="27" t="s">
        <v>4</v>
      </c>
      <c r="E13" s="27" t="s">
        <v>19</v>
      </c>
      <c r="F13" s="62">
        <v>54.0</v>
      </c>
    </row>
    <row r="14">
      <c r="A14" s="24" t="s">
        <v>15</v>
      </c>
      <c r="B14" s="24" t="s">
        <v>377</v>
      </c>
      <c r="C14" s="24">
        <v>2011.0</v>
      </c>
      <c r="D14" s="27" t="s">
        <v>4</v>
      </c>
      <c r="E14" s="27" t="s">
        <v>19</v>
      </c>
      <c r="F14" s="62">
        <v>72.5</v>
      </c>
    </row>
    <row r="15">
      <c r="A15" s="24" t="s">
        <v>16</v>
      </c>
      <c r="B15" s="24" t="s">
        <v>382</v>
      </c>
      <c r="C15" s="24">
        <v>2011.0</v>
      </c>
      <c r="D15" s="27" t="s">
        <v>4</v>
      </c>
      <c r="E15" s="27" t="s">
        <v>19</v>
      </c>
      <c r="F15" s="62">
        <v>55.3</v>
      </c>
    </row>
    <row r="16">
      <c r="A16" s="24" t="s">
        <v>17</v>
      </c>
      <c r="B16" s="24" t="s">
        <v>404</v>
      </c>
      <c r="C16" s="24">
        <v>2011.0</v>
      </c>
      <c r="D16" s="27" t="s">
        <v>4</v>
      </c>
      <c r="E16" s="27" t="s">
        <v>19</v>
      </c>
      <c r="F16" s="62">
        <v>71.2</v>
      </c>
    </row>
    <row r="17">
      <c r="A17" s="24" t="s">
        <v>18</v>
      </c>
      <c r="B17" s="24" t="s">
        <v>383</v>
      </c>
      <c r="C17" s="24">
        <v>2011.0</v>
      </c>
      <c r="D17" s="27" t="s">
        <v>4</v>
      </c>
      <c r="E17" s="27" t="s">
        <v>19</v>
      </c>
      <c r="F17" s="62">
        <v>83.9</v>
      </c>
    </row>
    <row r="18">
      <c r="A18" s="24" t="s">
        <v>19</v>
      </c>
      <c r="B18" s="24" t="s">
        <v>380</v>
      </c>
      <c r="C18" s="24">
        <v>2011.0</v>
      </c>
      <c r="D18" s="27" t="s">
        <v>4</v>
      </c>
      <c r="E18" s="27" t="s">
        <v>19</v>
      </c>
      <c r="F18" s="62">
        <v>76.1</v>
      </c>
    </row>
    <row r="19">
      <c r="A19" s="24" t="s">
        <v>20</v>
      </c>
      <c r="B19" s="24" t="s">
        <v>387</v>
      </c>
      <c r="C19" s="24">
        <v>2011.0</v>
      </c>
      <c r="D19" s="27" t="s">
        <v>4</v>
      </c>
      <c r="E19" s="27" t="s">
        <v>19</v>
      </c>
      <c r="F19" s="62">
        <v>80.8</v>
      </c>
    </row>
    <row r="20">
      <c r="A20" s="24" t="s">
        <v>21</v>
      </c>
      <c r="B20" s="24" t="s">
        <v>393</v>
      </c>
      <c r="C20" s="24">
        <v>2011.0</v>
      </c>
      <c r="D20" s="27" t="s">
        <v>4</v>
      </c>
      <c r="E20" s="27" t="s">
        <v>19</v>
      </c>
      <c r="F20" s="62">
        <v>79.3</v>
      </c>
    </row>
    <row r="21">
      <c r="A21" s="24" t="s">
        <v>22</v>
      </c>
      <c r="B21" s="24" t="s">
        <v>408</v>
      </c>
      <c r="C21" s="24">
        <v>2011.0</v>
      </c>
      <c r="D21" s="27" t="s">
        <v>4</v>
      </c>
      <c r="E21" s="27" t="s">
        <v>19</v>
      </c>
      <c r="F21" s="62">
        <v>84.6</v>
      </c>
    </row>
    <row r="22">
      <c r="A22" s="24" t="s">
        <v>23</v>
      </c>
      <c r="B22" s="24" t="s">
        <v>379</v>
      </c>
      <c r="C22" s="24">
        <v>2011.0</v>
      </c>
      <c r="D22" s="27" t="s">
        <v>4</v>
      </c>
      <c r="E22" s="27" t="s">
        <v>19</v>
      </c>
      <c r="F22" s="62">
        <v>73.3</v>
      </c>
    </row>
    <row r="23">
      <c r="A23" s="24" t="s">
        <v>24</v>
      </c>
      <c r="B23" s="24" t="s">
        <v>386</v>
      </c>
      <c r="C23" s="24">
        <v>2011.0</v>
      </c>
      <c r="D23" s="27" t="s">
        <v>4</v>
      </c>
      <c r="E23" s="27" t="s">
        <v>19</v>
      </c>
      <c r="F23" s="62">
        <v>64.0</v>
      </c>
    </row>
    <row r="24">
      <c r="A24" s="24" t="s">
        <v>25</v>
      </c>
      <c r="B24" s="24" t="s">
        <v>406</v>
      </c>
      <c r="C24" s="24">
        <v>2011.0</v>
      </c>
      <c r="D24" s="27" t="s">
        <v>4</v>
      </c>
      <c r="E24" s="27" t="s">
        <v>19</v>
      </c>
      <c r="F24" s="62">
        <v>30.2</v>
      </c>
    </row>
    <row r="25">
      <c r="A25" s="24" t="s">
        <v>26</v>
      </c>
      <c r="B25" s="24" t="s">
        <v>392</v>
      </c>
      <c r="C25" s="24">
        <v>2011.0</v>
      </c>
      <c r="D25" s="27" t="s">
        <v>4</v>
      </c>
      <c r="E25" s="27" t="s">
        <v>19</v>
      </c>
      <c r="F25" s="62">
        <v>63.9</v>
      </c>
    </row>
    <row r="26">
      <c r="A26" s="24" t="s">
        <v>27</v>
      </c>
      <c r="B26" s="24" t="s">
        <v>389</v>
      </c>
      <c r="C26" s="24">
        <v>2011.0</v>
      </c>
      <c r="D26" s="27" t="s">
        <v>4</v>
      </c>
      <c r="E26" s="27" t="s">
        <v>19</v>
      </c>
      <c r="F26" s="62">
        <v>76.3</v>
      </c>
    </row>
    <row r="27">
      <c r="A27" s="24" t="s">
        <v>28</v>
      </c>
      <c r="B27" s="24" t="s">
        <v>391</v>
      </c>
      <c r="C27" s="24">
        <v>2011.0</v>
      </c>
      <c r="D27" s="27" t="s">
        <v>4</v>
      </c>
      <c r="E27" s="27" t="s">
        <v>19</v>
      </c>
      <c r="F27" s="62">
        <v>80.8</v>
      </c>
    </row>
    <row r="28">
      <c r="A28" s="24" t="s">
        <v>29</v>
      </c>
      <c r="B28" s="24" t="s">
        <v>396</v>
      </c>
      <c r="C28" s="24">
        <v>2011.0</v>
      </c>
      <c r="D28" s="27" t="s">
        <v>4</v>
      </c>
      <c r="E28" s="27" t="s">
        <v>19</v>
      </c>
      <c r="F28" s="62">
        <v>46.0</v>
      </c>
    </row>
    <row r="29">
      <c r="A29" s="24" t="s">
        <v>30</v>
      </c>
      <c r="B29" s="24" t="s">
        <v>376</v>
      </c>
      <c r="C29" s="24">
        <v>2011.0</v>
      </c>
      <c r="D29" s="27" t="s">
        <v>4</v>
      </c>
      <c r="E29" s="27" t="s">
        <v>19</v>
      </c>
      <c r="F29" s="62">
        <v>77.7</v>
      </c>
    </row>
    <row r="30">
      <c r="A30" s="24" t="s">
        <v>31</v>
      </c>
      <c r="B30" s="24" t="s">
        <v>407</v>
      </c>
      <c r="C30" s="24">
        <v>2011.0</v>
      </c>
      <c r="D30" s="27" t="s">
        <v>4</v>
      </c>
      <c r="E30" s="27" t="s">
        <v>19</v>
      </c>
      <c r="F30" s="62">
        <v>83.4</v>
      </c>
    </row>
    <row r="31">
      <c r="A31" s="24" t="s">
        <v>32</v>
      </c>
      <c r="B31" s="24" t="s">
        <v>381</v>
      </c>
      <c r="C31" s="24">
        <v>2011.0</v>
      </c>
      <c r="D31" s="27" t="s">
        <v>4</v>
      </c>
      <c r="E31" s="27" t="s">
        <v>19</v>
      </c>
      <c r="F31" s="62">
        <v>41.6</v>
      </c>
    </row>
    <row r="32">
      <c r="A32" s="24" t="s">
        <v>33</v>
      </c>
      <c r="B32" s="24" t="s">
        <v>390</v>
      </c>
      <c r="C32" s="24">
        <v>2011.0</v>
      </c>
      <c r="D32" s="27" t="s">
        <v>4</v>
      </c>
      <c r="E32" s="27" t="s">
        <v>19</v>
      </c>
      <c r="F32" s="62">
        <v>64.8</v>
      </c>
    </row>
    <row r="33">
      <c r="A33" s="24" t="s">
        <v>34</v>
      </c>
      <c r="B33" s="24" t="s">
        <v>398</v>
      </c>
      <c r="C33" s="24">
        <v>2011.0</v>
      </c>
      <c r="D33" s="27" t="s">
        <v>4</v>
      </c>
      <c r="E33" s="27" t="s">
        <v>19</v>
      </c>
      <c r="F33" s="62">
        <v>26.6</v>
      </c>
    </row>
    <row r="34">
      <c r="A34" s="24" t="s">
        <v>35</v>
      </c>
      <c r="B34" s="24" t="s">
        <v>399</v>
      </c>
      <c r="C34" s="24">
        <v>2011.0</v>
      </c>
      <c r="D34" s="27" t="s">
        <v>4</v>
      </c>
      <c r="E34" s="27" t="s">
        <v>19</v>
      </c>
      <c r="F34" s="62">
        <v>83.1</v>
      </c>
    </row>
    <row r="35">
      <c r="A35" s="27" t="s">
        <v>3</v>
      </c>
      <c r="B35" s="24" t="s">
        <v>400</v>
      </c>
      <c r="C35" s="24">
        <v>2012.0</v>
      </c>
      <c r="D35" s="27" t="s">
        <v>4</v>
      </c>
      <c r="E35" s="27" t="s">
        <v>19</v>
      </c>
      <c r="F35" s="62">
        <v>66.6</v>
      </c>
    </row>
    <row r="36">
      <c r="A36" s="27" t="s">
        <v>4</v>
      </c>
      <c r="B36" s="24" t="s">
        <v>378</v>
      </c>
      <c r="C36" s="24">
        <v>2012.0</v>
      </c>
      <c r="D36" s="27" t="s">
        <v>4</v>
      </c>
      <c r="E36" s="27" t="s">
        <v>19</v>
      </c>
      <c r="F36" s="62">
        <v>46.5</v>
      </c>
    </row>
    <row r="37">
      <c r="A37" s="24" t="s">
        <v>5</v>
      </c>
      <c r="B37" s="24" t="s">
        <v>384</v>
      </c>
      <c r="C37" s="24">
        <v>2012.0</v>
      </c>
      <c r="D37" s="27" t="s">
        <v>4</v>
      </c>
      <c r="E37" s="27" t="s">
        <v>19</v>
      </c>
      <c r="F37" s="62">
        <v>51.6</v>
      </c>
    </row>
    <row r="38">
      <c r="A38" s="24" t="s">
        <v>6</v>
      </c>
      <c r="B38" s="24" t="s">
        <v>394</v>
      </c>
      <c r="C38" s="24">
        <v>2012.0</v>
      </c>
      <c r="D38" s="27" t="s">
        <v>4</v>
      </c>
      <c r="E38" s="27" t="s">
        <v>19</v>
      </c>
      <c r="F38" s="62">
        <v>24.4</v>
      </c>
    </row>
    <row r="39">
      <c r="A39" s="24" t="s">
        <v>7</v>
      </c>
      <c r="B39" s="24" t="s">
        <v>385</v>
      </c>
      <c r="C39" s="24">
        <v>2012.0</v>
      </c>
      <c r="D39" s="27" t="s">
        <v>4</v>
      </c>
      <c r="E39" s="27" t="s">
        <v>19</v>
      </c>
      <c r="F39" s="62">
        <v>44.6</v>
      </c>
    </row>
    <row r="40">
      <c r="A40" s="24" t="s">
        <v>8</v>
      </c>
      <c r="B40" s="24" t="s">
        <v>405</v>
      </c>
      <c r="C40" s="24">
        <v>2012.0</v>
      </c>
      <c r="D40" s="27" t="s">
        <v>4</v>
      </c>
      <c r="E40" s="27" t="s">
        <v>19</v>
      </c>
      <c r="F40" s="62">
        <v>74.6</v>
      </c>
    </row>
    <row r="41">
      <c r="A41" s="24" t="s">
        <v>9</v>
      </c>
      <c r="B41" s="24" t="s">
        <v>397</v>
      </c>
      <c r="C41" s="24">
        <v>2012.0</v>
      </c>
      <c r="D41" s="27" t="s">
        <v>4</v>
      </c>
      <c r="E41" s="27" t="s">
        <v>19</v>
      </c>
      <c r="F41" s="62">
        <v>70.8</v>
      </c>
    </row>
    <row r="42">
      <c r="A42" s="24" t="s">
        <v>10</v>
      </c>
      <c r="B42" s="24" t="s">
        <v>388</v>
      </c>
      <c r="C42" s="24">
        <v>2012.0</v>
      </c>
      <c r="D42" s="27" t="s">
        <v>4</v>
      </c>
      <c r="E42" s="27" t="s">
        <v>19</v>
      </c>
      <c r="F42" s="62">
        <v>37.9</v>
      </c>
    </row>
    <row r="43">
      <c r="A43" s="24" t="s">
        <v>11</v>
      </c>
      <c r="B43" s="24" t="s">
        <v>402</v>
      </c>
      <c r="C43" s="24">
        <v>2012.0</v>
      </c>
      <c r="D43" s="27" t="s">
        <v>4</v>
      </c>
      <c r="E43" s="27" t="s">
        <v>19</v>
      </c>
      <c r="F43" s="62">
        <v>82.7</v>
      </c>
    </row>
    <row r="44">
      <c r="A44" s="24" t="s">
        <v>12</v>
      </c>
      <c r="B44" s="24" t="s">
        <v>401</v>
      </c>
      <c r="C44" s="24">
        <v>2012.0</v>
      </c>
      <c r="D44" s="27" t="s">
        <v>4</v>
      </c>
      <c r="E44" s="27" t="s">
        <v>19</v>
      </c>
      <c r="F44" s="62">
        <v>70.8</v>
      </c>
    </row>
    <row r="45">
      <c r="A45" s="24" t="s">
        <v>13</v>
      </c>
      <c r="B45" s="24" t="s">
        <v>403</v>
      </c>
      <c r="C45" s="24">
        <v>2012.0</v>
      </c>
      <c r="D45" s="27" t="s">
        <v>4</v>
      </c>
      <c r="E45" s="27" t="s">
        <v>19</v>
      </c>
      <c r="F45" s="62">
        <v>81.8</v>
      </c>
    </row>
    <row r="46">
      <c r="A46" s="24" t="s">
        <v>14</v>
      </c>
      <c r="B46" s="24" t="s">
        <v>395</v>
      </c>
      <c r="C46" s="24">
        <v>2012.0</v>
      </c>
      <c r="D46" s="27" t="s">
        <v>4</v>
      </c>
      <c r="E46" s="27" t="s">
        <v>19</v>
      </c>
      <c r="F46" s="62">
        <v>54.1</v>
      </c>
    </row>
    <row r="47">
      <c r="A47" s="24" t="s">
        <v>15</v>
      </c>
      <c r="B47" s="24" t="s">
        <v>377</v>
      </c>
      <c r="C47" s="24">
        <v>2012.0</v>
      </c>
      <c r="D47" s="27" t="s">
        <v>4</v>
      </c>
      <c r="E47" s="27" t="s">
        <v>19</v>
      </c>
      <c r="F47" s="62">
        <v>74.4</v>
      </c>
    </row>
    <row r="48">
      <c r="A48" s="24" t="s">
        <v>16</v>
      </c>
      <c r="B48" s="24" t="s">
        <v>382</v>
      </c>
      <c r="C48" s="24">
        <v>2012.0</v>
      </c>
      <c r="D48" s="27" t="s">
        <v>4</v>
      </c>
      <c r="E48" s="27" t="s">
        <v>19</v>
      </c>
      <c r="F48" s="62">
        <v>49.2</v>
      </c>
    </row>
    <row r="49">
      <c r="A49" s="24" t="s">
        <v>17</v>
      </c>
      <c r="B49" s="24" t="s">
        <v>404</v>
      </c>
      <c r="C49" s="24">
        <v>2012.0</v>
      </c>
      <c r="D49" s="27" t="s">
        <v>4</v>
      </c>
      <c r="E49" s="27" t="s">
        <v>19</v>
      </c>
      <c r="F49" s="62">
        <v>61.5</v>
      </c>
    </row>
    <row r="50">
      <c r="A50" s="24" t="s">
        <v>18</v>
      </c>
      <c r="B50" s="24" t="s">
        <v>383</v>
      </c>
      <c r="C50" s="24">
        <v>2012.0</v>
      </c>
      <c r="D50" s="27" t="s">
        <v>4</v>
      </c>
      <c r="E50" s="27" t="s">
        <v>19</v>
      </c>
      <c r="F50" s="62">
        <v>84.5</v>
      </c>
    </row>
    <row r="51">
      <c r="A51" s="24" t="s">
        <v>19</v>
      </c>
      <c r="B51" s="24" t="s">
        <v>380</v>
      </c>
      <c r="C51" s="24">
        <v>2012.0</v>
      </c>
      <c r="D51" s="27" t="s">
        <v>4</v>
      </c>
      <c r="E51" s="27" t="s">
        <v>19</v>
      </c>
      <c r="F51" s="62">
        <v>76.0</v>
      </c>
    </row>
    <row r="52">
      <c r="A52" s="24" t="s">
        <v>20</v>
      </c>
      <c r="B52" s="24" t="s">
        <v>387</v>
      </c>
      <c r="C52" s="24">
        <v>2012.0</v>
      </c>
      <c r="D52" s="27" t="s">
        <v>4</v>
      </c>
      <c r="E52" s="27" t="s">
        <v>19</v>
      </c>
      <c r="F52" s="62">
        <v>81.2</v>
      </c>
    </row>
    <row r="53">
      <c r="A53" s="24" t="s">
        <v>21</v>
      </c>
      <c r="B53" s="24" t="s">
        <v>393</v>
      </c>
      <c r="C53" s="24">
        <v>2012.0</v>
      </c>
      <c r="D53" s="27" t="s">
        <v>4</v>
      </c>
      <c r="E53" s="27" t="s">
        <v>19</v>
      </c>
      <c r="F53" s="62">
        <v>72.9</v>
      </c>
    </row>
    <row r="54">
      <c r="A54" s="24" t="s">
        <v>22</v>
      </c>
      <c r="B54" s="24" t="s">
        <v>408</v>
      </c>
      <c r="C54" s="24">
        <v>2012.0</v>
      </c>
      <c r="D54" s="27" t="s">
        <v>4</v>
      </c>
      <c r="E54" s="27" t="s">
        <v>19</v>
      </c>
      <c r="F54" s="62">
        <v>86.7</v>
      </c>
    </row>
    <row r="55">
      <c r="A55" s="24" t="s">
        <v>23</v>
      </c>
      <c r="B55" s="24" t="s">
        <v>379</v>
      </c>
      <c r="C55" s="24">
        <v>2012.0</v>
      </c>
      <c r="D55" s="27" t="s">
        <v>4</v>
      </c>
      <c r="E55" s="27" t="s">
        <v>19</v>
      </c>
      <c r="F55" s="62">
        <v>60.7</v>
      </c>
    </row>
    <row r="56">
      <c r="A56" s="24" t="s">
        <v>24</v>
      </c>
      <c r="B56" s="24" t="s">
        <v>386</v>
      </c>
      <c r="C56" s="24">
        <v>2012.0</v>
      </c>
      <c r="D56" s="27" t="s">
        <v>4</v>
      </c>
      <c r="E56" s="27" t="s">
        <v>19</v>
      </c>
      <c r="F56" s="62">
        <v>57.1</v>
      </c>
    </row>
    <row r="57">
      <c r="A57" s="24" t="s">
        <v>25</v>
      </c>
      <c r="B57" s="24" t="s">
        <v>406</v>
      </c>
      <c r="C57" s="24">
        <v>2012.0</v>
      </c>
      <c r="D57" s="27" t="s">
        <v>4</v>
      </c>
      <c r="E57" s="27" t="s">
        <v>19</v>
      </c>
      <c r="F57" s="62">
        <v>29.4</v>
      </c>
    </row>
    <row r="58">
      <c r="A58" s="24" t="s">
        <v>26</v>
      </c>
      <c r="B58" s="24" t="s">
        <v>392</v>
      </c>
      <c r="C58" s="24">
        <v>2012.0</v>
      </c>
      <c r="D58" s="27" t="s">
        <v>4</v>
      </c>
      <c r="E58" s="27" t="s">
        <v>19</v>
      </c>
      <c r="F58" s="62">
        <v>59.9</v>
      </c>
    </row>
    <row r="59">
      <c r="A59" s="24" t="s">
        <v>27</v>
      </c>
      <c r="B59" s="24" t="s">
        <v>389</v>
      </c>
      <c r="C59" s="24">
        <v>2012.0</v>
      </c>
      <c r="D59" s="27" t="s">
        <v>4</v>
      </c>
      <c r="E59" s="27" t="s">
        <v>19</v>
      </c>
      <c r="F59" s="62">
        <v>60.0</v>
      </c>
    </row>
    <row r="60">
      <c r="A60" s="24" t="s">
        <v>28</v>
      </c>
      <c r="B60" s="24" t="s">
        <v>391</v>
      </c>
      <c r="C60" s="24">
        <v>2012.0</v>
      </c>
      <c r="D60" s="27" t="s">
        <v>4</v>
      </c>
      <c r="E60" s="27" t="s">
        <v>19</v>
      </c>
      <c r="F60" s="62">
        <v>77.4</v>
      </c>
    </row>
    <row r="61">
      <c r="A61" s="24" t="s">
        <v>29</v>
      </c>
      <c r="B61" s="24" t="s">
        <v>396</v>
      </c>
      <c r="C61" s="24">
        <v>2012.0</v>
      </c>
      <c r="D61" s="27" t="s">
        <v>4</v>
      </c>
      <c r="E61" s="27" t="s">
        <v>19</v>
      </c>
      <c r="F61" s="62">
        <v>42.4</v>
      </c>
    </row>
    <row r="62">
      <c r="A62" s="24" t="s">
        <v>30</v>
      </c>
      <c r="B62" s="24" t="s">
        <v>376</v>
      </c>
      <c r="C62" s="24">
        <v>2012.0</v>
      </c>
      <c r="D62" s="27" t="s">
        <v>4</v>
      </c>
      <c r="E62" s="27" t="s">
        <v>19</v>
      </c>
      <c r="F62" s="62">
        <v>71.2</v>
      </c>
    </row>
    <row r="63">
      <c r="A63" s="24" t="s">
        <v>31</v>
      </c>
      <c r="B63" s="24" t="s">
        <v>407</v>
      </c>
      <c r="C63" s="24">
        <v>2012.0</v>
      </c>
      <c r="D63" s="27" t="s">
        <v>4</v>
      </c>
      <c r="E63" s="27" t="s">
        <v>19</v>
      </c>
      <c r="F63" s="62">
        <v>82.9</v>
      </c>
    </row>
    <row r="64">
      <c r="A64" s="24" t="s">
        <v>32</v>
      </c>
      <c r="B64" s="24" t="s">
        <v>381</v>
      </c>
      <c r="C64" s="24">
        <v>2012.0</v>
      </c>
      <c r="D64" s="27" t="s">
        <v>4</v>
      </c>
      <c r="E64" s="27" t="s">
        <v>19</v>
      </c>
      <c r="F64" s="62">
        <v>40.1</v>
      </c>
    </row>
    <row r="65">
      <c r="A65" s="24" t="s">
        <v>33</v>
      </c>
      <c r="B65" s="24" t="s">
        <v>390</v>
      </c>
      <c r="C65" s="24">
        <v>2012.0</v>
      </c>
      <c r="D65" s="27" t="s">
        <v>4</v>
      </c>
      <c r="E65" s="27" t="s">
        <v>19</v>
      </c>
      <c r="F65" s="62">
        <v>70.0</v>
      </c>
    </row>
    <row r="66">
      <c r="A66" s="24" t="s">
        <v>34</v>
      </c>
      <c r="B66" s="24" t="s">
        <v>398</v>
      </c>
      <c r="C66" s="24">
        <v>2012.0</v>
      </c>
      <c r="D66" s="27" t="s">
        <v>4</v>
      </c>
      <c r="E66" s="27" t="s">
        <v>19</v>
      </c>
      <c r="F66" s="62">
        <v>19.2</v>
      </c>
    </row>
    <row r="67">
      <c r="A67" s="24" t="s">
        <v>35</v>
      </c>
      <c r="B67" s="24" t="s">
        <v>399</v>
      </c>
      <c r="C67" s="24">
        <v>2012.0</v>
      </c>
      <c r="D67" s="27" t="s">
        <v>4</v>
      </c>
      <c r="E67" s="27" t="s">
        <v>19</v>
      </c>
      <c r="F67" s="62">
        <v>80.5</v>
      </c>
    </row>
    <row r="68">
      <c r="A68" s="27" t="s">
        <v>3</v>
      </c>
      <c r="B68" s="24" t="s">
        <v>400</v>
      </c>
      <c r="C68" s="24">
        <v>2013.0</v>
      </c>
      <c r="D68" s="27" t="s">
        <v>4</v>
      </c>
      <c r="E68" s="27" t="s">
        <v>19</v>
      </c>
      <c r="F68" s="62">
        <v>72.3</v>
      </c>
    </row>
    <row r="69">
      <c r="A69" s="27" t="s">
        <v>4</v>
      </c>
      <c r="B69" s="24" t="s">
        <v>378</v>
      </c>
      <c r="C69" s="24">
        <v>2013.0</v>
      </c>
      <c r="D69" s="27" t="s">
        <v>4</v>
      </c>
      <c r="E69" s="27" t="s">
        <v>19</v>
      </c>
      <c r="F69" s="62">
        <v>51.8</v>
      </c>
    </row>
    <row r="70">
      <c r="A70" s="24" t="s">
        <v>5</v>
      </c>
      <c r="B70" s="24" t="s">
        <v>384</v>
      </c>
      <c r="C70" s="24">
        <v>2013.0</v>
      </c>
      <c r="D70" s="27" t="s">
        <v>4</v>
      </c>
      <c r="E70" s="27" t="s">
        <v>19</v>
      </c>
      <c r="F70" s="62">
        <v>51.5</v>
      </c>
    </row>
    <row r="71">
      <c r="A71" s="24" t="s">
        <v>6</v>
      </c>
      <c r="B71" s="24" t="s">
        <v>394</v>
      </c>
      <c r="C71" s="24">
        <v>2013.0</v>
      </c>
      <c r="D71" s="27" t="s">
        <v>4</v>
      </c>
      <c r="E71" s="27" t="s">
        <v>19</v>
      </c>
      <c r="F71" s="62">
        <v>30.1</v>
      </c>
    </row>
    <row r="72">
      <c r="A72" s="24" t="s">
        <v>7</v>
      </c>
      <c r="B72" s="24" t="s">
        <v>385</v>
      </c>
      <c r="C72" s="24">
        <v>2013.0</v>
      </c>
      <c r="D72" s="27" t="s">
        <v>4</v>
      </c>
      <c r="E72" s="27" t="s">
        <v>19</v>
      </c>
      <c r="F72" s="62">
        <v>56.7</v>
      </c>
    </row>
    <row r="73">
      <c r="A73" s="24" t="s">
        <v>8</v>
      </c>
      <c r="B73" s="24" t="s">
        <v>405</v>
      </c>
      <c r="C73" s="24">
        <v>2013.0</v>
      </c>
      <c r="D73" s="27" t="s">
        <v>4</v>
      </c>
      <c r="E73" s="27" t="s">
        <v>19</v>
      </c>
      <c r="F73" s="62">
        <v>82.0</v>
      </c>
    </row>
    <row r="74">
      <c r="A74" s="24" t="s">
        <v>9</v>
      </c>
      <c r="B74" s="24" t="s">
        <v>397</v>
      </c>
      <c r="C74" s="24">
        <v>2013.0</v>
      </c>
      <c r="D74" s="27" t="s">
        <v>4</v>
      </c>
      <c r="E74" s="27" t="s">
        <v>19</v>
      </c>
      <c r="F74" s="62">
        <v>71.1</v>
      </c>
    </row>
    <row r="75">
      <c r="A75" s="24" t="s">
        <v>10</v>
      </c>
      <c r="B75" s="24" t="s">
        <v>388</v>
      </c>
      <c r="C75" s="24">
        <v>2013.0</v>
      </c>
      <c r="D75" s="27" t="s">
        <v>4</v>
      </c>
      <c r="E75" s="27" t="s">
        <v>19</v>
      </c>
      <c r="F75" s="62">
        <v>51.0</v>
      </c>
    </row>
    <row r="76">
      <c r="A76" s="24" t="s">
        <v>11</v>
      </c>
      <c r="B76" s="24" t="s">
        <v>402</v>
      </c>
      <c r="C76" s="24">
        <v>2013.0</v>
      </c>
      <c r="D76" s="27" t="s">
        <v>4</v>
      </c>
      <c r="E76" s="27" t="s">
        <v>19</v>
      </c>
      <c r="F76" s="62">
        <v>78.0</v>
      </c>
    </row>
    <row r="77">
      <c r="A77" s="24" t="s">
        <v>12</v>
      </c>
      <c r="B77" s="24" t="s">
        <v>401</v>
      </c>
      <c r="C77" s="24">
        <v>2013.0</v>
      </c>
      <c r="D77" s="27" t="s">
        <v>4</v>
      </c>
      <c r="E77" s="27" t="s">
        <v>19</v>
      </c>
      <c r="F77" s="62">
        <v>73.0</v>
      </c>
    </row>
    <row r="78">
      <c r="A78" s="24" t="s">
        <v>13</v>
      </c>
      <c r="B78" s="24" t="s">
        <v>403</v>
      </c>
      <c r="C78" s="24">
        <v>2013.0</v>
      </c>
      <c r="D78" s="27" t="s">
        <v>4</v>
      </c>
      <c r="E78" s="27" t="s">
        <v>19</v>
      </c>
      <c r="F78" s="62">
        <v>77.8</v>
      </c>
    </row>
    <row r="79">
      <c r="A79" s="24" t="s">
        <v>14</v>
      </c>
      <c r="B79" s="24" t="s">
        <v>395</v>
      </c>
      <c r="C79" s="24">
        <v>2013.0</v>
      </c>
      <c r="D79" s="27" t="s">
        <v>4</v>
      </c>
      <c r="E79" s="27" t="s">
        <v>19</v>
      </c>
      <c r="F79" s="62">
        <v>58.8</v>
      </c>
    </row>
    <row r="80">
      <c r="A80" s="24" t="s">
        <v>15</v>
      </c>
      <c r="B80" s="24" t="s">
        <v>377</v>
      </c>
      <c r="C80" s="24">
        <v>2013.0</v>
      </c>
      <c r="D80" s="27" t="s">
        <v>4</v>
      </c>
      <c r="E80" s="27" t="s">
        <v>19</v>
      </c>
      <c r="F80" s="62">
        <v>86.9</v>
      </c>
    </row>
    <row r="81">
      <c r="A81" s="24" t="s">
        <v>16</v>
      </c>
      <c r="B81" s="24" t="s">
        <v>382</v>
      </c>
      <c r="C81" s="24">
        <v>2013.0</v>
      </c>
      <c r="D81" s="27" t="s">
        <v>4</v>
      </c>
      <c r="E81" s="27" t="s">
        <v>19</v>
      </c>
      <c r="F81" s="62">
        <v>56.3</v>
      </c>
    </row>
    <row r="82">
      <c r="A82" s="24" t="s">
        <v>17</v>
      </c>
      <c r="B82" s="24" t="s">
        <v>404</v>
      </c>
      <c r="C82" s="24">
        <v>2013.0</v>
      </c>
      <c r="D82" s="27" t="s">
        <v>4</v>
      </c>
      <c r="E82" s="27" t="s">
        <v>19</v>
      </c>
      <c r="F82" s="62">
        <v>75.9</v>
      </c>
    </row>
    <row r="83">
      <c r="A83" s="24" t="s">
        <v>18</v>
      </c>
      <c r="B83" s="24" t="s">
        <v>383</v>
      </c>
      <c r="C83" s="24">
        <v>2013.0</v>
      </c>
      <c r="D83" s="27" t="s">
        <v>4</v>
      </c>
      <c r="E83" s="27" t="s">
        <v>19</v>
      </c>
      <c r="F83" s="62">
        <v>90.7</v>
      </c>
    </row>
    <row r="84">
      <c r="A84" s="24" t="s">
        <v>19</v>
      </c>
      <c r="B84" s="24" t="s">
        <v>380</v>
      </c>
      <c r="C84" s="24">
        <v>2013.0</v>
      </c>
      <c r="D84" s="27" t="s">
        <v>4</v>
      </c>
      <c r="E84" s="27" t="s">
        <v>19</v>
      </c>
      <c r="F84" s="62">
        <v>80.3</v>
      </c>
    </row>
    <row r="85">
      <c r="A85" s="24" t="s">
        <v>20</v>
      </c>
      <c r="B85" s="24" t="s">
        <v>387</v>
      </c>
      <c r="C85" s="24">
        <v>2013.0</v>
      </c>
      <c r="D85" s="27" t="s">
        <v>4</v>
      </c>
      <c r="E85" s="27" t="s">
        <v>19</v>
      </c>
      <c r="F85" s="62">
        <v>86.5</v>
      </c>
    </row>
    <row r="86">
      <c r="A86" s="24" t="s">
        <v>21</v>
      </c>
      <c r="B86" s="24" t="s">
        <v>393</v>
      </c>
      <c r="C86" s="24">
        <v>2013.0</v>
      </c>
      <c r="D86" s="27" t="s">
        <v>4</v>
      </c>
      <c r="E86" s="27" t="s">
        <v>19</v>
      </c>
      <c r="F86" s="62">
        <v>56.6</v>
      </c>
    </row>
    <row r="87">
      <c r="A87" s="24" t="s">
        <v>22</v>
      </c>
      <c r="B87" s="24" t="s">
        <v>408</v>
      </c>
      <c r="C87" s="24">
        <v>2013.0</v>
      </c>
      <c r="D87" s="27" t="s">
        <v>4</v>
      </c>
      <c r="E87" s="27" t="s">
        <v>19</v>
      </c>
      <c r="F87" s="62">
        <v>80.2</v>
      </c>
    </row>
    <row r="88">
      <c r="A88" s="24" t="s">
        <v>23</v>
      </c>
      <c r="B88" s="24" t="s">
        <v>379</v>
      </c>
      <c r="C88" s="24">
        <v>2013.0</v>
      </c>
      <c r="D88" s="27" t="s">
        <v>4</v>
      </c>
      <c r="E88" s="27" t="s">
        <v>19</v>
      </c>
      <c r="F88" s="62">
        <v>66.9</v>
      </c>
    </row>
    <row r="89">
      <c r="A89" s="24" t="s">
        <v>24</v>
      </c>
      <c r="B89" s="24" t="s">
        <v>386</v>
      </c>
      <c r="C89" s="24">
        <v>2013.0</v>
      </c>
      <c r="D89" s="27" t="s">
        <v>4</v>
      </c>
      <c r="E89" s="27" t="s">
        <v>19</v>
      </c>
      <c r="F89" s="62">
        <v>63.3</v>
      </c>
    </row>
    <row r="90">
      <c r="A90" s="24" t="s">
        <v>25</v>
      </c>
      <c r="B90" s="24" t="s">
        <v>406</v>
      </c>
      <c r="C90" s="24">
        <v>2013.0</v>
      </c>
      <c r="D90" s="27" t="s">
        <v>4</v>
      </c>
      <c r="E90" s="27" t="s">
        <v>19</v>
      </c>
      <c r="F90" s="62">
        <v>41.1</v>
      </c>
    </row>
    <row r="91">
      <c r="A91" s="24" t="s">
        <v>26</v>
      </c>
      <c r="B91" s="24" t="s">
        <v>392</v>
      </c>
      <c r="C91" s="24">
        <v>2013.0</v>
      </c>
      <c r="D91" s="27" t="s">
        <v>4</v>
      </c>
      <c r="E91" s="27" t="s">
        <v>19</v>
      </c>
      <c r="F91" s="62">
        <v>70.0</v>
      </c>
    </row>
    <row r="92">
      <c r="A92" s="24" t="s">
        <v>27</v>
      </c>
      <c r="B92" s="24" t="s">
        <v>389</v>
      </c>
      <c r="C92" s="24">
        <v>2013.0</v>
      </c>
      <c r="D92" s="27" t="s">
        <v>4</v>
      </c>
      <c r="E92" s="27" t="s">
        <v>19</v>
      </c>
      <c r="F92" s="62">
        <v>77.8</v>
      </c>
    </row>
    <row r="93">
      <c r="A93" s="24" t="s">
        <v>28</v>
      </c>
      <c r="B93" s="24" t="s">
        <v>391</v>
      </c>
      <c r="C93" s="24">
        <v>2013.0</v>
      </c>
      <c r="D93" s="27" t="s">
        <v>4</v>
      </c>
      <c r="E93" s="27" t="s">
        <v>19</v>
      </c>
      <c r="F93" s="62">
        <v>77.7</v>
      </c>
    </row>
    <row r="94">
      <c r="A94" s="24" t="s">
        <v>29</v>
      </c>
      <c r="B94" s="24" t="s">
        <v>396</v>
      </c>
      <c r="C94" s="24">
        <v>2013.0</v>
      </c>
      <c r="D94" s="27" t="s">
        <v>4</v>
      </c>
      <c r="E94" s="27" t="s">
        <v>19</v>
      </c>
      <c r="F94" s="62">
        <v>52.5</v>
      </c>
    </row>
    <row r="95">
      <c r="A95" s="24" t="s">
        <v>30</v>
      </c>
      <c r="B95" s="24" t="s">
        <v>376</v>
      </c>
      <c r="C95" s="24">
        <v>2013.0</v>
      </c>
      <c r="D95" s="27" t="s">
        <v>4</v>
      </c>
      <c r="E95" s="27" t="s">
        <v>19</v>
      </c>
      <c r="F95" s="62">
        <v>83.4</v>
      </c>
    </row>
    <row r="96">
      <c r="A96" s="24" t="s">
        <v>31</v>
      </c>
      <c r="B96" s="24" t="s">
        <v>407</v>
      </c>
      <c r="C96" s="24">
        <v>2013.0</v>
      </c>
      <c r="D96" s="27" t="s">
        <v>4</v>
      </c>
      <c r="E96" s="27" t="s">
        <v>19</v>
      </c>
      <c r="F96" s="62">
        <v>84.1</v>
      </c>
    </row>
    <row r="97">
      <c r="A97" s="24" t="s">
        <v>32</v>
      </c>
      <c r="B97" s="24" t="s">
        <v>381</v>
      </c>
      <c r="C97" s="24">
        <v>2013.0</v>
      </c>
      <c r="D97" s="27" t="s">
        <v>4</v>
      </c>
      <c r="E97" s="27" t="s">
        <v>19</v>
      </c>
      <c r="F97" s="62">
        <v>52.1</v>
      </c>
    </row>
    <row r="98">
      <c r="A98" s="24" t="s">
        <v>33</v>
      </c>
      <c r="B98" s="24" t="s">
        <v>390</v>
      </c>
      <c r="C98" s="24">
        <v>2013.0</v>
      </c>
      <c r="D98" s="27" t="s">
        <v>4</v>
      </c>
      <c r="E98" s="27" t="s">
        <v>19</v>
      </c>
      <c r="F98" s="62">
        <v>75.4</v>
      </c>
    </row>
    <row r="99">
      <c r="A99" s="24" t="s">
        <v>34</v>
      </c>
      <c r="B99" s="24" t="s">
        <v>398</v>
      </c>
      <c r="C99" s="24">
        <v>2013.0</v>
      </c>
      <c r="D99" s="27" t="s">
        <v>4</v>
      </c>
      <c r="E99" s="27" t="s">
        <v>19</v>
      </c>
      <c r="F99" s="62">
        <v>32.2</v>
      </c>
    </row>
    <row r="100">
      <c r="A100" s="24" t="s">
        <v>35</v>
      </c>
      <c r="B100" s="24" t="s">
        <v>399</v>
      </c>
      <c r="C100" s="24">
        <v>2013.0</v>
      </c>
      <c r="D100" s="27" t="s">
        <v>4</v>
      </c>
      <c r="E100" s="27" t="s">
        <v>19</v>
      </c>
      <c r="F100" s="62">
        <v>84.7</v>
      </c>
    </row>
    <row r="101">
      <c r="A101" s="27" t="s">
        <v>3</v>
      </c>
      <c r="B101" s="24" t="s">
        <v>400</v>
      </c>
      <c r="C101" s="24">
        <v>2014.0</v>
      </c>
      <c r="D101" s="27" t="s">
        <v>4</v>
      </c>
      <c r="E101" s="27" t="s">
        <v>19</v>
      </c>
      <c r="F101" s="62">
        <v>73.3</v>
      </c>
    </row>
    <row r="102">
      <c r="A102" s="27" t="s">
        <v>4</v>
      </c>
      <c r="B102" s="24" t="s">
        <v>378</v>
      </c>
      <c r="C102" s="24">
        <v>2014.0</v>
      </c>
      <c r="D102" s="27" t="s">
        <v>4</v>
      </c>
      <c r="E102" s="27" t="s">
        <v>19</v>
      </c>
      <c r="F102" s="62">
        <v>49.1</v>
      </c>
    </row>
    <row r="103">
      <c r="A103" s="24" t="s">
        <v>5</v>
      </c>
      <c r="B103" s="24" t="s">
        <v>384</v>
      </c>
      <c r="C103" s="24">
        <v>2014.0</v>
      </c>
      <c r="D103" s="27" t="s">
        <v>4</v>
      </c>
      <c r="E103" s="27" t="s">
        <v>19</v>
      </c>
      <c r="F103" s="62">
        <v>53.7</v>
      </c>
    </row>
    <row r="104">
      <c r="A104" s="24" t="s">
        <v>6</v>
      </c>
      <c r="B104" s="24" t="s">
        <v>394</v>
      </c>
      <c r="C104" s="24">
        <v>2014.0</v>
      </c>
      <c r="D104" s="27" t="s">
        <v>4</v>
      </c>
      <c r="E104" s="27" t="s">
        <v>19</v>
      </c>
      <c r="F104" s="62">
        <v>39.3</v>
      </c>
    </row>
    <row r="105">
      <c r="A105" s="24" t="s">
        <v>7</v>
      </c>
      <c r="B105" s="24" t="s">
        <v>385</v>
      </c>
      <c r="C105" s="24">
        <v>2014.0</v>
      </c>
      <c r="D105" s="27" t="s">
        <v>4</v>
      </c>
      <c r="E105" s="27" t="s">
        <v>19</v>
      </c>
      <c r="F105" s="62">
        <v>58.9</v>
      </c>
    </row>
    <row r="106">
      <c r="A106" s="24" t="s">
        <v>8</v>
      </c>
      <c r="B106" s="24" t="s">
        <v>405</v>
      </c>
      <c r="C106" s="24">
        <v>2014.0</v>
      </c>
      <c r="D106" s="27" t="s">
        <v>4</v>
      </c>
      <c r="E106" s="27" t="s">
        <v>19</v>
      </c>
      <c r="F106" s="62">
        <v>78.5</v>
      </c>
    </row>
    <row r="107">
      <c r="A107" s="24" t="s">
        <v>9</v>
      </c>
      <c r="B107" s="24" t="s">
        <v>397</v>
      </c>
      <c r="C107" s="24">
        <v>2014.0</v>
      </c>
      <c r="D107" s="27" t="s">
        <v>4</v>
      </c>
      <c r="E107" s="27" t="s">
        <v>19</v>
      </c>
      <c r="F107" s="62">
        <v>56.9</v>
      </c>
    </row>
    <row r="108">
      <c r="A108" s="24" t="s">
        <v>10</v>
      </c>
      <c r="B108" s="24" t="s">
        <v>388</v>
      </c>
      <c r="C108" s="24">
        <v>2014.0</v>
      </c>
      <c r="D108" s="27" t="s">
        <v>4</v>
      </c>
      <c r="E108" s="27" t="s">
        <v>19</v>
      </c>
      <c r="F108" s="62">
        <v>62.1</v>
      </c>
    </row>
    <row r="109">
      <c r="A109" s="24" t="s">
        <v>11</v>
      </c>
      <c r="B109" s="24" t="s">
        <v>402</v>
      </c>
      <c r="C109" s="24">
        <v>2014.0</v>
      </c>
      <c r="D109" s="27" t="s">
        <v>4</v>
      </c>
      <c r="E109" s="27" t="s">
        <v>19</v>
      </c>
      <c r="F109" s="62">
        <v>75.2</v>
      </c>
    </row>
    <row r="110">
      <c r="A110" s="24" t="s">
        <v>12</v>
      </c>
      <c r="B110" s="24" t="s">
        <v>401</v>
      </c>
      <c r="C110" s="24">
        <v>2014.0</v>
      </c>
      <c r="D110" s="27" t="s">
        <v>4</v>
      </c>
      <c r="E110" s="27" t="s">
        <v>19</v>
      </c>
      <c r="F110" s="62">
        <v>77.6</v>
      </c>
    </row>
    <row r="111">
      <c r="A111" s="24" t="s">
        <v>13</v>
      </c>
      <c r="B111" s="24" t="s">
        <v>403</v>
      </c>
      <c r="C111" s="24">
        <v>2014.0</v>
      </c>
      <c r="D111" s="27" t="s">
        <v>4</v>
      </c>
      <c r="E111" s="27" t="s">
        <v>19</v>
      </c>
      <c r="F111" s="62">
        <v>73.5</v>
      </c>
    </row>
    <row r="112">
      <c r="A112" s="24" t="s">
        <v>14</v>
      </c>
      <c r="B112" s="24" t="s">
        <v>395</v>
      </c>
      <c r="C112" s="24">
        <v>2014.0</v>
      </c>
      <c r="D112" s="27" t="s">
        <v>4</v>
      </c>
      <c r="E112" s="27" t="s">
        <v>19</v>
      </c>
      <c r="F112" s="62">
        <v>64.8</v>
      </c>
    </row>
    <row r="113">
      <c r="A113" s="24" t="s">
        <v>15</v>
      </c>
      <c r="B113" s="24" t="s">
        <v>377</v>
      </c>
      <c r="C113" s="24">
        <v>2014.0</v>
      </c>
      <c r="D113" s="27" t="s">
        <v>4</v>
      </c>
      <c r="E113" s="27" t="s">
        <v>19</v>
      </c>
      <c r="F113" s="62">
        <v>78.9</v>
      </c>
    </row>
    <row r="114">
      <c r="A114" s="24" t="s">
        <v>16</v>
      </c>
      <c r="B114" s="24" t="s">
        <v>382</v>
      </c>
      <c r="C114" s="24">
        <v>2014.0</v>
      </c>
      <c r="D114" s="27" t="s">
        <v>4</v>
      </c>
      <c r="E114" s="27" t="s">
        <v>19</v>
      </c>
      <c r="F114" s="62">
        <v>65.5</v>
      </c>
    </row>
    <row r="115">
      <c r="A115" s="24" t="s">
        <v>17</v>
      </c>
      <c r="B115" s="24" t="s">
        <v>404</v>
      </c>
      <c r="C115" s="24">
        <v>2014.0</v>
      </c>
      <c r="D115" s="27" t="s">
        <v>4</v>
      </c>
      <c r="E115" s="27" t="s">
        <v>19</v>
      </c>
      <c r="F115" s="62">
        <v>68.0</v>
      </c>
    </row>
    <row r="116">
      <c r="A116" s="24" t="s">
        <v>18</v>
      </c>
      <c r="B116" s="24" t="s">
        <v>383</v>
      </c>
      <c r="C116" s="24">
        <v>2014.0</v>
      </c>
      <c r="D116" s="27" t="s">
        <v>4</v>
      </c>
      <c r="E116" s="27" t="s">
        <v>19</v>
      </c>
      <c r="F116" s="62">
        <v>92.6</v>
      </c>
    </row>
    <row r="117">
      <c r="A117" s="24" t="s">
        <v>19</v>
      </c>
      <c r="B117" s="24" t="s">
        <v>380</v>
      </c>
      <c r="C117" s="24">
        <v>2014.0</v>
      </c>
      <c r="D117" s="27" t="s">
        <v>4</v>
      </c>
      <c r="E117" s="27" t="s">
        <v>19</v>
      </c>
      <c r="F117" s="62">
        <v>82.0</v>
      </c>
    </row>
    <row r="118">
      <c r="A118" s="24" t="s">
        <v>20</v>
      </c>
      <c r="B118" s="24" t="s">
        <v>387</v>
      </c>
      <c r="C118" s="24">
        <v>2014.0</v>
      </c>
      <c r="D118" s="27" t="s">
        <v>4</v>
      </c>
      <c r="E118" s="27" t="s">
        <v>19</v>
      </c>
      <c r="F118" s="62">
        <v>89.0</v>
      </c>
    </row>
    <row r="119">
      <c r="A119" s="24" t="s">
        <v>21</v>
      </c>
      <c r="B119" s="24" t="s">
        <v>393</v>
      </c>
      <c r="C119" s="24">
        <v>2014.0</v>
      </c>
      <c r="D119" s="27" t="s">
        <v>4</v>
      </c>
      <c r="E119" s="27" t="s">
        <v>19</v>
      </c>
      <c r="F119" s="62">
        <v>51.1</v>
      </c>
    </row>
    <row r="120">
      <c r="A120" s="24" t="s">
        <v>22</v>
      </c>
      <c r="B120" s="24" t="s">
        <v>408</v>
      </c>
      <c r="C120" s="24">
        <v>2014.0</v>
      </c>
      <c r="D120" s="27" t="s">
        <v>4</v>
      </c>
      <c r="E120" s="27" t="s">
        <v>19</v>
      </c>
      <c r="F120" s="62">
        <v>73.0</v>
      </c>
    </row>
    <row r="121">
      <c r="A121" s="24" t="s">
        <v>23</v>
      </c>
      <c r="B121" s="24" t="s">
        <v>379</v>
      </c>
      <c r="C121" s="24">
        <v>2014.0</v>
      </c>
      <c r="D121" s="27" t="s">
        <v>4</v>
      </c>
      <c r="E121" s="27" t="s">
        <v>19</v>
      </c>
      <c r="F121" s="62">
        <v>77.1</v>
      </c>
    </row>
    <row r="122">
      <c r="A122" s="24" t="s">
        <v>24</v>
      </c>
      <c r="B122" s="24" t="s">
        <v>386</v>
      </c>
      <c r="C122" s="24">
        <v>2014.0</v>
      </c>
      <c r="D122" s="27" t="s">
        <v>4</v>
      </c>
      <c r="E122" s="27" t="s">
        <v>19</v>
      </c>
      <c r="F122" s="62">
        <v>63.6</v>
      </c>
    </row>
    <row r="123">
      <c r="A123" s="24" t="s">
        <v>25</v>
      </c>
      <c r="B123" s="24" t="s">
        <v>406</v>
      </c>
      <c r="C123" s="24">
        <v>2014.0</v>
      </c>
      <c r="D123" s="27" t="s">
        <v>4</v>
      </c>
      <c r="E123" s="27" t="s">
        <v>19</v>
      </c>
      <c r="F123" s="62">
        <v>38.5</v>
      </c>
    </row>
    <row r="124">
      <c r="A124" s="24" t="s">
        <v>26</v>
      </c>
      <c r="B124" s="24" t="s">
        <v>392</v>
      </c>
      <c r="C124" s="24">
        <v>2014.0</v>
      </c>
      <c r="D124" s="27" t="s">
        <v>4</v>
      </c>
      <c r="E124" s="27" t="s">
        <v>19</v>
      </c>
      <c r="F124" s="62">
        <v>67.0</v>
      </c>
    </row>
    <row r="125">
      <c r="A125" s="24" t="s">
        <v>27</v>
      </c>
      <c r="B125" s="24" t="s">
        <v>389</v>
      </c>
      <c r="C125" s="24">
        <v>2014.0</v>
      </c>
      <c r="D125" s="27" t="s">
        <v>4</v>
      </c>
      <c r="E125" s="27" t="s">
        <v>19</v>
      </c>
      <c r="F125" s="62">
        <v>73.1</v>
      </c>
    </row>
    <row r="126">
      <c r="A126" s="24" t="s">
        <v>28</v>
      </c>
      <c r="B126" s="24" t="s">
        <v>391</v>
      </c>
      <c r="C126" s="24">
        <v>2014.0</v>
      </c>
      <c r="D126" s="27" t="s">
        <v>4</v>
      </c>
      <c r="E126" s="27" t="s">
        <v>19</v>
      </c>
      <c r="F126" s="62">
        <v>72.1</v>
      </c>
    </row>
    <row r="127">
      <c r="A127" s="24" t="s">
        <v>29</v>
      </c>
      <c r="B127" s="24" t="s">
        <v>396</v>
      </c>
      <c r="C127" s="24">
        <v>2014.0</v>
      </c>
      <c r="D127" s="27" t="s">
        <v>4</v>
      </c>
      <c r="E127" s="27" t="s">
        <v>19</v>
      </c>
      <c r="F127" s="62">
        <v>57.2</v>
      </c>
    </row>
    <row r="128">
      <c r="A128" s="24" t="s">
        <v>30</v>
      </c>
      <c r="B128" s="24" t="s">
        <v>376</v>
      </c>
      <c r="C128" s="24">
        <v>2014.0</v>
      </c>
      <c r="D128" s="27" t="s">
        <v>4</v>
      </c>
      <c r="E128" s="27" t="s">
        <v>19</v>
      </c>
      <c r="F128" s="62">
        <v>86.1</v>
      </c>
    </row>
    <row r="129">
      <c r="A129" s="24" t="s">
        <v>31</v>
      </c>
      <c r="B129" s="24" t="s">
        <v>407</v>
      </c>
      <c r="C129" s="24">
        <v>2014.0</v>
      </c>
      <c r="D129" s="27" t="s">
        <v>4</v>
      </c>
      <c r="E129" s="27" t="s">
        <v>19</v>
      </c>
      <c r="F129" s="62">
        <v>83.9</v>
      </c>
    </row>
    <row r="130">
      <c r="A130" s="24" t="s">
        <v>32</v>
      </c>
      <c r="B130" s="24" t="s">
        <v>381</v>
      </c>
      <c r="C130" s="24">
        <v>2014.0</v>
      </c>
      <c r="D130" s="27" t="s">
        <v>4</v>
      </c>
      <c r="E130" s="27" t="s">
        <v>19</v>
      </c>
      <c r="F130" s="62">
        <v>60.0</v>
      </c>
    </row>
    <row r="131">
      <c r="A131" s="24" t="s">
        <v>33</v>
      </c>
      <c r="B131" s="24" t="s">
        <v>390</v>
      </c>
      <c r="C131" s="24">
        <v>2014.0</v>
      </c>
      <c r="D131" s="27" t="s">
        <v>4</v>
      </c>
      <c r="E131" s="27" t="s">
        <v>19</v>
      </c>
      <c r="F131" s="62">
        <v>80.7</v>
      </c>
    </row>
    <row r="132">
      <c r="A132" s="24" t="s">
        <v>34</v>
      </c>
      <c r="B132" s="24" t="s">
        <v>398</v>
      </c>
      <c r="C132" s="24">
        <v>2014.0</v>
      </c>
      <c r="D132" s="27" t="s">
        <v>4</v>
      </c>
      <c r="E132" s="27" t="s">
        <v>19</v>
      </c>
      <c r="F132" s="62">
        <v>29.5</v>
      </c>
    </row>
    <row r="133">
      <c r="A133" s="24" t="s">
        <v>35</v>
      </c>
      <c r="B133" s="24" t="s">
        <v>399</v>
      </c>
      <c r="C133" s="24">
        <v>2014.0</v>
      </c>
      <c r="D133" s="27" t="s">
        <v>4</v>
      </c>
      <c r="E133" s="27" t="s">
        <v>19</v>
      </c>
      <c r="F133" s="62">
        <v>80.3</v>
      </c>
    </row>
    <row r="134">
      <c r="A134" s="27" t="s">
        <v>3</v>
      </c>
      <c r="B134" s="24" t="s">
        <v>400</v>
      </c>
      <c r="C134" s="24">
        <v>2015.0</v>
      </c>
      <c r="D134" s="27" t="s">
        <v>4</v>
      </c>
      <c r="E134" s="27" t="s">
        <v>19</v>
      </c>
      <c r="F134" s="62">
        <v>73.2</v>
      </c>
    </row>
    <row r="135">
      <c r="A135" s="27" t="s">
        <v>4</v>
      </c>
      <c r="B135" s="24" t="s">
        <v>378</v>
      </c>
      <c r="C135" s="24">
        <v>2015.0</v>
      </c>
      <c r="D135" s="27" t="s">
        <v>4</v>
      </c>
      <c r="E135" s="27" t="s">
        <v>19</v>
      </c>
      <c r="F135" s="62">
        <v>43.2</v>
      </c>
    </row>
    <row r="136">
      <c r="A136" s="24" t="s">
        <v>5</v>
      </c>
      <c r="B136" s="24" t="s">
        <v>384</v>
      </c>
      <c r="C136" s="24">
        <v>2015.0</v>
      </c>
      <c r="D136" s="27" t="s">
        <v>4</v>
      </c>
      <c r="E136" s="27" t="s">
        <v>19</v>
      </c>
      <c r="F136" s="62">
        <v>53.2</v>
      </c>
    </row>
    <row r="137">
      <c r="A137" s="24" t="s">
        <v>6</v>
      </c>
      <c r="B137" s="24" t="s">
        <v>394</v>
      </c>
      <c r="C137" s="24">
        <v>2015.0</v>
      </c>
      <c r="D137" s="27" t="s">
        <v>4</v>
      </c>
      <c r="E137" s="27" t="s">
        <v>19</v>
      </c>
      <c r="F137" s="62">
        <v>61.8</v>
      </c>
    </row>
    <row r="138">
      <c r="A138" s="24" t="s">
        <v>7</v>
      </c>
      <c r="B138" s="24" t="s">
        <v>385</v>
      </c>
      <c r="C138" s="24">
        <v>2015.0</v>
      </c>
      <c r="D138" s="27" t="s">
        <v>4</v>
      </c>
      <c r="E138" s="27" t="s">
        <v>19</v>
      </c>
      <c r="F138" s="62">
        <v>53.7</v>
      </c>
    </row>
    <row r="139">
      <c r="A139" s="24" t="s">
        <v>8</v>
      </c>
      <c r="B139" s="24" t="s">
        <v>405</v>
      </c>
      <c r="C139" s="24">
        <v>2015.0</v>
      </c>
      <c r="D139" s="27" t="s">
        <v>4</v>
      </c>
      <c r="E139" s="27" t="s">
        <v>19</v>
      </c>
      <c r="F139" s="62">
        <v>74.9</v>
      </c>
    </row>
    <row r="140">
      <c r="A140" s="24" t="s">
        <v>9</v>
      </c>
      <c r="B140" s="24" t="s">
        <v>397</v>
      </c>
      <c r="C140" s="24">
        <v>2015.0</v>
      </c>
      <c r="D140" s="27" t="s">
        <v>4</v>
      </c>
      <c r="E140" s="27" t="s">
        <v>19</v>
      </c>
      <c r="F140" s="62">
        <v>56.5</v>
      </c>
    </row>
    <row r="141">
      <c r="A141" s="24" t="s">
        <v>10</v>
      </c>
      <c r="B141" s="24" t="s">
        <v>388</v>
      </c>
      <c r="C141" s="24">
        <v>2015.0</v>
      </c>
      <c r="D141" s="27" t="s">
        <v>4</v>
      </c>
      <c r="E141" s="27" t="s">
        <v>19</v>
      </c>
      <c r="F141" s="62">
        <v>54.6</v>
      </c>
    </row>
    <row r="142">
      <c r="A142" s="24" t="s">
        <v>11</v>
      </c>
      <c r="B142" s="24" t="s">
        <v>402</v>
      </c>
      <c r="C142" s="24">
        <v>2015.0</v>
      </c>
      <c r="D142" s="27" t="s">
        <v>4</v>
      </c>
      <c r="E142" s="27" t="s">
        <v>19</v>
      </c>
      <c r="F142" s="62">
        <v>73.6</v>
      </c>
    </row>
    <row r="143">
      <c r="A143" s="24" t="s">
        <v>12</v>
      </c>
      <c r="B143" s="24" t="s">
        <v>401</v>
      </c>
      <c r="C143" s="24">
        <v>2015.0</v>
      </c>
      <c r="D143" s="27" t="s">
        <v>4</v>
      </c>
      <c r="E143" s="27" t="s">
        <v>19</v>
      </c>
      <c r="F143" s="62">
        <v>78.5</v>
      </c>
    </row>
    <row r="144">
      <c r="A144" s="24" t="s">
        <v>13</v>
      </c>
      <c r="B144" s="24" t="s">
        <v>403</v>
      </c>
      <c r="C144" s="24">
        <v>2015.0</v>
      </c>
      <c r="D144" s="27" t="s">
        <v>4</v>
      </c>
      <c r="E144" s="27" t="s">
        <v>19</v>
      </c>
      <c r="F144" s="62">
        <v>68.0</v>
      </c>
    </row>
    <row r="145">
      <c r="A145" s="24" t="s">
        <v>14</v>
      </c>
      <c r="B145" s="24" t="s">
        <v>395</v>
      </c>
      <c r="C145" s="24">
        <v>2015.0</v>
      </c>
      <c r="D145" s="27" t="s">
        <v>4</v>
      </c>
      <c r="E145" s="27" t="s">
        <v>19</v>
      </c>
      <c r="F145" s="62">
        <v>64.8</v>
      </c>
    </row>
    <row r="146">
      <c r="A146" s="24" t="s">
        <v>15</v>
      </c>
      <c r="B146" s="24" t="s">
        <v>377</v>
      </c>
      <c r="C146" s="24">
        <v>2015.0</v>
      </c>
      <c r="D146" s="27" t="s">
        <v>4</v>
      </c>
      <c r="E146" s="27" t="s">
        <v>19</v>
      </c>
      <c r="F146" s="62">
        <v>86.8</v>
      </c>
    </row>
    <row r="147">
      <c r="A147" s="24" t="s">
        <v>16</v>
      </c>
      <c r="B147" s="24" t="s">
        <v>382</v>
      </c>
      <c r="C147" s="24">
        <v>2015.0</v>
      </c>
      <c r="D147" s="27" t="s">
        <v>4</v>
      </c>
      <c r="E147" s="27" t="s">
        <v>19</v>
      </c>
      <c r="F147" s="62">
        <v>62.1</v>
      </c>
    </row>
    <row r="148">
      <c r="A148" s="24" t="s">
        <v>17</v>
      </c>
      <c r="B148" s="24" t="s">
        <v>404</v>
      </c>
      <c r="C148" s="24">
        <v>2015.0</v>
      </c>
      <c r="D148" s="27" t="s">
        <v>4</v>
      </c>
      <c r="E148" s="27" t="s">
        <v>19</v>
      </c>
      <c r="F148" s="62">
        <v>69.6</v>
      </c>
    </row>
    <row r="149">
      <c r="A149" s="24" t="s">
        <v>18</v>
      </c>
      <c r="B149" s="24" t="s">
        <v>383</v>
      </c>
      <c r="C149" s="24">
        <v>2015.0</v>
      </c>
      <c r="D149" s="27" t="s">
        <v>4</v>
      </c>
      <c r="E149" s="27" t="s">
        <v>19</v>
      </c>
      <c r="F149" s="62">
        <v>90.6</v>
      </c>
    </row>
    <row r="150">
      <c r="A150" s="24" t="s">
        <v>19</v>
      </c>
      <c r="B150" s="24" t="s">
        <v>380</v>
      </c>
      <c r="C150" s="24">
        <v>2015.0</v>
      </c>
      <c r="D150" s="27" t="s">
        <v>4</v>
      </c>
      <c r="E150" s="27" t="s">
        <v>19</v>
      </c>
      <c r="F150" s="62">
        <v>79.8</v>
      </c>
    </row>
    <row r="151">
      <c r="A151" s="24" t="s">
        <v>20</v>
      </c>
      <c r="B151" s="24" t="s">
        <v>387</v>
      </c>
      <c r="C151" s="24">
        <v>2015.0</v>
      </c>
      <c r="D151" s="27" t="s">
        <v>4</v>
      </c>
      <c r="E151" s="27" t="s">
        <v>19</v>
      </c>
      <c r="F151" s="62">
        <v>86.3</v>
      </c>
    </row>
    <row r="152">
      <c r="A152" s="24" t="s">
        <v>21</v>
      </c>
      <c r="B152" s="24" t="s">
        <v>393</v>
      </c>
      <c r="C152" s="24">
        <v>2015.0</v>
      </c>
      <c r="D152" s="27" t="s">
        <v>4</v>
      </c>
      <c r="E152" s="27" t="s">
        <v>19</v>
      </c>
      <c r="F152" s="62">
        <v>55.5</v>
      </c>
    </row>
    <row r="153">
      <c r="A153" s="24" t="s">
        <v>22</v>
      </c>
      <c r="B153" s="24" t="s">
        <v>408</v>
      </c>
      <c r="C153" s="24">
        <v>2015.0</v>
      </c>
      <c r="D153" s="27" t="s">
        <v>4</v>
      </c>
      <c r="E153" s="27" t="s">
        <v>19</v>
      </c>
      <c r="F153" s="62">
        <v>70.7</v>
      </c>
    </row>
    <row r="154">
      <c r="A154" s="24" t="s">
        <v>23</v>
      </c>
      <c r="B154" s="24" t="s">
        <v>379</v>
      </c>
      <c r="C154" s="24">
        <v>2015.0</v>
      </c>
      <c r="D154" s="27" t="s">
        <v>4</v>
      </c>
      <c r="E154" s="27" t="s">
        <v>19</v>
      </c>
      <c r="F154" s="62">
        <v>77.7</v>
      </c>
    </row>
    <row r="155">
      <c r="A155" s="24" t="s">
        <v>24</v>
      </c>
      <c r="B155" s="24" t="s">
        <v>386</v>
      </c>
      <c r="C155" s="24">
        <v>2015.0</v>
      </c>
      <c r="D155" s="27" t="s">
        <v>4</v>
      </c>
      <c r="E155" s="27" t="s">
        <v>19</v>
      </c>
      <c r="F155" s="62">
        <v>67.4</v>
      </c>
    </row>
    <row r="156">
      <c r="A156" s="24" t="s">
        <v>25</v>
      </c>
      <c r="B156" s="24" t="s">
        <v>406</v>
      </c>
      <c r="C156" s="24">
        <v>2015.0</v>
      </c>
      <c r="D156" s="27" t="s">
        <v>4</v>
      </c>
      <c r="E156" s="27" t="s">
        <v>19</v>
      </c>
      <c r="F156" s="62">
        <v>50.7</v>
      </c>
    </row>
    <row r="157">
      <c r="A157" s="24" t="s">
        <v>26</v>
      </c>
      <c r="B157" s="24" t="s">
        <v>392</v>
      </c>
      <c r="C157" s="24">
        <v>2015.0</v>
      </c>
      <c r="D157" s="27" t="s">
        <v>4</v>
      </c>
      <c r="E157" s="27" t="s">
        <v>19</v>
      </c>
      <c r="F157" s="62">
        <v>61.0</v>
      </c>
    </row>
    <row r="158">
      <c r="A158" s="24" t="s">
        <v>27</v>
      </c>
      <c r="B158" s="24" t="s">
        <v>389</v>
      </c>
      <c r="C158" s="24">
        <v>2015.0</v>
      </c>
      <c r="D158" s="27" t="s">
        <v>4</v>
      </c>
      <c r="E158" s="27" t="s">
        <v>19</v>
      </c>
      <c r="F158" s="62">
        <v>69.2</v>
      </c>
    </row>
    <row r="159">
      <c r="A159" s="24" t="s">
        <v>28</v>
      </c>
      <c r="B159" s="24" t="s">
        <v>391</v>
      </c>
      <c r="C159" s="24">
        <v>2015.0</v>
      </c>
      <c r="D159" s="27" t="s">
        <v>4</v>
      </c>
      <c r="E159" s="27" t="s">
        <v>19</v>
      </c>
      <c r="F159" s="62">
        <v>70.5</v>
      </c>
    </row>
    <row r="160">
      <c r="A160" s="24" t="s">
        <v>29</v>
      </c>
      <c r="B160" s="24" t="s">
        <v>396</v>
      </c>
      <c r="C160" s="24">
        <v>2015.0</v>
      </c>
      <c r="D160" s="27" t="s">
        <v>4</v>
      </c>
      <c r="E160" s="27" t="s">
        <v>19</v>
      </c>
      <c r="F160" s="62">
        <v>62.5</v>
      </c>
    </row>
    <row r="161">
      <c r="A161" s="24" t="s">
        <v>30</v>
      </c>
      <c r="B161" s="24" t="s">
        <v>376</v>
      </c>
      <c r="C161" s="24">
        <v>2015.0</v>
      </c>
      <c r="D161" s="27" t="s">
        <v>4</v>
      </c>
      <c r="E161" s="27" t="s">
        <v>19</v>
      </c>
      <c r="F161" s="62">
        <v>88.9</v>
      </c>
    </row>
    <row r="162">
      <c r="A162" s="24" t="s">
        <v>31</v>
      </c>
      <c r="B162" s="24" t="s">
        <v>407</v>
      </c>
      <c r="C162" s="24">
        <v>2015.0</v>
      </c>
      <c r="D162" s="27" t="s">
        <v>4</v>
      </c>
      <c r="E162" s="27" t="s">
        <v>19</v>
      </c>
      <c r="F162" s="62">
        <v>86.9</v>
      </c>
    </row>
    <row r="163">
      <c r="A163" s="24" t="s">
        <v>32</v>
      </c>
      <c r="B163" s="24" t="s">
        <v>381</v>
      </c>
      <c r="C163" s="24">
        <v>2015.0</v>
      </c>
      <c r="D163" s="27" t="s">
        <v>4</v>
      </c>
      <c r="E163" s="27" t="s">
        <v>19</v>
      </c>
      <c r="F163" s="62">
        <v>59.2</v>
      </c>
    </row>
    <row r="164">
      <c r="A164" s="24" t="s">
        <v>33</v>
      </c>
      <c r="B164" s="24" t="s">
        <v>390</v>
      </c>
      <c r="C164" s="24">
        <v>2015.0</v>
      </c>
      <c r="D164" s="27" t="s">
        <v>4</v>
      </c>
      <c r="E164" s="27" t="s">
        <v>19</v>
      </c>
      <c r="F164" s="62">
        <v>80.5</v>
      </c>
    </row>
    <row r="165">
      <c r="A165" s="24" t="s">
        <v>34</v>
      </c>
      <c r="B165" s="24" t="s">
        <v>398</v>
      </c>
      <c r="C165" s="24">
        <v>2015.0</v>
      </c>
      <c r="D165" s="27" t="s">
        <v>4</v>
      </c>
      <c r="E165" s="27" t="s">
        <v>19</v>
      </c>
      <c r="F165" s="62">
        <v>33.8</v>
      </c>
    </row>
    <row r="166">
      <c r="A166" s="24" t="s">
        <v>35</v>
      </c>
      <c r="B166" s="24" t="s">
        <v>399</v>
      </c>
      <c r="C166" s="24">
        <v>2015.0</v>
      </c>
      <c r="D166" s="27" t="s">
        <v>4</v>
      </c>
      <c r="E166" s="27" t="s">
        <v>19</v>
      </c>
      <c r="F166" s="62">
        <v>80.9</v>
      </c>
    </row>
    <row r="167">
      <c r="A167" s="27" t="s">
        <v>3</v>
      </c>
      <c r="B167" s="24" t="s">
        <v>400</v>
      </c>
      <c r="C167" s="24">
        <v>2016.0</v>
      </c>
      <c r="D167" s="27" t="s">
        <v>4</v>
      </c>
      <c r="E167" s="27" t="s">
        <v>19</v>
      </c>
      <c r="F167" s="62">
        <v>72.4</v>
      </c>
    </row>
    <row r="168">
      <c r="A168" s="27" t="s">
        <v>4</v>
      </c>
      <c r="B168" s="24" t="s">
        <v>378</v>
      </c>
      <c r="C168" s="24">
        <v>2016.0</v>
      </c>
      <c r="D168" s="27" t="s">
        <v>4</v>
      </c>
      <c r="E168" s="27" t="s">
        <v>19</v>
      </c>
      <c r="F168" s="62">
        <v>42.5</v>
      </c>
    </row>
    <row r="169">
      <c r="A169" s="24" t="s">
        <v>5</v>
      </c>
      <c r="B169" s="24" t="s">
        <v>384</v>
      </c>
      <c r="C169" s="24">
        <v>2016.0</v>
      </c>
      <c r="D169" s="27" t="s">
        <v>4</v>
      </c>
      <c r="E169" s="27" t="s">
        <v>19</v>
      </c>
      <c r="F169" s="62">
        <v>56.8</v>
      </c>
    </row>
    <row r="170">
      <c r="A170" s="24" t="s">
        <v>6</v>
      </c>
      <c r="B170" s="24" t="s">
        <v>394</v>
      </c>
      <c r="C170" s="24">
        <v>2016.0</v>
      </c>
      <c r="D170" s="27" t="s">
        <v>4</v>
      </c>
      <c r="E170" s="27" t="s">
        <v>19</v>
      </c>
      <c r="F170" s="62">
        <v>44.2</v>
      </c>
    </row>
    <row r="171">
      <c r="A171" s="24" t="s">
        <v>7</v>
      </c>
      <c r="B171" s="24" t="s">
        <v>385</v>
      </c>
      <c r="C171" s="24">
        <v>2016.0</v>
      </c>
      <c r="D171" s="27" t="s">
        <v>4</v>
      </c>
      <c r="E171" s="27" t="s">
        <v>19</v>
      </c>
      <c r="F171" s="62">
        <v>54.4</v>
      </c>
    </row>
    <row r="172">
      <c r="A172" s="24" t="s">
        <v>8</v>
      </c>
      <c r="B172" s="24" t="s">
        <v>405</v>
      </c>
      <c r="C172" s="24">
        <v>2016.0</v>
      </c>
      <c r="D172" s="27" t="s">
        <v>4</v>
      </c>
      <c r="E172" s="27" t="s">
        <v>19</v>
      </c>
      <c r="F172" s="62">
        <v>55.9</v>
      </c>
    </row>
    <row r="173">
      <c r="A173" s="24" t="s">
        <v>9</v>
      </c>
      <c r="B173" s="24" t="s">
        <v>397</v>
      </c>
      <c r="C173" s="24">
        <v>2016.0</v>
      </c>
      <c r="D173" s="27" t="s">
        <v>4</v>
      </c>
      <c r="E173" s="27" t="s">
        <v>19</v>
      </c>
      <c r="F173" s="62">
        <v>72.0</v>
      </c>
    </row>
    <row r="174">
      <c r="A174" s="24" t="s">
        <v>10</v>
      </c>
      <c r="B174" s="24" t="s">
        <v>388</v>
      </c>
      <c r="C174" s="24">
        <v>2016.0</v>
      </c>
      <c r="D174" s="27" t="s">
        <v>4</v>
      </c>
      <c r="E174" s="27" t="s">
        <v>19</v>
      </c>
      <c r="F174" s="62">
        <v>57.2</v>
      </c>
    </row>
    <row r="175">
      <c r="A175" s="24" t="s">
        <v>11</v>
      </c>
      <c r="B175" s="24" t="s">
        <v>402</v>
      </c>
      <c r="C175" s="24">
        <v>2016.0</v>
      </c>
      <c r="D175" s="27" t="s">
        <v>4</v>
      </c>
      <c r="E175" s="27" t="s">
        <v>19</v>
      </c>
      <c r="F175" s="62">
        <v>63.1</v>
      </c>
    </row>
    <row r="176">
      <c r="A176" s="24" t="s">
        <v>12</v>
      </c>
      <c r="B176" s="24" t="s">
        <v>401</v>
      </c>
      <c r="C176" s="24">
        <v>2016.0</v>
      </c>
      <c r="D176" s="27" t="s">
        <v>4</v>
      </c>
      <c r="E176" s="27" t="s">
        <v>19</v>
      </c>
      <c r="F176" s="62">
        <v>84.6</v>
      </c>
    </row>
    <row r="177">
      <c r="A177" s="24" t="s">
        <v>13</v>
      </c>
      <c r="B177" s="24" t="s">
        <v>403</v>
      </c>
      <c r="C177" s="24">
        <v>2016.0</v>
      </c>
      <c r="D177" s="27" t="s">
        <v>4</v>
      </c>
      <c r="E177" s="27" t="s">
        <v>19</v>
      </c>
      <c r="F177" s="62">
        <v>57.0</v>
      </c>
    </row>
    <row r="178">
      <c r="A178" s="24" t="s">
        <v>14</v>
      </c>
      <c r="B178" s="24" t="s">
        <v>395</v>
      </c>
      <c r="C178" s="24">
        <v>2016.0</v>
      </c>
      <c r="D178" s="27" t="s">
        <v>4</v>
      </c>
      <c r="E178" s="27" t="s">
        <v>19</v>
      </c>
      <c r="F178" s="62">
        <v>59.6</v>
      </c>
    </row>
    <row r="179">
      <c r="A179" s="24" t="s">
        <v>15</v>
      </c>
      <c r="B179" s="24" t="s">
        <v>377</v>
      </c>
      <c r="C179" s="24">
        <v>2016.0</v>
      </c>
      <c r="D179" s="27" t="s">
        <v>4</v>
      </c>
      <c r="E179" s="27" t="s">
        <v>19</v>
      </c>
      <c r="F179" s="62">
        <v>84.7</v>
      </c>
    </row>
    <row r="180">
      <c r="A180" s="24" t="s">
        <v>16</v>
      </c>
      <c r="B180" s="24" t="s">
        <v>382</v>
      </c>
      <c r="C180" s="24">
        <v>2016.0</v>
      </c>
      <c r="D180" s="27" t="s">
        <v>4</v>
      </c>
      <c r="E180" s="27" t="s">
        <v>19</v>
      </c>
      <c r="F180" s="62">
        <v>56.6</v>
      </c>
    </row>
    <row r="181">
      <c r="A181" s="24" t="s">
        <v>17</v>
      </c>
      <c r="B181" s="24" t="s">
        <v>404</v>
      </c>
      <c r="C181" s="24">
        <v>2016.0</v>
      </c>
      <c r="D181" s="27" t="s">
        <v>4</v>
      </c>
      <c r="E181" s="27" t="s">
        <v>19</v>
      </c>
      <c r="F181" s="62">
        <v>69.1</v>
      </c>
    </row>
    <row r="182">
      <c r="A182" s="24" t="s">
        <v>18</v>
      </c>
      <c r="B182" s="24" t="s">
        <v>383</v>
      </c>
      <c r="C182" s="24">
        <v>2016.0</v>
      </c>
      <c r="D182" s="27" t="s">
        <v>4</v>
      </c>
      <c r="E182" s="27" t="s">
        <v>19</v>
      </c>
      <c r="F182" s="62">
        <v>90.6</v>
      </c>
    </row>
    <row r="183">
      <c r="A183" s="24" t="s">
        <v>19</v>
      </c>
      <c r="B183" s="24" t="s">
        <v>380</v>
      </c>
      <c r="C183" s="24">
        <v>2016.0</v>
      </c>
      <c r="D183" s="27" t="s">
        <v>4</v>
      </c>
      <c r="E183" s="27" t="s">
        <v>19</v>
      </c>
      <c r="F183" s="62">
        <v>71.7</v>
      </c>
    </row>
    <row r="184">
      <c r="A184" s="24" t="s">
        <v>20</v>
      </c>
      <c r="B184" s="24" t="s">
        <v>387</v>
      </c>
      <c r="C184" s="24">
        <v>2016.0</v>
      </c>
      <c r="D184" s="27" t="s">
        <v>4</v>
      </c>
      <c r="E184" s="27" t="s">
        <v>19</v>
      </c>
      <c r="F184" s="62">
        <v>84.3</v>
      </c>
    </row>
    <row r="185">
      <c r="A185" s="24" t="s">
        <v>21</v>
      </c>
      <c r="B185" s="24" t="s">
        <v>393</v>
      </c>
      <c r="C185" s="24">
        <v>2016.0</v>
      </c>
      <c r="D185" s="27" t="s">
        <v>4</v>
      </c>
      <c r="E185" s="27" t="s">
        <v>19</v>
      </c>
      <c r="F185" s="62">
        <v>48.5</v>
      </c>
    </row>
    <row r="186">
      <c r="A186" s="24" t="s">
        <v>22</v>
      </c>
      <c r="B186" s="24" t="s">
        <v>408</v>
      </c>
      <c r="C186" s="24">
        <v>2016.0</v>
      </c>
      <c r="D186" s="27" t="s">
        <v>4</v>
      </c>
      <c r="E186" s="27" t="s">
        <v>19</v>
      </c>
      <c r="F186" s="62">
        <v>73.5</v>
      </c>
    </row>
    <row r="187">
      <c r="A187" s="24" t="s">
        <v>23</v>
      </c>
      <c r="B187" s="24" t="s">
        <v>379</v>
      </c>
      <c r="C187" s="24">
        <v>2016.0</v>
      </c>
      <c r="D187" s="27" t="s">
        <v>4</v>
      </c>
      <c r="E187" s="27" t="s">
        <v>19</v>
      </c>
      <c r="F187" s="62">
        <v>75.3</v>
      </c>
    </row>
    <row r="188">
      <c r="A188" s="24" t="s">
        <v>24</v>
      </c>
      <c r="B188" s="24" t="s">
        <v>386</v>
      </c>
      <c r="C188" s="24">
        <v>2016.0</v>
      </c>
      <c r="D188" s="27" t="s">
        <v>4</v>
      </c>
      <c r="E188" s="27" t="s">
        <v>19</v>
      </c>
      <c r="F188" s="62">
        <v>68.4</v>
      </c>
    </row>
    <row r="189">
      <c r="A189" s="24" t="s">
        <v>25</v>
      </c>
      <c r="B189" s="24" t="s">
        <v>406</v>
      </c>
      <c r="C189" s="24">
        <v>2016.0</v>
      </c>
      <c r="D189" s="27" t="s">
        <v>4</v>
      </c>
      <c r="E189" s="27" t="s">
        <v>19</v>
      </c>
      <c r="F189" s="62">
        <v>62.1</v>
      </c>
    </row>
    <row r="190">
      <c r="A190" s="24" t="s">
        <v>26</v>
      </c>
      <c r="B190" s="24" t="s">
        <v>392</v>
      </c>
      <c r="C190" s="24">
        <v>2016.0</v>
      </c>
      <c r="D190" s="27" t="s">
        <v>4</v>
      </c>
      <c r="E190" s="27" t="s">
        <v>19</v>
      </c>
      <c r="F190" s="62">
        <v>58.8</v>
      </c>
    </row>
    <row r="191">
      <c r="A191" s="24" t="s">
        <v>27</v>
      </c>
      <c r="B191" s="24" t="s">
        <v>389</v>
      </c>
      <c r="C191" s="24">
        <v>2016.0</v>
      </c>
      <c r="D191" s="27" t="s">
        <v>4</v>
      </c>
      <c r="E191" s="27" t="s">
        <v>19</v>
      </c>
      <c r="F191" s="62">
        <v>72.1</v>
      </c>
    </row>
    <row r="192">
      <c r="A192" s="24" t="s">
        <v>28</v>
      </c>
      <c r="B192" s="24" t="s">
        <v>391</v>
      </c>
      <c r="C192" s="24">
        <v>2016.0</v>
      </c>
      <c r="D192" s="27" t="s">
        <v>4</v>
      </c>
      <c r="E192" s="27" t="s">
        <v>19</v>
      </c>
      <c r="F192" s="62">
        <v>72.2</v>
      </c>
    </row>
    <row r="193">
      <c r="A193" s="24" t="s">
        <v>29</v>
      </c>
      <c r="B193" s="24" t="s">
        <v>396</v>
      </c>
      <c r="C193" s="24">
        <v>2016.0</v>
      </c>
      <c r="D193" s="27" t="s">
        <v>4</v>
      </c>
      <c r="E193" s="27" t="s">
        <v>19</v>
      </c>
      <c r="F193" s="62">
        <v>51.3</v>
      </c>
    </row>
    <row r="194">
      <c r="A194" s="24" t="s">
        <v>30</v>
      </c>
      <c r="B194" s="24" t="s">
        <v>376</v>
      </c>
      <c r="C194" s="24">
        <v>2016.0</v>
      </c>
      <c r="D194" s="27" t="s">
        <v>4</v>
      </c>
      <c r="E194" s="27" t="s">
        <v>19</v>
      </c>
      <c r="F194" s="62">
        <v>87.9</v>
      </c>
    </row>
    <row r="195">
      <c r="A195" s="24" t="s">
        <v>31</v>
      </c>
      <c r="B195" s="24" t="s">
        <v>407</v>
      </c>
      <c r="C195" s="24">
        <v>2016.0</v>
      </c>
      <c r="D195" s="27" t="s">
        <v>4</v>
      </c>
      <c r="E195" s="27" t="s">
        <v>19</v>
      </c>
      <c r="F195" s="62">
        <v>86.2</v>
      </c>
    </row>
    <row r="196">
      <c r="A196" s="24" t="s">
        <v>32</v>
      </c>
      <c r="B196" s="24" t="s">
        <v>381</v>
      </c>
      <c r="C196" s="24">
        <v>2016.0</v>
      </c>
      <c r="D196" s="27" t="s">
        <v>4</v>
      </c>
      <c r="E196" s="27" t="s">
        <v>19</v>
      </c>
      <c r="F196" s="62">
        <v>55.1</v>
      </c>
    </row>
    <row r="197">
      <c r="A197" s="24" t="s">
        <v>33</v>
      </c>
      <c r="B197" s="24" t="s">
        <v>390</v>
      </c>
      <c r="C197" s="24">
        <v>2016.0</v>
      </c>
      <c r="D197" s="27" t="s">
        <v>4</v>
      </c>
      <c r="E197" s="27" t="s">
        <v>19</v>
      </c>
      <c r="F197" s="62">
        <v>85.1</v>
      </c>
    </row>
    <row r="198">
      <c r="A198" s="24" t="s">
        <v>34</v>
      </c>
      <c r="B198" s="24" t="s">
        <v>398</v>
      </c>
      <c r="C198" s="24">
        <v>2016.0</v>
      </c>
      <c r="D198" s="27" t="s">
        <v>4</v>
      </c>
      <c r="E198" s="27" t="s">
        <v>19</v>
      </c>
      <c r="F198" s="62">
        <v>31.5</v>
      </c>
    </row>
    <row r="199">
      <c r="A199" s="24" t="s">
        <v>35</v>
      </c>
      <c r="B199" s="24" t="s">
        <v>399</v>
      </c>
      <c r="C199" s="24">
        <v>2016.0</v>
      </c>
      <c r="D199" s="27" t="s">
        <v>4</v>
      </c>
      <c r="E199" s="27" t="s">
        <v>19</v>
      </c>
      <c r="F199" s="62">
        <v>82.5</v>
      </c>
    </row>
    <row r="200">
      <c r="A200" s="27" t="s">
        <v>3</v>
      </c>
      <c r="B200" s="24" t="s">
        <v>400</v>
      </c>
      <c r="C200" s="24">
        <v>2017.0</v>
      </c>
      <c r="D200" s="27" t="s">
        <v>4</v>
      </c>
      <c r="E200" s="27" t="s">
        <v>19</v>
      </c>
      <c r="F200" s="62">
        <v>74.3</v>
      </c>
    </row>
    <row r="201">
      <c r="A201" s="27" t="s">
        <v>4</v>
      </c>
      <c r="B201" s="24" t="s">
        <v>378</v>
      </c>
      <c r="C201" s="24">
        <v>2017.0</v>
      </c>
      <c r="D201" s="27" t="s">
        <v>4</v>
      </c>
      <c r="E201" s="27" t="s">
        <v>19</v>
      </c>
      <c r="F201" s="62">
        <v>43.7</v>
      </c>
    </row>
    <row r="202">
      <c r="A202" s="24" t="s">
        <v>5</v>
      </c>
      <c r="B202" s="24" t="s">
        <v>384</v>
      </c>
      <c r="C202" s="24">
        <v>2017.0</v>
      </c>
      <c r="D202" s="27" t="s">
        <v>4</v>
      </c>
      <c r="E202" s="27" t="s">
        <v>19</v>
      </c>
      <c r="F202" s="62">
        <v>58.0</v>
      </c>
    </row>
    <row r="203">
      <c r="A203" s="24" t="s">
        <v>6</v>
      </c>
      <c r="B203" s="24" t="s">
        <v>394</v>
      </c>
      <c r="C203" s="24">
        <v>2017.0</v>
      </c>
      <c r="D203" s="27" t="s">
        <v>4</v>
      </c>
      <c r="E203" s="27" t="s">
        <v>19</v>
      </c>
      <c r="F203" s="62">
        <v>60.9</v>
      </c>
    </row>
    <row r="204">
      <c r="A204" s="24" t="s">
        <v>7</v>
      </c>
      <c r="B204" s="24" t="s">
        <v>385</v>
      </c>
      <c r="C204" s="24">
        <v>2017.0</v>
      </c>
      <c r="D204" s="27" t="s">
        <v>4</v>
      </c>
      <c r="E204" s="27" t="s">
        <v>19</v>
      </c>
      <c r="F204" s="62">
        <v>57.6</v>
      </c>
    </row>
    <row r="205">
      <c r="A205" s="24" t="s">
        <v>8</v>
      </c>
      <c r="B205" s="24" t="s">
        <v>405</v>
      </c>
      <c r="C205" s="24">
        <v>2017.0</v>
      </c>
      <c r="D205" s="27" t="s">
        <v>4</v>
      </c>
      <c r="E205" s="27" t="s">
        <v>19</v>
      </c>
      <c r="F205" s="62">
        <v>56.4</v>
      </c>
    </row>
    <row r="206">
      <c r="A206" s="24" t="s">
        <v>9</v>
      </c>
      <c r="B206" s="24" t="s">
        <v>397</v>
      </c>
      <c r="C206" s="24">
        <v>2017.0</v>
      </c>
      <c r="D206" s="27" t="s">
        <v>4</v>
      </c>
      <c r="E206" s="27" t="s">
        <v>19</v>
      </c>
      <c r="F206" s="62">
        <v>74.5</v>
      </c>
    </row>
    <row r="207">
      <c r="A207" s="24" t="s">
        <v>10</v>
      </c>
      <c r="B207" s="24" t="s">
        <v>388</v>
      </c>
      <c r="C207" s="24">
        <v>2017.0</v>
      </c>
      <c r="D207" s="27" t="s">
        <v>4</v>
      </c>
      <c r="E207" s="27" t="s">
        <v>19</v>
      </c>
      <c r="F207" s="62">
        <v>61.1</v>
      </c>
    </row>
    <row r="208">
      <c r="A208" s="24" t="s">
        <v>11</v>
      </c>
      <c r="B208" s="24" t="s">
        <v>402</v>
      </c>
      <c r="C208" s="24">
        <v>2017.0</v>
      </c>
      <c r="D208" s="27" t="s">
        <v>4</v>
      </c>
      <c r="E208" s="27" t="s">
        <v>19</v>
      </c>
      <c r="F208" s="62">
        <v>74.2</v>
      </c>
    </row>
    <row r="209">
      <c r="A209" s="24" t="s">
        <v>12</v>
      </c>
      <c r="B209" s="24" t="s">
        <v>401</v>
      </c>
      <c r="C209" s="24">
        <v>2017.0</v>
      </c>
      <c r="D209" s="27" t="s">
        <v>4</v>
      </c>
      <c r="E209" s="27" t="s">
        <v>19</v>
      </c>
      <c r="F209" s="62">
        <v>85.7</v>
      </c>
    </row>
    <row r="210">
      <c r="A210" s="24" t="s">
        <v>13</v>
      </c>
      <c r="B210" s="24" t="s">
        <v>403</v>
      </c>
      <c r="C210" s="24">
        <v>2017.0</v>
      </c>
      <c r="D210" s="27" t="s">
        <v>4</v>
      </c>
      <c r="E210" s="27" t="s">
        <v>19</v>
      </c>
      <c r="F210" s="62">
        <v>57.4</v>
      </c>
    </row>
    <row r="211">
      <c r="A211" s="24" t="s">
        <v>14</v>
      </c>
      <c r="B211" s="24" t="s">
        <v>395</v>
      </c>
      <c r="C211" s="24">
        <v>2017.0</v>
      </c>
      <c r="D211" s="27" t="s">
        <v>4</v>
      </c>
      <c r="E211" s="27" t="s">
        <v>19</v>
      </c>
      <c r="F211" s="62">
        <v>75.2</v>
      </c>
    </row>
    <row r="212">
      <c r="A212" s="24" t="s">
        <v>15</v>
      </c>
      <c r="B212" s="24" t="s">
        <v>377</v>
      </c>
      <c r="C212" s="24">
        <v>2017.0</v>
      </c>
      <c r="D212" s="27" t="s">
        <v>4</v>
      </c>
      <c r="E212" s="27" t="s">
        <v>19</v>
      </c>
      <c r="F212" s="62">
        <v>83.1</v>
      </c>
    </row>
    <row r="213">
      <c r="A213" s="24" t="s">
        <v>16</v>
      </c>
      <c r="B213" s="24" t="s">
        <v>382</v>
      </c>
      <c r="C213" s="24">
        <v>2017.0</v>
      </c>
      <c r="D213" s="27" t="s">
        <v>4</v>
      </c>
      <c r="E213" s="27" t="s">
        <v>19</v>
      </c>
      <c r="F213" s="62">
        <v>55.1</v>
      </c>
    </row>
    <row r="214">
      <c r="A214" s="24" t="s">
        <v>17</v>
      </c>
      <c r="B214" s="24" t="s">
        <v>404</v>
      </c>
      <c r="C214" s="24">
        <v>2017.0</v>
      </c>
      <c r="D214" s="27" t="s">
        <v>4</v>
      </c>
      <c r="E214" s="27" t="s">
        <v>19</v>
      </c>
      <c r="F214" s="62">
        <v>65.7</v>
      </c>
    </row>
    <row r="215">
      <c r="A215" s="24" t="s">
        <v>18</v>
      </c>
      <c r="B215" s="24" t="s">
        <v>383</v>
      </c>
      <c r="C215" s="24">
        <v>2017.0</v>
      </c>
      <c r="D215" s="27" t="s">
        <v>4</v>
      </c>
      <c r="E215" s="27" t="s">
        <v>19</v>
      </c>
      <c r="F215" s="62">
        <v>90.7</v>
      </c>
    </row>
    <row r="216">
      <c r="A216" s="24" t="s">
        <v>19</v>
      </c>
      <c r="B216" s="24" t="s">
        <v>380</v>
      </c>
      <c r="C216" s="24">
        <v>2017.0</v>
      </c>
      <c r="D216" s="27" t="s">
        <v>4</v>
      </c>
      <c r="E216" s="27" t="s">
        <v>19</v>
      </c>
      <c r="F216" s="62">
        <v>77.6</v>
      </c>
    </row>
    <row r="217">
      <c r="A217" s="24" t="s">
        <v>20</v>
      </c>
      <c r="B217" s="24" t="s">
        <v>387</v>
      </c>
      <c r="C217" s="24">
        <v>2017.0</v>
      </c>
      <c r="D217" s="27" t="s">
        <v>4</v>
      </c>
      <c r="E217" s="27" t="s">
        <v>19</v>
      </c>
      <c r="F217" s="62">
        <v>86.3</v>
      </c>
    </row>
    <row r="218">
      <c r="A218" s="24" t="s">
        <v>21</v>
      </c>
      <c r="B218" s="24" t="s">
        <v>393</v>
      </c>
      <c r="C218" s="24">
        <v>2017.0</v>
      </c>
      <c r="D218" s="27" t="s">
        <v>4</v>
      </c>
      <c r="E218" s="27" t="s">
        <v>19</v>
      </c>
      <c r="F218" s="62">
        <v>58.6</v>
      </c>
    </row>
    <row r="219">
      <c r="A219" s="24" t="s">
        <v>22</v>
      </c>
      <c r="B219" s="24" t="s">
        <v>408</v>
      </c>
      <c r="C219" s="24">
        <v>2017.0</v>
      </c>
      <c r="D219" s="27" t="s">
        <v>4</v>
      </c>
      <c r="E219" s="27" t="s">
        <v>19</v>
      </c>
      <c r="F219" s="62">
        <v>71.1</v>
      </c>
    </row>
    <row r="220">
      <c r="A220" s="24" t="s">
        <v>23</v>
      </c>
      <c r="B220" s="24" t="s">
        <v>379</v>
      </c>
      <c r="C220" s="24">
        <v>2017.0</v>
      </c>
      <c r="D220" s="27" t="s">
        <v>4</v>
      </c>
      <c r="E220" s="27" t="s">
        <v>19</v>
      </c>
      <c r="F220" s="62">
        <v>74.1</v>
      </c>
    </row>
    <row r="221">
      <c r="A221" s="24" t="s">
        <v>24</v>
      </c>
      <c r="B221" s="24" t="s">
        <v>386</v>
      </c>
      <c r="C221" s="24">
        <v>2017.0</v>
      </c>
      <c r="D221" s="27" t="s">
        <v>4</v>
      </c>
      <c r="E221" s="27" t="s">
        <v>19</v>
      </c>
      <c r="F221" s="62">
        <v>68.1</v>
      </c>
    </row>
    <row r="222">
      <c r="A222" s="24" t="s">
        <v>25</v>
      </c>
      <c r="B222" s="24" t="s">
        <v>406</v>
      </c>
      <c r="C222" s="24">
        <v>2017.0</v>
      </c>
      <c r="D222" s="27" t="s">
        <v>4</v>
      </c>
      <c r="E222" s="27" t="s">
        <v>19</v>
      </c>
      <c r="F222" s="62">
        <v>54.4</v>
      </c>
    </row>
    <row r="223">
      <c r="A223" s="24" t="s">
        <v>26</v>
      </c>
      <c r="B223" s="24" t="s">
        <v>392</v>
      </c>
      <c r="C223" s="24">
        <v>2017.0</v>
      </c>
      <c r="D223" s="27" t="s">
        <v>4</v>
      </c>
      <c r="E223" s="27" t="s">
        <v>19</v>
      </c>
      <c r="F223" s="62">
        <v>68.5</v>
      </c>
    </row>
    <row r="224">
      <c r="A224" s="24" t="s">
        <v>27</v>
      </c>
      <c r="B224" s="24" t="s">
        <v>389</v>
      </c>
      <c r="C224" s="24">
        <v>2017.0</v>
      </c>
      <c r="D224" s="27" t="s">
        <v>4</v>
      </c>
      <c r="E224" s="27" t="s">
        <v>19</v>
      </c>
      <c r="F224" s="62">
        <v>73.7</v>
      </c>
    </row>
    <row r="225">
      <c r="A225" s="24" t="s">
        <v>28</v>
      </c>
      <c r="B225" s="24" t="s">
        <v>391</v>
      </c>
      <c r="C225" s="24">
        <v>2017.0</v>
      </c>
      <c r="D225" s="27" t="s">
        <v>4</v>
      </c>
      <c r="E225" s="27" t="s">
        <v>19</v>
      </c>
      <c r="F225" s="62">
        <v>74.5</v>
      </c>
    </row>
    <row r="226">
      <c r="A226" s="24" t="s">
        <v>29</v>
      </c>
      <c r="B226" s="24" t="s">
        <v>396</v>
      </c>
      <c r="C226" s="24">
        <v>2017.0</v>
      </c>
      <c r="D226" s="27" t="s">
        <v>4</v>
      </c>
      <c r="E226" s="27" t="s">
        <v>19</v>
      </c>
      <c r="F226" s="62">
        <v>57.4</v>
      </c>
    </row>
    <row r="227">
      <c r="A227" s="24" t="s">
        <v>30</v>
      </c>
      <c r="B227" s="24" t="s">
        <v>376</v>
      </c>
      <c r="C227" s="24">
        <v>2017.0</v>
      </c>
      <c r="D227" s="27" t="s">
        <v>4</v>
      </c>
      <c r="E227" s="27" t="s">
        <v>19</v>
      </c>
      <c r="F227" s="62">
        <v>88.8</v>
      </c>
    </row>
    <row r="228">
      <c r="A228" s="24" t="s">
        <v>31</v>
      </c>
      <c r="B228" s="24" t="s">
        <v>407</v>
      </c>
      <c r="C228" s="24">
        <v>2017.0</v>
      </c>
      <c r="D228" s="27" t="s">
        <v>4</v>
      </c>
      <c r="E228" s="27" t="s">
        <v>19</v>
      </c>
      <c r="F228" s="62">
        <v>85.2</v>
      </c>
    </row>
    <row r="229">
      <c r="A229" s="24" t="s">
        <v>32</v>
      </c>
      <c r="B229" s="24" t="s">
        <v>381</v>
      </c>
      <c r="C229" s="24">
        <v>2017.0</v>
      </c>
      <c r="D229" s="27" t="s">
        <v>4</v>
      </c>
      <c r="E229" s="27" t="s">
        <v>19</v>
      </c>
      <c r="F229" s="62">
        <v>59.1</v>
      </c>
    </row>
    <row r="230">
      <c r="A230" s="24" t="s">
        <v>33</v>
      </c>
      <c r="B230" s="24" t="s">
        <v>390</v>
      </c>
      <c r="C230" s="24">
        <v>2017.0</v>
      </c>
      <c r="D230" s="27" t="s">
        <v>4</v>
      </c>
      <c r="E230" s="27" t="s">
        <v>19</v>
      </c>
      <c r="F230" s="62">
        <v>89.9</v>
      </c>
    </row>
    <row r="231">
      <c r="A231" s="24" t="s">
        <v>34</v>
      </c>
      <c r="B231" s="24" t="s">
        <v>398</v>
      </c>
      <c r="C231" s="24">
        <v>2017.0</v>
      </c>
      <c r="D231" s="27" t="s">
        <v>4</v>
      </c>
      <c r="E231" s="27" t="s">
        <v>19</v>
      </c>
      <c r="F231" s="62">
        <v>27.2</v>
      </c>
    </row>
    <row r="232">
      <c r="A232" s="24" t="s">
        <v>35</v>
      </c>
      <c r="B232" s="24" t="s">
        <v>399</v>
      </c>
      <c r="C232" s="24">
        <v>2017.0</v>
      </c>
      <c r="D232" s="27" t="s">
        <v>4</v>
      </c>
      <c r="E232" s="27" t="s">
        <v>19</v>
      </c>
      <c r="F232" s="62">
        <v>84.4</v>
      </c>
    </row>
    <row r="233">
      <c r="A233" s="27" t="s">
        <v>3</v>
      </c>
      <c r="B233" s="24" t="s">
        <v>400</v>
      </c>
      <c r="C233" s="24">
        <v>2018.0</v>
      </c>
      <c r="D233" s="27" t="s">
        <v>4</v>
      </c>
      <c r="E233" s="27" t="s">
        <v>19</v>
      </c>
      <c r="F233" s="62">
        <v>79.4</v>
      </c>
    </row>
    <row r="234">
      <c r="A234" s="27" t="s">
        <v>4</v>
      </c>
      <c r="B234" s="24" t="s">
        <v>378</v>
      </c>
      <c r="C234" s="24">
        <v>2018.0</v>
      </c>
      <c r="D234" s="27" t="s">
        <v>4</v>
      </c>
      <c r="E234" s="27" t="s">
        <v>19</v>
      </c>
      <c r="F234" s="62">
        <v>60.9</v>
      </c>
    </row>
    <row r="235">
      <c r="A235" s="24" t="s">
        <v>5</v>
      </c>
      <c r="B235" s="24" t="s">
        <v>384</v>
      </c>
      <c r="C235" s="24">
        <v>2018.0</v>
      </c>
      <c r="D235" s="27" t="s">
        <v>4</v>
      </c>
      <c r="E235" s="27" t="s">
        <v>19</v>
      </c>
      <c r="F235" s="62">
        <v>72.7</v>
      </c>
    </row>
    <row r="236">
      <c r="A236" s="24" t="s">
        <v>6</v>
      </c>
      <c r="B236" s="24" t="s">
        <v>394</v>
      </c>
      <c r="C236" s="24">
        <v>2018.0</v>
      </c>
      <c r="D236" s="27" t="s">
        <v>4</v>
      </c>
      <c r="E236" s="27" t="s">
        <v>19</v>
      </c>
      <c r="F236" s="62">
        <v>65.3</v>
      </c>
    </row>
    <row r="237">
      <c r="A237" s="24" t="s">
        <v>7</v>
      </c>
      <c r="B237" s="24" t="s">
        <v>385</v>
      </c>
      <c r="C237" s="24">
        <v>2018.0</v>
      </c>
      <c r="D237" s="27" t="s">
        <v>4</v>
      </c>
      <c r="E237" s="27" t="s">
        <v>19</v>
      </c>
      <c r="F237" s="62">
        <v>57.8</v>
      </c>
    </row>
    <row r="238">
      <c r="A238" s="24" t="s">
        <v>8</v>
      </c>
      <c r="B238" s="24" t="s">
        <v>405</v>
      </c>
      <c r="C238" s="24">
        <v>2018.0</v>
      </c>
      <c r="D238" s="27" t="s">
        <v>4</v>
      </c>
      <c r="E238" s="27" t="s">
        <v>19</v>
      </c>
      <c r="F238" s="62">
        <v>64.0</v>
      </c>
    </row>
    <row r="239">
      <c r="A239" s="24" t="s">
        <v>9</v>
      </c>
      <c r="B239" s="24" t="s">
        <v>397</v>
      </c>
      <c r="C239" s="24">
        <v>2018.0</v>
      </c>
      <c r="D239" s="27" t="s">
        <v>4</v>
      </c>
      <c r="E239" s="27" t="s">
        <v>19</v>
      </c>
      <c r="F239" s="62">
        <v>80.5</v>
      </c>
    </row>
    <row r="240">
      <c r="A240" s="24" t="s">
        <v>10</v>
      </c>
      <c r="B240" s="24" t="s">
        <v>388</v>
      </c>
      <c r="C240" s="24">
        <v>2018.0</v>
      </c>
      <c r="D240" s="27" t="s">
        <v>4</v>
      </c>
      <c r="E240" s="27" t="s">
        <v>19</v>
      </c>
      <c r="F240" s="62">
        <v>71.4</v>
      </c>
    </row>
    <row r="241">
      <c r="A241" s="24" t="s">
        <v>11</v>
      </c>
      <c r="B241" s="24" t="s">
        <v>402</v>
      </c>
      <c r="C241" s="24">
        <v>2018.0</v>
      </c>
      <c r="D241" s="27" t="s">
        <v>4</v>
      </c>
      <c r="E241" s="27" t="s">
        <v>19</v>
      </c>
      <c r="F241" s="62">
        <v>80.9</v>
      </c>
    </row>
    <row r="242">
      <c r="A242" s="24" t="s">
        <v>12</v>
      </c>
      <c r="B242" s="24" t="s">
        <v>401</v>
      </c>
      <c r="C242" s="24">
        <v>2018.0</v>
      </c>
      <c r="D242" s="27" t="s">
        <v>4</v>
      </c>
      <c r="E242" s="27" t="s">
        <v>19</v>
      </c>
      <c r="F242" s="62">
        <v>88.3</v>
      </c>
    </row>
    <row r="243">
      <c r="A243" s="24" t="s">
        <v>13</v>
      </c>
      <c r="B243" s="24" t="s">
        <v>403</v>
      </c>
      <c r="C243" s="24">
        <v>2018.0</v>
      </c>
      <c r="D243" s="27" t="s">
        <v>4</v>
      </c>
      <c r="E243" s="27" t="s">
        <v>19</v>
      </c>
      <c r="F243" s="62">
        <v>60.4</v>
      </c>
    </row>
    <row r="244">
      <c r="A244" s="24" t="s">
        <v>14</v>
      </c>
      <c r="B244" s="24" t="s">
        <v>395</v>
      </c>
      <c r="C244" s="24">
        <v>2018.0</v>
      </c>
      <c r="D244" s="27" t="s">
        <v>4</v>
      </c>
      <c r="E244" s="27" t="s">
        <v>19</v>
      </c>
      <c r="F244" s="62">
        <v>83.0</v>
      </c>
    </row>
    <row r="245">
      <c r="A245" s="24" t="s">
        <v>15</v>
      </c>
      <c r="B245" s="24" t="s">
        <v>377</v>
      </c>
      <c r="C245" s="24">
        <v>2018.0</v>
      </c>
      <c r="D245" s="27" t="s">
        <v>4</v>
      </c>
      <c r="E245" s="27" t="s">
        <v>19</v>
      </c>
      <c r="F245" s="62">
        <v>84.2</v>
      </c>
    </row>
    <row r="246">
      <c r="A246" s="24" t="s">
        <v>16</v>
      </c>
      <c r="B246" s="24" t="s">
        <v>382</v>
      </c>
      <c r="C246" s="24">
        <v>2018.0</v>
      </c>
      <c r="D246" s="27" t="s">
        <v>4</v>
      </c>
      <c r="E246" s="27" t="s">
        <v>19</v>
      </c>
      <c r="F246" s="62">
        <v>63.3</v>
      </c>
    </row>
    <row r="247">
      <c r="A247" s="24" t="s">
        <v>17</v>
      </c>
      <c r="B247" s="24" t="s">
        <v>404</v>
      </c>
      <c r="C247" s="24">
        <v>2018.0</v>
      </c>
      <c r="D247" s="27" t="s">
        <v>4</v>
      </c>
      <c r="E247" s="27" t="s">
        <v>19</v>
      </c>
      <c r="F247" s="62">
        <v>73.6</v>
      </c>
    </row>
    <row r="248">
      <c r="A248" s="24" t="s">
        <v>18</v>
      </c>
      <c r="B248" s="24" t="s">
        <v>383</v>
      </c>
      <c r="C248" s="24">
        <v>2018.0</v>
      </c>
      <c r="D248" s="27" t="s">
        <v>4</v>
      </c>
      <c r="E248" s="27" t="s">
        <v>19</v>
      </c>
      <c r="F248" s="62">
        <v>91.8</v>
      </c>
    </row>
    <row r="249">
      <c r="A249" s="24" t="s">
        <v>19</v>
      </c>
      <c r="B249" s="24" t="s">
        <v>380</v>
      </c>
      <c r="C249" s="24">
        <v>2018.0</v>
      </c>
      <c r="D249" s="27" t="s">
        <v>4</v>
      </c>
      <c r="E249" s="27" t="s">
        <v>19</v>
      </c>
      <c r="F249" s="62">
        <v>81.9</v>
      </c>
    </row>
    <row r="250">
      <c r="A250" s="24" t="s">
        <v>20</v>
      </c>
      <c r="B250" s="24" t="s">
        <v>387</v>
      </c>
      <c r="C250" s="24">
        <v>2018.0</v>
      </c>
      <c r="D250" s="27" t="s">
        <v>4</v>
      </c>
      <c r="E250" s="27" t="s">
        <v>19</v>
      </c>
      <c r="F250" s="62">
        <v>86.4</v>
      </c>
    </row>
    <row r="251">
      <c r="A251" s="24" t="s">
        <v>21</v>
      </c>
      <c r="B251" s="24" t="s">
        <v>393</v>
      </c>
      <c r="C251" s="24">
        <v>2018.0</v>
      </c>
      <c r="D251" s="27" t="s">
        <v>4</v>
      </c>
      <c r="E251" s="27" t="s">
        <v>19</v>
      </c>
      <c r="F251" s="62">
        <v>83.5</v>
      </c>
    </row>
    <row r="252">
      <c r="A252" s="24" t="s">
        <v>22</v>
      </c>
      <c r="B252" s="24" t="s">
        <v>408</v>
      </c>
      <c r="C252" s="24">
        <v>2018.0</v>
      </c>
      <c r="D252" s="27" t="s">
        <v>4</v>
      </c>
      <c r="E252" s="27" t="s">
        <v>19</v>
      </c>
      <c r="F252" s="62">
        <v>75.1</v>
      </c>
    </row>
    <row r="253">
      <c r="A253" s="24" t="s">
        <v>23</v>
      </c>
      <c r="B253" s="24" t="s">
        <v>379</v>
      </c>
      <c r="C253" s="24">
        <v>2018.0</v>
      </c>
      <c r="D253" s="27" t="s">
        <v>4</v>
      </c>
      <c r="E253" s="27" t="s">
        <v>19</v>
      </c>
      <c r="F253" s="62">
        <v>76.6</v>
      </c>
    </row>
    <row r="254">
      <c r="A254" s="24" t="s">
        <v>24</v>
      </c>
      <c r="B254" s="24" t="s">
        <v>386</v>
      </c>
      <c r="C254" s="24">
        <v>2018.0</v>
      </c>
      <c r="D254" s="27" t="s">
        <v>4</v>
      </c>
      <c r="E254" s="27" t="s">
        <v>19</v>
      </c>
      <c r="F254" s="62">
        <v>81.4</v>
      </c>
    </row>
    <row r="255">
      <c r="A255" s="24" t="s">
        <v>25</v>
      </c>
      <c r="B255" s="24" t="s">
        <v>406</v>
      </c>
      <c r="C255" s="24">
        <v>2018.0</v>
      </c>
      <c r="D255" s="27" t="s">
        <v>4</v>
      </c>
      <c r="E255" s="27" t="s">
        <v>19</v>
      </c>
      <c r="F255" s="62">
        <v>62.0</v>
      </c>
    </row>
    <row r="256">
      <c r="A256" s="24" t="s">
        <v>26</v>
      </c>
      <c r="B256" s="24" t="s">
        <v>392</v>
      </c>
      <c r="C256" s="24">
        <v>2018.0</v>
      </c>
      <c r="D256" s="27" t="s">
        <v>4</v>
      </c>
      <c r="E256" s="27" t="s">
        <v>19</v>
      </c>
      <c r="F256" s="62">
        <v>73.3</v>
      </c>
    </row>
    <row r="257">
      <c r="A257" s="24" t="s">
        <v>27</v>
      </c>
      <c r="B257" s="24" t="s">
        <v>389</v>
      </c>
      <c r="C257" s="24">
        <v>2018.0</v>
      </c>
      <c r="D257" s="27" t="s">
        <v>4</v>
      </c>
      <c r="E257" s="27" t="s">
        <v>19</v>
      </c>
      <c r="F257" s="62">
        <v>81.3</v>
      </c>
    </row>
    <row r="258">
      <c r="A258" s="24" t="s">
        <v>28</v>
      </c>
      <c r="B258" s="24" t="s">
        <v>391</v>
      </c>
      <c r="C258" s="24">
        <v>2018.0</v>
      </c>
      <c r="D258" s="27" t="s">
        <v>4</v>
      </c>
      <c r="E258" s="27" t="s">
        <v>19</v>
      </c>
      <c r="F258" s="62">
        <v>72.6</v>
      </c>
    </row>
    <row r="259">
      <c r="A259" s="24" t="s">
        <v>29</v>
      </c>
      <c r="B259" s="24" t="s">
        <v>396</v>
      </c>
      <c r="C259" s="24">
        <v>2018.0</v>
      </c>
      <c r="D259" s="27" t="s">
        <v>4</v>
      </c>
      <c r="E259" s="27" t="s">
        <v>19</v>
      </c>
      <c r="F259" s="62">
        <v>66.9</v>
      </c>
    </row>
    <row r="260">
      <c r="A260" s="24" t="s">
        <v>30</v>
      </c>
      <c r="B260" s="24" t="s">
        <v>376</v>
      </c>
      <c r="C260" s="24">
        <v>2018.0</v>
      </c>
      <c r="D260" s="27" t="s">
        <v>4</v>
      </c>
      <c r="E260" s="27" t="s">
        <v>19</v>
      </c>
      <c r="F260" s="62">
        <v>91.9</v>
      </c>
    </row>
    <row r="261">
      <c r="A261" s="24" t="s">
        <v>31</v>
      </c>
      <c r="B261" s="24" t="s">
        <v>407</v>
      </c>
      <c r="C261" s="24">
        <v>2018.0</v>
      </c>
      <c r="D261" s="27" t="s">
        <v>4</v>
      </c>
      <c r="E261" s="27" t="s">
        <v>19</v>
      </c>
      <c r="F261" s="62">
        <v>86.4</v>
      </c>
    </row>
    <row r="262">
      <c r="A262" s="24" t="s">
        <v>32</v>
      </c>
      <c r="B262" s="24" t="s">
        <v>381</v>
      </c>
      <c r="C262" s="24">
        <v>2018.0</v>
      </c>
      <c r="D262" s="27" t="s">
        <v>4</v>
      </c>
      <c r="E262" s="27" t="s">
        <v>19</v>
      </c>
      <c r="F262" s="62">
        <v>68.8</v>
      </c>
    </row>
    <row r="263">
      <c r="A263" s="24" t="s">
        <v>33</v>
      </c>
      <c r="B263" s="24" t="s">
        <v>390</v>
      </c>
      <c r="C263" s="24">
        <v>2018.0</v>
      </c>
      <c r="D263" s="27" t="s">
        <v>4</v>
      </c>
      <c r="E263" s="27" t="s">
        <v>19</v>
      </c>
      <c r="F263" s="62">
        <v>88.8</v>
      </c>
    </row>
    <row r="264">
      <c r="A264" s="24" t="s">
        <v>34</v>
      </c>
      <c r="B264" s="24" t="s">
        <v>398</v>
      </c>
      <c r="C264" s="24">
        <v>2018.0</v>
      </c>
      <c r="D264" s="27" t="s">
        <v>4</v>
      </c>
      <c r="E264" s="27" t="s">
        <v>19</v>
      </c>
      <c r="F264" s="62">
        <v>32.5</v>
      </c>
    </row>
    <row r="265">
      <c r="A265" s="24" t="s">
        <v>35</v>
      </c>
      <c r="B265" s="24" t="s">
        <v>399</v>
      </c>
      <c r="C265" s="24">
        <v>2018.0</v>
      </c>
      <c r="D265" s="27" t="s">
        <v>4</v>
      </c>
      <c r="E265" s="27" t="s">
        <v>19</v>
      </c>
      <c r="F265" s="62">
        <v>89.5</v>
      </c>
    </row>
    <row r="266">
      <c r="A266" s="27" t="s">
        <v>3</v>
      </c>
      <c r="B266" s="24" t="s">
        <v>400</v>
      </c>
      <c r="C266" s="63">
        <v>2019.0</v>
      </c>
      <c r="D266" s="27" t="s">
        <v>4</v>
      </c>
      <c r="E266" s="27" t="s">
        <v>19</v>
      </c>
      <c r="F266" s="62">
        <v>78.9</v>
      </c>
    </row>
    <row r="267">
      <c r="A267" s="27" t="s">
        <v>4</v>
      </c>
      <c r="B267" s="24" t="s">
        <v>378</v>
      </c>
      <c r="C267" s="63">
        <v>2019.0</v>
      </c>
      <c r="D267" s="27" t="s">
        <v>4</v>
      </c>
      <c r="E267" s="27" t="s">
        <v>19</v>
      </c>
      <c r="F267" s="62">
        <v>56.4</v>
      </c>
    </row>
    <row r="268">
      <c r="A268" s="24" t="s">
        <v>5</v>
      </c>
      <c r="B268" s="24" t="s">
        <v>384</v>
      </c>
      <c r="C268" s="63">
        <v>2019.0</v>
      </c>
      <c r="D268" s="27" t="s">
        <v>4</v>
      </c>
      <c r="E268" s="27" t="s">
        <v>19</v>
      </c>
      <c r="F268" s="62">
        <v>66.4</v>
      </c>
    </row>
    <row r="269">
      <c r="A269" s="24" t="s">
        <v>6</v>
      </c>
      <c r="B269" s="24" t="s">
        <v>394</v>
      </c>
      <c r="C269" s="63">
        <v>2019.0</v>
      </c>
      <c r="D269" s="27" t="s">
        <v>4</v>
      </c>
      <c r="E269" s="27" t="s">
        <v>19</v>
      </c>
      <c r="F269" s="62">
        <v>48.2</v>
      </c>
    </row>
    <row r="270">
      <c r="A270" s="24" t="s">
        <v>7</v>
      </c>
      <c r="B270" s="24" t="s">
        <v>385</v>
      </c>
      <c r="C270" s="63">
        <v>2019.0</v>
      </c>
      <c r="D270" s="27" t="s">
        <v>4</v>
      </c>
      <c r="E270" s="27" t="s">
        <v>19</v>
      </c>
      <c r="F270" s="62">
        <v>61.0</v>
      </c>
    </row>
    <row r="271">
      <c r="A271" s="24" t="s">
        <v>8</v>
      </c>
      <c r="B271" s="24" t="s">
        <v>405</v>
      </c>
      <c r="C271" s="63">
        <v>2019.0</v>
      </c>
      <c r="D271" s="27" t="s">
        <v>4</v>
      </c>
      <c r="E271" s="27" t="s">
        <v>19</v>
      </c>
      <c r="F271" s="62">
        <v>57.1</v>
      </c>
    </row>
    <row r="272">
      <c r="A272" s="24" t="s">
        <v>9</v>
      </c>
      <c r="B272" s="24" t="s">
        <v>397</v>
      </c>
      <c r="C272" s="63">
        <v>2019.0</v>
      </c>
      <c r="D272" s="27" t="s">
        <v>4</v>
      </c>
      <c r="E272" s="27" t="s">
        <v>19</v>
      </c>
      <c r="F272" s="62">
        <v>77.8</v>
      </c>
    </row>
    <row r="273">
      <c r="A273" s="24" t="s">
        <v>10</v>
      </c>
      <c r="B273" s="24" t="s">
        <v>388</v>
      </c>
      <c r="C273" s="63">
        <v>2019.0</v>
      </c>
      <c r="D273" s="27" t="s">
        <v>4</v>
      </c>
      <c r="E273" s="27" t="s">
        <v>19</v>
      </c>
      <c r="F273" s="62">
        <v>68.8</v>
      </c>
    </row>
    <row r="274">
      <c r="A274" s="24" t="s">
        <v>11</v>
      </c>
      <c r="B274" s="24" t="s">
        <v>402</v>
      </c>
      <c r="C274" s="63">
        <v>2019.0</v>
      </c>
      <c r="D274" s="27" t="s">
        <v>4</v>
      </c>
      <c r="E274" s="27" t="s">
        <v>19</v>
      </c>
      <c r="F274" s="62">
        <v>80.8</v>
      </c>
    </row>
    <row r="275">
      <c r="A275" s="24" t="s">
        <v>12</v>
      </c>
      <c r="B275" s="24" t="s">
        <v>401</v>
      </c>
      <c r="C275" s="63">
        <v>2019.0</v>
      </c>
      <c r="D275" s="27" t="s">
        <v>4</v>
      </c>
      <c r="E275" s="27" t="s">
        <v>19</v>
      </c>
      <c r="F275" s="62">
        <v>89.2</v>
      </c>
    </row>
    <row r="276">
      <c r="A276" s="24" t="s">
        <v>13</v>
      </c>
      <c r="B276" s="24" t="s">
        <v>403</v>
      </c>
      <c r="C276" s="63">
        <v>2019.0</v>
      </c>
      <c r="D276" s="27" t="s">
        <v>4</v>
      </c>
      <c r="E276" s="27" t="s">
        <v>19</v>
      </c>
      <c r="F276" s="62">
        <v>64.7</v>
      </c>
    </row>
    <row r="277">
      <c r="A277" s="24" t="s">
        <v>14</v>
      </c>
      <c r="B277" s="24" t="s">
        <v>395</v>
      </c>
      <c r="C277" s="63">
        <v>2019.0</v>
      </c>
      <c r="D277" s="27" t="s">
        <v>4</v>
      </c>
      <c r="E277" s="27" t="s">
        <v>19</v>
      </c>
      <c r="F277" s="62">
        <v>88.8</v>
      </c>
    </row>
    <row r="278">
      <c r="A278" s="24" t="s">
        <v>15</v>
      </c>
      <c r="B278" s="24" t="s">
        <v>377</v>
      </c>
      <c r="C278" s="63">
        <v>2019.0</v>
      </c>
      <c r="D278" s="27" t="s">
        <v>4</v>
      </c>
      <c r="E278" s="27" t="s">
        <v>19</v>
      </c>
      <c r="F278" s="62">
        <v>84.7</v>
      </c>
    </row>
    <row r="279">
      <c r="A279" s="24" t="s">
        <v>16</v>
      </c>
      <c r="B279" s="24" t="s">
        <v>382</v>
      </c>
      <c r="C279" s="63">
        <v>2019.0</v>
      </c>
      <c r="D279" s="27" t="s">
        <v>4</v>
      </c>
      <c r="E279" s="27" t="s">
        <v>19</v>
      </c>
      <c r="F279" s="62">
        <v>65.5</v>
      </c>
    </row>
    <row r="280">
      <c r="A280" s="24" t="s">
        <v>17</v>
      </c>
      <c r="B280" s="24" t="s">
        <v>404</v>
      </c>
      <c r="C280" s="63">
        <v>2019.0</v>
      </c>
      <c r="D280" s="27" t="s">
        <v>4</v>
      </c>
      <c r="E280" s="27" t="s">
        <v>19</v>
      </c>
      <c r="F280" s="62">
        <v>77.7</v>
      </c>
    </row>
    <row r="281">
      <c r="A281" s="24" t="s">
        <v>18</v>
      </c>
      <c r="B281" s="24" t="s">
        <v>383</v>
      </c>
      <c r="C281" s="63">
        <v>2019.0</v>
      </c>
      <c r="D281" s="27" t="s">
        <v>4</v>
      </c>
      <c r="E281" s="27" t="s">
        <v>19</v>
      </c>
      <c r="F281" s="62">
        <v>88.8</v>
      </c>
    </row>
    <row r="282">
      <c r="A282" s="24" t="s">
        <v>19</v>
      </c>
      <c r="B282" s="24" t="s">
        <v>380</v>
      </c>
      <c r="C282" s="63">
        <v>2019.0</v>
      </c>
      <c r="D282" s="27" t="s">
        <v>4</v>
      </c>
      <c r="E282" s="27" t="s">
        <v>19</v>
      </c>
      <c r="F282" s="62">
        <v>80.2</v>
      </c>
    </row>
    <row r="283">
      <c r="A283" s="24" t="s">
        <v>20</v>
      </c>
      <c r="B283" s="24" t="s">
        <v>387</v>
      </c>
      <c r="C283" s="63">
        <v>2019.0</v>
      </c>
      <c r="D283" s="27" t="s">
        <v>4</v>
      </c>
      <c r="E283" s="27" t="s">
        <v>19</v>
      </c>
      <c r="F283" s="62">
        <v>88.5</v>
      </c>
    </row>
    <row r="284">
      <c r="A284" s="24" t="s">
        <v>21</v>
      </c>
      <c r="B284" s="24" t="s">
        <v>393</v>
      </c>
      <c r="C284" s="63">
        <v>2019.0</v>
      </c>
      <c r="D284" s="27" t="s">
        <v>4</v>
      </c>
      <c r="E284" s="27" t="s">
        <v>19</v>
      </c>
      <c r="F284" s="62">
        <v>60.5</v>
      </c>
    </row>
    <row r="285">
      <c r="A285" s="24" t="s">
        <v>22</v>
      </c>
      <c r="B285" s="24" t="s">
        <v>408</v>
      </c>
      <c r="C285" s="63">
        <v>2019.0</v>
      </c>
      <c r="D285" s="27" t="s">
        <v>4</v>
      </c>
      <c r="E285" s="27" t="s">
        <v>19</v>
      </c>
      <c r="F285" s="62">
        <v>81.7</v>
      </c>
    </row>
    <row r="286">
      <c r="A286" s="24" t="s">
        <v>23</v>
      </c>
      <c r="B286" s="24" t="s">
        <v>379</v>
      </c>
      <c r="C286" s="63">
        <v>2019.0</v>
      </c>
      <c r="D286" s="27" t="s">
        <v>4</v>
      </c>
      <c r="E286" s="27" t="s">
        <v>19</v>
      </c>
      <c r="F286" s="62">
        <v>71.2</v>
      </c>
    </row>
    <row r="287">
      <c r="A287" s="24" t="s">
        <v>24</v>
      </c>
      <c r="B287" s="24" t="s">
        <v>386</v>
      </c>
      <c r="C287" s="63">
        <v>2019.0</v>
      </c>
      <c r="D287" s="27" t="s">
        <v>4</v>
      </c>
      <c r="E287" s="27" t="s">
        <v>19</v>
      </c>
      <c r="F287" s="62">
        <v>87.7</v>
      </c>
    </row>
    <row r="288">
      <c r="A288" s="24" t="s">
        <v>25</v>
      </c>
      <c r="B288" s="24" t="s">
        <v>406</v>
      </c>
      <c r="C288" s="63">
        <v>2019.0</v>
      </c>
      <c r="D288" s="27" t="s">
        <v>4</v>
      </c>
      <c r="E288" s="27" t="s">
        <v>19</v>
      </c>
      <c r="F288" s="62">
        <v>62.0</v>
      </c>
    </row>
    <row r="289">
      <c r="A289" s="24" t="s">
        <v>26</v>
      </c>
      <c r="B289" s="24" t="s">
        <v>392</v>
      </c>
      <c r="C289" s="63">
        <v>2019.0</v>
      </c>
      <c r="D289" s="27" t="s">
        <v>4</v>
      </c>
      <c r="E289" s="27" t="s">
        <v>19</v>
      </c>
      <c r="F289" s="62">
        <v>82.1</v>
      </c>
    </row>
    <row r="290">
      <c r="A290" s="24" t="s">
        <v>27</v>
      </c>
      <c r="B290" s="24" t="s">
        <v>389</v>
      </c>
      <c r="C290" s="63">
        <v>2019.0</v>
      </c>
      <c r="D290" s="27" t="s">
        <v>4</v>
      </c>
      <c r="E290" s="27" t="s">
        <v>19</v>
      </c>
      <c r="F290" s="62">
        <v>77.6</v>
      </c>
    </row>
    <row r="291">
      <c r="A291" s="24" t="s">
        <v>28</v>
      </c>
      <c r="B291" s="24" t="s">
        <v>391</v>
      </c>
      <c r="C291" s="63">
        <v>2019.0</v>
      </c>
      <c r="D291" s="27" t="s">
        <v>4</v>
      </c>
      <c r="E291" s="27" t="s">
        <v>19</v>
      </c>
      <c r="F291" s="62">
        <v>64.6</v>
      </c>
    </row>
    <row r="292">
      <c r="A292" s="24" t="s">
        <v>29</v>
      </c>
      <c r="B292" s="24" t="s">
        <v>396</v>
      </c>
      <c r="C292" s="63">
        <v>2019.0</v>
      </c>
      <c r="D292" s="27" t="s">
        <v>4</v>
      </c>
      <c r="E292" s="27" t="s">
        <v>19</v>
      </c>
      <c r="F292" s="62">
        <v>68.3</v>
      </c>
    </row>
    <row r="293">
      <c r="A293" s="24" t="s">
        <v>30</v>
      </c>
      <c r="B293" s="24" t="s">
        <v>376</v>
      </c>
      <c r="C293" s="63">
        <v>2019.0</v>
      </c>
      <c r="D293" s="27" t="s">
        <v>4</v>
      </c>
      <c r="E293" s="27" t="s">
        <v>19</v>
      </c>
      <c r="F293" s="62">
        <v>90.2</v>
      </c>
    </row>
    <row r="294">
      <c r="A294" s="24" t="s">
        <v>31</v>
      </c>
      <c r="B294" s="24" t="s">
        <v>407</v>
      </c>
      <c r="C294" s="63">
        <v>2019.0</v>
      </c>
      <c r="D294" s="27" t="s">
        <v>4</v>
      </c>
      <c r="E294" s="27" t="s">
        <v>19</v>
      </c>
      <c r="F294" s="62">
        <v>83.1</v>
      </c>
    </row>
    <row r="295">
      <c r="A295" s="24" t="s">
        <v>32</v>
      </c>
      <c r="B295" s="24" t="s">
        <v>381</v>
      </c>
      <c r="C295" s="63">
        <v>2019.0</v>
      </c>
      <c r="D295" s="27" t="s">
        <v>4</v>
      </c>
      <c r="E295" s="27" t="s">
        <v>19</v>
      </c>
      <c r="F295" s="62">
        <v>69.4</v>
      </c>
    </row>
    <row r="296">
      <c r="A296" s="24" t="s">
        <v>33</v>
      </c>
      <c r="B296" s="24" t="s">
        <v>390</v>
      </c>
      <c r="C296" s="63">
        <v>2019.0</v>
      </c>
      <c r="D296" s="27" t="s">
        <v>4</v>
      </c>
      <c r="E296" s="27" t="s">
        <v>19</v>
      </c>
      <c r="F296" s="62">
        <v>87.6</v>
      </c>
    </row>
    <row r="297">
      <c r="A297" s="24" t="s">
        <v>34</v>
      </c>
      <c r="B297" s="24" t="s">
        <v>398</v>
      </c>
      <c r="C297" s="63">
        <v>2019.0</v>
      </c>
      <c r="D297" s="27" t="s">
        <v>4</v>
      </c>
      <c r="E297" s="27" t="s">
        <v>19</v>
      </c>
      <c r="F297" s="62">
        <v>37.5</v>
      </c>
    </row>
    <row r="298">
      <c r="A298" s="24" t="s">
        <v>35</v>
      </c>
      <c r="B298" s="24" t="s">
        <v>399</v>
      </c>
      <c r="C298" s="63">
        <v>2019.0</v>
      </c>
      <c r="D298" s="27" t="s">
        <v>4</v>
      </c>
      <c r="E298" s="27" t="s">
        <v>19</v>
      </c>
      <c r="F298" s="62">
        <v>80.6</v>
      </c>
    </row>
    <row r="299">
      <c r="A299" s="27" t="s">
        <v>3</v>
      </c>
      <c r="B299" s="24" t="s">
        <v>400</v>
      </c>
      <c r="C299" s="63">
        <v>2020.0</v>
      </c>
      <c r="D299" s="27" t="s">
        <v>4</v>
      </c>
      <c r="E299" s="27" t="s">
        <v>19</v>
      </c>
      <c r="F299" s="64">
        <v>78.6</v>
      </c>
    </row>
    <row r="300">
      <c r="A300" s="27" t="s">
        <v>4</v>
      </c>
      <c r="B300" s="24" t="s">
        <v>378</v>
      </c>
      <c r="C300" s="63">
        <v>2020.0</v>
      </c>
      <c r="D300" s="27" t="s">
        <v>4</v>
      </c>
      <c r="E300" s="27" t="s">
        <v>19</v>
      </c>
      <c r="F300" s="65">
        <v>54.6</v>
      </c>
    </row>
    <row r="301">
      <c r="A301" s="24" t="s">
        <v>5</v>
      </c>
      <c r="B301" s="24" t="s">
        <v>384</v>
      </c>
      <c r="C301" s="63">
        <v>2020.0</v>
      </c>
      <c r="D301" s="27" t="s">
        <v>4</v>
      </c>
      <c r="E301" s="27" t="s">
        <v>19</v>
      </c>
      <c r="F301" s="65">
        <v>64.2</v>
      </c>
    </row>
    <row r="302">
      <c r="A302" s="24" t="s">
        <v>6</v>
      </c>
      <c r="B302" s="24" t="s">
        <v>394</v>
      </c>
      <c r="C302" s="63">
        <v>2020.0</v>
      </c>
      <c r="D302" s="27" t="s">
        <v>4</v>
      </c>
      <c r="E302" s="27" t="s">
        <v>19</v>
      </c>
      <c r="F302" s="65">
        <v>35.7</v>
      </c>
    </row>
    <row r="303">
      <c r="A303" s="24" t="s">
        <v>7</v>
      </c>
      <c r="B303" s="24" t="s">
        <v>385</v>
      </c>
      <c r="C303" s="63">
        <v>2020.0</v>
      </c>
      <c r="D303" s="27" t="s">
        <v>4</v>
      </c>
      <c r="E303" s="27" t="s">
        <v>19</v>
      </c>
      <c r="F303" s="65">
        <v>56.1</v>
      </c>
    </row>
    <row r="304">
      <c r="A304" s="24" t="s">
        <v>8</v>
      </c>
      <c r="B304" s="24" t="s">
        <v>405</v>
      </c>
      <c r="C304" s="63">
        <v>2020.0</v>
      </c>
      <c r="D304" s="27" t="s">
        <v>4</v>
      </c>
      <c r="E304" s="27" t="s">
        <v>19</v>
      </c>
      <c r="F304" s="65">
        <v>53.0</v>
      </c>
    </row>
    <row r="305">
      <c r="A305" s="24" t="s">
        <v>9</v>
      </c>
      <c r="B305" s="24" t="s">
        <v>397</v>
      </c>
      <c r="C305" s="63">
        <v>2020.0</v>
      </c>
      <c r="D305" s="27" t="s">
        <v>4</v>
      </c>
      <c r="E305" s="27" t="s">
        <v>19</v>
      </c>
      <c r="F305" s="65">
        <v>73.3</v>
      </c>
    </row>
    <row r="306">
      <c r="A306" s="24" t="s">
        <v>10</v>
      </c>
      <c r="B306" s="24" t="s">
        <v>388</v>
      </c>
      <c r="C306" s="63">
        <v>2020.0</v>
      </c>
      <c r="D306" s="27" t="s">
        <v>4</v>
      </c>
      <c r="E306" s="27" t="s">
        <v>19</v>
      </c>
      <c r="F306" s="65">
        <v>67.0</v>
      </c>
    </row>
    <row r="307">
      <c r="A307" s="24" t="s">
        <v>11</v>
      </c>
      <c r="B307" s="24" t="s">
        <v>402</v>
      </c>
      <c r="C307" s="63">
        <v>2020.0</v>
      </c>
      <c r="D307" s="27" t="s">
        <v>4</v>
      </c>
      <c r="E307" s="27" t="s">
        <v>19</v>
      </c>
      <c r="F307" s="65">
        <v>75.7</v>
      </c>
    </row>
    <row r="308">
      <c r="A308" s="24" t="s">
        <v>12</v>
      </c>
      <c r="B308" s="24" t="s">
        <v>401</v>
      </c>
      <c r="C308" s="63">
        <v>2020.0</v>
      </c>
      <c r="D308" s="27" t="s">
        <v>4</v>
      </c>
      <c r="E308" s="27" t="s">
        <v>19</v>
      </c>
      <c r="F308" s="65">
        <v>85.8</v>
      </c>
    </row>
    <row r="309">
      <c r="A309" s="24" t="s">
        <v>13</v>
      </c>
      <c r="B309" s="24" t="s">
        <v>403</v>
      </c>
      <c r="C309" s="63">
        <v>2020.0</v>
      </c>
      <c r="D309" s="27" t="s">
        <v>4</v>
      </c>
      <c r="E309" s="27" t="s">
        <v>19</v>
      </c>
      <c r="F309" s="65">
        <v>54.3</v>
      </c>
    </row>
    <row r="310">
      <c r="A310" s="24" t="s">
        <v>14</v>
      </c>
      <c r="B310" s="24" t="s">
        <v>395</v>
      </c>
      <c r="C310" s="63">
        <v>2020.0</v>
      </c>
      <c r="D310" s="27" t="s">
        <v>4</v>
      </c>
      <c r="E310" s="27" t="s">
        <v>19</v>
      </c>
      <c r="F310" s="65">
        <v>84.2</v>
      </c>
    </row>
    <row r="311">
      <c r="A311" s="24" t="s">
        <v>15</v>
      </c>
      <c r="B311" s="24" t="s">
        <v>377</v>
      </c>
      <c r="C311" s="63">
        <v>2020.0</v>
      </c>
      <c r="D311" s="27" t="s">
        <v>4</v>
      </c>
      <c r="E311" s="27" t="s">
        <v>19</v>
      </c>
      <c r="F311" s="65">
        <v>88.5</v>
      </c>
    </row>
    <row r="312">
      <c r="A312" s="24" t="s">
        <v>16</v>
      </c>
      <c r="B312" s="24" t="s">
        <v>382</v>
      </c>
      <c r="C312" s="63">
        <v>2020.0</v>
      </c>
      <c r="D312" s="27" t="s">
        <v>4</v>
      </c>
      <c r="E312" s="27" t="s">
        <v>19</v>
      </c>
      <c r="F312" s="65">
        <v>66.1</v>
      </c>
    </row>
    <row r="313">
      <c r="A313" s="24" t="s">
        <v>17</v>
      </c>
      <c r="B313" s="24" t="s">
        <v>404</v>
      </c>
      <c r="C313" s="63">
        <v>2020.0</v>
      </c>
      <c r="D313" s="27" t="s">
        <v>4</v>
      </c>
      <c r="E313" s="27" t="s">
        <v>19</v>
      </c>
      <c r="F313" s="65">
        <v>83.1</v>
      </c>
    </row>
    <row r="314">
      <c r="A314" s="24" t="s">
        <v>18</v>
      </c>
      <c r="B314" s="24" t="s">
        <v>383</v>
      </c>
      <c r="C314" s="63">
        <v>2020.0</v>
      </c>
      <c r="D314" s="27" t="s">
        <v>4</v>
      </c>
      <c r="E314" s="27" t="s">
        <v>19</v>
      </c>
      <c r="F314" s="65">
        <v>92.4</v>
      </c>
    </row>
    <row r="315">
      <c r="A315" s="24" t="s">
        <v>19</v>
      </c>
      <c r="B315" s="24" t="s">
        <v>380</v>
      </c>
      <c r="C315" s="63">
        <v>2020.0</v>
      </c>
      <c r="D315" s="27" t="s">
        <v>4</v>
      </c>
      <c r="E315" s="27" t="s">
        <v>19</v>
      </c>
      <c r="F315" s="65">
        <v>83.0</v>
      </c>
    </row>
    <row r="316">
      <c r="A316" s="24" t="s">
        <v>20</v>
      </c>
      <c r="B316" s="24" t="s">
        <v>387</v>
      </c>
      <c r="C316" s="63">
        <v>2020.0</v>
      </c>
      <c r="D316" s="27" t="s">
        <v>4</v>
      </c>
      <c r="E316" s="27" t="s">
        <v>19</v>
      </c>
      <c r="F316" s="65">
        <v>87.3</v>
      </c>
    </row>
    <row r="317">
      <c r="A317" s="24" t="s">
        <v>21</v>
      </c>
      <c r="B317" s="24" t="s">
        <v>393</v>
      </c>
      <c r="C317" s="63">
        <v>2020.0</v>
      </c>
      <c r="D317" s="27" t="s">
        <v>4</v>
      </c>
      <c r="E317" s="27" t="s">
        <v>19</v>
      </c>
      <c r="F317" s="65">
        <v>52.4</v>
      </c>
    </row>
    <row r="318">
      <c r="A318" s="24" t="s">
        <v>22</v>
      </c>
      <c r="B318" s="24" t="s">
        <v>408</v>
      </c>
      <c r="C318" s="63">
        <v>2020.0</v>
      </c>
      <c r="D318" s="27" t="s">
        <v>4</v>
      </c>
      <c r="E318" s="27" t="s">
        <v>19</v>
      </c>
      <c r="F318" s="65">
        <v>71.9</v>
      </c>
    </row>
    <row r="319">
      <c r="A319" s="24" t="s">
        <v>23</v>
      </c>
      <c r="B319" s="24" t="s">
        <v>379</v>
      </c>
      <c r="C319" s="63">
        <v>2020.0</v>
      </c>
      <c r="D319" s="27" t="s">
        <v>4</v>
      </c>
      <c r="E319" s="27" t="s">
        <v>19</v>
      </c>
      <c r="F319" s="65">
        <v>75.3</v>
      </c>
    </row>
    <row r="320">
      <c r="A320" s="24" t="s">
        <v>24</v>
      </c>
      <c r="B320" s="24" t="s">
        <v>386</v>
      </c>
      <c r="C320" s="63">
        <v>2020.0</v>
      </c>
      <c r="D320" s="27" t="s">
        <v>4</v>
      </c>
      <c r="E320" s="27" t="s">
        <v>19</v>
      </c>
      <c r="F320" s="65">
        <v>87.5</v>
      </c>
    </row>
    <row r="321">
      <c r="A321" s="24" t="s">
        <v>25</v>
      </c>
      <c r="B321" s="24" t="s">
        <v>406</v>
      </c>
      <c r="C321" s="63">
        <v>2020.0</v>
      </c>
      <c r="D321" s="27" t="s">
        <v>4</v>
      </c>
      <c r="E321" s="27" t="s">
        <v>19</v>
      </c>
      <c r="F321" s="65">
        <v>48.9</v>
      </c>
    </row>
    <row r="322">
      <c r="A322" s="24" t="s">
        <v>26</v>
      </c>
      <c r="B322" s="24" t="s">
        <v>392</v>
      </c>
      <c r="C322" s="63">
        <v>2020.0</v>
      </c>
      <c r="D322" s="27" t="s">
        <v>4</v>
      </c>
      <c r="E322" s="27" t="s">
        <v>19</v>
      </c>
      <c r="F322" s="65">
        <v>83.1</v>
      </c>
    </row>
    <row r="323">
      <c r="A323" s="24" t="s">
        <v>27</v>
      </c>
      <c r="B323" s="24" t="s">
        <v>389</v>
      </c>
      <c r="C323" s="63">
        <v>2020.0</v>
      </c>
      <c r="D323" s="27" t="s">
        <v>4</v>
      </c>
      <c r="E323" s="27" t="s">
        <v>19</v>
      </c>
      <c r="F323" s="65">
        <v>80.2</v>
      </c>
    </row>
    <row r="324">
      <c r="A324" s="24" t="s">
        <v>28</v>
      </c>
      <c r="B324" s="24" t="s">
        <v>391</v>
      </c>
      <c r="C324" s="63">
        <v>2020.0</v>
      </c>
      <c r="D324" s="27" t="s">
        <v>4</v>
      </c>
      <c r="E324" s="27" t="s">
        <v>19</v>
      </c>
      <c r="F324" s="65">
        <v>67.4</v>
      </c>
    </row>
    <row r="325">
      <c r="A325" s="24" t="s">
        <v>29</v>
      </c>
      <c r="B325" s="24" t="s">
        <v>396</v>
      </c>
      <c r="C325" s="63">
        <v>2020.0</v>
      </c>
      <c r="D325" s="27" t="s">
        <v>4</v>
      </c>
      <c r="E325" s="27" t="s">
        <v>19</v>
      </c>
      <c r="F325" s="65">
        <v>68.4</v>
      </c>
    </row>
    <row r="326">
      <c r="A326" s="24" t="s">
        <v>30</v>
      </c>
      <c r="B326" s="24" t="s">
        <v>376</v>
      </c>
      <c r="C326" s="63">
        <v>2020.0</v>
      </c>
      <c r="D326" s="27" t="s">
        <v>4</v>
      </c>
      <c r="E326" s="27" t="s">
        <v>19</v>
      </c>
      <c r="F326" s="65">
        <v>90.1</v>
      </c>
    </row>
    <row r="327">
      <c r="A327" s="24" t="s">
        <v>31</v>
      </c>
      <c r="B327" s="24" t="s">
        <v>407</v>
      </c>
      <c r="C327" s="63">
        <v>2020.0</v>
      </c>
      <c r="D327" s="27" t="s">
        <v>4</v>
      </c>
      <c r="E327" s="27" t="s">
        <v>19</v>
      </c>
      <c r="F327" s="65">
        <v>79.8</v>
      </c>
    </row>
    <row r="328">
      <c r="A328" s="24" t="s">
        <v>32</v>
      </c>
      <c r="B328" s="24" t="s">
        <v>381</v>
      </c>
      <c r="C328" s="63">
        <v>2020.0</v>
      </c>
      <c r="D328" s="27" t="s">
        <v>4</v>
      </c>
      <c r="E328" s="27" t="s">
        <v>19</v>
      </c>
      <c r="F328" s="65">
        <v>67.7</v>
      </c>
    </row>
    <row r="329">
      <c r="A329" s="24" t="s">
        <v>33</v>
      </c>
      <c r="B329" s="24" t="s">
        <v>390</v>
      </c>
      <c r="C329" s="63">
        <v>2020.0</v>
      </c>
      <c r="D329" s="27" t="s">
        <v>4</v>
      </c>
      <c r="E329" s="27" t="s">
        <v>19</v>
      </c>
      <c r="F329" s="65">
        <v>86.1</v>
      </c>
    </row>
    <row r="330">
      <c r="A330" s="24" t="s">
        <v>34</v>
      </c>
      <c r="B330" s="24" t="s">
        <v>398</v>
      </c>
      <c r="C330" s="63">
        <v>2020.0</v>
      </c>
      <c r="D330" s="27" t="s">
        <v>4</v>
      </c>
      <c r="E330" s="27" t="s">
        <v>19</v>
      </c>
      <c r="F330" s="65">
        <v>26.6</v>
      </c>
    </row>
    <row r="331">
      <c r="A331" s="24" t="s">
        <v>35</v>
      </c>
      <c r="B331" s="24" t="s">
        <v>399</v>
      </c>
      <c r="C331" s="63">
        <v>2020.0</v>
      </c>
      <c r="D331" s="27" t="s">
        <v>4</v>
      </c>
      <c r="E331" s="27" t="s">
        <v>19</v>
      </c>
      <c r="F331" s="65">
        <v>84.8</v>
      </c>
    </row>
    <row r="332">
      <c r="A332" s="27" t="s">
        <v>3</v>
      </c>
      <c r="B332" s="24" t="s">
        <v>400</v>
      </c>
      <c r="C332" s="63">
        <v>2021.0</v>
      </c>
      <c r="D332" s="27" t="s">
        <v>4</v>
      </c>
      <c r="E332" s="27" t="s">
        <v>19</v>
      </c>
      <c r="F332" s="66">
        <v>75.6</v>
      </c>
    </row>
    <row r="333">
      <c r="A333" s="27" t="s">
        <v>4</v>
      </c>
      <c r="B333" s="24" t="s">
        <v>378</v>
      </c>
      <c r="C333" s="63">
        <v>2021.0</v>
      </c>
      <c r="D333" s="27" t="s">
        <v>4</v>
      </c>
      <c r="E333" s="27" t="s">
        <v>19</v>
      </c>
      <c r="F333" s="67">
        <v>51.5</v>
      </c>
    </row>
    <row r="334">
      <c r="A334" s="24" t="s">
        <v>5</v>
      </c>
      <c r="B334" s="24" t="s">
        <v>384</v>
      </c>
      <c r="C334" s="63">
        <v>2021.0</v>
      </c>
      <c r="D334" s="27" t="s">
        <v>4</v>
      </c>
      <c r="E334" s="27" t="s">
        <v>19</v>
      </c>
      <c r="F334" s="67">
        <v>68.1</v>
      </c>
    </row>
    <row r="335">
      <c r="A335" s="24" t="s">
        <v>6</v>
      </c>
      <c r="B335" s="24" t="s">
        <v>394</v>
      </c>
      <c r="C335" s="63">
        <v>2021.0</v>
      </c>
      <c r="D335" s="27" t="s">
        <v>4</v>
      </c>
      <c r="E335" s="27" t="s">
        <v>19</v>
      </c>
      <c r="F335" s="67">
        <v>34.3</v>
      </c>
    </row>
    <row r="336">
      <c r="A336" s="24" t="s">
        <v>7</v>
      </c>
      <c r="B336" s="24" t="s">
        <v>385</v>
      </c>
      <c r="C336" s="63">
        <v>2021.0</v>
      </c>
      <c r="D336" s="27" t="s">
        <v>4</v>
      </c>
      <c r="E336" s="27" t="s">
        <v>19</v>
      </c>
      <c r="F336" s="67">
        <v>53.2</v>
      </c>
    </row>
    <row r="337">
      <c r="A337" s="24" t="s">
        <v>8</v>
      </c>
      <c r="B337" s="24" t="s">
        <v>405</v>
      </c>
      <c r="C337" s="63">
        <v>2021.0</v>
      </c>
      <c r="D337" s="27" t="s">
        <v>4</v>
      </c>
      <c r="E337" s="27" t="s">
        <v>19</v>
      </c>
      <c r="F337" s="67">
        <v>53.4</v>
      </c>
    </row>
    <row r="338">
      <c r="A338" s="24" t="s">
        <v>9</v>
      </c>
      <c r="B338" s="24" t="s">
        <v>397</v>
      </c>
      <c r="C338" s="63">
        <v>2021.0</v>
      </c>
      <c r="D338" s="27" t="s">
        <v>4</v>
      </c>
      <c r="E338" s="27" t="s">
        <v>19</v>
      </c>
      <c r="F338" s="67">
        <v>72.5</v>
      </c>
    </row>
    <row r="339">
      <c r="A339" s="24" t="s">
        <v>10</v>
      </c>
      <c r="B339" s="24" t="s">
        <v>388</v>
      </c>
      <c r="C339" s="63">
        <v>2021.0</v>
      </c>
      <c r="D339" s="27" t="s">
        <v>4</v>
      </c>
      <c r="E339" s="27" t="s">
        <v>19</v>
      </c>
      <c r="F339" s="67">
        <v>66.7</v>
      </c>
    </row>
    <row r="340">
      <c r="A340" s="24" t="s">
        <v>11</v>
      </c>
      <c r="B340" s="24" t="s">
        <v>402</v>
      </c>
      <c r="C340" s="63">
        <v>2021.0</v>
      </c>
      <c r="D340" s="27" t="s">
        <v>4</v>
      </c>
      <c r="E340" s="27" t="s">
        <v>19</v>
      </c>
      <c r="F340" s="67">
        <v>73.6</v>
      </c>
    </row>
    <row r="341">
      <c r="A341" s="24" t="s">
        <v>12</v>
      </c>
      <c r="B341" s="24" t="s">
        <v>401</v>
      </c>
      <c r="C341" s="63">
        <v>2021.0</v>
      </c>
      <c r="D341" s="27" t="s">
        <v>4</v>
      </c>
      <c r="E341" s="27" t="s">
        <v>19</v>
      </c>
      <c r="F341" s="67">
        <v>85.3</v>
      </c>
    </row>
    <row r="342">
      <c r="A342" s="24" t="s">
        <v>13</v>
      </c>
      <c r="B342" s="24" t="s">
        <v>403</v>
      </c>
      <c r="C342" s="63">
        <v>2021.0</v>
      </c>
      <c r="D342" s="27" t="s">
        <v>4</v>
      </c>
      <c r="E342" s="27" t="s">
        <v>19</v>
      </c>
      <c r="F342" s="67">
        <v>59.3</v>
      </c>
    </row>
    <row r="343">
      <c r="A343" s="24" t="s">
        <v>14</v>
      </c>
      <c r="B343" s="24" t="s">
        <v>395</v>
      </c>
      <c r="C343" s="63">
        <v>2021.0</v>
      </c>
      <c r="D343" s="27" t="s">
        <v>4</v>
      </c>
      <c r="E343" s="27" t="s">
        <v>19</v>
      </c>
      <c r="F343" s="67">
        <v>84.3</v>
      </c>
    </row>
    <row r="344">
      <c r="A344" s="24" t="s">
        <v>15</v>
      </c>
      <c r="B344" s="24" t="s">
        <v>377</v>
      </c>
      <c r="C344" s="63">
        <v>2021.0</v>
      </c>
      <c r="D344" s="27" t="s">
        <v>4</v>
      </c>
      <c r="E344" s="27" t="s">
        <v>19</v>
      </c>
      <c r="F344" s="67">
        <v>77.3</v>
      </c>
    </row>
    <row r="345">
      <c r="A345" s="24" t="s">
        <v>16</v>
      </c>
      <c r="B345" s="24" t="s">
        <v>382</v>
      </c>
      <c r="C345" s="63">
        <v>2021.0</v>
      </c>
      <c r="D345" s="27" t="s">
        <v>4</v>
      </c>
      <c r="E345" s="27" t="s">
        <v>19</v>
      </c>
      <c r="F345" s="67">
        <v>65.0</v>
      </c>
    </row>
    <row r="346">
      <c r="A346" s="24" t="s">
        <v>17</v>
      </c>
      <c r="B346" s="24" t="s">
        <v>404</v>
      </c>
      <c r="C346" s="63">
        <v>2021.0</v>
      </c>
      <c r="D346" s="27" t="s">
        <v>4</v>
      </c>
      <c r="E346" s="27" t="s">
        <v>19</v>
      </c>
      <c r="F346" s="67">
        <v>76.0</v>
      </c>
    </row>
    <row r="347">
      <c r="A347" s="24" t="s">
        <v>18</v>
      </c>
      <c r="B347" s="24" t="s">
        <v>383</v>
      </c>
      <c r="C347" s="63">
        <v>2021.0</v>
      </c>
      <c r="D347" s="27" t="s">
        <v>4</v>
      </c>
      <c r="E347" s="27" t="s">
        <v>19</v>
      </c>
      <c r="F347" s="67">
        <v>91.3</v>
      </c>
    </row>
    <row r="348">
      <c r="A348" s="24" t="s">
        <v>19</v>
      </c>
      <c r="B348" s="24" t="s">
        <v>380</v>
      </c>
      <c r="C348" s="63">
        <v>2021.0</v>
      </c>
      <c r="D348" s="27" t="s">
        <v>4</v>
      </c>
      <c r="E348" s="27" t="s">
        <v>19</v>
      </c>
      <c r="F348" s="67">
        <v>79.5</v>
      </c>
    </row>
    <row r="349">
      <c r="A349" s="24" t="s">
        <v>20</v>
      </c>
      <c r="B349" s="24" t="s">
        <v>387</v>
      </c>
      <c r="C349" s="63">
        <v>2021.0</v>
      </c>
      <c r="D349" s="27" t="s">
        <v>4</v>
      </c>
      <c r="E349" s="27" t="s">
        <v>19</v>
      </c>
      <c r="F349" s="67">
        <v>86.6</v>
      </c>
    </row>
    <row r="350">
      <c r="A350" s="24" t="s">
        <v>21</v>
      </c>
      <c r="B350" s="24" t="s">
        <v>393</v>
      </c>
      <c r="C350" s="63">
        <v>2021.0</v>
      </c>
      <c r="D350" s="27" t="s">
        <v>4</v>
      </c>
      <c r="E350" s="27" t="s">
        <v>19</v>
      </c>
      <c r="F350" s="67">
        <v>52.2</v>
      </c>
    </row>
    <row r="351">
      <c r="A351" s="24" t="s">
        <v>22</v>
      </c>
      <c r="B351" s="24" t="s">
        <v>408</v>
      </c>
      <c r="C351" s="63">
        <v>2021.0</v>
      </c>
      <c r="D351" s="27" t="s">
        <v>4</v>
      </c>
      <c r="E351" s="27" t="s">
        <v>19</v>
      </c>
      <c r="F351" s="67">
        <v>61.2</v>
      </c>
    </row>
    <row r="352">
      <c r="A352" s="24" t="s">
        <v>23</v>
      </c>
      <c r="B352" s="24" t="s">
        <v>379</v>
      </c>
      <c r="C352" s="63">
        <v>2021.0</v>
      </c>
      <c r="D352" s="27" t="s">
        <v>4</v>
      </c>
      <c r="E352" s="27" t="s">
        <v>19</v>
      </c>
      <c r="F352" s="67">
        <v>72.6</v>
      </c>
    </row>
    <row r="353">
      <c r="A353" s="24" t="s">
        <v>24</v>
      </c>
      <c r="B353" s="24" t="s">
        <v>386</v>
      </c>
      <c r="C353" s="63">
        <v>2021.0</v>
      </c>
      <c r="D353" s="27" t="s">
        <v>4</v>
      </c>
      <c r="E353" s="27" t="s">
        <v>19</v>
      </c>
      <c r="F353" s="67">
        <v>85.6</v>
      </c>
    </row>
    <row r="354">
      <c r="A354" s="24" t="s">
        <v>25</v>
      </c>
      <c r="B354" s="24" t="s">
        <v>406</v>
      </c>
      <c r="C354" s="63">
        <v>2021.0</v>
      </c>
      <c r="D354" s="27" t="s">
        <v>4</v>
      </c>
      <c r="E354" s="27" t="s">
        <v>19</v>
      </c>
      <c r="F354" s="67">
        <v>57.7</v>
      </c>
    </row>
    <row r="355">
      <c r="A355" s="24" t="s">
        <v>26</v>
      </c>
      <c r="B355" s="24" t="s">
        <v>392</v>
      </c>
      <c r="C355" s="63">
        <v>2021.0</v>
      </c>
      <c r="D355" s="27" t="s">
        <v>4</v>
      </c>
      <c r="E355" s="27" t="s">
        <v>19</v>
      </c>
      <c r="F355" s="67">
        <v>75.8</v>
      </c>
    </row>
    <row r="356">
      <c r="A356" s="24" t="s">
        <v>27</v>
      </c>
      <c r="B356" s="24" t="s">
        <v>389</v>
      </c>
      <c r="C356" s="63">
        <v>2021.0</v>
      </c>
      <c r="D356" s="27" t="s">
        <v>4</v>
      </c>
      <c r="E356" s="27" t="s">
        <v>19</v>
      </c>
      <c r="F356" s="67">
        <v>81.6</v>
      </c>
    </row>
    <row r="357">
      <c r="A357" s="24" t="s">
        <v>28</v>
      </c>
      <c r="B357" s="24" t="s">
        <v>391</v>
      </c>
      <c r="C357" s="63">
        <v>2021.0</v>
      </c>
      <c r="D357" s="27" t="s">
        <v>4</v>
      </c>
      <c r="E357" s="27" t="s">
        <v>19</v>
      </c>
      <c r="F357" s="67">
        <v>60.3</v>
      </c>
    </row>
    <row r="358">
      <c r="A358" s="24" t="s">
        <v>29</v>
      </c>
      <c r="B358" s="24" t="s">
        <v>396</v>
      </c>
      <c r="C358" s="63">
        <v>2021.0</v>
      </c>
      <c r="D358" s="27" t="s">
        <v>4</v>
      </c>
      <c r="E358" s="27" t="s">
        <v>19</v>
      </c>
      <c r="F358" s="67">
        <v>76.5</v>
      </c>
    </row>
    <row r="359">
      <c r="A359" s="24" t="s">
        <v>30</v>
      </c>
      <c r="B359" s="24" t="s">
        <v>376</v>
      </c>
      <c r="C359" s="63">
        <v>2021.0</v>
      </c>
      <c r="D359" s="27" t="s">
        <v>4</v>
      </c>
      <c r="E359" s="27" t="s">
        <v>19</v>
      </c>
      <c r="F359" s="67">
        <v>84.8</v>
      </c>
    </row>
    <row r="360">
      <c r="A360" s="24" t="s">
        <v>31</v>
      </c>
      <c r="B360" s="24" t="s">
        <v>407</v>
      </c>
      <c r="C360" s="63">
        <v>2021.0</v>
      </c>
      <c r="D360" s="27" t="s">
        <v>4</v>
      </c>
      <c r="E360" s="27" t="s">
        <v>19</v>
      </c>
      <c r="F360" s="67">
        <v>76.2</v>
      </c>
    </row>
    <row r="361">
      <c r="A361" s="24" t="s">
        <v>32</v>
      </c>
      <c r="B361" s="24" t="s">
        <v>381</v>
      </c>
      <c r="C361" s="63">
        <v>2021.0</v>
      </c>
      <c r="D361" s="27" t="s">
        <v>4</v>
      </c>
      <c r="E361" s="27" t="s">
        <v>19</v>
      </c>
      <c r="F361" s="67">
        <v>63.0</v>
      </c>
    </row>
    <row r="362">
      <c r="A362" s="24" t="s">
        <v>33</v>
      </c>
      <c r="B362" s="24" t="s">
        <v>390</v>
      </c>
      <c r="C362" s="63">
        <v>2021.0</v>
      </c>
      <c r="D362" s="27" t="s">
        <v>4</v>
      </c>
      <c r="E362" s="27" t="s">
        <v>19</v>
      </c>
      <c r="F362" s="67">
        <v>82.6</v>
      </c>
    </row>
    <row r="363">
      <c r="A363" s="24" t="s">
        <v>34</v>
      </c>
      <c r="B363" s="24" t="s">
        <v>398</v>
      </c>
      <c r="C363" s="63">
        <v>2021.0</v>
      </c>
      <c r="D363" s="27" t="s">
        <v>4</v>
      </c>
      <c r="E363" s="27" t="s">
        <v>19</v>
      </c>
      <c r="F363" s="67">
        <v>27.2</v>
      </c>
    </row>
    <row r="364">
      <c r="A364" s="24" t="s">
        <v>35</v>
      </c>
      <c r="B364" s="24" t="s">
        <v>399</v>
      </c>
      <c r="C364" s="63">
        <v>2021.0</v>
      </c>
      <c r="D364" s="27" t="s">
        <v>4</v>
      </c>
      <c r="E364" s="27" t="s">
        <v>19</v>
      </c>
      <c r="F364" s="67">
        <v>83.9</v>
      </c>
    </row>
    <row r="365">
      <c r="A365" s="27" t="s">
        <v>4</v>
      </c>
      <c r="B365" s="24" t="s">
        <v>378</v>
      </c>
      <c r="C365" s="63">
        <v>2022.0</v>
      </c>
      <c r="D365" s="27" t="s">
        <v>4</v>
      </c>
      <c r="E365" s="27" t="s">
        <v>19</v>
      </c>
      <c r="F365" s="67">
        <v>54.2</v>
      </c>
    </row>
    <row r="366">
      <c r="A366" s="24" t="s">
        <v>5</v>
      </c>
      <c r="B366" s="24" t="s">
        <v>384</v>
      </c>
      <c r="C366" s="63">
        <v>2022.0</v>
      </c>
      <c r="D366" s="24" t="s">
        <v>4</v>
      </c>
      <c r="E366" s="24" t="s">
        <v>19</v>
      </c>
      <c r="F366" s="67">
        <v>76.1</v>
      </c>
    </row>
    <row r="367">
      <c r="A367" s="24" t="s">
        <v>6</v>
      </c>
      <c r="B367" s="24" t="s">
        <v>394</v>
      </c>
      <c r="C367" s="63">
        <v>2022.0</v>
      </c>
      <c r="D367" s="24" t="s">
        <v>4</v>
      </c>
      <c r="E367" s="24" t="s">
        <v>19</v>
      </c>
      <c r="F367" s="67">
        <v>34.9</v>
      </c>
    </row>
    <row r="368">
      <c r="A368" s="24" t="s">
        <v>7</v>
      </c>
      <c r="B368" s="24" t="s">
        <v>385</v>
      </c>
      <c r="C368" s="63">
        <v>2022.0</v>
      </c>
      <c r="D368" s="24" t="s">
        <v>4</v>
      </c>
      <c r="E368" s="24" t="s">
        <v>19</v>
      </c>
      <c r="F368" s="67">
        <v>54.1</v>
      </c>
    </row>
    <row r="369">
      <c r="A369" s="24" t="s">
        <v>8</v>
      </c>
      <c r="B369" s="24" t="s">
        <v>405</v>
      </c>
      <c r="C369" s="63">
        <v>2022.0</v>
      </c>
      <c r="D369" s="24" t="s">
        <v>4</v>
      </c>
      <c r="E369" s="24" t="s">
        <v>19</v>
      </c>
      <c r="F369" s="67">
        <v>50.4</v>
      </c>
    </row>
    <row r="370">
      <c r="A370" s="24" t="s">
        <v>9</v>
      </c>
      <c r="B370" s="24" t="s">
        <v>397</v>
      </c>
      <c r="C370" s="63">
        <v>2022.0</v>
      </c>
      <c r="D370" s="24" t="s">
        <v>4</v>
      </c>
      <c r="E370" s="24" t="s">
        <v>19</v>
      </c>
      <c r="F370" s="67">
        <v>85.8</v>
      </c>
    </row>
    <row r="371">
      <c r="A371" s="24" t="s">
        <v>10</v>
      </c>
      <c r="B371" s="24" t="s">
        <v>388</v>
      </c>
      <c r="C371" s="63">
        <v>2022.0</v>
      </c>
      <c r="D371" s="24" t="s">
        <v>4</v>
      </c>
      <c r="E371" s="24" t="s">
        <v>19</v>
      </c>
      <c r="F371" s="67">
        <v>72.6</v>
      </c>
    </row>
    <row r="372">
      <c r="A372" s="24" t="s">
        <v>11</v>
      </c>
      <c r="B372" s="24" t="s">
        <v>402</v>
      </c>
      <c r="C372" s="63">
        <v>2022.0</v>
      </c>
      <c r="D372" s="24" t="s">
        <v>4</v>
      </c>
      <c r="E372" s="24" t="s">
        <v>19</v>
      </c>
      <c r="F372" s="67">
        <v>71.6</v>
      </c>
    </row>
    <row r="373">
      <c r="A373" s="24" t="s">
        <v>12</v>
      </c>
      <c r="B373" s="24" t="s">
        <v>401</v>
      </c>
      <c r="C373" s="63">
        <v>2022.0</v>
      </c>
      <c r="D373" s="24" t="s">
        <v>4</v>
      </c>
      <c r="E373" s="24" t="s">
        <v>19</v>
      </c>
      <c r="F373" s="67">
        <v>83.2</v>
      </c>
    </row>
    <row r="374">
      <c r="A374" s="24">
        <v>10.0</v>
      </c>
      <c r="B374" s="24" t="s">
        <v>403</v>
      </c>
      <c r="C374" s="63">
        <v>2022.0</v>
      </c>
      <c r="D374" s="24" t="s">
        <v>4</v>
      </c>
      <c r="E374" s="24" t="s">
        <v>19</v>
      </c>
      <c r="F374" s="67">
        <v>56.0</v>
      </c>
    </row>
    <row r="375">
      <c r="A375" s="24">
        <v>11.0</v>
      </c>
      <c r="B375" s="24" t="s">
        <v>395</v>
      </c>
      <c r="C375" s="63">
        <v>2022.0</v>
      </c>
      <c r="D375" s="24" t="s">
        <v>4</v>
      </c>
      <c r="E375" s="24" t="s">
        <v>19</v>
      </c>
      <c r="F375" s="67">
        <v>87.4</v>
      </c>
    </row>
    <row r="376">
      <c r="A376" s="24">
        <v>12.0</v>
      </c>
      <c r="B376" s="24" t="s">
        <v>377</v>
      </c>
      <c r="C376" s="63">
        <v>2022.0</v>
      </c>
      <c r="D376" s="24" t="s">
        <v>4</v>
      </c>
      <c r="E376" s="24" t="s">
        <v>19</v>
      </c>
      <c r="F376" s="67">
        <v>73.9</v>
      </c>
    </row>
    <row r="377">
      <c r="A377" s="24">
        <v>13.0</v>
      </c>
      <c r="B377" s="24" t="s">
        <v>382</v>
      </c>
      <c r="C377" s="63">
        <v>2022.0</v>
      </c>
      <c r="D377" s="24" t="s">
        <v>4</v>
      </c>
      <c r="E377" s="24" t="s">
        <v>19</v>
      </c>
      <c r="F377" s="67">
        <v>63.8</v>
      </c>
    </row>
    <row r="378">
      <c r="A378" s="24">
        <v>14.0</v>
      </c>
      <c r="B378" s="24" t="s">
        <v>404</v>
      </c>
      <c r="C378" s="63">
        <v>2022.0</v>
      </c>
      <c r="D378" s="24" t="s">
        <v>4</v>
      </c>
      <c r="E378" s="24" t="s">
        <v>19</v>
      </c>
      <c r="F378" s="67">
        <v>79.1</v>
      </c>
    </row>
    <row r="379">
      <c r="A379" s="24">
        <v>15.0</v>
      </c>
      <c r="B379" s="24" t="s">
        <v>383</v>
      </c>
      <c r="C379" s="63">
        <v>2022.0</v>
      </c>
      <c r="D379" s="24" t="s">
        <v>4</v>
      </c>
      <c r="E379" s="24" t="s">
        <v>19</v>
      </c>
      <c r="F379" s="67">
        <v>90.6</v>
      </c>
    </row>
    <row r="380">
      <c r="A380" s="24">
        <v>16.0</v>
      </c>
      <c r="B380" s="24" t="s">
        <v>380</v>
      </c>
      <c r="C380" s="63">
        <v>2022.0</v>
      </c>
      <c r="D380" s="24" t="s">
        <v>4</v>
      </c>
      <c r="E380" s="24" t="s">
        <v>19</v>
      </c>
      <c r="F380" s="67">
        <v>83.1</v>
      </c>
    </row>
    <row r="381">
      <c r="A381" s="24">
        <v>17.0</v>
      </c>
      <c r="B381" s="24" t="s">
        <v>387</v>
      </c>
      <c r="C381" s="63">
        <v>2022.0</v>
      </c>
      <c r="D381" s="24" t="s">
        <v>4</v>
      </c>
      <c r="E381" s="24" t="s">
        <v>19</v>
      </c>
      <c r="F381" s="67">
        <v>86.8</v>
      </c>
    </row>
    <row r="382">
      <c r="A382" s="24">
        <v>18.0</v>
      </c>
      <c r="B382" s="24" t="s">
        <v>393</v>
      </c>
      <c r="C382" s="63">
        <v>2022.0</v>
      </c>
      <c r="D382" s="24" t="s">
        <v>4</v>
      </c>
      <c r="E382" s="24" t="s">
        <v>19</v>
      </c>
      <c r="F382" s="67">
        <v>53.4</v>
      </c>
    </row>
    <row r="383">
      <c r="A383" s="24">
        <v>19.0</v>
      </c>
      <c r="B383" s="24" t="s">
        <v>408</v>
      </c>
      <c r="C383" s="63">
        <v>2022.0</v>
      </c>
      <c r="D383" s="24" t="s">
        <v>4</v>
      </c>
      <c r="E383" s="24" t="s">
        <v>19</v>
      </c>
      <c r="F383" s="67">
        <v>67.9</v>
      </c>
    </row>
    <row r="384">
      <c r="A384" s="24">
        <v>20.0</v>
      </c>
      <c r="B384" s="24" t="s">
        <v>379</v>
      </c>
      <c r="C384" s="63">
        <v>2022.0</v>
      </c>
      <c r="D384" s="24" t="s">
        <v>4</v>
      </c>
      <c r="E384" s="24" t="s">
        <v>19</v>
      </c>
      <c r="F384" s="67">
        <v>71.2</v>
      </c>
    </row>
    <row r="385">
      <c r="A385" s="24">
        <v>21.0</v>
      </c>
      <c r="B385" s="24" t="s">
        <v>386</v>
      </c>
      <c r="C385" s="63">
        <v>2022.0</v>
      </c>
      <c r="D385" s="24" t="s">
        <v>4</v>
      </c>
      <c r="E385" s="24" t="s">
        <v>19</v>
      </c>
      <c r="F385" s="67">
        <v>78.1</v>
      </c>
    </row>
    <row r="386">
      <c r="A386" s="24">
        <v>22.0</v>
      </c>
      <c r="B386" s="24" t="s">
        <v>406</v>
      </c>
      <c r="C386" s="63">
        <v>2022.0</v>
      </c>
      <c r="D386" s="24" t="s">
        <v>4</v>
      </c>
      <c r="E386" s="24" t="s">
        <v>19</v>
      </c>
      <c r="F386" s="67">
        <v>56.4</v>
      </c>
    </row>
    <row r="387">
      <c r="A387" s="24">
        <v>23.0</v>
      </c>
      <c r="B387" s="24" t="s">
        <v>392</v>
      </c>
      <c r="C387" s="63">
        <v>2022.0</v>
      </c>
      <c r="D387" s="24" t="s">
        <v>4</v>
      </c>
      <c r="E387" s="24" t="s">
        <v>19</v>
      </c>
      <c r="F387" s="67">
        <v>78.3</v>
      </c>
    </row>
    <row r="388">
      <c r="A388" s="24">
        <v>24.0</v>
      </c>
      <c r="B388" s="24" t="s">
        <v>389</v>
      </c>
      <c r="C388" s="63">
        <v>2022.0</v>
      </c>
      <c r="D388" s="24" t="s">
        <v>4</v>
      </c>
      <c r="E388" s="24" t="s">
        <v>19</v>
      </c>
      <c r="F388" s="67">
        <v>74.9</v>
      </c>
    </row>
    <row r="389">
      <c r="A389" s="24">
        <v>25.0</v>
      </c>
      <c r="B389" s="24" t="s">
        <v>391</v>
      </c>
      <c r="C389" s="63">
        <v>2022.0</v>
      </c>
      <c r="D389" s="24" t="s">
        <v>4</v>
      </c>
      <c r="E389" s="24" t="s">
        <v>19</v>
      </c>
      <c r="F389" s="67">
        <v>57.2</v>
      </c>
    </row>
    <row r="390">
      <c r="A390" s="24">
        <v>26.0</v>
      </c>
      <c r="B390" s="24" t="s">
        <v>396</v>
      </c>
      <c r="C390" s="63">
        <v>2022.0</v>
      </c>
      <c r="D390" s="24" t="s">
        <v>4</v>
      </c>
      <c r="E390" s="24" t="s">
        <v>19</v>
      </c>
      <c r="F390" s="67">
        <v>79.6</v>
      </c>
    </row>
    <row r="391">
      <c r="A391" s="24">
        <v>27.0</v>
      </c>
      <c r="B391" s="24" t="s">
        <v>376</v>
      </c>
      <c r="C391" s="63">
        <v>2022.0</v>
      </c>
      <c r="D391" s="24" t="s">
        <v>4</v>
      </c>
      <c r="E391" s="24" t="s">
        <v>19</v>
      </c>
      <c r="F391" s="67">
        <v>85.0</v>
      </c>
    </row>
    <row r="392">
      <c r="A392" s="24">
        <v>28.0</v>
      </c>
      <c r="B392" s="24" t="s">
        <v>407</v>
      </c>
      <c r="C392" s="63">
        <v>2022.0</v>
      </c>
      <c r="D392" s="24" t="s">
        <v>4</v>
      </c>
      <c r="E392" s="24" t="s">
        <v>19</v>
      </c>
      <c r="F392" s="67">
        <v>78.1</v>
      </c>
    </row>
    <row r="393">
      <c r="A393" s="24">
        <v>29.0</v>
      </c>
      <c r="B393" s="24" t="s">
        <v>381</v>
      </c>
      <c r="C393" s="63">
        <v>2022.0</v>
      </c>
      <c r="D393" s="24" t="s">
        <v>4</v>
      </c>
      <c r="E393" s="24" t="s">
        <v>19</v>
      </c>
      <c r="F393" s="67">
        <v>60.2</v>
      </c>
    </row>
    <row r="394">
      <c r="A394" s="24">
        <v>30.0</v>
      </c>
      <c r="B394" s="24" t="s">
        <v>390</v>
      </c>
      <c r="C394" s="63">
        <v>2022.0</v>
      </c>
      <c r="D394" s="24" t="s">
        <v>4</v>
      </c>
      <c r="E394" s="24" t="s">
        <v>19</v>
      </c>
      <c r="F394" s="67">
        <v>80.2</v>
      </c>
    </row>
    <row r="395">
      <c r="A395" s="24">
        <v>31.0</v>
      </c>
      <c r="B395" s="24" t="s">
        <v>398</v>
      </c>
      <c r="C395" s="63">
        <v>2022.0</v>
      </c>
      <c r="D395" s="24" t="s">
        <v>4</v>
      </c>
      <c r="E395" s="24" t="s">
        <v>19</v>
      </c>
      <c r="F395" s="67">
        <v>30.6</v>
      </c>
    </row>
    <row r="396">
      <c r="A396" s="24">
        <v>32.0</v>
      </c>
      <c r="B396" s="24" t="s">
        <v>399</v>
      </c>
      <c r="C396" s="63">
        <v>2022.0</v>
      </c>
      <c r="D396" s="24" t="s">
        <v>4</v>
      </c>
      <c r="E396" s="24" t="s">
        <v>19</v>
      </c>
      <c r="F396" s="67">
        <v>90.9</v>
      </c>
    </row>
    <row r="397">
      <c r="A397" s="27" t="s">
        <v>3</v>
      </c>
      <c r="B397" s="24" t="s">
        <v>400</v>
      </c>
      <c r="C397" s="63">
        <v>2022.0</v>
      </c>
      <c r="D397" s="24" t="s">
        <v>4</v>
      </c>
      <c r="E397" s="24" t="s">
        <v>19</v>
      </c>
      <c r="F397" s="66">
        <v>75.9</v>
      </c>
    </row>
    <row r="398">
      <c r="A398" s="27" t="s">
        <v>4</v>
      </c>
      <c r="B398" s="24" t="s">
        <v>378</v>
      </c>
      <c r="C398" s="24">
        <v>2023.0</v>
      </c>
      <c r="D398" s="24" t="s">
        <v>4</v>
      </c>
      <c r="E398" s="24" t="s">
        <v>19</v>
      </c>
      <c r="F398" s="68">
        <v>49.7</v>
      </c>
    </row>
    <row r="399">
      <c r="A399" s="24" t="s">
        <v>5</v>
      </c>
      <c r="B399" s="24" t="s">
        <v>384</v>
      </c>
      <c r="C399" s="24">
        <v>2023.0</v>
      </c>
      <c r="D399" s="24" t="s">
        <v>4</v>
      </c>
      <c r="E399" s="24" t="s">
        <v>19</v>
      </c>
      <c r="F399" s="69">
        <v>68.5</v>
      </c>
    </row>
    <row r="400">
      <c r="A400" s="24" t="s">
        <v>6</v>
      </c>
      <c r="B400" s="24" t="s">
        <v>394</v>
      </c>
      <c r="C400" s="24">
        <v>2023.0</v>
      </c>
      <c r="D400" s="24" t="s">
        <v>4</v>
      </c>
      <c r="E400" s="24" t="s">
        <v>19</v>
      </c>
      <c r="F400" s="69">
        <v>33.4</v>
      </c>
    </row>
    <row r="401">
      <c r="A401" s="24" t="s">
        <v>7</v>
      </c>
      <c r="B401" s="24" t="s">
        <v>385</v>
      </c>
      <c r="C401" s="24">
        <v>2023.0</v>
      </c>
      <c r="D401" s="24" t="s">
        <v>4</v>
      </c>
      <c r="E401" s="24" t="s">
        <v>19</v>
      </c>
      <c r="F401" s="69">
        <v>61.6</v>
      </c>
    </row>
    <row r="402">
      <c r="A402" s="24" t="s">
        <v>8</v>
      </c>
      <c r="B402" s="24" t="s">
        <v>405</v>
      </c>
      <c r="C402" s="24">
        <v>2023.0</v>
      </c>
      <c r="D402" s="24" t="s">
        <v>4</v>
      </c>
      <c r="E402" s="24" t="s">
        <v>19</v>
      </c>
      <c r="F402" s="69">
        <v>44.1</v>
      </c>
    </row>
    <row r="403">
      <c r="A403" s="24" t="s">
        <v>9</v>
      </c>
      <c r="B403" s="24" t="s">
        <v>397</v>
      </c>
      <c r="C403" s="24">
        <v>2023.0</v>
      </c>
      <c r="D403" s="24" t="s">
        <v>4</v>
      </c>
      <c r="E403" s="24" t="s">
        <v>19</v>
      </c>
      <c r="F403" s="69">
        <v>80.9</v>
      </c>
    </row>
    <row r="404">
      <c r="A404" s="24" t="s">
        <v>10</v>
      </c>
      <c r="B404" s="24" t="s">
        <v>388</v>
      </c>
      <c r="C404" s="24">
        <v>2023.0</v>
      </c>
      <c r="D404" s="24" t="s">
        <v>4</v>
      </c>
      <c r="E404" s="24" t="s">
        <v>19</v>
      </c>
      <c r="F404" s="69">
        <v>68.1</v>
      </c>
    </row>
    <row r="405">
      <c r="A405" s="24" t="s">
        <v>11</v>
      </c>
      <c r="B405" s="24" t="s">
        <v>402</v>
      </c>
      <c r="C405" s="24">
        <v>2023.0</v>
      </c>
      <c r="D405" s="24" t="s">
        <v>4</v>
      </c>
      <c r="E405" s="24" t="s">
        <v>19</v>
      </c>
      <c r="F405" s="69">
        <v>78.1</v>
      </c>
    </row>
    <row r="406">
      <c r="A406" s="24" t="s">
        <v>12</v>
      </c>
      <c r="B406" s="24" t="s">
        <v>401</v>
      </c>
      <c r="C406" s="24">
        <v>2023.0</v>
      </c>
      <c r="D406" s="24" t="s">
        <v>4</v>
      </c>
      <c r="E406" s="24" t="s">
        <v>19</v>
      </c>
      <c r="F406" s="69">
        <v>80.1</v>
      </c>
    </row>
    <row r="407">
      <c r="A407" s="24">
        <v>10.0</v>
      </c>
      <c r="B407" s="24" t="s">
        <v>403</v>
      </c>
      <c r="C407" s="24">
        <v>2023.0</v>
      </c>
      <c r="D407" s="24" t="s">
        <v>4</v>
      </c>
      <c r="E407" s="24" t="s">
        <v>19</v>
      </c>
      <c r="F407" s="69">
        <v>51.7</v>
      </c>
    </row>
    <row r="408">
      <c r="A408" s="24">
        <v>11.0</v>
      </c>
      <c r="B408" s="24" t="s">
        <v>395</v>
      </c>
      <c r="C408" s="24">
        <v>2023.0</v>
      </c>
      <c r="D408" s="24" t="s">
        <v>4</v>
      </c>
      <c r="E408" s="24" t="s">
        <v>19</v>
      </c>
      <c r="F408" s="69">
        <v>82.9</v>
      </c>
    </row>
    <row r="409">
      <c r="A409" s="24">
        <v>12.0</v>
      </c>
      <c r="B409" s="24" t="s">
        <v>377</v>
      </c>
      <c r="C409" s="24">
        <v>2023.0</v>
      </c>
      <c r="D409" s="24" t="s">
        <v>4</v>
      </c>
      <c r="E409" s="24" t="s">
        <v>19</v>
      </c>
      <c r="F409" s="69">
        <v>76.7</v>
      </c>
    </row>
    <row r="410">
      <c r="A410" s="24">
        <v>13.0</v>
      </c>
      <c r="B410" s="24" t="s">
        <v>382</v>
      </c>
      <c r="C410" s="24">
        <v>2023.0</v>
      </c>
      <c r="D410" s="24" t="s">
        <v>4</v>
      </c>
      <c r="E410" s="24" t="s">
        <v>19</v>
      </c>
      <c r="F410" s="69">
        <v>63.0</v>
      </c>
    </row>
    <row r="411">
      <c r="A411" s="24">
        <v>14.0</v>
      </c>
      <c r="B411" s="24" t="s">
        <v>404</v>
      </c>
      <c r="C411" s="24">
        <v>2023.0</v>
      </c>
      <c r="D411" s="24" t="s">
        <v>4</v>
      </c>
      <c r="E411" s="24" t="s">
        <v>19</v>
      </c>
      <c r="F411" s="69">
        <v>78.7</v>
      </c>
    </row>
    <row r="412">
      <c r="A412" s="24">
        <v>15.0</v>
      </c>
      <c r="B412" s="24" t="s">
        <v>383</v>
      </c>
      <c r="C412" s="24">
        <v>2023.0</v>
      </c>
      <c r="D412" s="24" t="s">
        <v>4</v>
      </c>
      <c r="E412" s="24" t="s">
        <v>19</v>
      </c>
      <c r="F412" s="69">
        <v>88.0</v>
      </c>
    </row>
    <row r="413">
      <c r="A413" s="24">
        <v>16.0</v>
      </c>
      <c r="B413" s="24" t="s">
        <v>380</v>
      </c>
      <c r="C413" s="24">
        <v>2023.0</v>
      </c>
      <c r="D413" s="24" t="s">
        <v>4</v>
      </c>
      <c r="E413" s="24" t="s">
        <v>19</v>
      </c>
      <c r="F413" s="69">
        <v>80.8</v>
      </c>
    </row>
    <row r="414">
      <c r="A414" s="24">
        <v>17.0</v>
      </c>
      <c r="B414" s="24" t="s">
        <v>387</v>
      </c>
      <c r="C414" s="24">
        <v>2023.0</v>
      </c>
      <c r="D414" s="24" t="s">
        <v>4</v>
      </c>
      <c r="E414" s="24" t="s">
        <v>19</v>
      </c>
      <c r="F414" s="69">
        <v>87.0</v>
      </c>
    </row>
    <row r="415">
      <c r="A415" s="24">
        <v>18.0</v>
      </c>
      <c r="B415" s="24" t="s">
        <v>393</v>
      </c>
      <c r="C415" s="24">
        <v>2023.0</v>
      </c>
      <c r="D415" s="24" t="s">
        <v>4</v>
      </c>
      <c r="E415" s="24" t="s">
        <v>19</v>
      </c>
      <c r="F415" s="69">
        <v>46.2</v>
      </c>
    </row>
    <row r="416">
      <c r="A416" s="24">
        <v>19.0</v>
      </c>
      <c r="B416" s="24" t="s">
        <v>408</v>
      </c>
      <c r="C416" s="24">
        <v>2023.0</v>
      </c>
      <c r="D416" s="24" t="s">
        <v>4</v>
      </c>
      <c r="E416" s="24" t="s">
        <v>19</v>
      </c>
      <c r="F416" s="69">
        <v>67.0</v>
      </c>
    </row>
    <row r="417">
      <c r="A417" s="24">
        <v>20.0</v>
      </c>
      <c r="B417" s="24" t="s">
        <v>379</v>
      </c>
      <c r="C417" s="24">
        <v>2023.0</v>
      </c>
      <c r="D417" s="24" t="s">
        <v>4</v>
      </c>
      <c r="E417" s="24" t="s">
        <v>19</v>
      </c>
      <c r="F417" s="69">
        <v>74.4</v>
      </c>
    </row>
    <row r="418">
      <c r="A418" s="24">
        <v>21.0</v>
      </c>
      <c r="B418" s="24" t="s">
        <v>386</v>
      </c>
      <c r="C418" s="24">
        <v>2023.0</v>
      </c>
      <c r="D418" s="24" t="s">
        <v>4</v>
      </c>
      <c r="E418" s="24" t="s">
        <v>19</v>
      </c>
      <c r="F418" s="69">
        <v>78.3</v>
      </c>
    </row>
    <row r="419">
      <c r="A419" s="24">
        <v>22.0</v>
      </c>
      <c r="B419" s="24" t="s">
        <v>406</v>
      </c>
      <c r="C419" s="24">
        <v>2023.0</v>
      </c>
      <c r="D419" s="24" t="s">
        <v>4</v>
      </c>
      <c r="E419" s="24" t="s">
        <v>19</v>
      </c>
      <c r="F419" s="69">
        <v>54.5</v>
      </c>
    </row>
    <row r="420">
      <c r="A420" s="24">
        <v>23.0</v>
      </c>
      <c r="B420" s="24" t="s">
        <v>392</v>
      </c>
      <c r="C420" s="24">
        <v>2023.0</v>
      </c>
      <c r="D420" s="24" t="s">
        <v>4</v>
      </c>
      <c r="E420" s="24" t="s">
        <v>19</v>
      </c>
      <c r="F420" s="69">
        <v>78.1</v>
      </c>
    </row>
    <row r="421">
      <c r="A421" s="24">
        <v>24.0</v>
      </c>
      <c r="B421" s="24" t="s">
        <v>389</v>
      </c>
      <c r="C421" s="24">
        <v>2023.0</v>
      </c>
      <c r="D421" s="24" t="s">
        <v>4</v>
      </c>
      <c r="E421" s="24" t="s">
        <v>19</v>
      </c>
      <c r="F421" s="69">
        <v>76.5</v>
      </c>
    </row>
    <row r="422">
      <c r="A422" s="24">
        <v>25.0</v>
      </c>
      <c r="B422" s="24" t="s">
        <v>391</v>
      </c>
      <c r="C422" s="24">
        <v>2023.0</v>
      </c>
      <c r="D422" s="24" t="s">
        <v>4</v>
      </c>
      <c r="E422" s="24" t="s">
        <v>19</v>
      </c>
      <c r="F422" s="69">
        <v>62.5</v>
      </c>
    </row>
    <row r="423">
      <c r="A423" s="24">
        <v>26.0</v>
      </c>
      <c r="B423" s="24" t="s">
        <v>396</v>
      </c>
      <c r="C423" s="24">
        <v>2023.0</v>
      </c>
      <c r="D423" s="24" t="s">
        <v>4</v>
      </c>
      <c r="E423" s="24" t="s">
        <v>19</v>
      </c>
      <c r="F423" s="69">
        <v>76.2</v>
      </c>
    </row>
    <row r="424">
      <c r="A424" s="24">
        <v>27.0</v>
      </c>
      <c r="B424" s="24" t="s">
        <v>376</v>
      </c>
      <c r="C424" s="24">
        <v>2023.0</v>
      </c>
      <c r="D424" s="24" t="s">
        <v>4</v>
      </c>
      <c r="E424" s="24" t="s">
        <v>19</v>
      </c>
      <c r="F424" s="69">
        <v>78.2</v>
      </c>
    </row>
    <row r="425">
      <c r="A425" s="24">
        <v>28.0</v>
      </c>
      <c r="B425" s="24" t="s">
        <v>407</v>
      </c>
      <c r="C425" s="24">
        <v>2023.0</v>
      </c>
      <c r="D425" s="24" t="s">
        <v>4</v>
      </c>
      <c r="E425" s="24" t="s">
        <v>19</v>
      </c>
      <c r="F425" s="69">
        <v>74.9</v>
      </c>
    </row>
    <row r="426">
      <c r="A426" s="24">
        <v>29.0</v>
      </c>
      <c r="B426" s="24" t="s">
        <v>381</v>
      </c>
      <c r="C426" s="24">
        <v>2023.0</v>
      </c>
      <c r="D426" s="24" t="s">
        <v>4</v>
      </c>
      <c r="E426" s="24" t="s">
        <v>19</v>
      </c>
      <c r="F426" s="69">
        <v>62.4</v>
      </c>
    </row>
    <row r="427">
      <c r="A427" s="24">
        <v>30.0</v>
      </c>
      <c r="B427" s="24" t="s">
        <v>390</v>
      </c>
      <c r="C427" s="24">
        <v>2023.0</v>
      </c>
      <c r="D427" s="24" t="s">
        <v>4</v>
      </c>
      <c r="E427" s="24" t="s">
        <v>19</v>
      </c>
      <c r="F427" s="69">
        <v>81.4</v>
      </c>
    </row>
    <row r="428">
      <c r="A428" s="24">
        <v>31.0</v>
      </c>
      <c r="B428" s="24" t="s">
        <v>398</v>
      </c>
      <c r="C428" s="24">
        <v>2023.0</v>
      </c>
      <c r="D428" s="24" t="s">
        <v>4</v>
      </c>
      <c r="E428" s="24" t="s">
        <v>19</v>
      </c>
      <c r="F428" s="69">
        <v>37.8</v>
      </c>
    </row>
    <row r="429">
      <c r="A429" s="24">
        <v>32.0</v>
      </c>
      <c r="B429" s="24" t="s">
        <v>399</v>
      </c>
      <c r="C429" s="24">
        <v>2023.0</v>
      </c>
      <c r="D429" s="24" t="s">
        <v>4</v>
      </c>
      <c r="E429" s="24" t="s">
        <v>19</v>
      </c>
      <c r="F429" s="69">
        <v>91.9</v>
      </c>
    </row>
    <row r="430">
      <c r="A430" s="27" t="s">
        <v>3</v>
      </c>
      <c r="B430" s="24" t="s">
        <v>400</v>
      </c>
      <c r="C430" s="24">
        <v>2023.0</v>
      </c>
      <c r="D430" s="24" t="s">
        <v>4</v>
      </c>
      <c r="E430" s="24" t="s">
        <v>19</v>
      </c>
      <c r="F430" s="69">
        <v>74.6</v>
      </c>
    </row>
  </sheetData>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c r="H1" s="16"/>
    </row>
    <row r="2">
      <c r="A2" s="2" t="s">
        <v>4</v>
      </c>
      <c r="B2" s="1" t="s">
        <v>378</v>
      </c>
      <c r="C2" s="1">
        <v>2009.0</v>
      </c>
      <c r="D2" s="2" t="s">
        <v>5</v>
      </c>
      <c r="E2" s="9" t="s">
        <v>20</v>
      </c>
      <c r="F2" s="1">
        <v>62.3810080388566</v>
      </c>
      <c r="I2" s="70"/>
      <c r="J2" s="70"/>
      <c r="K2" s="70"/>
    </row>
    <row r="3">
      <c r="A3" s="2" t="s">
        <v>5</v>
      </c>
      <c r="B3" s="1" t="s">
        <v>384</v>
      </c>
      <c r="C3" s="1">
        <v>2009.0</v>
      </c>
      <c r="D3" s="2" t="s">
        <v>5</v>
      </c>
      <c r="E3" s="9" t="s">
        <v>20</v>
      </c>
      <c r="F3" s="1">
        <v>55.3812381248859</v>
      </c>
      <c r="K3" s="70"/>
      <c r="L3" s="70"/>
      <c r="M3" s="70"/>
      <c r="N3" s="70"/>
      <c r="O3" s="70"/>
      <c r="P3" s="70"/>
    </row>
    <row r="4">
      <c r="A4" s="2" t="s">
        <v>6</v>
      </c>
      <c r="B4" s="1" t="s">
        <v>394</v>
      </c>
      <c r="C4" s="1">
        <v>2009.0</v>
      </c>
      <c r="D4" s="2" t="s">
        <v>5</v>
      </c>
      <c r="E4" s="9" t="s">
        <v>20</v>
      </c>
      <c r="F4" s="1">
        <v>67.1498798949779</v>
      </c>
    </row>
    <row r="5">
      <c r="A5" s="2" t="s">
        <v>7</v>
      </c>
      <c r="B5" s="1" t="s">
        <v>385</v>
      </c>
      <c r="C5" s="1">
        <v>2009.0</v>
      </c>
      <c r="D5" s="2" t="s">
        <v>5</v>
      </c>
      <c r="E5" s="7" t="s">
        <v>20</v>
      </c>
      <c r="F5" s="1">
        <v>66.7891031527395</v>
      </c>
    </row>
    <row r="6">
      <c r="A6" s="2" t="s">
        <v>10</v>
      </c>
      <c r="B6" s="1" t="s">
        <v>388</v>
      </c>
      <c r="C6" s="1">
        <v>2009.0</v>
      </c>
      <c r="D6" s="2" t="s">
        <v>5</v>
      </c>
      <c r="E6" s="7" t="s">
        <v>20</v>
      </c>
      <c r="F6" s="1">
        <v>75.8269779903407</v>
      </c>
    </row>
    <row r="7">
      <c r="A7" s="2" t="s">
        <v>11</v>
      </c>
      <c r="B7" s="1" t="s">
        <v>402</v>
      </c>
      <c r="C7" s="1">
        <v>2009.0</v>
      </c>
      <c r="D7" s="2" t="s">
        <v>5</v>
      </c>
      <c r="E7" s="7" t="s">
        <v>20</v>
      </c>
      <c r="F7" s="1">
        <v>57.5724499005335</v>
      </c>
    </row>
    <row r="8">
      <c r="A8" s="2" t="s">
        <v>8</v>
      </c>
      <c r="B8" s="1" t="s">
        <v>405</v>
      </c>
      <c r="C8" s="1">
        <v>2009.0</v>
      </c>
      <c r="D8" s="2" t="s">
        <v>5</v>
      </c>
      <c r="E8" s="7" t="s">
        <v>20</v>
      </c>
      <c r="F8" s="1">
        <v>68.677416258758</v>
      </c>
    </row>
    <row r="9">
      <c r="A9" s="2" t="s">
        <v>9</v>
      </c>
      <c r="B9" s="1" t="s">
        <v>397</v>
      </c>
      <c r="C9" s="1">
        <v>2009.0</v>
      </c>
      <c r="D9" s="2" t="s">
        <v>5</v>
      </c>
      <c r="E9" s="7" t="s">
        <v>20</v>
      </c>
      <c r="F9" s="1">
        <v>65.4874062680254</v>
      </c>
    </row>
    <row r="10">
      <c r="A10" s="2" t="s">
        <v>12</v>
      </c>
      <c r="B10" s="1" t="s">
        <v>401</v>
      </c>
      <c r="C10" s="1">
        <v>2009.0</v>
      </c>
      <c r="D10" s="2" t="s">
        <v>5</v>
      </c>
      <c r="E10" s="7" t="s">
        <v>20</v>
      </c>
      <c r="F10" s="1">
        <v>75.3710164928615</v>
      </c>
    </row>
    <row r="11">
      <c r="A11" s="2" t="s">
        <v>13</v>
      </c>
      <c r="B11" s="1" t="s">
        <v>403</v>
      </c>
      <c r="C11" s="1">
        <v>2009.0</v>
      </c>
      <c r="D11" s="2" t="s">
        <v>5</v>
      </c>
      <c r="E11" s="7" t="s">
        <v>20</v>
      </c>
      <c r="F11" s="1">
        <v>63.5461729249582</v>
      </c>
    </row>
    <row r="12">
      <c r="A12" s="2" t="s">
        <v>14</v>
      </c>
      <c r="B12" s="1" t="s">
        <v>395</v>
      </c>
      <c r="C12" s="1">
        <v>2009.0</v>
      </c>
      <c r="D12" s="2" t="s">
        <v>5</v>
      </c>
      <c r="E12" s="7" t="s">
        <v>20</v>
      </c>
      <c r="F12" s="1">
        <v>68.8040542850306</v>
      </c>
    </row>
    <row r="13">
      <c r="A13" s="2" t="s">
        <v>15</v>
      </c>
      <c r="B13" s="1" t="s">
        <v>377</v>
      </c>
      <c r="C13" s="1">
        <v>2009.0</v>
      </c>
      <c r="D13" s="2" t="s">
        <v>5</v>
      </c>
      <c r="E13" s="7" t="s">
        <v>20</v>
      </c>
      <c r="F13" s="1">
        <v>78.6029028333044</v>
      </c>
    </row>
    <row r="14">
      <c r="A14" s="2" t="s">
        <v>16</v>
      </c>
      <c r="B14" s="1" t="s">
        <v>382</v>
      </c>
      <c r="C14" s="1">
        <v>2009.0</v>
      </c>
      <c r="D14" s="2" t="s">
        <v>5</v>
      </c>
      <c r="E14" s="7" t="s">
        <v>20</v>
      </c>
      <c r="F14" s="1">
        <v>72.1381261893582</v>
      </c>
    </row>
    <row r="15">
      <c r="A15" s="2" t="s">
        <v>17</v>
      </c>
      <c r="B15" s="1" t="s">
        <v>404</v>
      </c>
      <c r="C15" s="1">
        <v>2009.0</v>
      </c>
      <c r="D15" s="2" t="s">
        <v>5</v>
      </c>
      <c r="E15" s="7" t="s">
        <v>20</v>
      </c>
      <c r="F15" s="1">
        <v>69.0404555836835</v>
      </c>
    </row>
    <row r="16">
      <c r="A16" s="2" t="s">
        <v>18</v>
      </c>
      <c r="B16" s="1" t="s">
        <v>383</v>
      </c>
      <c r="C16" s="1">
        <v>2009.0</v>
      </c>
      <c r="D16" s="2" t="s">
        <v>5</v>
      </c>
      <c r="E16" s="7" t="s">
        <v>20</v>
      </c>
      <c r="F16" s="1">
        <v>62.202838384406</v>
      </c>
    </row>
    <row r="17">
      <c r="A17" s="2" t="s">
        <v>19</v>
      </c>
      <c r="B17" s="1" t="s">
        <v>380</v>
      </c>
      <c r="C17" s="1">
        <v>2009.0</v>
      </c>
      <c r="D17" s="2" t="s">
        <v>5</v>
      </c>
      <c r="E17" s="7" t="s">
        <v>20</v>
      </c>
      <c r="F17" s="1">
        <v>65.8854176289098</v>
      </c>
    </row>
    <row r="18">
      <c r="A18" s="2" t="s">
        <v>20</v>
      </c>
      <c r="B18" s="1" t="s">
        <v>387</v>
      </c>
      <c r="C18" s="1">
        <v>2009.0</v>
      </c>
      <c r="D18" s="2" t="s">
        <v>5</v>
      </c>
      <c r="E18" s="7" t="s">
        <v>20</v>
      </c>
      <c r="F18" s="1">
        <v>65.0907726783616</v>
      </c>
    </row>
    <row r="19">
      <c r="A19" s="2" t="s">
        <v>21</v>
      </c>
      <c r="B19" s="1" t="s">
        <v>393</v>
      </c>
      <c r="C19" s="1">
        <v>2009.0</v>
      </c>
      <c r="D19" s="2" t="s">
        <v>5</v>
      </c>
      <c r="E19" s="7" t="s">
        <v>20</v>
      </c>
      <c r="F19" s="1">
        <v>68.2365221662778</v>
      </c>
    </row>
    <row r="20">
      <c r="A20" s="2" t="s">
        <v>22</v>
      </c>
      <c r="B20" s="1" t="s">
        <v>408</v>
      </c>
      <c r="C20" s="1">
        <v>2009.0</v>
      </c>
      <c r="D20" s="2" t="s">
        <v>5</v>
      </c>
      <c r="E20" s="7" t="s">
        <v>20</v>
      </c>
      <c r="F20" s="1">
        <v>73.9834053349791</v>
      </c>
    </row>
    <row r="21">
      <c r="A21" s="2" t="s">
        <v>23</v>
      </c>
      <c r="B21" s="1" t="s">
        <v>379</v>
      </c>
      <c r="C21" s="1">
        <v>2009.0</v>
      </c>
      <c r="D21" s="2" t="s">
        <v>5</v>
      </c>
      <c r="E21" s="7" t="s">
        <v>20</v>
      </c>
      <c r="F21" s="1">
        <v>71.9917508764694</v>
      </c>
    </row>
    <row r="22">
      <c r="A22" s="2" t="s">
        <v>24</v>
      </c>
      <c r="B22" s="1" t="s">
        <v>386</v>
      </c>
      <c r="C22" s="1">
        <v>2009.0</v>
      </c>
      <c r="D22" s="2" t="s">
        <v>5</v>
      </c>
      <c r="E22" s="7" t="s">
        <v>20</v>
      </c>
      <c r="F22" s="1">
        <v>72.1361654270952</v>
      </c>
    </row>
    <row r="23">
      <c r="A23" s="2" t="s">
        <v>25</v>
      </c>
      <c r="B23" s="1" t="s">
        <v>406</v>
      </c>
      <c r="C23" s="1">
        <v>2009.0</v>
      </c>
      <c r="D23" s="2" t="s">
        <v>5</v>
      </c>
      <c r="E23" s="7" t="s">
        <v>20</v>
      </c>
      <c r="F23" s="1">
        <v>73.1884319601401</v>
      </c>
    </row>
    <row r="24">
      <c r="A24" s="2" t="s">
        <v>26</v>
      </c>
      <c r="B24" s="1" t="s">
        <v>392</v>
      </c>
      <c r="C24" s="1">
        <v>2009.0</v>
      </c>
      <c r="D24" s="2" t="s">
        <v>5</v>
      </c>
      <c r="E24" s="7" t="s">
        <v>20</v>
      </c>
      <c r="F24" s="1">
        <v>62.1874020683171</v>
      </c>
    </row>
    <row r="25">
      <c r="A25" s="2" t="s">
        <v>27</v>
      </c>
      <c r="B25" s="1" t="s">
        <v>389</v>
      </c>
      <c r="C25" s="1">
        <v>2009.0</v>
      </c>
      <c r="D25" s="2" t="s">
        <v>5</v>
      </c>
      <c r="E25" s="7" t="s">
        <v>20</v>
      </c>
      <c r="F25" s="1">
        <v>78.5122602810909</v>
      </c>
    </row>
    <row r="26">
      <c r="A26" s="2" t="s">
        <v>28</v>
      </c>
      <c r="B26" s="1" t="s">
        <v>391</v>
      </c>
      <c r="C26" s="1">
        <v>2009.0</v>
      </c>
      <c r="D26" s="2" t="s">
        <v>5</v>
      </c>
      <c r="E26" s="7" t="s">
        <v>20</v>
      </c>
      <c r="F26" s="1">
        <v>69.8713077431592</v>
      </c>
    </row>
    <row r="27">
      <c r="A27" s="2" t="s">
        <v>29</v>
      </c>
      <c r="B27" s="1" t="s">
        <v>396</v>
      </c>
      <c r="C27" s="1">
        <v>2009.0</v>
      </c>
      <c r="D27" s="2" t="s">
        <v>5</v>
      </c>
      <c r="E27" s="7" t="s">
        <v>20</v>
      </c>
      <c r="F27" s="1">
        <v>59.7940958051146</v>
      </c>
    </row>
    <row r="28">
      <c r="A28" s="2" t="s">
        <v>30</v>
      </c>
      <c r="B28" s="1" t="s">
        <v>376</v>
      </c>
      <c r="C28" s="1">
        <v>2009.0</v>
      </c>
      <c r="D28" s="2" t="s">
        <v>5</v>
      </c>
      <c r="E28" s="7" t="s">
        <v>20</v>
      </c>
      <c r="F28" s="1">
        <v>82.453454635583</v>
      </c>
    </row>
    <row r="29">
      <c r="A29" s="2" t="s">
        <v>31</v>
      </c>
      <c r="B29" s="1" t="s">
        <v>407</v>
      </c>
      <c r="C29" s="1">
        <v>2009.0</v>
      </c>
      <c r="D29" s="2" t="s">
        <v>5</v>
      </c>
      <c r="E29" s="7" t="s">
        <v>20</v>
      </c>
      <c r="F29" s="1">
        <v>60.9419098719102</v>
      </c>
    </row>
    <row r="30">
      <c r="A30" s="2" t="s">
        <v>32</v>
      </c>
      <c r="B30" s="1" t="s">
        <v>381</v>
      </c>
      <c r="C30" s="1">
        <v>2009.0</v>
      </c>
      <c r="D30" s="2" t="s">
        <v>5</v>
      </c>
      <c r="E30" s="7" t="s">
        <v>20</v>
      </c>
      <c r="F30" s="1">
        <v>69.7567345620011</v>
      </c>
    </row>
    <row r="31">
      <c r="A31" s="2" t="s">
        <v>33</v>
      </c>
      <c r="B31" s="1" t="s">
        <v>390</v>
      </c>
      <c r="C31" s="1">
        <v>2009.0</v>
      </c>
      <c r="D31" s="2" t="s">
        <v>5</v>
      </c>
      <c r="E31" s="7" t="s">
        <v>20</v>
      </c>
      <c r="F31" s="1">
        <v>59.136348998281</v>
      </c>
    </row>
    <row r="32">
      <c r="A32" s="2" t="s">
        <v>34</v>
      </c>
      <c r="B32" s="1" t="s">
        <v>398</v>
      </c>
      <c r="C32" s="1">
        <v>2009.0</v>
      </c>
      <c r="D32" s="2" t="s">
        <v>5</v>
      </c>
      <c r="E32" s="7" t="s">
        <v>20</v>
      </c>
      <c r="F32" s="1">
        <v>75.4154602964267</v>
      </c>
    </row>
    <row r="33">
      <c r="A33" s="2" t="s">
        <v>35</v>
      </c>
      <c r="B33" s="1" t="s">
        <v>399</v>
      </c>
      <c r="C33" s="1">
        <v>2009.0</v>
      </c>
      <c r="D33" s="2" t="s">
        <v>5</v>
      </c>
      <c r="E33" s="7" t="s">
        <v>20</v>
      </c>
      <c r="F33" s="1">
        <v>70.3167696641022</v>
      </c>
    </row>
    <row r="34">
      <c r="A34" s="2" t="s">
        <v>3</v>
      </c>
      <c r="B34" s="1" t="s">
        <v>400</v>
      </c>
      <c r="C34" s="1">
        <v>2009.0</v>
      </c>
      <c r="D34" s="2" t="s">
        <v>5</v>
      </c>
      <c r="E34" s="7" t="s">
        <v>20</v>
      </c>
      <c r="F34" s="1">
        <v>68.1095142750854</v>
      </c>
    </row>
    <row r="35">
      <c r="A35" s="2" t="s">
        <v>4</v>
      </c>
      <c r="B35" s="1" t="s">
        <v>378</v>
      </c>
      <c r="C35" s="1">
        <v>2010.0</v>
      </c>
      <c r="D35" s="2" t="s">
        <v>5</v>
      </c>
      <c r="E35" s="7" t="s">
        <v>20</v>
      </c>
      <c r="F35" s="1">
        <v>61.9737696403065</v>
      </c>
    </row>
    <row r="36">
      <c r="A36" s="2" t="s">
        <v>5</v>
      </c>
      <c r="B36" s="1" t="s">
        <v>384</v>
      </c>
      <c r="C36" s="1">
        <v>2010.0</v>
      </c>
      <c r="D36" s="2" t="s">
        <v>5</v>
      </c>
      <c r="E36" s="7" t="s">
        <v>20</v>
      </c>
      <c r="F36" s="1">
        <v>55.5059245192179</v>
      </c>
    </row>
    <row r="37">
      <c r="A37" s="2" t="s">
        <v>6</v>
      </c>
      <c r="B37" s="1" t="s">
        <v>394</v>
      </c>
      <c r="C37" s="1">
        <v>2010.0</v>
      </c>
      <c r="D37" s="2" t="s">
        <v>5</v>
      </c>
      <c r="E37" s="7" t="s">
        <v>20</v>
      </c>
      <c r="F37" s="1">
        <v>66.4907437479701</v>
      </c>
    </row>
    <row r="38">
      <c r="A38" s="2" t="s">
        <v>7</v>
      </c>
      <c r="B38" s="1" t="s">
        <v>385</v>
      </c>
      <c r="C38" s="1">
        <v>2010.0</v>
      </c>
      <c r="D38" s="2" t="s">
        <v>5</v>
      </c>
      <c r="E38" s="7" t="s">
        <v>20</v>
      </c>
      <c r="F38" s="1">
        <v>68.4637277585536</v>
      </c>
    </row>
    <row r="39">
      <c r="A39" s="2" t="s">
        <v>10</v>
      </c>
      <c r="B39" s="1" t="s">
        <v>388</v>
      </c>
      <c r="C39" s="1">
        <v>2010.0</v>
      </c>
      <c r="D39" s="2" t="s">
        <v>5</v>
      </c>
      <c r="E39" s="7" t="s">
        <v>20</v>
      </c>
      <c r="F39" s="1">
        <v>76.8152432404111</v>
      </c>
    </row>
    <row r="40">
      <c r="A40" s="2" t="s">
        <v>11</v>
      </c>
      <c r="B40" s="1" t="s">
        <v>402</v>
      </c>
      <c r="C40" s="1">
        <v>2010.0</v>
      </c>
      <c r="D40" s="2" t="s">
        <v>5</v>
      </c>
      <c r="E40" s="7" t="s">
        <v>20</v>
      </c>
      <c r="F40" s="1">
        <v>58.7706331608771</v>
      </c>
    </row>
    <row r="41">
      <c r="A41" s="2" t="s">
        <v>8</v>
      </c>
      <c r="B41" s="1" t="s">
        <v>405</v>
      </c>
      <c r="C41" s="1">
        <v>2010.0</v>
      </c>
      <c r="D41" s="2" t="s">
        <v>5</v>
      </c>
      <c r="E41" s="7" t="s">
        <v>20</v>
      </c>
      <c r="F41" s="1">
        <v>71.0337603256315</v>
      </c>
    </row>
    <row r="42">
      <c r="A42" s="2" t="s">
        <v>9</v>
      </c>
      <c r="B42" s="1" t="s">
        <v>397</v>
      </c>
      <c r="C42" s="1">
        <v>2010.0</v>
      </c>
      <c r="D42" s="2" t="s">
        <v>5</v>
      </c>
      <c r="E42" s="7" t="s">
        <v>20</v>
      </c>
      <c r="F42" s="1">
        <v>64.430348865577</v>
      </c>
    </row>
    <row r="43">
      <c r="A43" s="2" t="s">
        <v>12</v>
      </c>
      <c r="B43" s="1" t="s">
        <v>401</v>
      </c>
      <c r="C43" s="1">
        <v>2010.0</v>
      </c>
      <c r="D43" s="2" t="s">
        <v>5</v>
      </c>
      <c r="E43" s="7" t="s">
        <v>20</v>
      </c>
      <c r="F43" s="1">
        <v>75.9890078716072</v>
      </c>
    </row>
    <row r="44">
      <c r="A44" s="2" t="s">
        <v>13</v>
      </c>
      <c r="B44" s="1" t="s">
        <v>403</v>
      </c>
      <c r="C44" s="1">
        <v>2010.0</v>
      </c>
      <c r="D44" s="2" t="s">
        <v>5</v>
      </c>
      <c r="E44" s="7" t="s">
        <v>20</v>
      </c>
      <c r="F44" s="1">
        <v>63.7030459792302</v>
      </c>
    </row>
    <row r="45">
      <c r="A45" s="2" t="s">
        <v>14</v>
      </c>
      <c r="B45" s="1" t="s">
        <v>395</v>
      </c>
      <c r="C45" s="1">
        <v>2010.0</v>
      </c>
      <c r="D45" s="2" t="s">
        <v>5</v>
      </c>
      <c r="E45" s="7" t="s">
        <v>20</v>
      </c>
      <c r="F45" s="1">
        <v>66.6960540348383</v>
      </c>
    </row>
    <row r="46">
      <c r="A46" s="2" t="s">
        <v>15</v>
      </c>
      <c r="B46" s="1" t="s">
        <v>377</v>
      </c>
      <c r="C46" s="1">
        <v>2010.0</v>
      </c>
      <c r="D46" s="2" t="s">
        <v>5</v>
      </c>
      <c r="E46" s="7" t="s">
        <v>20</v>
      </c>
      <c r="F46" s="1">
        <v>79.3278169106287</v>
      </c>
    </row>
    <row r="47">
      <c r="A47" s="2" t="s">
        <v>16</v>
      </c>
      <c r="B47" s="1" t="s">
        <v>382</v>
      </c>
      <c r="C47" s="1">
        <v>2010.0</v>
      </c>
      <c r="D47" s="2" t="s">
        <v>5</v>
      </c>
      <c r="E47" s="7" t="s">
        <v>20</v>
      </c>
      <c r="F47" s="1">
        <v>71.5480813331295</v>
      </c>
    </row>
    <row r="48">
      <c r="A48" s="2" t="s">
        <v>17</v>
      </c>
      <c r="B48" s="1" t="s">
        <v>404</v>
      </c>
      <c r="C48" s="1">
        <v>2010.0</v>
      </c>
      <c r="D48" s="2" t="s">
        <v>5</v>
      </c>
      <c r="E48" s="7" t="s">
        <v>20</v>
      </c>
      <c r="F48" s="1">
        <v>68.8316879789748</v>
      </c>
    </row>
    <row r="49">
      <c r="A49" s="2" t="s">
        <v>18</v>
      </c>
      <c r="B49" s="1" t="s">
        <v>383</v>
      </c>
      <c r="C49" s="1">
        <v>2010.0</v>
      </c>
      <c r="D49" s="2" t="s">
        <v>5</v>
      </c>
      <c r="E49" s="7" t="s">
        <v>20</v>
      </c>
      <c r="F49" s="1">
        <v>63.212835178156</v>
      </c>
    </row>
    <row r="50">
      <c r="A50" s="2" t="s">
        <v>19</v>
      </c>
      <c r="B50" s="1" t="s">
        <v>380</v>
      </c>
      <c r="C50" s="1">
        <v>2010.0</v>
      </c>
      <c r="D50" s="2" t="s">
        <v>5</v>
      </c>
      <c r="E50" s="7" t="s">
        <v>20</v>
      </c>
      <c r="F50" s="1">
        <v>67.9026865495</v>
      </c>
    </row>
    <row r="51">
      <c r="A51" s="2" t="s">
        <v>20</v>
      </c>
      <c r="B51" s="1" t="s">
        <v>387</v>
      </c>
      <c r="C51" s="1">
        <v>2010.0</v>
      </c>
      <c r="D51" s="2" t="s">
        <v>5</v>
      </c>
      <c r="E51" s="7" t="s">
        <v>20</v>
      </c>
      <c r="F51" s="1">
        <v>66.4145622356108</v>
      </c>
    </row>
    <row r="52">
      <c r="A52" s="2" t="s">
        <v>21</v>
      </c>
      <c r="B52" s="1" t="s">
        <v>393</v>
      </c>
      <c r="C52" s="1">
        <v>2010.0</v>
      </c>
      <c r="D52" s="2" t="s">
        <v>5</v>
      </c>
      <c r="E52" s="7" t="s">
        <v>20</v>
      </c>
      <c r="F52" s="1">
        <v>68.0981316887357</v>
      </c>
    </row>
    <row r="53">
      <c r="A53" s="2" t="s">
        <v>22</v>
      </c>
      <c r="B53" s="1" t="s">
        <v>408</v>
      </c>
      <c r="C53" s="1">
        <v>2010.0</v>
      </c>
      <c r="D53" s="2" t="s">
        <v>5</v>
      </c>
      <c r="E53" s="7" t="s">
        <v>20</v>
      </c>
      <c r="F53" s="1">
        <v>74.110778534095</v>
      </c>
    </row>
    <row r="54">
      <c r="A54" s="2" t="s">
        <v>23</v>
      </c>
      <c r="B54" s="1" t="s">
        <v>379</v>
      </c>
      <c r="C54" s="1">
        <v>2010.0</v>
      </c>
      <c r="D54" s="2" t="s">
        <v>5</v>
      </c>
      <c r="E54" s="7" t="s">
        <v>20</v>
      </c>
      <c r="F54" s="1">
        <v>74.6670853492763</v>
      </c>
    </row>
    <row r="55">
      <c r="A55" s="2" t="s">
        <v>24</v>
      </c>
      <c r="B55" s="1" t="s">
        <v>386</v>
      </c>
      <c r="C55" s="1">
        <v>2010.0</v>
      </c>
      <c r="D55" s="2" t="s">
        <v>5</v>
      </c>
      <c r="E55" s="7" t="s">
        <v>20</v>
      </c>
      <c r="F55" s="1">
        <v>71.632216678546</v>
      </c>
    </row>
    <row r="56">
      <c r="A56" s="2" t="s">
        <v>25</v>
      </c>
      <c r="B56" s="1" t="s">
        <v>406</v>
      </c>
      <c r="C56" s="1">
        <v>2010.0</v>
      </c>
      <c r="D56" s="2" t="s">
        <v>5</v>
      </c>
      <c r="E56" s="7" t="s">
        <v>20</v>
      </c>
      <c r="F56" s="1">
        <v>73.5112568423504</v>
      </c>
    </row>
    <row r="57">
      <c r="A57" s="2" t="s">
        <v>26</v>
      </c>
      <c r="B57" s="1" t="s">
        <v>392</v>
      </c>
      <c r="C57" s="1">
        <v>2010.0</v>
      </c>
      <c r="D57" s="2" t="s">
        <v>5</v>
      </c>
      <c r="E57" s="7" t="s">
        <v>20</v>
      </c>
      <c r="F57" s="1">
        <v>60.8868193434244</v>
      </c>
    </row>
    <row r="58">
      <c r="A58" s="2" t="s">
        <v>27</v>
      </c>
      <c r="B58" s="1" t="s">
        <v>389</v>
      </c>
      <c r="C58" s="1">
        <v>2010.0</v>
      </c>
      <c r="D58" s="2" t="s">
        <v>5</v>
      </c>
      <c r="E58" s="7" t="s">
        <v>20</v>
      </c>
      <c r="F58" s="1">
        <v>78.6575987250524</v>
      </c>
    </row>
    <row r="59">
      <c r="A59" s="2" t="s">
        <v>28</v>
      </c>
      <c r="B59" s="1" t="s">
        <v>391</v>
      </c>
      <c r="C59" s="1">
        <v>2010.0</v>
      </c>
      <c r="D59" s="2" t="s">
        <v>5</v>
      </c>
      <c r="E59" s="7" t="s">
        <v>20</v>
      </c>
      <c r="F59" s="1">
        <v>70.9015577564326</v>
      </c>
    </row>
    <row r="60">
      <c r="A60" s="2" t="s">
        <v>29</v>
      </c>
      <c r="B60" s="1" t="s">
        <v>396</v>
      </c>
      <c r="C60" s="1">
        <v>2010.0</v>
      </c>
      <c r="D60" s="2" t="s">
        <v>5</v>
      </c>
      <c r="E60" s="7" t="s">
        <v>20</v>
      </c>
      <c r="F60" s="1">
        <v>60.8109988237229</v>
      </c>
    </row>
    <row r="61">
      <c r="A61" s="2" t="s">
        <v>30</v>
      </c>
      <c r="B61" s="1" t="s">
        <v>376</v>
      </c>
      <c r="C61" s="1">
        <v>2010.0</v>
      </c>
      <c r="D61" s="2" t="s">
        <v>5</v>
      </c>
      <c r="E61" s="7" t="s">
        <v>20</v>
      </c>
      <c r="F61" s="1">
        <v>81.1966429283372</v>
      </c>
    </row>
    <row r="62">
      <c r="A62" s="2" t="s">
        <v>31</v>
      </c>
      <c r="B62" s="1" t="s">
        <v>407</v>
      </c>
      <c r="C62" s="1">
        <v>2010.0</v>
      </c>
      <c r="D62" s="2" t="s">
        <v>5</v>
      </c>
      <c r="E62" s="7" t="s">
        <v>20</v>
      </c>
      <c r="F62" s="1">
        <v>60.5725405583974</v>
      </c>
    </row>
    <row r="63">
      <c r="A63" s="2" t="s">
        <v>32</v>
      </c>
      <c r="B63" s="1" t="s">
        <v>381</v>
      </c>
      <c r="C63" s="1">
        <v>2010.0</v>
      </c>
      <c r="D63" s="2" t="s">
        <v>5</v>
      </c>
      <c r="E63" s="7" t="s">
        <v>20</v>
      </c>
      <c r="F63" s="1">
        <v>69.0635001748205</v>
      </c>
    </row>
    <row r="64">
      <c r="A64" s="2" t="s">
        <v>33</v>
      </c>
      <c r="B64" s="1" t="s">
        <v>390</v>
      </c>
      <c r="C64" s="1">
        <v>2010.0</v>
      </c>
      <c r="D64" s="2" t="s">
        <v>5</v>
      </c>
      <c r="E64" s="7" t="s">
        <v>20</v>
      </c>
      <c r="F64" s="1">
        <v>60.1851851851852</v>
      </c>
    </row>
    <row r="65">
      <c r="A65" s="2" t="s">
        <v>34</v>
      </c>
      <c r="B65" s="1" t="s">
        <v>398</v>
      </c>
      <c r="C65" s="1">
        <v>2010.0</v>
      </c>
      <c r="D65" s="2" t="s">
        <v>5</v>
      </c>
      <c r="E65" s="7" t="s">
        <v>20</v>
      </c>
      <c r="F65" s="1">
        <v>75.7505668105024</v>
      </c>
    </row>
    <row r="66">
      <c r="A66" s="2" t="s">
        <v>35</v>
      </c>
      <c r="B66" s="1" t="s">
        <v>399</v>
      </c>
      <c r="C66" s="1">
        <v>2010.0</v>
      </c>
      <c r="D66" s="2" t="s">
        <v>5</v>
      </c>
      <c r="E66" s="7" t="s">
        <v>20</v>
      </c>
      <c r="F66" s="1">
        <v>73.7740028766706</v>
      </c>
    </row>
    <row r="67">
      <c r="A67" s="2" t="s">
        <v>3</v>
      </c>
      <c r="B67" s="1" t="s">
        <v>400</v>
      </c>
      <c r="C67" s="1">
        <v>2010.0</v>
      </c>
      <c r="D67" s="2" t="s">
        <v>5</v>
      </c>
      <c r="E67" s="7" t="s">
        <v>20</v>
      </c>
      <c r="F67" s="1">
        <v>68.6051776505226</v>
      </c>
    </row>
    <row r="68">
      <c r="A68" s="2" t="s">
        <v>4</v>
      </c>
      <c r="B68" s="1" t="s">
        <v>378</v>
      </c>
      <c r="C68" s="1">
        <v>2011.0</v>
      </c>
      <c r="D68" s="2" t="s">
        <v>5</v>
      </c>
      <c r="E68" s="7" t="s">
        <v>20</v>
      </c>
      <c r="F68" s="1">
        <v>63.4997079249692</v>
      </c>
    </row>
    <row r="69">
      <c r="A69" s="2" t="s">
        <v>5</v>
      </c>
      <c r="B69" s="1" t="s">
        <v>384</v>
      </c>
      <c r="C69" s="1">
        <v>2011.0</v>
      </c>
      <c r="D69" s="2" t="s">
        <v>5</v>
      </c>
      <c r="E69" s="7" t="s">
        <v>20</v>
      </c>
      <c r="F69" s="1">
        <v>58.5177621325308</v>
      </c>
    </row>
    <row r="70">
      <c r="A70" s="2" t="s">
        <v>6</v>
      </c>
      <c r="B70" s="1" t="s">
        <v>394</v>
      </c>
      <c r="C70" s="1">
        <v>2011.0</v>
      </c>
      <c r="D70" s="2" t="s">
        <v>5</v>
      </c>
      <c r="E70" s="7" t="s">
        <v>20</v>
      </c>
      <c r="F70" s="1">
        <v>67.3114692351153</v>
      </c>
    </row>
    <row r="71">
      <c r="A71" s="2" t="s">
        <v>7</v>
      </c>
      <c r="B71" s="1" t="s">
        <v>385</v>
      </c>
      <c r="C71" s="1">
        <v>2011.0</v>
      </c>
      <c r="D71" s="2" t="s">
        <v>5</v>
      </c>
      <c r="E71" s="7" t="s">
        <v>20</v>
      </c>
      <c r="F71" s="1">
        <v>69.2249735277348</v>
      </c>
    </row>
    <row r="72">
      <c r="A72" s="2" t="s">
        <v>10</v>
      </c>
      <c r="B72" s="1" t="s">
        <v>388</v>
      </c>
      <c r="C72" s="1">
        <v>2011.0</v>
      </c>
      <c r="D72" s="2" t="s">
        <v>5</v>
      </c>
      <c r="E72" s="7" t="s">
        <v>20</v>
      </c>
      <c r="F72" s="1">
        <v>78.8524111282397</v>
      </c>
    </row>
    <row r="73">
      <c r="A73" s="2" t="s">
        <v>11</v>
      </c>
      <c r="B73" s="1" t="s">
        <v>402</v>
      </c>
      <c r="C73" s="1">
        <v>2011.0</v>
      </c>
      <c r="D73" s="2" t="s">
        <v>5</v>
      </c>
      <c r="E73" s="7" t="s">
        <v>20</v>
      </c>
      <c r="F73" s="1">
        <v>59.6290333336509</v>
      </c>
    </row>
    <row r="74">
      <c r="A74" s="2" t="s">
        <v>8</v>
      </c>
      <c r="B74" s="1" t="s">
        <v>405</v>
      </c>
      <c r="C74" s="1">
        <v>2011.0</v>
      </c>
      <c r="D74" s="2" t="s">
        <v>5</v>
      </c>
      <c r="E74" s="7" t="s">
        <v>20</v>
      </c>
      <c r="F74" s="1">
        <v>71.8213387045681</v>
      </c>
    </row>
    <row r="75">
      <c r="A75" s="2" t="s">
        <v>9</v>
      </c>
      <c r="B75" s="1" t="s">
        <v>397</v>
      </c>
      <c r="C75" s="1">
        <v>2011.0</v>
      </c>
      <c r="D75" s="2" t="s">
        <v>5</v>
      </c>
      <c r="E75" s="7" t="s">
        <v>20</v>
      </c>
      <c r="F75" s="1">
        <v>64.2978459547624</v>
      </c>
    </row>
    <row r="76">
      <c r="A76" s="2" t="s">
        <v>12</v>
      </c>
      <c r="B76" s="1" t="s">
        <v>401</v>
      </c>
      <c r="C76" s="1">
        <v>2011.0</v>
      </c>
      <c r="D76" s="2" t="s">
        <v>5</v>
      </c>
      <c r="E76" s="7" t="s">
        <v>20</v>
      </c>
      <c r="F76" s="1">
        <v>78.5398567672831</v>
      </c>
    </row>
    <row r="77">
      <c r="A77" s="2" t="s">
        <v>13</v>
      </c>
      <c r="B77" s="1" t="s">
        <v>403</v>
      </c>
      <c r="C77" s="1">
        <v>2011.0</v>
      </c>
      <c r="D77" s="2" t="s">
        <v>5</v>
      </c>
      <c r="E77" s="7" t="s">
        <v>20</v>
      </c>
      <c r="F77" s="1">
        <v>65.3496025712581</v>
      </c>
    </row>
    <row r="78">
      <c r="A78" s="2" t="s">
        <v>14</v>
      </c>
      <c r="B78" s="1" t="s">
        <v>395</v>
      </c>
      <c r="C78" s="1">
        <v>2011.0</v>
      </c>
      <c r="D78" s="2" t="s">
        <v>5</v>
      </c>
      <c r="E78" s="7" t="s">
        <v>20</v>
      </c>
      <c r="F78" s="1">
        <v>67.7553335841914</v>
      </c>
    </row>
    <row r="79">
      <c r="A79" s="2" t="s">
        <v>15</v>
      </c>
      <c r="B79" s="1" t="s">
        <v>377</v>
      </c>
      <c r="C79" s="1">
        <v>2011.0</v>
      </c>
      <c r="D79" s="2" t="s">
        <v>5</v>
      </c>
      <c r="E79" s="7" t="s">
        <v>20</v>
      </c>
      <c r="F79" s="1">
        <v>79.6328491414608</v>
      </c>
    </row>
    <row r="80">
      <c r="A80" s="2" t="s">
        <v>16</v>
      </c>
      <c r="B80" s="1" t="s">
        <v>382</v>
      </c>
      <c r="C80" s="1">
        <v>2011.0</v>
      </c>
      <c r="D80" s="2" t="s">
        <v>5</v>
      </c>
      <c r="E80" s="7" t="s">
        <v>20</v>
      </c>
      <c r="F80" s="1">
        <v>72.0704894351541</v>
      </c>
    </row>
    <row r="81">
      <c r="A81" s="2" t="s">
        <v>17</v>
      </c>
      <c r="B81" s="1" t="s">
        <v>404</v>
      </c>
      <c r="C81" s="1">
        <v>2011.0</v>
      </c>
      <c r="D81" s="2" t="s">
        <v>5</v>
      </c>
      <c r="E81" s="7" t="s">
        <v>20</v>
      </c>
      <c r="F81" s="1">
        <v>69.4616926828621</v>
      </c>
    </row>
    <row r="82">
      <c r="A82" s="2" t="s">
        <v>18</v>
      </c>
      <c r="B82" s="1" t="s">
        <v>383</v>
      </c>
      <c r="C82" s="1">
        <v>2011.0</v>
      </c>
      <c r="D82" s="2" t="s">
        <v>5</v>
      </c>
      <c r="E82" s="7" t="s">
        <v>20</v>
      </c>
      <c r="F82" s="1">
        <v>64.1221939130646</v>
      </c>
    </row>
    <row r="83">
      <c r="A83" s="2" t="s">
        <v>19</v>
      </c>
      <c r="B83" s="1" t="s">
        <v>380</v>
      </c>
      <c r="C83" s="1">
        <v>2011.0</v>
      </c>
      <c r="D83" s="2" t="s">
        <v>5</v>
      </c>
      <c r="E83" s="7" t="s">
        <v>20</v>
      </c>
      <c r="F83" s="1">
        <v>67.8331075269214</v>
      </c>
    </row>
    <row r="84">
      <c r="A84" s="2" t="s">
        <v>20</v>
      </c>
      <c r="B84" s="1" t="s">
        <v>387</v>
      </c>
      <c r="C84" s="1">
        <v>2011.0</v>
      </c>
      <c r="D84" s="2" t="s">
        <v>5</v>
      </c>
      <c r="E84" s="7" t="s">
        <v>20</v>
      </c>
      <c r="F84" s="1">
        <v>67.5542425799312</v>
      </c>
    </row>
    <row r="85">
      <c r="A85" s="2" t="s">
        <v>21</v>
      </c>
      <c r="B85" s="1" t="s">
        <v>393</v>
      </c>
      <c r="C85" s="1">
        <v>2011.0</v>
      </c>
      <c r="D85" s="2" t="s">
        <v>5</v>
      </c>
      <c r="E85" s="7" t="s">
        <v>20</v>
      </c>
      <c r="F85" s="1">
        <v>69.8597007751006</v>
      </c>
    </row>
    <row r="86">
      <c r="A86" s="2" t="s">
        <v>22</v>
      </c>
      <c r="B86" s="1" t="s">
        <v>408</v>
      </c>
      <c r="C86" s="1">
        <v>2011.0</v>
      </c>
      <c r="D86" s="2" t="s">
        <v>5</v>
      </c>
      <c r="E86" s="7" t="s">
        <v>20</v>
      </c>
      <c r="F86" s="1">
        <v>74.3025202445251</v>
      </c>
    </row>
    <row r="87">
      <c r="A87" s="2" t="s">
        <v>23</v>
      </c>
      <c r="B87" s="1" t="s">
        <v>379</v>
      </c>
      <c r="C87" s="1">
        <v>2011.0</v>
      </c>
      <c r="D87" s="2" t="s">
        <v>5</v>
      </c>
      <c r="E87" s="7" t="s">
        <v>20</v>
      </c>
      <c r="F87" s="1">
        <v>77.86689879583</v>
      </c>
    </row>
    <row r="88">
      <c r="A88" s="2" t="s">
        <v>24</v>
      </c>
      <c r="B88" s="1" t="s">
        <v>386</v>
      </c>
      <c r="C88" s="1">
        <v>2011.0</v>
      </c>
      <c r="D88" s="2" t="s">
        <v>5</v>
      </c>
      <c r="E88" s="7" t="s">
        <v>20</v>
      </c>
      <c r="F88" s="1">
        <v>72.9941165926001</v>
      </c>
    </row>
    <row r="89">
      <c r="A89" s="2" t="s">
        <v>25</v>
      </c>
      <c r="B89" s="1" t="s">
        <v>406</v>
      </c>
      <c r="C89" s="1">
        <v>2011.0</v>
      </c>
      <c r="D89" s="2" t="s">
        <v>5</v>
      </c>
      <c r="E89" s="7" t="s">
        <v>20</v>
      </c>
      <c r="F89" s="1">
        <v>74.8923665076728</v>
      </c>
    </row>
    <row r="90">
      <c r="A90" s="2" t="s">
        <v>26</v>
      </c>
      <c r="B90" s="1" t="s">
        <v>392</v>
      </c>
      <c r="C90" s="1">
        <v>2011.0</v>
      </c>
      <c r="D90" s="2" t="s">
        <v>5</v>
      </c>
      <c r="E90" s="7" t="s">
        <v>20</v>
      </c>
      <c r="F90" s="1">
        <v>61.3996037472788</v>
      </c>
    </row>
    <row r="91">
      <c r="A91" s="2" t="s">
        <v>27</v>
      </c>
      <c r="B91" s="1" t="s">
        <v>389</v>
      </c>
      <c r="C91" s="1">
        <v>2011.0</v>
      </c>
      <c r="D91" s="2" t="s">
        <v>5</v>
      </c>
      <c r="E91" s="7" t="s">
        <v>20</v>
      </c>
      <c r="F91" s="1">
        <v>79.7120459532883</v>
      </c>
    </row>
    <row r="92">
      <c r="A92" s="2" t="s">
        <v>28</v>
      </c>
      <c r="B92" s="1" t="s">
        <v>391</v>
      </c>
      <c r="C92" s="1">
        <v>2011.0</v>
      </c>
      <c r="D92" s="2" t="s">
        <v>5</v>
      </c>
      <c r="E92" s="7" t="s">
        <v>20</v>
      </c>
      <c r="F92" s="1">
        <v>70.4523094932689</v>
      </c>
    </row>
    <row r="93">
      <c r="A93" s="2" t="s">
        <v>29</v>
      </c>
      <c r="B93" s="1" t="s">
        <v>396</v>
      </c>
      <c r="C93" s="1">
        <v>2011.0</v>
      </c>
      <c r="D93" s="2" t="s">
        <v>5</v>
      </c>
      <c r="E93" s="7" t="s">
        <v>20</v>
      </c>
      <c r="F93" s="1">
        <v>62.1711505691716</v>
      </c>
    </row>
    <row r="94">
      <c r="A94" s="2" t="s">
        <v>30</v>
      </c>
      <c r="B94" s="1" t="s">
        <v>376</v>
      </c>
      <c r="C94" s="1">
        <v>2011.0</v>
      </c>
      <c r="D94" s="2" t="s">
        <v>5</v>
      </c>
      <c r="E94" s="7" t="s">
        <v>20</v>
      </c>
      <c r="F94" s="1">
        <v>82.4507993305246</v>
      </c>
    </row>
    <row r="95">
      <c r="A95" s="2" t="s">
        <v>31</v>
      </c>
      <c r="B95" s="1" t="s">
        <v>407</v>
      </c>
      <c r="C95" s="1">
        <v>2011.0</v>
      </c>
      <c r="D95" s="2" t="s">
        <v>5</v>
      </c>
      <c r="E95" s="7" t="s">
        <v>20</v>
      </c>
      <c r="F95" s="1">
        <v>61.6154152219633</v>
      </c>
    </row>
    <row r="96">
      <c r="A96" s="2" t="s">
        <v>32</v>
      </c>
      <c r="B96" s="1" t="s">
        <v>381</v>
      </c>
      <c r="C96" s="1">
        <v>2011.0</v>
      </c>
      <c r="D96" s="2" t="s">
        <v>5</v>
      </c>
      <c r="E96" s="7" t="s">
        <v>20</v>
      </c>
      <c r="F96" s="1">
        <v>69.5059831824062</v>
      </c>
    </row>
    <row r="97">
      <c r="A97" s="2" t="s">
        <v>33</v>
      </c>
      <c r="B97" s="1" t="s">
        <v>390</v>
      </c>
      <c r="C97" s="1">
        <v>2011.0</v>
      </c>
      <c r="D97" s="2" t="s">
        <v>5</v>
      </c>
      <c r="E97" s="7" t="s">
        <v>20</v>
      </c>
      <c r="F97" s="1">
        <v>60.4075004637975</v>
      </c>
    </row>
    <row r="98">
      <c r="A98" s="2" t="s">
        <v>34</v>
      </c>
      <c r="B98" s="1" t="s">
        <v>398</v>
      </c>
      <c r="C98" s="1">
        <v>2011.0</v>
      </c>
      <c r="D98" s="2" t="s">
        <v>5</v>
      </c>
      <c r="E98" s="7" t="s">
        <v>20</v>
      </c>
      <c r="F98" s="1">
        <v>76.5135900184132</v>
      </c>
    </row>
    <row r="99">
      <c r="A99" s="2" t="s">
        <v>35</v>
      </c>
      <c r="B99" s="1" t="s">
        <v>399</v>
      </c>
      <c r="C99" s="1">
        <v>2011.0</v>
      </c>
      <c r="D99" s="2" t="s">
        <v>5</v>
      </c>
      <c r="E99" s="7" t="s">
        <v>20</v>
      </c>
      <c r="F99" s="1">
        <v>75.5857859075748</v>
      </c>
    </row>
    <row r="100">
      <c r="A100" s="2" t="s">
        <v>3</v>
      </c>
      <c r="B100" s="1" t="s">
        <v>400</v>
      </c>
      <c r="C100" s="1">
        <v>2011.0</v>
      </c>
      <c r="D100" s="2" t="s">
        <v>5</v>
      </c>
      <c r="E100" s="7" t="s">
        <v>20</v>
      </c>
      <c r="F100" s="1">
        <v>69.7028661372627</v>
      </c>
    </row>
    <row r="101">
      <c r="A101" s="2" t="s">
        <v>4</v>
      </c>
      <c r="B101" s="1" t="s">
        <v>378</v>
      </c>
      <c r="C101" s="1">
        <v>2012.0</v>
      </c>
      <c r="D101" s="2" t="s">
        <v>5</v>
      </c>
      <c r="E101" s="7" t="s">
        <v>20</v>
      </c>
      <c r="F101" s="1">
        <v>65.0510699444639</v>
      </c>
    </row>
    <row r="102">
      <c r="A102" s="2" t="s">
        <v>5</v>
      </c>
      <c r="B102" s="1" t="s">
        <v>384</v>
      </c>
      <c r="C102" s="1">
        <v>2012.0</v>
      </c>
      <c r="D102" s="2" t="s">
        <v>5</v>
      </c>
      <c r="E102" s="7" t="s">
        <v>20</v>
      </c>
      <c r="F102" s="1">
        <v>58.3690592183609</v>
      </c>
    </row>
    <row r="103">
      <c r="A103" s="2" t="s">
        <v>6</v>
      </c>
      <c r="B103" s="1" t="s">
        <v>394</v>
      </c>
      <c r="C103" s="1">
        <v>2012.0</v>
      </c>
      <c r="D103" s="2" t="s">
        <v>5</v>
      </c>
      <c r="E103" s="7" t="s">
        <v>20</v>
      </c>
      <c r="F103" s="1">
        <v>70.2372107832732</v>
      </c>
    </row>
    <row r="104">
      <c r="A104" s="2" t="s">
        <v>7</v>
      </c>
      <c r="B104" s="1" t="s">
        <v>385</v>
      </c>
      <c r="C104" s="1">
        <v>2012.0</v>
      </c>
      <c r="D104" s="2" t="s">
        <v>5</v>
      </c>
      <c r="E104" s="7" t="s">
        <v>20</v>
      </c>
      <c r="F104" s="1">
        <v>69.9035175879397</v>
      </c>
    </row>
    <row r="105">
      <c r="A105" s="2" t="s">
        <v>10</v>
      </c>
      <c r="B105" s="1" t="s">
        <v>388</v>
      </c>
      <c r="C105" s="1">
        <v>2012.0</v>
      </c>
      <c r="D105" s="2" t="s">
        <v>5</v>
      </c>
      <c r="E105" s="7" t="s">
        <v>20</v>
      </c>
      <c r="F105" s="1">
        <v>80.2818145803705</v>
      </c>
    </row>
    <row r="106">
      <c r="A106" s="2" t="s">
        <v>11</v>
      </c>
      <c r="B106" s="1" t="s">
        <v>402</v>
      </c>
      <c r="C106" s="1">
        <v>2012.0</v>
      </c>
      <c r="D106" s="2" t="s">
        <v>5</v>
      </c>
      <c r="E106" s="7" t="s">
        <v>20</v>
      </c>
      <c r="F106" s="1">
        <v>61.0689370207368</v>
      </c>
    </row>
    <row r="107">
      <c r="A107" s="2" t="s">
        <v>8</v>
      </c>
      <c r="B107" s="1" t="s">
        <v>405</v>
      </c>
      <c r="C107" s="1">
        <v>2012.0</v>
      </c>
      <c r="D107" s="2" t="s">
        <v>5</v>
      </c>
      <c r="E107" s="7" t="s">
        <v>20</v>
      </c>
      <c r="F107" s="1">
        <v>72.9262186383125</v>
      </c>
    </row>
    <row r="108">
      <c r="A108" s="2" t="s">
        <v>9</v>
      </c>
      <c r="B108" s="1" t="s">
        <v>397</v>
      </c>
      <c r="C108" s="1">
        <v>2012.0</v>
      </c>
      <c r="D108" s="2" t="s">
        <v>5</v>
      </c>
      <c r="E108" s="7" t="s">
        <v>20</v>
      </c>
      <c r="F108" s="1">
        <v>63.4616919924422</v>
      </c>
    </row>
    <row r="109">
      <c r="A109" s="2" t="s">
        <v>12</v>
      </c>
      <c r="B109" s="1" t="s">
        <v>401</v>
      </c>
      <c r="C109" s="1">
        <v>2012.0</v>
      </c>
      <c r="D109" s="2" t="s">
        <v>5</v>
      </c>
      <c r="E109" s="7" t="s">
        <v>20</v>
      </c>
      <c r="F109" s="1">
        <v>79.0866020414714</v>
      </c>
    </row>
    <row r="110">
      <c r="A110" s="2" t="s">
        <v>13</v>
      </c>
      <c r="B110" s="1" t="s">
        <v>403</v>
      </c>
      <c r="C110" s="1">
        <v>2012.0</v>
      </c>
      <c r="D110" s="2" t="s">
        <v>5</v>
      </c>
      <c r="E110" s="7" t="s">
        <v>20</v>
      </c>
      <c r="F110" s="1">
        <v>65.7915839315717</v>
      </c>
    </row>
    <row r="111">
      <c r="A111" s="2" t="s">
        <v>14</v>
      </c>
      <c r="B111" s="1" t="s">
        <v>395</v>
      </c>
      <c r="C111" s="1">
        <v>2012.0</v>
      </c>
      <c r="D111" s="2" t="s">
        <v>5</v>
      </c>
      <c r="E111" s="7" t="s">
        <v>20</v>
      </c>
      <c r="F111" s="1">
        <v>68.2915187579671</v>
      </c>
    </row>
    <row r="112">
      <c r="A112" s="2" t="s">
        <v>15</v>
      </c>
      <c r="B112" s="1" t="s">
        <v>377</v>
      </c>
      <c r="C112" s="1">
        <v>2012.0</v>
      </c>
      <c r="D112" s="2" t="s">
        <v>5</v>
      </c>
      <c r="E112" s="7" t="s">
        <v>20</v>
      </c>
      <c r="F112" s="1">
        <v>81.0917122793432</v>
      </c>
    </row>
    <row r="113">
      <c r="A113" s="2" t="s">
        <v>16</v>
      </c>
      <c r="B113" s="1" t="s">
        <v>382</v>
      </c>
      <c r="C113" s="1">
        <v>2012.0</v>
      </c>
      <c r="D113" s="2" t="s">
        <v>5</v>
      </c>
      <c r="E113" s="7" t="s">
        <v>20</v>
      </c>
      <c r="F113" s="1">
        <v>73.3452462547733</v>
      </c>
    </row>
    <row r="114">
      <c r="A114" s="2" t="s">
        <v>17</v>
      </c>
      <c r="B114" s="1" t="s">
        <v>404</v>
      </c>
      <c r="C114" s="1">
        <v>2012.0</v>
      </c>
      <c r="D114" s="2" t="s">
        <v>5</v>
      </c>
      <c r="E114" s="7" t="s">
        <v>20</v>
      </c>
      <c r="F114" s="1">
        <v>69.6661346102687</v>
      </c>
    </row>
    <row r="115">
      <c r="A115" s="2" t="s">
        <v>18</v>
      </c>
      <c r="B115" s="1" t="s">
        <v>383</v>
      </c>
      <c r="C115" s="1">
        <v>2012.0</v>
      </c>
      <c r="D115" s="2" t="s">
        <v>5</v>
      </c>
      <c r="E115" s="7" t="s">
        <v>20</v>
      </c>
      <c r="F115" s="1">
        <v>64.7897245821844</v>
      </c>
    </row>
    <row r="116">
      <c r="A116" s="2" t="s">
        <v>19</v>
      </c>
      <c r="B116" s="1" t="s">
        <v>380</v>
      </c>
      <c r="C116" s="1">
        <v>2012.0</v>
      </c>
      <c r="D116" s="2" t="s">
        <v>5</v>
      </c>
      <c r="E116" s="7" t="s">
        <v>20</v>
      </c>
      <c r="F116" s="1">
        <v>69.7790339157246</v>
      </c>
    </row>
    <row r="117">
      <c r="A117" s="2" t="s">
        <v>20</v>
      </c>
      <c r="B117" s="1" t="s">
        <v>387</v>
      </c>
      <c r="C117" s="1">
        <v>2012.0</v>
      </c>
      <c r="D117" s="2" t="s">
        <v>5</v>
      </c>
      <c r="E117" s="7" t="s">
        <v>20</v>
      </c>
      <c r="F117" s="1">
        <v>67.7102614100902</v>
      </c>
    </row>
    <row r="118">
      <c r="A118" s="2" t="s">
        <v>21</v>
      </c>
      <c r="B118" s="1" t="s">
        <v>393</v>
      </c>
      <c r="C118" s="1">
        <v>2012.0</v>
      </c>
      <c r="D118" s="2" t="s">
        <v>5</v>
      </c>
      <c r="E118" s="7" t="s">
        <v>20</v>
      </c>
      <c r="F118" s="1">
        <v>70.4871187444477</v>
      </c>
    </row>
    <row r="119">
      <c r="A119" s="2" t="s">
        <v>22</v>
      </c>
      <c r="B119" s="1" t="s">
        <v>408</v>
      </c>
      <c r="C119" s="1">
        <v>2012.0</v>
      </c>
      <c r="D119" s="2" t="s">
        <v>5</v>
      </c>
      <c r="E119" s="7" t="s">
        <v>20</v>
      </c>
      <c r="F119" s="1">
        <v>74.9288745071952</v>
      </c>
    </row>
    <row r="120">
      <c r="A120" s="2" t="s">
        <v>23</v>
      </c>
      <c r="B120" s="1" t="s">
        <v>379</v>
      </c>
      <c r="C120" s="1">
        <v>2012.0</v>
      </c>
      <c r="D120" s="2" t="s">
        <v>5</v>
      </c>
      <c r="E120" s="7" t="s">
        <v>20</v>
      </c>
      <c r="F120" s="1">
        <v>80.3773647748468</v>
      </c>
    </row>
    <row r="121">
      <c r="A121" s="2" t="s">
        <v>24</v>
      </c>
      <c r="B121" s="1" t="s">
        <v>386</v>
      </c>
      <c r="C121" s="1">
        <v>2012.0</v>
      </c>
      <c r="D121" s="2" t="s">
        <v>5</v>
      </c>
      <c r="E121" s="7" t="s">
        <v>20</v>
      </c>
      <c r="F121" s="1">
        <v>74.065720699097</v>
      </c>
    </row>
    <row r="122">
      <c r="A122" s="2" t="s">
        <v>25</v>
      </c>
      <c r="B122" s="1" t="s">
        <v>406</v>
      </c>
      <c r="C122" s="1">
        <v>2012.0</v>
      </c>
      <c r="D122" s="2" t="s">
        <v>5</v>
      </c>
      <c r="E122" s="7" t="s">
        <v>20</v>
      </c>
      <c r="F122" s="1">
        <v>75.9357056780322</v>
      </c>
    </row>
    <row r="123">
      <c r="A123" s="2" t="s">
        <v>26</v>
      </c>
      <c r="B123" s="1" t="s">
        <v>392</v>
      </c>
      <c r="C123" s="1">
        <v>2012.0</v>
      </c>
      <c r="D123" s="2" t="s">
        <v>5</v>
      </c>
      <c r="E123" s="7" t="s">
        <v>20</v>
      </c>
      <c r="F123" s="1">
        <v>62.3214523288301</v>
      </c>
    </row>
    <row r="124">
      <c r="A124" s="2" t="s">
        <v>27</v>
      </c>
      <c r="B124" s="1" t="s">
        <v>389</v>
      </c>
      <c r="C124" s="1">
        <v>2012.0</v>
      </c>
      <c r="D124" s="2" t="s">
        <v>5</v>
      </c>
      <c r="E124" s="7" t="s">
        <v>20</v>
      </c>
      <c r="F124" s="1">
        <v>81.301722350339</v>
      </c>
    </row>
    <row r="125">
      <c r="A125" s="2" t="s">
        <v>28</v>
      </c>
      <c r="B125" s="1" t="s">
        <v>391</v>
      </c>
      <c r="C125" s="1">
        <v>2012.0</v>
      </c>
      <c r="D125" s="2" t="s">
        <v>5</v>
      </c>
      <c r="E125" s="7" t="s">
        <v>20</v>
      </c>
      <c r="F125" s="1">
        <v>70.7589452453873</v>
      </c>
    </row>
    <row r="126">
      <c r="A126" s="2" t="s">
        <v>29</v>
      </c>
      <c r="B126" s="1" t="s">
        <v>396</v>
      </c>
      <c r="C126" s="1">
        <v>2012.0</v>
      </c>
      <c r="D126" s="2" t="s">
        <v>5</v>
      </c>
      <c r="E126" s="7" t="s">
        <v>20</v>
      </c>
      <c r="F126" s="1">
        <v>63.3545178927072</v>
      </c>
    </row>
    <row r="127">
      <c r="A127" s="2" t="s">
        <v>30</v>
      </c>
      <c r="B127" s="1" t="s">
        <v>376</v>
      </c>
      <c r="C127" s="1">
        <v>2012.0</v>
      </c>
      <c r="D127" s="2" t="s">
        <v>5</v>
      </c>
      <c r="E127" s="7" t="s">
        <v>20</v>
      </c>
      <c r="F127" s="1">
        <v>84.7156083230983</v>
      </c>
    </row>
    <row r="128">
      <c r="A128" s="2" t="s">
        <v>31</v>
      </c>
      <c r="B128" s="1" t="s">
        <v>407</v>
      </c>
      <c r="C128" s="1">
        <v>2012.0</v>
      </c>
      <c r="D128" s="2" t="s">
        <v>5</v>
      </c>
      <c r="E128" s="7" t="s">
        <v>20</v>
      </c>
      <c r="F128" s="1">
        <v>61.9943361514769</v>
      </c>
    </row>
    <row r="129">
      <c r="A129" s="2" t="s">
        <v>32</v>
      </c>
      <c r="B129" s="1" t="s">
        <v>381</v>
      </c>
      <c r="C129" s="1">
        <v>2012.0</v>
      </c>
      <c r="D129" s="2" t="s">
        <v>5</v>
      </c>
      <c r="E129" s="7" t="s">
        <v>20</v>
      </c>
      <c r="F129" s="1">
        <v>70.3652690567821</v>
      </c>
    </row>
    <row r="130">
      <c r="A130" s="2" t="s">
        <v>33</v>
      </c>
      <c r="B130" s="1" t="s">
        <v>390</v>
      </c>
      <c r="C130" s="1">
        <v>2012.0</v>
      </c>
      <c r="D130" s="2" t="s">
        <v>5</v>
      </c>
      <c r="E130" s="7" t="s">
        <v>20</v>
      </c>
      <c r="F130" s="1">
        <v>61.8198092604378</v>
      </c>
    </row>
    <row r="131">
      <c r="A131" s="2" t="s">
        <v>34</v>
      </c>
      <c r="B131" s="1" t="s">
        <v>398</v>
      </c>
      <c r="C131" s="1">
        <v>2012.0</v>
      </c>
      <c r="D131" s="2" t="s">
        <v>5</v>
      </c>
      <c r="E131" s="7" t="s">
        <v>20</v>
      </c>
      <c r="F131" s="1">
        <v>77.4021515641063</v>
      </c>
    </row>
    <row r="132">
      <c r="A132" s="2" t="s">
        <v>35</v>
      </c>
      <c r="B132" s="1" t="s">
        <v>399</v>
      </c>
      <c r="C132" s="1">
        <v>2012.0</v>
      </c>
      <c r="D132" s="2" t="s">
        <v>5</v>
      </c>
      <c r="E132" s="7" t="s">
        <v>20</v>
      </c>
      <c r="F132" s="1">
        <v>76.2614127823162</v>
      </c>
    </row>
    <row r="133">
      <c r="A133" s="2" t="s">
        <v>3</v>
      </c>
      <c r="B133" s="1" t="s">
        <v>400</v>
      </c>
      <c r="C133" s="1">
        <v>2012.0</v>
      </c>
      <c r="D133" s="2" t="s">
        <v>5</v>
      </c>
      <c r="E133" s="7" t="s">
        <v>20</v>
      </c>
      <c r="F133" s="1">
        <v>70.6748438210613</v>
      </c>
    </row>
    <row r="134">
      <c r="A134" s="2" t="s">
        <v>4</v>
      </c>
      <c r="B134" s="1" t="s">
        <v>378</v>
      </c>
      <c r="C134" s="1">
        <v>2013.0</v>
      </c>
      <c r="D134" s="2" t="s">
        <v>5</v>
      </c>
      <c r="E134" s="7" t="s">
        <v>20</v>
      </c>
      <c r="F134" s="1">
        <v>65.5648130207324</v>
      </c>
    </row>
    <row r="135">
      <c r="A135" s="2" t="s">
        <v>5</v>
      </c>
      <c r="B135" s="1" t="s">
        <v>384</v>
      </c>
      <c r="C135" s="1">
        <v>2013.0</v>
      </c>
      <c r="D135" s="2" t="s">
        <v>5</v>
      </c>
      <c r="E135" s="7" t="s">
        <v>20</v>
      </c>
      <c r="F135" s="1">
        <v>58.892137822681</v>
      </c>
    </row>
    <row r="136">
      <c r="A136" s="2" t="s">
        <v>6</v>
      </c>
      <c r="B136" s="1" t="s">
        <v>394</v>
      </c>
      <c r="C136" s="1">
        <v>2013.0</v>
      </c>
      <c r="D136" s="2" t="s">
        <v>5</v>
      </c>
      <c r="E136" s="7" t="s">
        <v>20</v>
      </c>
      <c r="F136" s="1">
        <v>69.5678365636459</v>
      </c>
    </row>
    <row r="137">
      <c r="A137" s="2" t="s">
        <v>7</v>
      </c>
      <c r="B137" s="1" t="s">
        <v>385</v>
      </c>
      <c r="C137" s="1">
        <v>2013.0</v>
      </c>
      <c r="D137" s="2" t="s">
        <v>5</v>
      </c>
      <c r="E137" s="7" t="s">
        <v>20</v>
      </c>
      <c r="F137" s="1">
        <v>71.6368113754617</v>
      </c>
    </row>
    <row r="138">
      <c r="A138" s="2" t="s">
        <v>10</v>
      </c>
      <c r="B138" s="1" t="s">
        <v>388</v>
      </c>
      <c r="C138" s="1">
        <v>2013.0</v>
      </c>
      <c r="D138" s="2" t="s">
        <v>5</v>
      </c>
      <c r="E138" s="7" t="s">
        <v>20</v>
      </c>
      <c r="F138" s="1">
        <v>79.8578825169636</v>
      </c>
    </row>
    <row r="139">
      <c r="A139" s="2" t="s">
        <v>11</v>
      </c>
      <c r="B139" s="1" t="s">
        <v>402</v>
      </c>
      <c r="C139" s="1">
        <v>2013.0</v>
      </c>
      <c r="D139" s="2" t="s">
        <v>5</v>
      </c>
      <c r="E139" s="7" t="s">
        <v>20</v>
      </c>
      <c r="F139" s="1">
        <v>60.9359390912177</v>
      </c>
    </row>
    <row r="140">
      <c r="A140" s="2" t="s">
        <v>8</v>
      </c>
      <c r="B140" s="1" t="s">
        <v>405</v>
      </c>
      <c r="C140" s="1">
        <v>2013.0</v>
      </c>
      <c r="D140" s="2" t="s">
        <v>5</v>
      </c>
      <c r="E140" s="7" t="s">
        <v>20</v>
      </c>
      <c r="F140" s="1">
        <v>71.3217489121104</v>
      </c>
    </row>
    <row r="141">
      <c r="A141" s="2" t="s">
        <v>9</v>
      </c>
      <c r="B141" s="1" t="s">
        <v>397</v>
      </c>
      <c r="C141" s="1">
        <v>2013.0</v>
      </c>
      <c r="D141" s="2" t="s">
        <v>5</v>
      </c>
      <c r="E141" s="7" t="s">
        <v>20</v>
      </c>
      <c r="F141" s="1">
        <v>65.3082686998817</v>
      </c>
    </row>
    <row r="142">
      <c r="A142" s="2" t="s">
        <v>12</v>
      </c>
      <c r="B142" s="1" t="s">
        <v>401</v>
      </c>
      <c r="C142" s="1">
        <v>2013.0</v>
      </c>
      <c r="D142" s="2" t="s">
        <v>5</v>
      </c>
      <c r="E142" s="7" t="s">
        <v>20</v>
      </c>
      <c r="F142" s="1">
        <v>80.465615894599</v>
      </c>
    </row>
    <row r="143">
      <c r="A143" s="2" t="s">
        <v>13</v>
      </c>
      <c r="B143" s="1" t="s">
        <v>403</v>
      </c>
      <c r="C143" s="1">
        <v>2013.0</v>
      </c>
      <c r="D143" s="2" t="s">
        <v>5</v>
      </c>
      <c r="E143" s="7" t="s">
        <v>20</v>
      </c>
      <c r="F143" s="1">
        <v>66.9102246988694</v>
      </c>
    </row>
    <row r="144">
      <c r="A144" s="2" t="s">
        <v>14</v>
      </c>
      <c r="B144" s="1" t="s">
        <v>395</v>
      </c>
      <c r="C144" s="1">
        <v>2013.0</v>
      </c>
      <c r="D144" s="2" t="s">
        <v>5</v>
      </c>
      <c r="E144" s="7" t="s">
        <v>20</v>
      </c>
      <c r="F144" s="1">
        <v>69.1450592239385</v>
      </c>
    </row>
    <row r="145">
      <c r="A145" s="2" t="s">
        <v>15</v>
      </c>
      <c r="B145" s="1" t="s">
        <v>377</v>
      </c>
      <c r="C145" s="1">
        <v>2013.0</v>
      </c>
      <c r="D145" s="2" t="s">
        <v>5</v>
      </c>
      <c r="E145" s="7" t="s">
        <v>20</v>
      </c>
      <c r="F145" s="1">
        <v>82.7072026044915</v>
      </c>
    </row>
    <row r="146">
      <c r="A146" s="2" t="s">
        <v>16</v>
      </c>
      <c r="B146" s="1" t="s">
        <v>382</v>
      </c>
      <c r="C146" s="1">
        <v>2013.0</v>
      </c>
      <c r="D146" s="2" t="s">
        <v>5</v>
      </c>
      <c r="E146" s="7" t="s">
        <v>20</v>
      </c>
      <c r="F146" s="1">
        <v>73.3411285040006</v>
      </c>
    </row>
    <row r="147">
      <c r="A147" s="2" t="s">
        <v>17</v>
      </c>
      <c r="B147" s="1" t="s">
        <v>404</v>
      </c>
      <c r="C147" s="1">
        <v>2013.0</v>
      </c>
      <c r="D147" s="2" t="s">
        <v>5</v>
      </c>
      <c r="E147" s="7" t="s">
        <v>20</v>
      </c>
      <c r="F147" s="1">
        <v>69.6882895815787</v>
      </c>
    </row>
    <row r="148">
      <c r="A148" s="2" t="s">
        <v>18</v>
      </c>
      <c r="B148" s="1" t="s">
        <v>383</v>
      </c>
      <c r="C148" s="1">
        <v>2013.0</v>
      </c>
      <c r="D148" s="2" t="s">
        <v>5</v>
      </c>
      <c r="E148" s="7" t="s">
        <v>20</v>
      </c>
      <c r="F148" s="1">
        <v>66.2892722533833</v>
      </c>
    </row>
    <row r="149">
      <c r="A149" s="2" t="s">
        <v>19</v>
      </c>
      <c r="B149" s="1" t="s">
        <v>380</v>
      </c>
      <c r="C149" s="1">
        <v>2013.0</v>
      </c>
      <c r="D149" s="2" t="s">
        <v>5</v>
      </c>
      <c r="E149" s="7" t="s">
        <v>20</v>
      </c>
      <c r="F149" s="1">
        <v>71.9505826586471</v>
      </c>
    </row>
    <row r="150">
      <c r="A150" s="2" t="s">
        <v>20</v>
      </c>
      <c r="B150" s="1" t="s">
        <v>387</v>
      </c>
      <c r="C150" s="1">
        <v>2013.0</v>
      </c>
      <c r="D150" s="2" t="s">
        <v>5</v>
      </c>
      <c r="E150" s="7" t="s">
        <v>20</v>
      </c>
      <c r="F150" s="1">
        <v>68.1023534547764</v>
      </c>
    </row>
    <row r="151">
      <c r="A151" s="2" t="s">
        <v>21</v>
      </c>
      <c r="B151" s="1" t="s">
        <v>393</v>
      </c>
      <c r="C151" s="1">
        <v>2013.0</v>
      </c>
      <c r="D151" s="2" t="s">
        <v>5</v>
      </c>
      <c r="E151" s="7" t="s">
        <v>20</v>
      </c>
      <c r="F151" s="1">
        <v>69.4970712397201</v>
      </c>
    </row>
    <row r="152">
      <c r="A152" s="2" t="s">
        <v>22</v>
      </c>
      <c r="B152" s="1" t="s">
        <v>408</v>
      </c>
      <c r="C152" s="1">
        <v>2013.0</v>
      </c>
      <c r="D152" s="2" t="s">
        <v>5</v>
      </c>
      <c r="E152" s="7" t="s">
        <v>20</v>
      </c>
      <c r="F152" s="1">
        <v>74.9195805500616</v>
      </c>
    </row>
    <row r="153">
      <c r="A153" s="2" t="s">
        <v>23</v>
      </c>
      <c r="B153" s="1" t="s">
        <v>379</v>
      </c>
      <c r="C153" s="1">
        <v>2013.0</v>
      </c>
      <c r="D153" s="2" t="s">
        <v>5</v>
      </c>
      <c r="E153" s="7" t="s">
        <v>20</v>
      </c>
      <c r="F153" s="1">
        <v>79.4437726723095</v>
      </c>
    </row>
    <row r="154">
      <c r="A154" s="2" t="s">
        <v>24</v>
      </c>
      <c r="B154" s="1" t="s">
        <v>386</v>
      </c>
      <c r="C154" s="1">
        <v>2013.0</v>
      </c>
      <c r="D154" s="2" t="s">
        <v>5</v>
      </c>
      <c r="E154" s="7" t="s">
        <v>20</v>
      </c>
      <c r="F154" s="1">
        <v>74.6502664188519</v>
      </c>
    </row>
    <row r="155">
      <c r="A155" s="2" t="s">
        <v>25</v>
      </c>
      <c r="B155" s="1" t="s">
        <v>406</v>
      </c>
      <c r="C155" s="1">
        <v>2013.0</v>
      </c>
      <c r="D155" s="2" t="s">
        <v>5</v>
      </c>
      <c r="E155" s="7" t="s">
        <v>20</v>
      </c>
      <c r="F155" s="1">
        <v>75.8268242910421</v>
      </c>
    </row>
    <row r="156">
      <c r="A156" s="2" t="s">
        <v>26</v>
      </c>
      <c r="B156" s="1" t="s">
        <v>392</v>
      </c>
      <c r="C156" s="1">
        <v>2013.0</v>
      </c>
      <c r="D156" s="2" t="s">
        <v>5</v>
      </c>
      <c r="E156" s="7" t="s">
        <v>20</v>
      </c>
      <c r="F156" s="1">
        <v>62.5842360404572</v>
      </c>
    </row>
    <row r="157">
      <c r="A157" s="2" t="s">
        <v>27</v>
      </c>
      <c r="B157" s="1" t="s">
        <v>389</v>
      </c>
      <c r="C157" s="1">
        <v>2013.0</v>
      </c>
      <c r="D157" s="2" t="s">
        <v>5</v>
      </c>
      <c r="E157" s="7" t="s">
        <v>20</v>
      </c>
      <c r="F157" s="1">
        <v>81.5333379940639</v>
      </c>
    </row>
    <row r="158">
      <c r="A158" s="2" t="s">
        <v>28</v>
      </c>
      <c r="B158" s="1" t="s">
        <v>391</v>
      </c>
      <c r="C158" s="1">
        <v>2013.0</v>
      </c>
      <c r="D158" s="2" t="s">
        <v>5</v>
      </c>
      <c r="E158" s="7" t="s">
        <v>20</v>
      </c>
      <c r="F158" s="1">
        <v>69.8523001818227</v>
      </c>
    </row>
    <row r="159">
      <c r="A159" s="2" t="s">
        <v>29</v>
      </c>
      <c r="B159" s="1" t="s">
        <v>396</v>
      </c>
      <c r="C159" s="1">
        <v>2013.0</v>
      </c>
      <c r="D159" s="2" t="s">
        <v>5</v>
      </c>
      <c r="E159" s="7" t="s">
        <v>20</v>
      </c>
      <c r="F159" s="1">
        <v>62.9083399523431</v>
      </c>
    </row>
    <row r="160">
      <c r="A160" s="2" t="s">
        <v>30</v>
      </c>
      <c r="B160" s="1" t="s">
        <v>376</v>
      </c>
      <c r="C160" s="1">
        <v>2013.0</v>
      </c>
      <c r="D160" s="2" t="s">
        <v>5</v>
      </c>
      <c r="E160" s="7" t="s">
        <v>20</v>
      </c>
      <c r="F160" s="1">
        <v>87.722085077457</v>
      </c>
    </row>
    <row r="161">
      <c r="A161" s="2" t="s">
        <v>31</v>
      </c>
      <c r="B161" s="1" t="s">
        <v>407</v>
      </c>
      <c r="C161" s="1">
        <v>2013.0</v>
      </c>
      <c r="D161" s="2" t="s">
        <v>5</v>
      </c>
      <c r="E161" s="7" t="s">
        <v>20</v>
      </c>
      <c r="F161" s="1">
        <v>63.1081968569493</v>
      </c>
    </row>
    <row r="162">
      <c r="A162" s="2" t="s">
        <v>32</v>
      </c>
      <c r="B162" s="1" t="s">
        <v>381</v>
      </c>
      <c r="C162" s="1">
        <v>2013.0</v>
      </c>
      <c r="D162" s="2" t="s">
        <v>5</v>
      </c>
      <c r="E162" s="7" t="s">
        <v>20</v>
      </c>
      <c r="F162" s="1">
        <v>70.8254918154863</v>
      </c>
    </row>
    <row r="163">
      <c r="A163" s="2" t="s">
        <v>33</v>
      </c>
      <c r="B163" s="1" t="s">
        <v>390</v>
      </c>
      <c r="C163" s="1">
        <v>2013.0</v>
      </c>
      <c r="D163" s="2" t="s">
        <v>5</v>
      </c>
      <c r="E163" s="7" t="s">
        <v>20</v>
      </c>
      <c r="F163" s="1">
        <v>62.1732938935492</v>
      </c>
    </row>
    <row r="164">
      <c r="A164" s="2" t="s">
        <v>34</v>
      </c>
      <c r="B164" s="1" t="s">
        <v>398</v>
      </c>
      <c r="C164" s="1">
        <v>2013.0</v>
      </c>
      <c r="D164" s="2" t="s">
        <v>5</v>
      </c>
      <c r="E164" s="7" t="s">
        <v>20</v>
      </c>
      <c r="F164" s="1">
        <v>77.6801244236663</v>
      </c>
    </row>
    <row r="165">
      <c r="A165" s="2" t="s">
        <v>35</v>
      </c>
      <c r="B165" s="1" t="s">
        <v>399</v>
      </c>
      <c r="C165" s="1">
        <v>2013.0</v>
      </c>
      <c r="D165" s="2" t="s">
        <v>5</v>
      </c>
      <c r="E165" s="7" t="s">
        <v>20</v>
      </c>
      <c r="F165" s="1">
        <v>77.0352015159245</v>
      </c>
    </row>
    <row r="166">
      <c r="A166" s="2" t="s">
        <v>3</v>
      </c>
      <c r="B166" s="1" t="s">
        <v>400</v>
      </c>
      <c r="C166" s="1">
        <v>2013.0</v>
      </c>
      <c r="D166" s="2" t="s">
        <v>5</v>
      </c>
      <c r="E166" s="7" t="s">
        <v>20</v>
      </c>
      <c r="F166" s="1">
        <v>71.2394362046994</v>
      </c>
    </row>
    <row r="167">
      <c r="A167" s="2" t="s">
        <v>4</v>
      </c>
      <c r="B167" s="1" t="s">
        <v>378</v>
      </c>
      <c r="C167" s="1">
        <v>2014.0</v>
      </c>
      <c r="D167" s="2" t="s">
        <v>5</v>
      </c>
      <c r="E167" s="7" t="s">
        <v>20</v>
      </c>
      <c r="F167" s="1">
        <v>65.515863810923</v>
      </c>
    </row>
    <row r="168">
      <c r="A168" s="2" t="s">
        <v>5</v>
      </c>
      <c r="B168" s="1" t="s">
        <v>384</v>
      </c>
      <c r="C168" s="1">
        <v>2014.0</v>
      </c>
      <c r="D168" s="2" t="s">
        <v>5</v>
      </c>
      <c r="E168" s="7" t="s">
        <v>20</v>
      </c>
      <c r="F168" s="1">
        <v>58.9389958333791</v>
      </c>
    </row>
    <row r="169">
      <c r="A169" s="2" t="s">
        <v>6</v>
      </c>
      <c r="B169" s="1" t="s">
        <v>394</v>
      </c>
      <c r="C169" s="1">
        <v>2014.0</v>
      </c>
      <c r="D169" s="2" t="s">
        <v>5</v>
      </c>
      <c r="E169" s="7" t="s">
        <v>20</v>
      </c>
      <c r="F169" s="1">
        <v>68.3738366080662</v>
      </c>
    </row>
    <row r="170">
      <c r="A170" s="2" t="s">
        <v>7</v>
      </c>
      <c r="B170" s="1" t="s">
        <v>385</v>
      </c>
      <c r="C170" s="1">
        <v>2014.0</v>
      </c>
      <c r="D170" s="2" t="s">
        <v>5</v>
      </c>
      <c r="E170" s="7" t="s">
        <v>20</v>
      </c>
      <c r="F170" s="1">
        <v>72.2312687606678</v>
      </c>
    </row>
    <row r="171">
      <c r="A171" s="2" t="s">
        <v>10</v>
      </c>
      <c r="B171" s="1" t="s">
        <v>388</v>
      </c>
      <c r="C171" s="1">
        <v>2014.0</v>
      </c>
      <c r="D171" s="2" t="s">
        <v>5</v>
      </c>
      <c r="E171" s="7" t="s">
        <v>20</v>
      </c>
      <c r="F171" s="1">
        <v>80.9374497507638</v>
      </c>
    </row>
    <row r="172">
      <c r="A172" s="2" t="s">
        <v>11</v>
      </c>
      <c r="B172" s="1" t="s">
        <v>402</v>
      </c>
      <c r="C172" s="1">
        <v>2014.0</v>
      </c>
      <c r="D172" s="2" t="s">
        <v>5</v>
      </c>
      <c r="E172" s="7" t="s">
        <v>20</v>
      </c>
      <c r="F172" s="1">
        <v>60.5886210372806</v>
      </c>
    </row>
    <row r="173">
      <c r="A173" s="2" t="s">
        <v>8</v>
      </c>
      <c r="B173" s="1" t="s">
        <v>405</v>
      </c>
      <c r="C173" s="1">
        <v>2014.0</v>
      </c>
      <c r="D173" s="2" t="s">
        <v>5</v>
      </c>
      <c r="E173" s="7" t="s">
        <v>20</v>
      </c>
      <c r="F173" s="1">
        <v>70.3275461735205</v>
      </c>
    </row>
    <row r="174">
      <c r="A174" s="2" t="s">
        <v>9</v>
      </c>
      <c r="B174" s="1" t="s">
        <v>397</v>
      </c>
      <c r="C174" s="1">
        <v>2014.0</v>
      </c>
      <c r="D174" s="2" t="s">
        <v>5</v>
      </c>
      <c r="E174" s="7" t="s">
        <v>20</v>
      </c>
      <c r="F174" s="1">
        <v>64.8484376217564</v>
      </c>
    </row>
    <row r="175">
      <c r="A175" s="2" t="s">
        <v>12</v>
      </c>
      <c r="B175" s="1" t="s">
        <v>401</v>
      </c>
      <c r="C175" s="1">
        <v>2014.0</v>
      </c>
      <c r="D175" s="2" t="s">
        <v>5</v>
      </c>
      <c r="E175" s="7" t="s">
        <v>20</v>
      </c>
      <c r="F175" s="1">
        <v>80.4358621587958</v>
      </c>
    </row>
    <row r="176">
      <c r="A176" s="2" t="s">
        <v>13</v>
      </c>
      <c r="B176" s="1" t="s">
        <v>403</v>
      </c>
      <c r="C176" s="1">
        <v>2014.0</v>
      </c>
      <c r="D176" s="2" t="s">
        <v>5</v>
      </c>
      <c r="E176" s="7" t="s">
        <v>20</v>
      </c>
      <c r="F176" s="1">
        <v>67.6371538229982</v>
      </c>
    </row>
    <row r="177">
      <c r="A177" s="2" t="s">
        <v>14</v>
      </c>
      <c r="B177" s="1" t="s">
        <v>395</v>
      </c>
      <c r="C177" s="1">
        <v>2014.0</v>
      </c>
      <c r="D177" s="2" t="s">
        <v>5</v>
      </c>
      <c r="E177" s="7" t="s">
        <v>20</v>
      </c>
      <c r="F177" s="1">
        <v>70.1149755842244</v>
      </c>
    </row>
    <row r="178">
      <c r="A178" s="2" t="s">
        <v>15</v>
      </c>
      <c r="B178" s="1" t="s">
        <v>377</v>
      </c>
      <c r="C178" s="1">
        <v>2014.0</v>
      </c>
      <c r="D178" s="2" t="s">
        <v>5</v>
      </c>
      <c r="E178" s="7" t="s">
        <v>20</v>
      </c>
      <c r="F178" s="1">
        <v>85.0376581687548</v>
      </c>
    </row>
    <row r="179">
      <c r="A179" s="2" t="s">
        <v>16</v>
      </c>
      <c r="B179" s="1" t="s">
        <v>382</v>
      </c>
      <c r="C179" s="1">
        <v>2014.0</v>
      </c>
      <c r="D179" s="2" t="s">
        <v>5</v>
      </c>
      <c r="E179" s="7" t="s">
        <v>20</v>
      </c>
      <c r="F179" s="1">
        <v>73.1916535028103</v>
      </c>
    </row>
    <row r="180">
      <c r="A180" s="2" t="s">
        <v>17</v>
      </c>
      <c r="B180" s="1" t="s">
        <v>404</v>
      </c>
      <c r="C180" s="1">
        <v>2014.0</v>
      </c>
      <c r="D180" s="2" t="s">
        <v>5</v>
      </c>
      <c r="E180" s="7" t="s">
        <v>20</v>
      </c>
      <c r="F180" s="1">
        <v>70.5363843883971</v>
      </c>
    </row>
    <row r="181">
      <c r="A181" s="2" t="s">
        <v>18</v>
      </c>
      <c r="B181" s="1" t="s">
        <v>383</v>
      </c>
      <c r="C181" s="1">
        <v>2014.0</v>
      </c>
      <c r="D181" s="2" t="s">
        <v>5</v>
      </c>
      <c r="E181" s="7" t="s">
        <v>20</v>
      </c>
      <c r="F181" s="1">
        <v>66.0169301977396</v>
      </c>
    </row>
    <row r="182">
      <c r="A182" s="2" t="s">
        <v>19</v>
      </c>
      <c r="B182" s="1" t="s">
        <v>380</v>
      </c>
      <c r="C182" s="1">
        <v>2014.0</v>
      </c>
      <c r="D182" s="2" t="s">
        <v>5</v>
      </c>
      <c r="E182" s="7" t="s">
        <v>20</v>
      </c>
      <c r="F182" s="1">
        <v>73.2753547374616</v>
      </c>
    </row>
    <row r="183">
      <c r="A183" s="2" t="s">
        <v>20</v>
      </c>
      <c r="B183" s="1" t="s">
        <v>387</v>
      </c>
      <c r="C183" s="1">
        <v>2014.0</v>
      </c>
      <c r="D183" s="2" t="s">
        <v>5</v>
      </c>
      <c r="E183" s="7" t="s">
        <v>20</v>
      </c>
      <c r="F183" s="1">
        <v>68.2728447847271</v>
      </c>
    </row>
    <row r="184">
      <c r="A184" s="2" t="s">
        <v>21</v>
      </c>
      <c r="B184" s="1" t="s">
        <v>393</v>
      </c>
      <c r="C184" s="1">
        <v>2014.0</v>
      </c>
      <c r="D184" s="2" t="s">
        <v>5</v>
      </c>
      <c r="E184" s="7" t="s">
        <v>20</v>
      </c>
      <c r="F184" s="1">
        <v>68.2292417211863</v>
      </c>
    </row>
    <row r="185">
      <c r="A185" s="2" t="s">
        <v>22</v>
      </c>
      <c r="B185" s="1" t="s">
        <v>408</v>
      </c>
      <c r="C185" s="1">
        <v>2014.0</v>
      </c>
      <c r="D185" s="2" t="s">
        <v>5</v>
      </c>
      <c r="E185" s="7" t="s">
        <v>20</v>
      </c>
      <c r="F185" s="1">
        <v>74.5263306090088</v>
      </c>
    </row>
    <row r="186">
      <c r="A186" s="2" t="s">
        <v>23</v>
      </c>
      <c r="B186" s="1" t="s">
        <v>379</v>
      </c>
      <c r="C186" s="1">
        <v>2014.0</v>
      </c>
      <c r="D186" s="2" t="s">
        <v>5</v>
      </c>
      <c r="E186" s="7" t="s">
        <v>20</v>
      </c>
      <c r="F186" s="1">
        <v>82.7941077554315</v>
      </c>
    </row>
    <row r="187">
      <c r="A187" s="2" t="s">
        <v>24</v>
      </c>
      <c r="B187" s="1" t="s">
        <v>386</v>
      </c>
      <c r="C187" s="1">
        <v>2014.0</v>
      </c>
      <c r="D187" s="2" t="s">
        <v>5</v>
      </c>
      <c r="E187" s="7" t="s">
        <v>20</v>
      </c>
      <c r="F187" s="1">
        <v>77.8971074101544</v>
      </c>
    </row>
    <row r="188">
      <c r="A188" s="2" t="s">
        <v>25</v>
      </c>
      <c r="B188" s="1" t="s">
        <v>406</v>
      </c>
      <c r="C188" s="1">
        <v>2014.0</v>
      </c>
      <c r="D188" s="2" t="s">
        <v>5</v>
      </c>
      <c r="E188" s="7" t="s">
        <v>20</v>
      </c>
      <c r="F188" s="1">
        <v>74.2659833596703</v>
      </c>
    </row>
    <row r="189">
      <c r="A189" s="2" t="s">
        <v>26</v>
      </c>
      <c r="B189" s="1" t="s">
        <v>392</v>
      </c>
      <c r="C189" s="1">
        <v>2014.0</v>
      </c>
      <c r="D189" s="2" t="s">
        <v>5</v>
      </c>
      <c r="E189" s="7" t="s">
        <v>20</v>
      </c>
      <c r="F189" s="1">
        <v>63.5442948011798</v>
      </c>
    </row>
    <row r="190">
      <c r="A190" s="2" t="s">
        <v>27</v>
      </c>
      <c r="B190" s="1" t="s">
        <v>389</v>
      </c>
      <c r="C190" s="1">
        <v>2014.0</v>
      </c>
      <c r="D190" s="2" t="s">
        <v>5</v>
      </c>
      <c r="E190" s="7" t="s">
        <v>20</v>
      </c>
      <c r="F190" s="1">
        <v>81.0497088426979</v>
      </c>
    </row>
    <row r="191">
      <c r="A191" s="2" t="s">
        <v>28</v>
      </c>
      <c r="B191" s="1" t="s">
        <v>391</v>
      </c>
      <c r="C191" s="1">
        <v>2014.0</v>
      </c>
      <c r="D191" s="2" t="s">
        <v>5</v>
      </c>
      <c r="E191" s="7" t="s">
        <v>20</v>
      </c>
      <c r="F191" s="1">
        <v>68.3609099344264</v>
      </c>
    </row>
    <row r="192">
      <c r="A192" s="2" t="s">
        <v>29</v>
      </c>
      <c r="B192" s="1" t="s">
        <v>396</v>
      </c>
      <c r="C192" s="1">
        <v>2014.0</v>
      </c>
      <c r="D192" s="2" t="s">
        <v>5</v>
      </c>
      <c r="E192" s="7" t="s">
        <v>20</v>
      </c>
      <c r="F192" s="1">
        <v>61.8385713012818</v>
      </c>
    </row>
    <row r="193">
      <c r="A193" s="2" t="s">
        <v>30</v>
      </c>
      <c r="B193" s="1" t="s">
        <v>376</v>
      </c>
      <c r="C193" s="1">
        <v>2014.0</v>
      </c>
      <c r="D193" s="2" t="s">
        <v>5</v>
      </c>
      <c r="E193" s="7" t="s">
        <v>20</v>
      </c>
      <c r="F193" s="1">
        <v>88.3438337419465</v>
      </c>
    </row>
    <row r="194">
      <c r="A194" s="2" t="s">
        <v>31</v>
      </c>
      <c r="B194" s="1" t="s">
        <v>407</v>
      </c>
      <c r="C194" s="1">
        <v>2014.0</v>
      </c>
      <c r="D194" s="2" t="s">
        <v>5</v>
      </c>
      <c r="E194" s="7" t="s">
        <v>20</v>
      </c>
      <c r="F194" s="1">
        <v>63.4832768566181</v>
      </c>
    </row>
    <row r="195">
      <c r="A195" s="2" t="s">
        <v>32</v>
      </c>
      <c r="B195" s="1" t="s">
        <v>381</v>
      </c>
      <c r="C195" s="1">
        <v>2014.0</v>
      </c>
      <c r="D195" s="2" t="s">
        <v>5</v>
      </c>
      <c r="E195" s="7" t="s">
        <v>20</v>
      </c>
      <c r="F195" s="1">
        <v>69.8162373442632</v>
      </c>
    </row>
    <row r="196">
      <c r="A196" s="2" t="s">
        <v>33</v>
      </c>
      <c r="B196" s="1" t="s">
        <v>390</v>
      </c>
      <c r="C196" s="1">
        <v>2014.0</v>
      </c>
      <c r="D196" s="2" t="s">
        <v>5</v>
      </c>
      <c r="E196" s="7" t="s">
        <v>20</v>
      </c>
      <c r="F196" s="1">
        <v>62.0032185918317</v>
      </c>
    </row>
    <row r="197">
      <c r="A197" s="2" t="s">
        <v>34</v>
      </c>
      <c r="B197" s="1" t="s">
        <v>398</v>
      </c>
      <c r="C197" s="1">
        <v>2014.0</v>
      </c>
      <c r="D197" s="2" t="s">
        <v>5</v>
      </c>
      <c r="E197" s="7" t="s">
        <v>20</v>
      </c>
      <c r="F197" s="1">
        <v>77.0653457309424</v>
      </c>
    </row>
    <row r="198">
      <c r="A198" s="2" t="s">
        <v>35</v>
      </c>
      <c r="B198" s="1" t="s">
        <v>399</v>
      </c>
      <c r="C198" s="1">
        <v>2014.0</v>
      </c>
      <c r="D198" s="2" t="s">
        <v>5</v>
      </c>
      <c r="E198" s="7" t="s">
        <v>20</v>
      </c>
      <c r="F198" s="1">
        <v>78.4533825772116</v>
      </c>
    </row>
    <row r="199">
      <c r="A199" s="2" t="s">
        <v>3</v>
      </c>
      <c r="B199" s="1" t="s">
        <v>400</v>
      </c>
      <c r="C199" s="1">
        <v>2014.0</v>
      </c>
      <c r="D199" s="2" t="s">
        <v>5</v>
      </c>
      <c r="E199" s="7" t="s">
        <v>20</v>
      </c>
      <c r="F199" s="1">
        <v>71.665100567719</v>
      </c>
    </row>
    <row r="200">
      <c r="A200" s="2" t="s">
        <v>4</v>
      </c>
      <c r="B200" s="1" t="s">
        <v>378</v>
      </c>
      <c r="C200" s="1">
        <v>2015.0</v>
      </c>
      <c r="D200" s="2" t="s">
        <v>5</v>
      </c>
      <c r="E200" s="7" t="s">
        <v>20</v>
      </c>
      <c r="F200" s="1">
        <v>65.7174461079385</v>
      </c>
    </row>
    <row r="201">
      <c r="A201" s="2" t="s">
        <v>5</v>
      </c>
      <c r="B201" s="1" t="s">
        <v>384</v>
      </c>
      <c r="C201" s="1">
        <v>2015.0</v>
      </c>
      <c r="D201" s="2" t="s">
        <v>5</v>
      </c>
      <c r="E201" s="7" t="s">
        <v>20</v>
      </c>
      <c r="F201" s="1">
        <v>59.0507114677069</v>
      </c>
    </row>
    <row r="202">
      <c r="A202" s="2" t="s">
        <v>6</v>
      </c>
      <c r="B202" s="1" t="s">
        <v>394</v>
      </c>
      <c r="C202" s="1">
        <v>2015.0</v>
      </c>
      <c r="D202" s="2" t="s">
        <v>5</v>
      </c>
      <c r="E202" s="7" t="s">
        <v>20</v>
      </c>
      <c r="F202" s="1">
        <v>67.6251276813075</v>
      </c>
    </row>
    <row r="203">
      <c r="A203" s="2" t="s">
        <v>7</v>
      </c>
      <c r="B203" s="1" t="s">
        <v>385</v>
      </c>
      <c r="C203" s="1">
        <v>2015.0</v>
      </c>
      <c r="D203" s="2" t="s">
        <v>5</v>
      </c>
      <c r="E203" s="7" t="s">
        <v>20</v>
      </c>
      <c r="F203" s="1">
        <v>71.0839167620193</v>
      </c>
    </row>
    <row r="204">
      <c r="A204" s="2" t="s">
        <v>10</v>
      </c>
      <c r="B204" s="1" t="s">
        <v>388</v>
      </c>
      <c r="C204" s="1">
        <v>2015.0</v>
      </c>
      <c r="D204" s="2" t="s">
        <v>5</v>
      </c>
      <c r="E204" s="7" t="s">
        <v>20</v>
      </c>
      <c r="F204" s="1">
        <v>79.8649968670736</v>
      </c>
    </row>
    <row r="205">
      <c r="A205" s="2" t="s">
        <v>11</v>
      </c>
      <c r="B205" s="1" t="s">
        <v>402</v>
      </c>
      <c r="C205" s="1">
        <v>2015.0</v>
      </c>
      <c r="D205" s="2" t="s">
        <v>5</v>
      </c>
      <c r="E205" s="7" t="s">
        <v>20</v>
      </c>
      <c r="F205" s="1">
        <v>60.8469242056689</v>
      </c>
    </row>
    <row r="206">
      <c r="A206" s="2" t="s">
        <v>12</v>
      </c>
      <c r="B206" s="1" t="s">
        <v>401</v>
      </c>
      <c r="C206" s="1">
        <v>2015.0</v>
      </c>
      <c r="D206" s="2" t="s">
        <v>5</v>
      </c>
      <c r="E206" s="7" t="s">
        <v>20</v>
      </c>
      <c r="F206" s="1">
        <v>83.5693038195657</v>
      </c>
    </row>
    <row r="207">
      <c r="A207" s="2" t="s">
        <v>8</v>
      </c>
      <c r="B207" s="1" t="s">
        <v>405</v>
      </c>
      <c r="C207" s="1">
        <v>2015.0</v>
      </c>
      <c r="D207" s="2" t="s">
        <v>5</v>
      </c>
      <c r="E207" s="7" t="s">
        <v>20</v>
      </c>
      <c r="F207" s="1">
        <v>70.8208131837175</v>
      </c>
    </row>
    <row r="208">
      <c r="A208" s="2" t="s">
        <v>9</v>
      </c>
      <c r="B208" s="1" t="s">
        <v>397</v>
      </c>
      <c r="C208" s="1">
        <v>2015.0</v>
      </c>
      <c r="D208" s="2" t="s">
        <v>5</v>
      </c>
      <c r="E208" s="7" t="s">
        <v>20</v>
      </c>
      <c r="F208" s="1">
        <v>64.1914445642685</v>
      </c>
    </row>
    <row r="209">
      <c r="A209" s="2" t="s">
        <v>13</v>
      </c>
      <c r="B209" s="1" t="s">
        <v>403</v>
      </c>
      <c r="C209" s="1">
        <v>2015.0</v>
      </c>
      <c r="D209" s="2" t="s">
        <v>5</v>
      </c>
      <c r="E209" s="7" t="s">
        <v>20</v>
      </c>
      <c r="F209" s="1">
        <v>67.7858430724102</v>
      </c>
    </row>
    <row r="210">
      <c r="A210" s="2" t="s">
        <v>14</v>
      </c>
      <c r="B210" s="1" t="s">
        <v>395</v>
      </c>
      <c r="C210" s="1">
        <v>2015.0</v>
      </c>
      <c r="D210" s="2" t="s">
        <v>5</v>
      </c>
      <c r="E210" s="7" t="s">
        <v>20</v>
      </c>
      <c r="F210" s="1">
        <v>70.6396657394476</v>
      </c>
    </row>
    <row r="211">
      <c r="A211" s="2" t="s">
        <v>15</v>
      </c>
      <c r="B211" s="1" t="s">
        <v>377</v>
      </c>
      <c r="C211" s="1">
        <v>2015.0</v>
      </c>
      <c r="D211" s="2" t="s">
        <v>5</v>
      </c>
      <c r="E211" s="7" t="s">
        <v>20</v>
      </c>
      <c r="F211" s="1">
        <v>86.0718692441122</v>
      </c>
    </row>
    <row r="212">
      <c r="A212" s="2" t="s">
        <v>16</v>
      </c>
      <c r="B212" s="1" t="s">
        <v>382</v>
      </c>
      <c r="C212" s="1">
        <v>2015.0</v>
      </c>
      <c r="D212" s="2" t="s">
        <v>5</v>
      </c>
      <c r="E212" s="7" t="s">
        <v>20</v>
      </c>
      <c r="F212" s="1">
        <v>73.0886569139161</v>
      </c>
    </row>
    <row r="213">
      <c r="A213" s="2" t="s">
        <v>17</v>
      </c>
      <c r="B213" s="1" t="s">
        <v>404</v>
      </c>
      <c r="C213" s="1">
        <v>2015.0</v>
      </c>
      <c r="D213" s="2" t="s">
        <v>5</v>
      </c>
      <c r="E213" s="7" t="s">
        <v>20</v>
      </c>
      <c r="F213" s="1">
        <v>71.0797776140398</v>
      </c>
    </row>
    <row r="214">
      <c r="A214" s="2" t="s">
        <v>18</v>
      </c>
      <c r="B214" s="1" t="s">
        <v>383</v>
      </c>
      <c r="C214" s="1">
        <v>2015.0</v>
      </c>
      <c r="D214" s="2" t="s">
        <v>5</v>
      </c>
      <c r="E214" s="7" t="s">
        <v>20</v>
      </c>
      <c r="F214" s="1">
        <v>66.3559546027976</v>
      </c>
    </row>
    <row r="215">
      <c r="A215" s="2" t="s">
        <v>19</v>
      </c>
      <c r="B215" s="1" t="s">
        <v>380</v>
      </c>
      <c r="C215" s="1">
        <v>2015.0</v>
      </c>
      <c r="D215" s="2" t="s">
        <v>5</v>
      </c>
      <c r="E215" s="7" t="s">
        <v>20</v>
      </c>
      <c r="F215" s="1">
        <v>73.7819008745512</v>
      </c>
    </row>
    <row r="216">
      <c r="A216" s="2" t="s">
        <v>20</v>
      </c>
      <c r="B216" s="1" t="s">
        <v>387</v>
      </c>
      <c r="C216" s="1">
        <v>2015.0</v>
      </c>
      <c r="D216" s="2" t="s">
        <v>5</v>
      </c>
      <c r="E216" s="7" t="s">
        <v>20</v>
      </c>
      <c r="F216" s="1">
        <v>68.4318084395841</v>
      </c>
    </row>
    <row r="217">
      <c r="A217" s="2" t="s">
        <v>21</v>
      </c>
      <c r="B217" s="1" t="s">
        <v>393</v>
      </c>
      <c r="C217" s="1">
        <v>2015.0</v>
      </c>
      <c r="D217" s="2" t="s">
        <v>5</v>
      </c>
      <c r="E217" s="7" t="s">
        <v>20</v>
      </c>
      <c r="F217" s="1">
        <v>66.8226825243271</v>
      </c>
    </row>
    <row r="218">
      <c r="A218" s="2" t="s">
        <v>22</v>
      </c>
      <c r="B218" s="1" t="s">
        <v>408</v>
      </c>
      <c r="C218" s="1">
        <v>2015.0</v>
      </c>
      <c r="D218" s="2" t="s">
        <v>5</v>
      </c>
      <c r="E218" s="7" t="s">
        <v>20</v>
      </c>
      <c r="F218" s="1">
        <v>74.2647275296611</v>
      </c>
    </row>
    <row r="219">
      <c r="A219" s="2" t="s">
        <v>23</v>
      </c>
      <c r="B219" s="1" t="s">
        <v>379</v>
      </c>
      <c r="C219" s="1">
        <v>2015.0</v>
      </c>
      <c r="D219" s="2" t="s">
        <v>5</v>
      </c>
      <c r="E219" s="7" t="s">
        <v>20</v>
      </c>
      <c r="F219" s="1">
        <v>85.2077531892956</v>
      </c>
    </row>
    <row r="220">
      <c r="A220" s="2" t="s">
        <v>24</v>
      </c>
      <c r="B220" s="1" t="s">
        <v>386</v>
      </c>
      <c r="C220" s="1">
        <v>2015.0</v>
      </c>
      <c r="D220" s="2" t="s">
        <v>5</v>
      </c>
      <c r="E220" s="7" t="s">
        <v>20</v>
      </c>
      <c r="F220" s="1">
        <v>79.1769362505715</v>
      </c>
    </row>
    <row r="221">
      <c r="A221" s="2" t="s">
        <v>25</v>
      </c>
      <c r="B221" s="1" t="s">
        <v>406</v>
      </c>
      <c r="C221" s="1">
        <v>2015.0</v>
      </c>
      <c r="D221" s="2" t="s">
        <v>5</v>
      </c>
      <c r="E221" s="7" t="s">
        <v>20</v>
      </c>
      <c r="F221" s="1">
        <v>75.2319109461967</v>
      </c>
    </row>
    <row r="222">
      <c r="A222" s="2" t="s">
        <v>26</v>
      </c>
      <c r="B222" s="1" t="s">
        <v>392</v>
      </c>
      <c r="C222" s="1">
        <v>2015.0</v>
      </c>
      <c r="D222" s="2" t="s">
        <v>5</v>
      </c>
      <c r="E222" s="7" t="s">
        <v>20</v>
      </c>
      <c r="F222" s="1">
        <v>63.3635148131641</v>
      </c>
    </row>
    <row r="223">
      <c r="A223" s="2" t="s">
        <v>27</v>
      </c>
      <c r="B223" s="1" t="s">
        <v>389</v>
      </c>
      <c r="C223" s="1">
        <v>2015.0</v>
      </c>
      <c r="D223" s="2" t="s">
        <v>5</v>
      </c>
      <c r="E223" s="7" t="s">
        <v>20</v>
      </c>
      <c r="F223" s="1">
        <v>80.8024711429036</v>
      </c>
    </row>
    <row r="224">
      <c r="A224" s="2" t="s">
        <v>28</v>
      </c>
      <c r="B224" s="1" t="s">
        <v>391</v>
      </c>
      <c r="C224" s="1">
        <v>2015.0</v>
      </c>
      <c r="D224" s="2" t="s">
        <v>5</v>
      </c>
      <c r="E224" s="7" t="s">
        <v>20</v>
      </c>
      <c r="F224" s="1">
        <v>67.5368368586648</v>
      </c>
    </row>
    <row r="225">
      <c r="A225" s="2" t="s">
        <v>29</v>
      </c>
      <c r="B225" s="1" t="s">
        <v>396</v>
      </c>
      <c r="C225" s="1">
        <v>2015.0</v>
      </c>
      <c r="D225" s="2" t="s">
        <v>5</v>
      </c>
      <c r="E225" s="7" t="s">
        <v>20</v>
      </c>
      <c r="F225" s="1">
        <v>61.1936967099683</v>
      </c>
    </row>
    <row r="226">
      <c r="A226" s="2" t="s">
        <v>30</v>
      </c>
      <c r="B226" s="1" t="s">
        <v>376</v>
      </c>
      <c r="C226" s="1">
        <v>2015.0</v>
      </c>
      <c r="D226" s="2" t="s">
        <v>5</v>
      </c>
      <c r="E226" s="7" t="s">
        <v>20</v>
      </c>
      <c r="F226" s="1">
        <v>87.3168618483193</v>
      </c>
    </row>
    <row r="227">
      <c r="A227" s="2" t="s">
        <v>31</v>
      </c>
      <c r="B227" s="1" t="s">
        <v>407</v>
      </c>
      <c r="C227" s="1">
        <v>2015.0</v>
      </c>
      <c r="D227" s="2" t="s">
        <v>5</v>
      </c>
      <c r="E227" s="7" t="s">
        <v>20</v>
      </c>
      <c r="F227" s="1">
        <v>62.3830457047289</v>
      </c>
    </row>
    <row r="228">
      <c r="A228" s="2" t="s">
        <v>32</v>
      </c>
      <c r="B228" s="1" t="s">
        <v>381</v>
      </c>
      <c r="C228" s="1">
        <v>2015.0</v>
      </c>
      <c r="D228" s="2" t="s">
        <v>5</v>
      </c>
      <c r="E228" s="7" t="s">
        <v>20</v>
      </c>
      <c r="F228" s="1">
        <v>69.602438991194</v>
      </c>
    </row>
    <row r="229">
      <c r="A229" s="2" t="s">
        <v>33</v>
      </c>
      <c r="B229" s="1" t="s">
        <v>390</v>
      </c>
      <c r="C229" s="1">
        <v>2015.0</v>
      </c>
      <c r="D229" s="2" t="s">
        <v>5</v>
      </c>
      <c r="E229" s="7" t="s">
        <v>20</v>
      </c>
      <c r="F229" s="1">
        <v>61.8227531582527</v>
      </c>
    </row>
    <row r="230">
      <c r="A230" s="2" t="s">
        <v>34</v>
      </c>
      <c r="B230" s="1" t="s">
        <v>398</v>
      </c>
      <c r="C230" s="1">
        <v>2015.0</v>
      </c>
      <c r="D230" s="2" t="s">
        <v>5</v>
      </c>
      <c r="E230" s="7" t="s">
        <v>20</v>
      </c>
      <c r="F230" s="1">
        <v>76.984126984127</v>
      </c>
    </row>
    <row r="231">
      <c r="A231" s="2" t="s">
        <v>35</v>
      </c>
      <c r="B231" s="1" t="s">
        <v>399</v>
      </c>
      <c r="C231" s="1">
        <v>2015.0</v>
      </c>
      <c r="D231" s="2" t="s">
        <v>5</v>
      </c>
      <c r="E231" s="7" t="s">
        <v>20</v>
      </c>
      <c r="F231" s="1">
        <v>78.3962108049971</v>
      </c>
    </row>
    <row r="232">
      <c r="A232" s="2" t="s">
        <v>3</v>
      </c>
      <c r="B232" s="1" t="s">
        <v>400</v>
      </c>
      <c r="C232" s="1">
        <v>2015.0</v>
      </c>
      <c r="D232" s="2" t="s">
        <v>5</v>
      </c>
      <c r="E232" s="7" t="s">
        <v>20</v>
      </c>
      <c r="F232" s="1">
        <v>71.9836620465854</v>
      </c>
    </row>
    <row r="233">
      <c r="A233" s="2" t="s">
        <v>4</v>
      </c>
      <c r="B233" s="1" t="s">
        <v>378</v>
      </c>
      <c r="C233" s="1">
        <v>2016.0</v>
      </c>
      <c r="D233" s="2" t="s">
        <v>5</v>
      </c>
      <c r="E233" s="7" t="s">
        <v>20</v>
      </c>
      <c r="F233" s="1">
        <v>68.4095049911468</v>
      </c>
    </row>
    <row r="234">
      <c r="A234" s="2" t="s">
        <v>5</v>
      </c>
      <c r="B234" s="1" t="s">
        <v>384</v>
      </c>
      <c r="C234" s="1">
        <v>2016.0</v>
      </c>
      <c r="D234" s="2" t="s">
        <v>5</v>
      </c>
      <c r="E234" s="7" t="s">
        <v>20</v>
      </c>
      <c r="F234" s="1">
        <v>62.7024492097432</v>
      </c>
    </row>
    <row r="235">
      <c r="A235" s="2" t="s">
        <v>6</v>
      </c>
      <c r="B235" s="1" t="s">
        <v>394</v>
      </c>
      <c r="C235" s="1">
        <v>2016.0</v>
      </c>
      <c r="D235" s="2" t="s">
        <v>5</v>
      </c>
      <c r="E235" s="7" t="s">
        <v>20</v>
      </c>
      <c r="F235" s="1">
        <v>71.309346713396</v>
      </c>
    </row>
    <row r="236">
      <c r="A236" s="2" t="s">
        <v>7</v>
      </c>
      <c r="B236" s="1" t="s">
        <v>385</v>
      </c>
      <c r="C236" s="1">
        <v>2016.0</v>
      </c>
      <c r="D236" s="2" t="s">
        <v>5</v>
      </c>
      <c r="E236" s="7" t="s">
        <v>20</v>
      </c>
      <c r="F236" s="1">
        <v>72.7452182912339</v>
      </c>
    </row>
    <row r="237">
      <c r="A237" s="2" t="s">
        <v>10</v>
      </c>
      <c r="B237" s="1" t="s">
        <v>388</v>
      </c>
      <c r="C237" s="1">
        <v>2016.0</v>
      </c>
      <c r="D237" s="2" t="s">
        <v>5</v>
      </c>
      <c r="E237" s="7" t="s">
        <v>20</v>
      </c>
      <c r="F237" s="1">
        <v>80.978928470188</v>
      </c>
    </row>
    <row r="238">
      <c r="A238" s="2" t="s">
        <v>11</v>
      </c>
      <c r="B238" s="1" t="s">
        <v>402</v>
      </c>
      <c r="C238" s="1">
        <v>2016.0</v>
      </c>
      <c r="D238" s="2" t="s">
        <v>5</v>
      </c>
      <c r="E238" s="7" t="s">
        <v>20</v>
      </c>
      <c r="F238" s="1">
        <v>62.1237049667454</v>
      </c>
    </row>
    <row r="239">
      <c r="A239" s="2" t="s">
        <v>12</v>
      </c>
      <c r="B239" s="1" t="s">
        <v>401</v>
      </c>
      <c r="C239" s="1">
        <v>2016.0</v>
      </c>
      <c r="D239" s="2" t="s">
        <v>5</v>
      </c>
      <c r="E239" s="7" t="s">
        <v>20</v>
      </c>
      <c r="F239" s="1">
        <v>86.5611943560237</v>
      </c>
    </row>
    <row r="240">
      <c r="A240" s="2" t="s">
        <v>8</v>
      </c>
      <c r="B240" s="1" t="s">
        <v>405</v>
      </c>
      <c r="C240" s="1">
        <v>2016.0</v>
      </c>
      <c r="D240" s="2" t="s">
        <v>5</v>
      </c>
      <c r="E240" s="7" t="s">
        <v>20</v>
      </c>
      <c r="F240" s="1">
        <v>72.2124534849078</v>
      </c>
    </row>
    <row r="241">
      <c r="A241" s="2" t="s">
        <v>9</v>
      </c>
      <c r="B241" s="1" t="s">
        <v>397</v>
      </c>
      <c r="C241" s="1">
        <v>2016.0</v>
      </c>
      <c r="D241" s="2" t="s">
        <v>5</v>
      </c>
      <c r="E241" s="7" t="s">
        <v>20</v>
      </c>
      <c r="F241" s="1">
        <v>63.0636116820177</v>
      </c>
    </row>
    <row r="242">
      <c r="A242" s="2" t="s">
        <v>13</v>
      </c>
      <c r="B242" s="1" t="s">
        <v>403</v>
      </c>
      <c r="C242" s="1">
        <v>2016.0</v>
      </c>
      <c r="D242" s="2" t="s">
        <v>5</v>
      </c>
      <c r="E242" s="7" t="s">
        <v>20</v>
      </c>
      <c r="F242" s="1">
        <v>68.4404299320233</v>
      </c>
    </row>
    <row r="243">
      <c r="A243" s="2" t="s">
        <v>14</v>
      </c>
      <c r="B243" s="1" t="s">
        <v>395</v>
      </c>
      <c r="C243" s="1">
        <v>2016.0</v>
      </c>
      <c r="D243" s="2" t="s">
        <v>5</v>
      </c>
      <c r="E243" s="7" t="s">
        <v>20</v>
      </c>
      <c r="F243" s="1">
        <v>74.640518336531</v>
      </c>
    </row>
    <row r="244">
      <c r="A244" s="2" t="s">
        <v>15</v>
      </c>
      <c r="B244" s="1" t="s">
        <v>377</v>
      </c>
      <c r="C244" s="1">
        <v>2016.0</v>
      </c>
      <c r="D244" s="2" t="s">
        <v>5</v>
      </c>
      <c r="E244" s="7" t="s">
        <v>20</v>
      </c>
      <c r="F244" s="1">
        <v>87.5520070451012</v>
      </c>
    </row>
    <row r="245">
      <c r="A245" s="2" t="s">
        <v>16</v>
      </c>
      <c r="B245" s="1" t="s">
        <v>382</v>
      </c>
      <c r="C245" s="1">
        <v>2016.0</v>
      </c>
      <c r="D245" s="2" t="s">
        <v>5</v>
      </c>
      <c r="E245" s="7" t="s">
        <v>20</v>
      </c>
      <c r="F245" s="1">
        <v>74.1920859651165</v>
      </c>
    </row>
    <row r="246">
      <c r="A246" s="2" t="s">
        <v>17</v>
      </c>
      <c r="B246" s="1" t="s">
        <v>404</v>
      </c>
      <c r="C246" s="1">
        <v>2016.0</v>
      </c>
      <c r="D246" s="2" t="s">
        <v>5</v>
      </c>
      <c r="E246" s="7" t="s">
        <v>20</v>
      </c>
      <c r="F246" s="1">
        <v>72.1334216367151</v>
      </c>
    </row>
    <row r="247">
      <c r="A247" s="2" t="s">
        <v>18</v>
      </c>
      <c r="B247" s="1" t="s">
        <v>383</v>
      </c>
      <c r="C247" s="1">
        <v>2016.0</v>
      </c>
      <c r="D247" s="2" t="s">
        <v>5</v>
      </c>
      <c r="E247" s="7" t="s">
        <v>20</v>
      </c>
      <c r="F247" s="1">
        <v>69.0205335670203</v>
      </c>
    </row>
    <row r="248">
      <c r="A248" s="2" t="s">
        <v>19</v>
      </c>
      <c r="B248" s="1" t="s">
        <v>380</v>
      </c>
      <c r="C248" s="1">
        <v>2016.0</v>
      </c>
      <c r="D248" s="2" t="s">
        <v>5</v>
      </c>
      <c r="E248" s="7" t="s">
        <v>20</v>
      </c>
      <c r="F248" s="1">
        <v>75.0224773248747</v>
      </c>
    </row>
    <row r="249">
      <c r="A249" s="2" t="s">
        <v>20</v>
      </c>
      <c r="B249" s="1" t="s">
        <v>387</v>
      </c>
      <c r="C249" s="1">
        <v>2016.0</v>
      </c>
      <c r="D249" s="2" t="s">
        <v>5</v>
      </c>
      <c r="E249" s="7" t="s">
        <v>20</v>
      </c>
      <c r="F249" s="1">
        <v>69.6105167470806</v>
      </c>
    </row>
    <row r="250">
      <c r="A250" s="2" t="s">
        <v>21</v>
      </c>
      <c r="B250" s="1" t="s">
        <v>393</v>
      </c>
      <c r="C250" s="1">
        <v>2016.0</v>
      </c>
      <c r="D250" s="2" t="s">
        <v>5</v>
      </c>
      <c r="E250" s="7" t="s">
        <v>20</v>
      </c>
      <c r="F250" s="1">
        <v>69.0980315071186</v>
      </c>
    </row>
    <row r="251">
      <c r="A251" s="2" t="s">
        <v>22</v>
      </c>
      <c r="B251" s="1" t="s">
        <v>408</v>
      </c>
      <c r="C251" s="1">
        <v>2016.0</v>
      </c>
      <c r="D251" s="2" t="s">
        <v>5</v>
      </c>
      <c r="E251" s="7" t="s">
        <v>20</v>
      </c>
      <c r="F251" s="1">
        <v>74.9195248586889</v>
      </c>
    </row>
    <row r="252">
      <c r="A252" s="2" t="s">
        <v>23</v>
      </c>
      <c r="B252" s="1" t="s">
        <v>379</v>
      </c>
      <c r="C252" s="1">
        <v>2016.0</v>
      </c>
      <c r="D252" s="2" t="s">
        <v>5</v>
      </c>
      <c r="E252" s="7" t="s">
        <v>20</v>
      </c>
      <c r="F252" s="1">
        <v>86.2031636057974</v>
      </c>
    </row>
    <row r="253">
      <c r="A253" s="2" t="s">
        <v>24</v>
      </c>
      <c r="B253" s="1" t="s">
        <v>386</v>
      </c>
      <c r="C253" s="1">
        <v>2016.0</v>
      </c>
      <c r="D253" s="2" t="s">
        <v>5</v>
      </c>
      <c r="E253" s="7" t="s">
        <v>20</v>
      </c>
      <c r="F253" s="1">
        <v>82.9363959897574</v>
      </c>
    </row>
    <row r="254">
      <c r="A254" s="2" t="s">
        <v>25</v>
      </c>
      <c r="B254" s="1" t="s">
        <v>406</v>
      </c>
      <c r="C254" s="1">
        <v>2016.0</v>
      </c>
      <c r="D254" s="2" t="s">
        <v>5</v>
      </c>
      <c r="E254" s="7" t="s">
        <v>20</v>
      </c>
      <c r="F254" s="1">
        <v>76.5004044680814</v>
      </c>
    </row>
    <row r="255">
      <c r="A255" s="2" t="s">
        <v>26</v>
      </c>
      <c r="B255" s="1" t="s">
        <v>392</v>
      </c>
      <c r="C255" s="1">
        <v>2016.0</v>
      </c>
      <c r="D255" s="2" t="s">
        <v>5</v>
      </c>
      <c r="E255" s="7" t="s">
        <v>20</v>
      </c>
      <c r="F255" s="1">
        <v>65.7731599721384</v>
      </c>
    </row>
    <row r="256">
      <c r="A256" s="2" t="s">
        <v>27</v>
      </c>
      <c r="B256" s="1" t="s">
        <v>389</v>
      </c>
      <c r="C256" s="1">
        <v>2016.0</v>
      </c>
      <c r="D256" s="2" t="s">
        <v>5</v>
      </c>
      <c r="E256" s="7" t="s">
        <v>20</v>
      </c>
      <c r="F256" s="1">
        <v>84.4026017586205</v>
      </c>
    </row>
    <row r="257">
      <c r="A257" s="2" t="s">
        <v>28</v>
      </c>
      <c r="B257" s="1" t="s">
        <v>391</v>
      </c>
      <c r="C257" s="1">
        <v>2016.0</v>
      </c>
      <c r="D257" s="2" t="s">
        <v>5</v>
      </c>
      <c r="E257" s="7" t="s">
        <v>20</v>
      </c>
      <c r="F257" s="1">
        <v>67.6796939735466</v>
      </c>
    </row>
    <row r="258">
      <c r="A258" s="2" t="s">
        <v>29</v>
      </c>
      <c r="B258" s="1" t="s">
        <v>396</v>
      </c>
      <c r="C258" s="1">
        <v>2016.0</v>
      </c>
      <c r="D258" s="2" t="s">
        <v>5</v>
      </c>
      <c r="E258" s="7" t="s">
        <v>20</v>
      </c>
      <c r="F258" s="1">
        <v>63.0721083221562</v>
      </c>
    </row>
    <row r="259">
      <c r="A259" s="2" t="s">
        <v>30</v>
      </c>
      <c r="B259" s="1" t="s">
        <v>376</v>
      </c>
      <c r="C259" s="1">
        <v>2016.0</v>
      </c>
      <c r="D259" s="2" t="s">
        <v>5</v>
      </c>
      <c r="E259" s="7" t="s">
        <v>20</v>
      </c>
      <c r="F259" s="1">
        <v>89.1027409372237</v>
      </c>
    </row>
    <row r="260">
      <c r="A260" s="2" t="s">
        <v>31</v>
      </c>
      <c r="B260" s="1" t="s">
        <v>407</v>
      </c>
      <c r="C260" s="1">
        <v>2016.0</v>
      </c>
      <c r="D260" s="2" t="s">
        <v>5</v>
      </c>
      <c r="E260" s="7" t="s">
        <v>20</v>
      </c>
      <c r="F260" s="1">
        <v>62.511589361096</v>
      </c>
    </row>
    <row r="261">
      <c r="A261" s="2" t="s">
        <v>32</v>
      </c>
      <c r="B261" s="1" t="s">
        <v>381</v>
      </c>
      <c r="C261" s="1">
        <v>2016.0</v>
      </c>
      <c r="D261" s="2" t="s">
        <v>5</v>
      </c>
      <c r="E261" s="7" t="s">
        <v>20</v>
      </c>
      <c r="F261" s="1">
        <v>72.2770926552439</v>
      </c>
    </row>
    <row r="262">
      <c r="A262" s="2" t="s">
        <v>33</v>
      </c>
      <c r="B262" s="1" t="s">
        <v>390</v>
      </c>
      <c r="C262" s="1">
        <v>2016.0</v>
      </c>
      <c r="D262" s="2" t="s">
        <v>5</v>
      </c>
      <c r="E262" s="7" t="s">
        <v>20</v>
      </c>
      <c r="F262" s="1">
        <v>64.3175688978631</v>
      </c>
    </row>
    <row r="263">
      <c r="A263" s="2" t="s">
        <v>34</v>
      </c>
      <c r="B263" s="1" t="s">
        <v>398</v>
      </c>
      <c r="C263" s="1">
        <v>2016.0</v>
      </c>
      <c r="D263" s="2" t="s">
        <v>5</v>
      </c>
      <c r="E263" s="7" t="s">
        <v>20</v>
      </c>
      <c r="F263" s="1">
        <v>79.0076760485037</v>
      </c>
    </row>
    <row r="264">
      <c r="A264" s="2" t="s">
        <v>35</v>
      </c>
      <c r="B264" s="1" t="s">
        <v>399</v>
      </c>
      <c r="C264" s="1">
        <v>2016.0</v>
      </c>
      <c r="D264" s="2" t="s">
        <v>5</v>
      </c>
      <c r="E264" s="7" t="s">
        <v>20</v>
      </c>
      <c r="F264" s="1">
        <v>78.3574630326137</v>
      </c>
    </row>
    <row r="265">
      <c r="A265" s="2" t="s">
        <v>3</v>
      </c>
      <c r="B265" s="1" t="s">
        <v>400</v>
      </c>
      <c r="C265" s="1">
        <v>2016.0</v>
      </c>
      <c r="D265" s="2" t="s">
        <v>5</v>
      </c>
      <c r="E265" s="7" t="s">
        <v>20</v>
      </c>
      <c r="F265" s="1">
        <v>73.9474860407231</v>
      </c>
    </row>
    <row r="266">
      <c r="A266" s="2" t="s">
        <v>4</v>
      </c>
      <c r="B266" s="1" t="s">
        <v>378</v>
      </c>
      <c r="C266" s="1">
        <v>2017.0</v>
      </c>
      <c r="D266" s="2" t="s">
        <v>5</v>
      </c>
      <c r="E266" s="7" t="s">
        <v>20</v>
      </c>
      <c r="F266" s="1">
        <v>69.8314108251996</v>
      </c>
    </row>
    <row r="267">
      <c r="A267" s="2" t="s">
        <v>5</v>
      </c>
      <c r="B267" s="1" t="s">
        <v>384</v>
      </c>
      <c r="C267" s="1">
        <v>2017.0</v>
      </c>
      <c r="D267" s="2" t="s">
        <v>5</v>
      </c>
      <c r="E267" s="7" t="s">
        <v>20</v>
      </c>
      <c r="F267" s="1">
        <v>63.0183435241801</v>
      </c>
    </row>
    <row r="268">
      <c r="A268" s="2" t="s">
        <v>6</v>
      </c>
      <c r="B268" s="1" t="s">
        <v>394</v>
      </c>
      <c r="C268" s="1">
        <v>2017.0</v>
      </c>
      <c r="D268" s="2" t="s">
        <v>5</v>
      </c>
      <c r="E268" s="7" t="s">
        <v>20</v>
      </c>
      <c r="F268" s="1">
        <v>70.6286422814631</v>
      </c>
    </row>
    <row r="269">
      <c r="A269" s="2" t="s">
        <v>7</v>
      </c>
      <c r="B269" s="1" t="s">
        <v>385</v>
      </c>
      <c r="C269" s="1">
        <v>2017.0</v>
      </c>
      <c r="D269" s="2" t="s">
        <v>5</v>
      </c>
      <c r="E269" s="7" t="s">
        <v>20</v>
      </c>
      <c r="F269" s="1">
        <v>73.2334492140266</v>
      </c>
    </row>
    <row r="270">
      <c r="A270" s="2" t="s">
        <v>10</v>
      </c>
      <c r="B270" s="1" t="s">
        <v>388</v>
      </c>
      <c r="C270" s="1">
        <v>2017.0</v>
      </c>
      <c r="D270" s="2" t="s">
        <v>5</v>
      </c>
      <c r="E270" s="7" t="s">
        <v>20</v>
      </c>
      <c r="F270" s="1">
        <v>79.9619848206995</v>
      </c>
    </row>
    <row r="271">
      <c r="A271" s="2" t="s">
        <v>11</v>
      </c>
      <c r="B271" s="1" t="s">
        <v>402</v>
      </c>
      <c r="C271" s="1">
        <v>2017.0</v>
      </c>
      <c r="D271" s="2" t="s">
        <v>5</v>
      </c>
      <c r="E271" s="7" t="s">
        <v>20</v>
      </c>
      <c r="F271" s="1">
        <v>62.427975063171</v>
      </c>
    </row>
    <row r="272">
      <c r="A272" s="2" t="s">
        <v>12</v>
      </c>
      <c r="B272" s="1" t="s">
        <v>401</v>
      </c>
      <c r="C272" s="1">
        <v>2017.0</v>
      </c>
      <c r="D272" s="2" t="s">
        <v>5</v>
      </c>
      <c r="E272" s="7" t="s">
        <v>20</v>
      </c>
      <c r="F272" s="1">
        <v>85.7190566260787</v>
      </c>
    </row>
    <row r="273">
      <c r="A273" s="2" t="s">
        <v>8</v>
      </c>
      <c r="B273" s="1" t="s">
        <v>405</v>
      </c>
      <c r="C273" s="1">
        <v>2017.0</v>
      </c>
      <c r="D273" s="2" t="s">
        <v>5</v>
      </c>
      <c r="E273" s="7" t="s">
        <v>20</v>
      </c>
      <c r="F273" s="1">
        <v>74.3821422158897</v>
      </c>
    </row>
    <row r="274">
      <c r="A274" s="2" t="s">
        <v>9</v>
      </c>
      <c r="B274" s="1" t="s">
        <v>397</v>
      </c>
      <c r="C274" s="1">
        <v>2017.0</v>
      </c>
      <c r="D274" s="2" t="s">
        <v>5</v>
      </c>
      <c r="E274" s="7" t="s">
        <v>20</v>
      </c>
      <c r="F274" s="1">
        <v>62.4227968867688</v>
      </c>
    </row>
    <row r="275">
      <c r="A275" s="2" t="s">
        <v>13</v>
      </c>
      <c r="B275" s="1" t="s">
        <v>403</v>
      </c>
      <c r="C275" s="1">
        <v>2017.0</v>
      </c>
      <c r="D275" s="2" t="s">
        <v>5</v>
      </c>
      <c r="E275" s="7" t="s">
        <v>20</v>
      </c>
      <c r="F275" s="1">
        <v>67.051078488723</v>
      </c>
    </row>
    <row r="276">
      <c r="A276" s="2" t="s">
        <v>14</v>
      </c>
      <c r="B276" s="1" t="s">
        <v>395</v>
      </c>
      <c r="C276" s="1">
        <v>2017.0</v>
      </c>
      <c r="D276" s="2" t="s">
        <v>5</v>
      </c>
      <c r="E276" s="7" t="s">
        <v>20</v>
      </c>
      <c r="F276" s="1">
        <v>73.6364846716681</v>
      </c>
    </row>
    <row r="277">
      <c r="A277" s="2" t="s">
        <v>15</v>
      </c>
      <c r="B277" s="1" t="s">
        <v>377</v>
      </c>
      <c r="C277" s="1">
        <v>2017.0</v>
      </c>
      <c r="D277" s="2" t="s">
        <v>5</v>
      </c>
      <c r="E277" s="7" t="s">
        <v>20</v>
      </c>
      <c r="F277" s="1">
        <v>85.064605570758</v>
      </c>
    </row>
    <row r="278">
      <c r="A278" s="2" t="s">
        <v>16</v>
      </c>
      <c r="B278" s="1" t="s">
        <v>382</v>
      </c>
      <c r="C278" s="1">
        <v>2017.0</v>
      </c>
      <c r="D278" s="2" t="s">
        <v>5</v>
      </c>
      <c r="E278" s="7" t="s">
        <v>20</v>
      </c>
      <c r="F278" s="1">
        <v>74.1152071470646</v>
      </c>
    </row>
    <row r="279">
      <c r="A279" s="2" t="s">
        <v>17</v>
      </c>
      <c r="B279" s="1" t="s">
        <v>404</v>
      </c>
      <c r="C279" s="1">
        <v>2017.0</v>
      </c>
      <c r="D279" s="2" t="s">
        <v>5</v>
      </c>
      <c r="E279" s="7" t="s">
        <v>20</v>
      </c>
      <c r="F279" s="1">
        <v>72.7572241509535</v>
      </c>
    </row>
    <row r="280">
      <c r="A280" s="2" t="s">
        <v>18</v>
      </c>
      <c r="B280" s="1" t="s">
        <v>383</v>
      </c>
      <c r="C280" s="1">
        <v>2017.0</v>
      </c>
      <c r="D280" s="2" t="s">
        <v>5</v>
      </c>
      <c r="E280" s="7" t="s">
        <v>20</v>
      </c>
      <c r="F280" s="1">
        <v>68.2176432710882</v>
      </c>
    </row>
    <row r="281">
      <c r="A281" s="2" t="s">
        <v>19</v>
      </c>
      <c r="B281" s="1" t="s">
        <v>380</v>
      </c>
      <c r="C281" s="1">
        <v>2017.0</v>
      </c>
      <c r="D281" s="2" t="s">
        <v>5</v>
      </c>
      <c r="E281" s="7" t="s">
        <v>20</v>
      </c>
      <c r="F281" s="1">
        <v>76.3228596468543</v>
      </c>
    </row>
    <row r="282">
      <c r="A282" s="2" t="s">
        <v>20</v>
      </c>
      <c r="B282" s="1" t="s">
        <v>387</v>
      </c>
      <c r="C282" s="1">
        <v>2017.0</v>
      </c>
      <c r="D282" s="2" t="s">
        <v>5</v>
      </c>
      <c r="E282" s="7" t="s">
        <v>20</v>
      </c>
      <c r="F282" s="1">
        <v>69.0291068580542</v>
      </c>
    </row>
    <row r="283">
      <c r="A283" s="2" t="s">
        <v>21</v>
      </c>
      <c r="B283" s="1" t="s">
        <v>393</v>
      </c>
      <c r="C283" s="1">
        <v>2017.0</v>
      </c>
      <c r="D283" s="2" t="s">
        <v>5</v>
      </c>
      <c r="E283" s="7" t="s">
        <v>20</v>
      </c>
      <c r="F283" s="1">
        <v>68.3611733125635</v>
      </c>
    </row>
    <row r="284">
      <c r="A284" s="2" t="s">
        <v>22</v>
      </c>
      <c r="B284" s="1" t="s">
        <v>408</v>
      </c>
      <c r="C284" s="1">
        <v>2017.0</v>
      </c>
      <c r="D284" s="2" t="s">
        <v>5</v>
      </c>
      <c r="E284" s="7" t="s">
        <v>20</v>
      </c>
      <c r="F284" s="1">
        <v>74.1530808810945</v>
      </c>
    </row>
    <row r="285">
      <c r="A285" s="2" t="s">
        <v>23</v>
      </c>
      <c r="B285" s="1" t="s">
        <v>379</v>
      </c>
      <c r="C285" s="1">
        <v>2017.0</v>
      </c>
      <c r="D285" s="2" t="s">
        <v>5</v>
      </c>
      <c r="E285" s="7" t="s">
        <v>20</v>
      </c>
      <c r="F285" s="1">
        <v>84.1195204437224</v>
      </c>
    </row>
    <row r="286">
      <c r="A286" s="2" t="s">
        <v>24</v>
      </c>
      <c r="B286" s="1" t="s">
        <v>386</v>
      </c>
      <c r="C286" s="1">
        <v>2017.0</v>
      </c>
      <c r="D286" s="2" t="s">
        <v>5</v>
      </c>
      <c r="E286" s="7" t="s">
        <v>20</v>
      </c>
      <c r="F286" s="1">
        <v>82.6312794866699</v>
      </c>
    </row>
    <row r="287">
      <c r="A287" s="2" t="s">
        <v>25</v>
      </c>
      <c r="B287" s="1" t="s">
        <v>406</v>
      </c>
      <c r="C287" s="1">
        <v>2017.0</v>
      </c>
      <c r="D287" s="2" t="s">
        <v>5</v>
      </c>
      <c r="E287" s="7" t="s">
        <v>20</v>
      </c>
      <c r="F287" s="1">
        <v>77.1518371111832</v>
      </c>
    </row>
    <row r="288">
      <c r="A288" s="2" t="s">
        <v>26</v>
      </c>
      <c r="B288" s="1" t="s">
        <v>392</v>
      </c>
      <c r="C288" s="1">
        <v>2017.0</v>
      </c>
      <c r="D288" s="2" t="s">
        <v>5</v>
      </c>
      <c r="E288" s="7" t="s">
        <v>20</v>
      </c>
      <c r="F288" s="1">
        <v>66.2548385991756</v>
      </c>
    </row>
    <row r="289">
      <c r="A289" s="2" t="s">
        <v>27</v>
      </c>
      <c r="B289" s="1" t="s">
        <v>389</v>
      </c>
      <c r="C289" s="1">
        <v>2017.0</v>
      </c>
      <c r="D289" s="2" t="s">
        <v>5</v>
      </c>
      <c r="E289" s="7" t="s">
        <v>20</v>
      </c>
      <c r="F289" s="1">
        <v>84.1822735698009</v>
      </c>
    </row>
    <row r="290">
      <c r="A290" s="2" t="s">
        <v>28</v>
      </c>
      <c r="B290" s="1" t="s">
        <v>391</v>
      </c>
      <c r="C290" s="1">
        <v>2017.0</v>
      </c>
      <c r="D290" s="2" t="s">
        <v>5</v>
      </c>
      <c r="E290" s="7" t="s">
        <v>20</v>
      </c>
      <c r="F290" s="1">
        <v>68.5915095227636</v>
      </c>
    </row>
    <row r="291">
      <c r="A291" s="2" t="s">
        <v>29</v>
      </c>
      <c r="B291" s="1" t="s">
        <v>396</v>
      </c>
      <c r="C291" s="1">
        <v>2017.0</v>
      </c>
      <c r="D291" s="2" t="s">
        <v>5</v>
      </c>
      <c r="E291" s="7" t="s">
        <v>20</v>
      </c>
      <c r="F291" s="1">
        <v>63.2792654445404</v>
      </c>
    </row>
    <row r="292">
      <c r="A292" s="2" t="s">
        <v>30</v>
      </c>
      <c r="B292" s="1" t="s">
        <v>376</v>
      </c>
      <c r="C292" s="1">
        <v>2017.0</v>
      </c>
      <c r="D292" s="2" t="s">
        <v>5</v>
      </c>
      <c r="E292" s="7" t="s">
        <v>20</v>
      </c>
      <c r="F292" s="1">
        <v>86.7400548648477</v>
      </c>
    </row>
    <row r="293">
      <c r="A293" s="2" t="s">
        <v>31</v>
      </c>
      <c r="B293" s="1" t="s">
        <v>407</v>
      </c>
      <c r="C293" s="1">
        <v>2017.0</v>
      </c>
      <c r="D293" s="2" t="s">
        <v>5</v>
      </c>
      <c r="E293" s="7" t="s">
        <v>20</v>
      </c>
      <c r="F293" s="1">
        <v>62.5938655418424</v>
      </c>
    </row>
    <row r="294">
      <c r="A294" s="2" t="s">
        <v>32</v>
      </c>
      <c r="B294" s="1" t="s">
        <v>381</v>
      </c>
      <c r="C294" s="1">
        <v>2017.0</v>
      </c>
      <c r="D294" s="2" t="s">
        <v>5</v>
      </c>
      <c r="E294" s="7" t="s">
        <v>20</v>
      </c>
      <c r="F294" s="1">
        <v>72.7766230924903</v>
      </c>
    </row>
    <row r="295">
      <c r="A295" s="2" t="s">
        <v>33</v>
      </c>
      <c r="B295" s="1" t="s">
        <v>390</v>
      </c>
      <c r="C295" s="1">
        <v>2017.0</v>
      </c>
      <c r="D295" s="2" t="s">
        <v>5</v>
      </c>
      <c r="E295" s="7" t="s">
        <v>20</v>
      </c>
      <c r="F295" s="1">
        <v>62.0556426638139</v>
      </c>
    </row>
    <row r="296">
      <c r="A296" s="2" t="s">
        <v>34</v>
      </c>
      <c r="B296" s="1" t="s">
        <v>398</v>
      </c>
      <c r="C296" s="1">
        <v>2017.0</v>
      </c>
      <c r="D296" s="2" t="s">
        <v>5</v>
      </c>
      <c r="E296" s="7" t="s">
        <v>20</v>
      </c>
      <c r="F296" s="1">
        <v>80.9562783084235</v>
      </c>
    </row>
    <row r="297">
      <c r="A297" s="2" t="s">
        <v>35</v>
      </c>
      <c r="B297" s="1" t="s">
        <v>399</v>
      </c>
      <c r="C297" s="1">
        <v>2017.0</v>
      </c>
      <c r="D297" s="2" t="s">
        <v>5</v>
      </c>
      <c r="E297" s="7" t="s">
        <v>20</v>
      </c>
      <c r="F297" s="1">
        <v>78.3257377353432</v>
      </c>
    </row>
    <row r="298">
      <c r="A298" s="2" t="s">
        <v>3</v>
      </c>
      <c r="B298" s="1" t="s">
        <v>400</v>
      </c>
      <c r="C298" s="1">
        <v>2017.0</v>
      </c>
      <c r="D298" s="2" t="s">
        <v>5</v>
      </c>
      <c r="E298" s="7" t="s">
        <v>20</v>
      </c>
      <c r="F298" s="1">
        <v>73.4897568152669</v>
      </c>
    </row>
    <row r="299">
      <c r="A299" s="2" t="s">
        <v>4</v>
      </c>
      <c r="B299" s="1" t="s">
        <v>378</v>
      </c>
      <c r="C299" s="1">
        <v>2018.0</v>
      </c>
      <c r="D299" s="2" t="s">
        <v>5</v>
      </c>
      <c r="E299" s="7" t="s">
        <v>20</v>
      </c>
      <c r="F299" s="1">
        <v>69.3597049949715</v>
      </c>
    </row>
    <row r="300">
      <c r="A300" s="2" t="s">
        <v>5</v>
      </c>
      <c r="B300" s="1" t="s">
        <v>384</v>
      </c>
      <c r="C300" s="1">
        <v>2018.0</v>
      </c>
      <c r="D300" s="2" t="s">
        <v>5</v>
      </c>
      <c r="E300" s="7" t="s">
        <v>20</v>
      </c>
      <c r="F300" s="1">
        <v>61.6402057863584</v>
      </c>
    </row>
    <row r="301">
      <c r="A301" s="2" t="s">
        <v>6</v>
      </c>
      <c r="B301" s="1" t="s">
        <v>394</v>
      </c>
      <c r="C301" s="1">
        <v>2018.0</v>
      </c>
      <c r="D301" s="2" t="s">
        <v>5</v>
      </c>
      <c r="E301" s="7" t="s">
        <v>20</v>
      </c>
      <c r="F301" s="1">
        <v>69.860274573874</v>
      </c>
    </row>
    <row r="302">
      <c r="A302" s="2" t="s">
        <v>7</v>
      </c>
      <c r="B302" s="1" t="s">
        <v>385</v>
      </c>
      <c r="C302" s="1">
        <v>2018.0</v>
      </c>
      <c r="D302" s="2" t="s">
        <v>5</v>
      </c>
      <c r="E302" s="7" t="s">
        <v>20</v>
      </c>
      <c r="F302" s="1">
        <v>72.8002533154522</v>
      </c>
    </row>
    <row r="303">
      <c r="A303" s="2" t="s">
        <v>10</v>
      </c>
      <c r="B303" s="1" t="s">
        <v>388</v>
      </c>
      <c r="C303" s="1">
        <v>2018.0</v>
      </c>
      <c r="D303" s="2" t="s">
        <v>5</v>
      </c>
      <c r="E303" s="7" t="s">
        <v>20</v>
      </c>
      <c r="F303" s="1">
        <v>78.407279913304</v>
      </c>
    </row>
    <row r="304">
      <c r="A304" s="2" t="s">
        <v>11</v>
      </c>
      <c r="B304" s="1" t="s">
        <v>402</v>
      </c>
      <c r="C304" s="1">
        <v>2018.0</v>
      </c>
      <c r="D304" s="2" t="s">
        <v>5</v>
      </c>
      <c r="E304" s="7" t="s">
        <v>20</v>
      </c>
      <c r="F304" s="1">
        <v>63.3165498237225</v>
      </c>
    </row>
    <row r="305">
      <c r="A305" s="2" t="s">
        <v>12</v>
      </c>
      <c r="B305" s="1" t="s">
        <v>401</v>
      </c>
      <c r="C305" s="1">
        <v>2018.0</v>
      </c>
      <c r="D305" s="2" t="s">
        <v>5</v>
      </c>
      <c r="E305" s="7" t="s">
        <v>20</v>
      </c>
      <c r="F305" s="1">
        <v>85.1269105011026</v>
      </c>
    </row>
    <row r="306">
      <c r="A306" s="2" t="s">
        <v>8</v>
      </c>
      <c r="B306" s="1" t="s">
        <v>405</v>
      </c>
      <c r="C306" s="1">
        <v>2018.0</v>
      </c>
      <c r="D306" s="2" t="s">
        <v>5</v>
      </c>
      <c r="E306" s="7" t="s">
        <v>20</v>
      </c>
      <c r="F306" s="1">
        <v>70.8668459099847</v>
      </c>
    </row>
    <row r="307">
      <c r="A307" s="2" t="s">
        <v>9</v>
      </c>
      <c r="B307" s="1" t="s">
        <v>397</v>
      </c>
      <c r="C307" s="1">
        <v>2018.0</v>
      </c>
      <c r="D307" s="2" t="s">
        <v>5</v>
      </c>
      <c r="E307" s="7" t="s">
        <v>20</v>
      </c>
      <c r="F307" s="1">
        <v>60.7252856433184</v>
      </c>
    </row>
    <row r="308">
      <c r="A308" s="2" t="s">
        <v>13</v>
      </c>
      <c r="B308" s="1" t="s">
        <v>403</v>
      </c>
      <c r="C308" s="1">
        <v>2018.0</v>
      </c>
      <c r="D308" s="2" t="s">
        <v>5</v>
      </c>
      <c r="E308" s="7" t="s">
        <v>20</v>
      </c>
      <c r="F308" s="1">
        <v>66.386891232254</v>
      </c>
    </row>
    <row r="309">
      <c r="A309" s="2" t="s">
        <v>14</v>
      </c>
      <c r="B309" s="1" t="s">
        <v>395</v>
      </c>
      <c r="C309" s="1">
        <v>2018.0</v>
      </c>
      <c r="D309" s="2" t="s">
        <v>5</v>
      </c>
      <c r="E309" s="7" t="s">
        <v>20</v>
      </c>
      <c r="F309" s="1">
        <v>72.5696513814552</v>
      </c>
    </row>
    <row r="310">
      <c r="A310" s="2" t="s">
        <v>15</v>
      </c>
      <c r="B310" s="1" t="s">
        <v>377</v>
      </c>
      <c r="C310" s="1">
        <v>2018.0</v>
      </c>
      <c r="D310" s="2" t="s">
        <v>5</v>
      </c>
      <c r="E310" s="7" t="s">
        <v>20</v>
      </c>
      <c r="F310" s="1">
        <v>83.1941573526991</v>
      </c>
    </row>
    <row r="311">
      <c r="A311" s="2" t="s">
        <v>16</v>
      </c>
      <c r="B311" s="1" t="s">
        <v>382</v>
      </c>
      <c r="C311" s="1">
        <v>2018.0</v>
      </c>
      <c r="D311" s="2" t="s">
        <v>5</v>
      </c>
      <c r="E311" s="7" t="s">
        <v>20</v>
      </c>
      <c r="F311" s="1">
        <v>72.7263783763842</v>
      </c>
    </row>
    <row r="312">
      <c r="A312" s="2" t="s">
        <v>17</v>
      </c>
      <c r="B312" s="1" t="s">
        <v>404</v>
      </c>
      <c r="C312" s="1">
        <v>2018.0</v>
      </c>
      <c r="D312" s="2" t="s">
        <v>5</v>
      </c>
      <c r="E312" s="7" t="s">
        <v>20</v>
      </c>
      <c r="F312" s="1">
        <v>71.697481784941</v>
      </c>
    </row>
    <row r="313">
      <c r="A313" s="2" t="s">
        <v>18</v>
      </c>
      <c r="B313" s="1" t="s">
        <v>383</v>
      </c>
      <c r="C313" s="1">
        <v>2018.0</v>
      </c>
      <c r="D313" s="2" t="s">
        <v>5</v>
      </c>
      <c r="E313" s="7" t="s">
        <v>20</v>
      </c>
      <c r="F313" s="1">
        <v>66.6475187602494</v>
      </c>
    </row>
    <row r="314">
      <c r="A314" s="2" t="s">
        <v>19</v>
      </c>
      <c r="B314" s="1" t="s">
        <v>380</v>
      </c>
      <c r="C314" s="1">
        <v>2018.0</v>
      </c>
      <c r="D314" s="2" t="s">
        <v>5</v>
      </c>
      <c r="E314" s="7" t="s">
        <v>20</v>
      </c>
      <c r="F314" s="1">
        <v>75.8179410529791</v>
      </c>
    </row>
    <row r="315">
      <c r="A315" s="2" t="s">
        <v>20</v>
      </c>
      <c r="B315" s="1" t="s">
        <v>387</v>
      </c>
      <c r="C315" s="1">
        <v>2018.0</v>
      </c>
      <c r="D315" s="2" t="s">
        <v>5</v>
      </c>
      <c r="E315" s="7" t="s">
        <v>20</v>
      </c>
      <c r="F315" s="1">
        <v>67.2705049983107</v>
      </c>
    </row>
    <row r="316">
      <c r="A316" s="2" t="s">
        <v>21</v>
      </c>
      <c r="B316" s="1" t="s">
        <v>393</v>
      </c>
      <c r="C316" s="1">
        <v>2018.0</v>
      </c>
      <c r="D316" s="2" t="s">
        <v>5</v>
      </c>
      <c r="E316" s="7" t="s">
        <v>20</v>
      </c>
      <c r="F316" s="1">
        <v>64.9224271201413</v>
      </c>
    </row>
    <row r="317">
      <c r="A317" s="2" t="s">
        <v>22</v>
      </c>
      <c r="B317" s="1" t="s">
        <v>408</v>
      </c>
      <c r="C317" s="1">
        <v>2018.0</v>
      </c>
      <c r="D317" s="2" t="s">
        <v>5</v>
      </c>
      <c r="E317" s="7" t="s">
        <v>20</v>
      </c>
      <c r="F317" s="1">
        <v>74.5485896830871</v>
      </c>
    </row>
    <row r="318">
      <c r="A318" s="2" t="s">
        <v>23</v>
      </c>
      <c r="B318" s="1" t="s">
        <v>379</v>
      </c>
      <c r="C318" s="1">
        <v>2018.0</v>
      </c>
      <c r="D318" s="2" t="s">
        <v>5</v>
      </c>
      <c r="E318" s="7" t="s">
        <v>20</v>
      </c>
      <c r="F318" s="1">
        <v>68.8757160561232</v>
      </c>
    </row>
    <row r="319">
      <c r="A319" s="2" t="s">
        <v>24</v>
      </c>
      <c r="B319" s="1" t="s">
        <v>386</v>
      </c>
      <c r="C319" s="1">
        <v>2018.0</v>
      </c>
      <c r="D319" s="2" t="s">
        <v>5</v>
      </c>
      <c r="E319" s="7" t="s">
        <v>20</v>
      </c>
      <c r="F319" s="1">
        <v>81.4830397342309</v>
      </c>
    </row>
    <row r="320">
      <c r="A320" s="2" t="s">
        <v>25</v>
      </c>
      <c r="B320" s="1" t="s">
        <v>406</v>
      </c>
      <c r="C320" s="1">
        <v>2018.0</v>
      </c>
      <c r="D320" s="2" t="s">
        <v>5</v>
      </c>
      <c r="E320" s="7" t="s">
        <v>20</v>
      </c>
      <c r="F320" s="1">
        <v>75.3949018677333</v>
      </c>
    </row>
    <row r="321">
      <c r="A321" s="2" t="s">
        <v>26</v>
      </c>
      <c r="B321" s="1" t="s">
        <v>392</v>
      </c>
      <c r="C321" s="1">
        <v>2018.0</v>
      </c>
      <c r="D321" s="2" t="s">
        <v>5</v>
      </c>
      <c r="E321" s="7" t="s">
        <v>20</v>
      </c>
      <c r="F321" s="1">
        <v>66.7283950617284</v>
      </c>
    </row>
    <row r="322">
      <c r="A322" s="2" t="s">
        <v>27</v>
      </c>
      <c r="B322" s="1" t="s">
        <v>389</v>
      </c>
      <c r="C322" s="1">
        <v>2018.0</v>
      </c>
      <c r="D322" s="2" t="s">
        <v>5</v>
      </c>
      <c r="E322" s="7" t="s">
        <v>20</v>
      </c>
      <c r="F322" s="1">
        <v>84.1179506773651</v>
      </c>
    </row>
    <row r="323">
      <c r="A323" s="2" t="s">
        <v>28</v>
      </c>
      <c r="B323" s="1" t="s">
        <v>391</v>
      </c>
      <c r="C323" s="1">
        <v>2018.0</v>
      </c>
      <c r="D323" s="2" t="s">
        <v>5</v>
      </c>
      <c r="E323" s="7" t="s">
        <v>20</v>
      </c>
      <c r="F323" s="1">
        <v>68.4542925780756</v>
      </c>
    </row>
    <row r="324">
      <c r="A324" s="2" t="s">
        <v>29</v>
      </c>
      <c r="B324" s="1" t="s">
        <v>396</v>
      </c>
      <c r="C324" s="1">
        <v>2018.0</v>
      </c>
      <c r="D324" s="2" t="s">
        <v>5</v>
      </c>
      <c r="E324" s="7" t="s">
        <v>20</v>
      </c>
      <c r="F324" s="1">
        <v>62.3187197866311</v>
      </c>
    </row>
    <row r="325">
      <c r="A325" s="2" t="s">
        <v>30</v>
      </c>
      <c r="B325" s="1" t="s">
        <v>376</v>
      </c>
      <c r="C325" s="1">
        <v>2018.0</v>
      </c>
      <c r="D325" s="2" t="s">
        <v>5</v>
      </c>
      <c r="E325" s="7" t="s">
        <v>20</v>
      </c>
      <c r="F325" s="1">
        <v>86.626830796084</v>
      </c>
    </row>
    <row r="326">
      <c r="A326" s="2" t="s">
        <v>31</v>
      </c>
      <c r="B326" s="1" t="s">
        <v>407</v>
      </c>
      <c r="C326" s="1">
        <v>2018.0</v>
      </c>
      <c r="D326" s="2" t="s">
        <v>5</v>
      </c>
      <c r="E326" s="7" t="s">
        <v>20</v>
      </c>
      <c r="F326" s="1">
        <v>62.1322392861447</v>
      </c>
    </row>
    <row r="327">
      <c r="A327" s="2" t="s">
        <v>32</v>
      </c>
      <c r="B327" s="1" t="s">
        <v>381</v>
      </c>
      <c r="C327" s="1">
        <v>2018.0</v>
      </c>
      <c r="D327" s="2" t="s">
        <v>5</v>
      </c>
      <c r="E327" s="7" t="s">
        <v>20</v>
      </c>
      <c r="F327" s="1">
        <v>76.0216453181725</v>
      </c>
    </row>
    <row r="328">
      <c r="A328" s="2" t="s">
        <v>33</v>
      </c>
      <c r="B328" s="1" t="s">
        <v>390</v>
      </c>
      <c r="C328" s="1">
        <v>2018.0</v>
      </c>
      <c r="D328" s="2" t="s">
        <v>5</v>
      </c>
      <c r="E328" s="7" t="s">
        <v>20</v>
      </c>
      <c r="F328" s="1">
        <v>60.620693147242</v>
      </c>
    </row>
    <row r="329">
      <c r="A329" s="2" t="s">
        <v>34</v>
      </c>
      <c r="B329" s="1" t="s">
        <v>398</v>
      </c>
      <c r="C329" s="1">
        <v>2018.0</v>
      </c>
      <c r="D329" s="2" t="s">
        <v>5</v>
      </c>
      <c r="E329" s="7" t="s">
        <v>20</v>
      </c>
      <c r="F329" s="1">
        <v>80.9922055642575</v>
      </c>
    </row>
    <row r="330">
      <c r="A330" s="2" t="s">
        <v>35</v>
      </c>
      <c r="B330" s="1" t="s">
        <v>399</v>
      </c>
      <c r="C330" s="1">
        <v>2018.0</v>
      </c>
      <c r="D330" s="2" t="s">
        <v>5</v>
      </c>
      <c r="E330" s="7" t="s">
        <v>20</v>
      </c>
      <c r="F330" s="1">
        <v>77.9262625219457</v>
      </c>
    </row>
    <row r="331">
      <c r="A331" s="2" t="s">
        <v>3</v>
      </c>
      <c r="B331" s="1" t="s">
        <v>400</v>
      </c>
      <c r="C331" s="1">
        <v>2018.0</v>
      </c>
      <c r="D331" s="2" t="s">
        <v>5</v>
      </c>
      <c r="E331" s="7" t="s">
        <v>20</v>
      </c>
      <c r="F331" s="1">
        <v>71.9980367951811</v>
      </c>
    </row>
    <row r="332">
      <c r="A332" s="2" t="s">
        <v>4</v>
      </c>
      <c r="B332" s="1" t="s">
        <v>378</v>
      </c>
      <c r="C332" s="1">
        <v>2019.0</v>
      </c>
      <c r="D332" s="2" t="s">
        <v>5</v>
      </c>
      <c r="E332" s="7" t="s">
        <v>20</v>
      </c>
      <c r="F332" s="1">
        <v>71.9487717389897</v>
      </c>
    </row>
    <row r="333">
      <c r="A333" s="2" t="s">
        <v>5</v>
      </c>
      <c r="B333" s="1" t="s">
        <v>384</v>
      </c>
      <c r="C333" s="1">
        <v>2019.0</v>
      </c>
      <c r="D333" s="2" t="s">
        <v>5</v>
      </c>
      <c r="E333" s="7" t="s">
        <v>20</v>
      </c>
      <c r="F333" s="1">
        <v>59.3126556885568</v>
      </c>
    </row>
    <row r="334">
      <c r="A334" s="2" t="s">
        <v>6</v>
      </c>
      <c r="B334" s="1" t="s">
        <v>394</v>
      </c>
      <c r="C334" s="1">
        <v>2019.0</v>
      </c>
      <c r="D334" s="2" t="s">
        <v>5</v>
      </c>
      <c r="E334" s="7" t="s">
        <v>20</v>
      </c>
      <c r="F334" s="1">
        <v>70.5230784016915</v>
      </c>
    </row>
    <row r="335">
      <c r="A335" s="2" t="s">
        <v>7</v>
      </c>
      <c r="B335" s="1" t="s">
        <v>385</v>
      </c>
      <c r="C335" s="1">
        <v>2019.0</v>
      </c>
      <c r="D335" s="2" t="s">
        <v>5</v>
      </c>
      <c r="E335" s="7" t="s">
        <v>20</v>
      </c>
      <c r="F335" s="1">
        <v>70.2311287770049</v>
      </c>
    </row>
    <row r="336">
      <c r="A336" s="2" t="s">
        <v>10</v>
      </c>
      <c r="B336" s="1" t="s">
        <v>388</v>
      </c>
      <c r="C336" s="1">
        <v>2019.0</v>
      </c>
      <c r="D336" s="2" t="s">
        <v>5</v>
      </c>
      <c r="E336" s="7" t="s">
        <v>20</v>
      </c>
      <c r="F336" s="1">
        <v>78.2894476341319</v>
      </c>
    </row>
    <row r="337">
      <c r="A337" s="2" t="s">
        <v>11</v>
      </c>
      <c r="B337" s="1" t="s">
        <v>402</v>
      </c>
      <c r="C337" s="1">
        <v>2019.0</v>
      </c>
      <c r="D337" s="2" t="s">
        <v>5</v>
      </c>
      <c r="E337" s="7" t="s">
        <v>20</v>
      </c>
      <c r="F337" s="1">
        <v>64.4979073075388</v>
      </c>
    </row>
    <row r="338">
      <c r="A338" s="2" t="s">
        <v>12</v>
      </c>
      <c r="B338" s="1" t="s">
        <v>401</v>
      </c>
      <c r="C338" s="1">
        <v>2019.0</v>
      </c>
      <c r="D338" s="2" t="s">
        <v>5</v>
      </c>
      <c r="E338" s="7" t="s">
        <v>20</v>
      </c>
      <c r="F338" s="1">
        <v>86.9089177044228</v>
      </c>
    </row>
    <row r="339">
      <c r="A339" s="2" t="s">
        <v>8</v>
      </c>
      <c r="B339" s="1" t="s">
        <v>405</v>
      </c>
      <c r="C339" s="1">
        <v>2019.0</v>
      </c>
      <c r="D339" s="2" t="s">
        <v>5</v>
      </c>
      <c r="E339" s="7" t="s">
        <v>20</v>
      </c>
      <c r="F339" s="1">
        <v>72.8911940594621</v>
      </c>
    </row>
    <row r="340">
      <c r="A340" s="2" t="s">
        <v>9</v>
      </c>
      <c r="B340" s="1" t="s">
        <v>397</v>
      </c>
      <c r="C340" s="1">
        <v>2019.0</v>
      </c>
      <c r="D340" s="2" t="s">
        <v>5</v>
      </c>
      <c r="E340" s="7" t="s">
        <v>20</v>
      </c>
      <c r="F340" s="1">
        <v>62.144350178286</v>
      </c>
    </row>
    <row r="341">
      <c r="A341" s="2" t="s">
        <v>13</v>
      </c>
      <c r="B341" s="1" t="s">
        <v>403</v>
      </c>
      <c r="C341" s="1">
        <v>2019.0</v>
      </c>
      <c r="D341" s="2" t="s">
        <v>5</v>
      </c>
      <c r="E341" s="7" t="s">
        <v>20</v>
      </c>
      <c r="F341" s="1">
        <v>67.5016424213984</v>
      </c>
    </row>
    <row r="342">
      <c r="A342" s="2" t="s">
        <v>14</v>
      </c>
      <c r="B342" s="1" t="s">
        <v>395</v>
      </c>
      <c r="C342" s="1">
        <v>2019.0</v>
      </c>
      <c r="D342" s="2" t="s">
        <v>5</v>
      </c>
      <c r="E342" s="7" t="s">
        <v>20</v>
      </c>
      <c r="F342" s="1">
        <v>71.9058628801931</v>
      </c>
    </row>
    <row r="343">
      <c r="A343" s="2" t="s">
        <v>15</v>
      </c>
      <c r="B343" s="1" t="s">
        <v>377</v>
      </c>
      <c r="C343" s="1">
        <v>2019.0</v>
      </c>
      <c r="D343" s="2" t="s">
        <v>5</v>
      </c>
      <c r="E343" s="7" t="s">
        <v>20</v>
      </c>
      <c r="F343" s="1">
        <v>81.7175591946657</v>
      </c>
    </row>
    <row r="344">
      <c r="A344" s="2" t="s">
        <v>16</v>
      </c>
      <c r="B344" s="1" t="s">
        <v>382</v>
      </c>
      <c r="C344" s="1">
        <v>2019.0</v>
      </c>
      <c r="D344" s="2" t="s">
        <v>5</v>
      </c>
      <c r="E344" s="7" t="s">
        <v>20</v>
      </c>
      <c r="F344" s="1">
        <v>69.6616736174518</v>
      </c>
    </row>
    <row r="345">
      <c r="A345" s="2" t="s">
        <v>17</v>
      </c>
      <c r="B345" s="1" t="s">
        <v>404</v>
      </c>
      <c r="C345" s="1">
        <v>2019.0</v>
      </c>
      <c r="D345" s="2" t="s">
        <v>5</v>
      </c>
      <c r="E345" s="7" t="s">
        <v>20</v>
      </c>
      <c r="F345" s="1">
        <v>71.3104980943086</v>
      </c>
    </row>
    <row r="346">
      <c r="A346" s="2" t="s">
        <v>18</v>
      </c>
      <c r="B346" s="1" t="s">
        <v>383</v>
      </c>
      <c r="C346" s="1">
        <v>2019.0</v>
      </c>
      <c r="D346" s="2" t="s">
        <v>5</v>
      </c>
      <c r="E346" s="7" t="s">
        <v>20</v>
      </c>
      <c r="F346" s="1">
        <v>65.7338679795236</v>
      </c>
    </row>
    <row r="347">
      <c r="A347" s="2" t="s">
        <v>19</v>
      </c>
      <c r="B347" s="1" t="s">
        <v>380</v>
      </c>
      <c r="C347" s="1">
        <v>2019.0</v>
      </c>
      <c r="D347" s="2" t="s">
        <v>5</v>
      </c>
      <c r="E347" s="7" t="s">
        <v>20</v>
      </c>
      <c r="F347" s="1">
        <v>72.5032863310179</v>
      </c>
    </row>
    <row r="348">
      <c r="A348" s="2" t="s">
        <v>20</v>
      </c>
      <c r="B348" s="1" t="s">
        <v>387</v>
      </c>
      <c r="C348" s="1">
        <v>2019.0</v>
      </c>
      <c r="D348" s="2" t="s">
        <v>5</v>
      </c>
      <c r="E348" s="7" t="s">
        <v>20</v>
      </c>
      <c r="F348" s="1">
        <v>67.4128934522808</v>
      </c>
    </row>
    <row r="349">
      <c r="A349" s="2" t="s">
        <v>21</v>
      </c>
      <c r="B349" s="1" t="s">
        <v>393</v>
      </c>
      <c r="C349" s="1">
        <v>2019.0</v>
      </c>
      <c r="D349" s="2" t="s">
        <v>5</v>
      </c>
      <c r="E349" s="7" t="s">
        <v>20</v>
      </c>
      <c r="F349" s="1">
        <v>64.6574965612105</v>
      </c>
    </row>
    <row r="350">
      <c r="A350" s="2" t="s">
        <v>22</v>
      </c>
      <c r="B350" s="1" t="s">
        <v>408</v>
      </c>
      <c r="C350" s="1">
        <v>2019.0</v>
      </c>
      <c r="D350" s="2" t="s">
        <v>5</v>
      </c>
      <c r="E350" s="7" t="s">
        <v>20</v>
      </c>
      <c r="F350" s="1">
        <v>75.8756711877803</v>
      </c>
    </row>
    <row r="351">
      <c r="A351" s="2" t="s">
        <v>23</v>
      </c>
      <c r="B351" s="1" t="s">
        <v>379</v>
      </c>
      <c r="C351" s="1">
        <v>2019.0</v>
      </c>
      <c r="D351" s="2" t="s">
        <v>5</v>
      </c>
      <c r="E351" s="7" t="s">
        <v>20</v>
      </c>
      <c r="F351" s="1">
        <v>70.3826604513971</v>
      </c>
    </row>
    <row r="352">
      <c r="A352" s="2" t="s">
        <v>24</v>
      </c>
      <c r="B352" s="1" t="s">
        <v>386</v>
      </c>
      <c r="C352" s="1">
        <v>2019.0</v>
      </c>
      <c r="D352" s="2" t="s">
        <v>5</v>
      </c>
      <c r="E352" s="7" t="s">
        <v>20</v>
      </c>
      <c r="F352" s="1">
        <v>79.3006762781382</v>
      </c>
    </row>
    <row r="353">
      <c r="A353" s="2" t="s">
        <v>25</v>
      </c>
      <c r="B353" s="1" t="s">
        <v>406</v>
      </c>
      <c r="C353" s="1">
        <v>2019.0</v>
      </c>
      <c r="D353" s="2" t="s">
        <v>5</v>
      </c>
      <c r="E353" s="7" t="s">
        <v>20</v>
      </c>
      <c r="F353" s="1">
        <v>75.6819999158285</v>
      </c>
    </row>
    <row r="354">
      <c r="A354" s="2" t="s">
        <v>26</v>
      </c>
      <c r="B354" s="1" t="s">
        <v>392</v>
      </c>
      <c r="C354" s="1">
        <v>2019.0</v>
      </c>
      <c r="D354" s="2" t="s">
        <v>5</v>
      </c>
      <c r="E354" s="7" t="s">
        <v>20</v>
      </c>
      <c r="F354" s="1">
        <v>66.3353104255719</v>
      </c>
    </row>
    <row r="355">
      <c r="A355" s="2" t="s">
        <v>27</v>
      </c>
      <c r="B355" s="1" t="s">
        <v>389</v>
      </c>
      <c r="C355" s="1">
        <v>2019.0</v>
      </c>
      <c r="D355" s="2" t="s">
        <v>5</v>
      </c>
      <c r="E355" s="7" t="s">
        <v>20</v>
      </c>
      <c r="F355" s="1">
        <v>83.7370475946015</v>
      </c>
    </row>
    <row r="356">
      <c r="A356" s="2" t="s">
        <v>28</v>
      </c>
      <c r="B356" s="1" t="s">
        <v>391</v>
      </c>
      <c r="C356" s="1">
        <v>2019.0</v>
      </c>
      <c r="D356" s="2" t="s">
        <v>5</v>
      </c>
      <c r="E356" s="7" t="s">
        <v>20</v>
      </c>
      <c r="F356" s="1">
        <v>70.633503780875</v>
      </c>
    </row>
    <row r="357">
      <c r="A357" s="2" t="s">
        <v>29</v>
      </c>
      <c r="B357" s="1" t="s">
        <v>396</v>
      </c>
      <c r="C357" s="1">
        <v>2019.0</v>
      </c>
      <c r="D357" s="2" t="s">
        <v>5</v>
      </c>
      <c r="E357" s="7" t="s">
        <v>20</v>
      </c>
      <c r="F357" s="1">
        <v>63.2834265198844</v>
      </c>
    </row>
    <row r="358">
      <c r="A358" s="2" t="s">
        <v>30</v>
      </c>
      <c r="B358" s="1" t="s">
        <v>376</v>
      </c>
      <c r="C358" s="1">
        <v>2019.0</v>
      </c>
      <c r="D358" s="2" t="s">
        <v>5</v>
      </c>
      <c r="E358" s="7" t="s">
        <v>20</v>
      </c>
      <c r="F358" s="1">
        <v>84.8274114533476</v>
      </c>
    </row>
    <row r="359">
      <c r="A359" s="2" t="s">
        <v>31</v>
      </c>
      <c r="B359" s="1" t="s">
        <v>407</v>
      </c>
      <c r="C359" s="1">
        <v>2019.0</v>
      </c>
      <c r="D359" s="2" t="s">
        <v>5</v>
      </c>
      <c r="E359" s="7" t="s">
        <v>20</v>
      </c>
      <c r="F359" s="1">
        <v>61.1812341299379</v>
      </c>
    </row>
    <row r="360">
      <c r="A360" s="2" t="s">
        <v>32</v>
      </c>
      <c r="B360" s="1" t="s">
        <v>381</v>
      </c>
      <c r="C360" s="1">
        <v>2019.0</v>
      </c>
      <c r="D360" s="2" t="s">
        <v>5</v>
      </c>
      <c r="E360" s="7" t="s">
        <v>20</v>
      </c>
      <c r="F360" s="1">
        <v>71.3540594331206</v>
      </c>
    </row>
    <row r="361">
      <c r="A361" s="2" t="s">
        <v>33</v>
      </c>
      <c r="B361" s="1" t="s">
        <v>390</v>
      </c>
      <c r="C361" s="1">
        <v>2019.0</v>
      </c>
      <c r="D361" s="2" t="s">
        <v>5</v>
      </c>
      <c r="E361" s="7" t="s">
        <v>20</v>
      </c>
      <c r="F361" s="1">
        <v>59.3349497748528</v>
      </c>
    </row>
    <row r="362">
      <c r="A362" s="2" t="s">
        <v>34</v>
      </c>
      <c r="B362" s="1" t="s">
        <v>398</v>
      </c>
      <c r="C362" s="1">
        <v>2019.0</v>
      </c>
      <c r="D362" s="2" t="s">
        <v>5</v>
      </c>
      <c r="E362" s="7" t="s">
        <v>20</v>
      </c>
      <c r="F362" s="1">
        <v>82.1851377741233</v>
      </c>
    </row>
    <row r="363">
      <c r="A363" s="2" t="s">
        <v>35</v>
      </c>
      <c r="B363" s="1" t="s">
        <v>399</v>
      </c>
      <c r="C363" s="1">
        <v>2019.0</v>
      </c>
      <c r="D363" s="2" t="s">
        <v>5</v>
      </c>
      <c r="E363" s="7" t="s">
        <v>20</v>
      </c>
      <c r="F363" s="1">
        <v>77.4584810598992</v>
      </c>
    </row>
    <row r="364">
      <c r="A364" s="2" t="s">
        <v>3</v>
      </c>
      <c r="B364" s="1" t="s">
        <v>400</v>
      </c>
      <c r="C364" s="1">
        <v>2019.0</v>
      </c>
      <c r="D364" s="2" t="s">
        <v>5</v>
      </c>
      <c r="E364" s="7" t="s">
        <v>20</v>
      </c>
      <c r="F364" s="1">
        <v>71.5490215901636</v>
      </c>
    </row>
    <row r="365">
      <c r="A365" s="2" t="s">
        <v>4</v>
      </c>
      <c r="B365" s="1" t="s">
        <v>378</v>
      </c>
      <c r="C365" s="1">
        <v>2020.0</v>
      </c>
      <c r="D365" s="2" t="s">
        <v>5</v>
      </c>
      <c r="E365" s="7" t="s">
        <v>20</v>
      </c>
      <c r="F365" s="1">
        <v>67.9671942144429</v>
      </c>
    </row>
    <row r="366">
      <c r="A366" s="2" t="s">
        <v>5</v>
      </c>
      <c r="B366" s="1" t="s">
        <v>384</v>
      </c>
      <c r="C366" s="1">
        <v>2020.0</v>
      </c>
      <c r="D366" s="2" t="s">
        <v>5</v>
      </c>
      <c r="E366" s="7" t="s">
        <v>20</v>
      </c>
      <c r="F366" s="1">
        <v>53.117338581119</v>
      </c>
    </row>
    <row r="367">
      <c r="A367" s="2" t="s">
        <v>6</v>
      </c>
      <c r="B367" s="1" t="s">
        <v>394</v>
      </c>
      <c r="C367" s="1">
        <v>2020.0</v>
      </c>
      <c r="D367" s="2" t="s">
        <v>5</v>
      </c>
      <c r="E367" s="7" t="s">
        <v>20</v>
      </c>
      <c r="F367" s="1">
        <v>61.9878315429223</v>
      </c>
    </row>
    <row r="368">
      <c r="A368" s="2" t="s">
        <v>7</v>
      </c>
      <c r="B368" s="1" t="s">
        <v>385</v>
      </c>
      <c r="C368" s="1">
        <v>2020.0</v>
      </c>
      <c r="D368" s="2" t="s">
        <v>5</v>
      </c>
      <c r="E368" s="7" t="s">
        <v>20</v>
      </c>
      <c r="F368" s="1">
        <v>62.9899893659932</v>
      </c>
    </row>
    <row r="369">
      <c r="A369" s="2" t="s">
        <v>10</v>
      </c>
      <c r="B369" s="1" t="s">
        <v>388</v>
      </c>
      <c r="C369" s="1">
        <v>2020.0</v>
      </c>
      <c r="D369" s="2" t="s">
        <v>5</v>
      </c>
      <c r="E369" s="7" t="s">
        <v>20</v>
      </c>
      <c r="F369" s="1">
        <v>75.2572858062677</v>
      </c>
    </row>
    <row r="370">
      <c r="A370" s="2" t="s">
        <v>11</v>
      </c>
      <c r="B370" s="1" t="s">
        <v>402</v>
      </c>
      <c r="C370" s="1">
        <v>2020.0</v>
      </c>
      <c r="D370" s="2" t="s">
        <v>5</v>
      </c>
      <c r="E370" s="7" t="s">
        <v>20</v>
      </c>
      <c r="F370" s="1">
        <v>59.1392634935047</v>
      </c>
    </row>
    <row r="371">
      <c r="A371" s="2" t="s">
        <v>12</v>
      </c>
      <c r="B371" s="1" t="s">
        <v>401</v>
      </c>
      <c r="C371" s="1">
        <v>2020.0</v>
      </c>
      <c r="D371" s="2" t="s">
        <v>5</v>
      </c>
      <c r="E371" s="7" t="s">
        <v>20</v>
      </c>
      <c r="F371" s="1">
        <v>74.3766786641586</v>
      </c>
    </row>
    <row r="372">
      <c r="A372" s="2" t="s">
        <v>8</v>
      </c>
      <c r="B372" s="1" t="s">
        <v>405</v>
      </c>
      <c r="C372" s="1">
        <v>2020.0</v>
      </c>
      <c r="D372" s="2" t="s">
        <v>5</v>
      </c>
      <c r="E372" s="7" t="s">
        <v>20</v>
      </c>
      <c r="F372" s="1">
        <v>72.3955661618752</v>
      </c>
    </row>
    <row r="373">
      <c r="A373" s="2" t="s">
        <v>9</v>
      </c>
      <c r="B373" s="1" t="s">
        <v>397</v>
      </c>
      <c r="C373" s="1">
        <v>2020.0</v>
      </c>
      <c r="D373" s="2" t="s">
        <v>5</v>
      </c>
      <c r="E373" s="7" t="s">
        <v>20</v>
      </c>
      <c r="F373" s="1">
        <v>55.651324624588</v>
      </c>
    </row>
    <row r="374">
      <c r="A374" s="2" t="s">
        <v>13</v>
      </c>
      <c r="B374" s="1" t="s">
        <v>403</v>
      </c>
      <c r="C374" s="1">
        <v>2020.0</v>
      </c>
      <c r="D374" s="2" t="s">
        <v>5</v>
      </c>
      <c r="E374" s="7" t="s">
        <v>20</v>
      </c>
      <c r="F374" s="1">
        <v>65.4239899841094</v>
      </c>
    </row>
    <row r="375">
      <c r="A375" s="2" t="s">
        <v>14</v>
      </c>
      <c r="B375" s="1" t="s">
        <v>395</v>
      </c>
      <c r="C375" s="1">
        <v>2020.0</v>
      </c>
      <c r="D375" s="2" t="s">
        <v>5</v>
      </c>
      <c r="E375" s="7" t="s">
        <v>20</v>
      </c>
      <c r="F375" s="1">
        <v>67.0834518756786</v>
      </c>
    </row>
    <row r="376">
      <c r="A376" s="2" t="s">
        <v>15</v>
      </c>
      <c r="B376" s="1" t="s">
        <v>377</v>
      </c>
      <c r="C376" s="1">
        <v>2020.0</v>
      </c>
      <c r="D376" s="2" t="s">
        <v>5</v>
      </c>
      <c r="E376" s="7" t="s">
        <v>20</v>
      </c>
      <c r="F376" s="1">
        <v>79.6634245560385</v>
      </c>
    </row>
    <row r="377">
      <c r="A377" s="2" t="s">
        <v>16</v>
      </c>
      <c r="B377" s="1" t="s">
        <v>382</v>
      </c>
      <c r="C377" s="1">
        <v>2020.0</v>
      </c>
      <c r="D377" s="2" t="s">
        <v>5</v>
      </c>
      <c r="E377" s="7" t="s">
        <v>20</v>
      </c>
      <c r="F377" s="1">
        <v>63.8504582849519</v>
      </c>
    </row>
    <row r="378">
      <c r="A378" s="2" t="s">
        <v>17</v>
      </c>
      <c r="B378" s="1" t="s">
        <v>404</v>
      </c>
      <c r="C378" s="1">
        <v>2020.0</v>
      </c>
      <c r="D378" s="2" t="s">
        <v>5</v>
      </c>
      <c r="E378" s="7" t="s">
        <v>20</v>
      </c>
      <c r="F378" s="1">
        <v>65.1204166647779</v>
      </c>
    </row>
    <row r="379">
      <c r="A379" s="2" t="s">
        <v>18</v>
      </c>
      <c r="B379" s="1" t="s">
        <v>383</v>
      </c>
      <c r="C379" s="1">
        <v>2020.0</v>
      </c>
      <c r="D379" s="2" t="s">
        <v>5</v>
      </c>
      <c r="E379" s="7" t="s">
        <v>20</v>
      </c>
      <c r="F379" s="1">
        <v>57.252623422521</v>
      </c>
    </row>
    <row r="380">
      <c r="A380" s="2" t="s">
        <v>19</v>
      </c>
      <c r="B380" s="1" t="s">
        <v>380</v>
      </c>
      <c r="C380" s="1">
        <v>2020.0</v>
      </c>
      <c r="D380" s="2" t="s">
        <v>5</v>
      </c>
      <c r="E380" s="7" t="s">
        <v>20</v>
      </c>
      <c r="F380" s="1">
        <v>68.7214479428016</v>
      </c>
    </row>
    <row r="381">
      <c r="A381" s="2" t="s">
        <v>20</v>
      </c>
      <c r="B381" s="1" t="s">
        <v>387</v>
      </c>
      <c r="C381" s="1">
        <v>2020.0</v>
      </c>
      <c r="D381" s="2" t="s">
        <v>5</v>
      </c>
      <c r="E381" s="7" t="s">
        <v>20</v>
      </c>
      <c r="F381" s="1">
        <v>56.8510713548881</v>
      </c>
    </row>
    <row r="382">
      <c r="A382" s="2" t="s">
        <v>21</v>
      </c>
      <c r="B382" s="1" t="s">
        <v>393</v>
      </c>
      <c r="C382" s="1">
        <v>2020.0</v>
      </c>
      <c r="D382" s="2" t="s">
        <v>5</v>
      </c>
      <c r="E382" s="7" t="s">
        <v>20</v>
      </c>
      <c r="F382" s="1">
        <v>61.7313084760821</v>
      </c>
    </row>
    <row r="383">
      <c r="A383" s="2" t="s">
        <v>22</v>
      </c>
      <c r="B383" s="1" t="s">
        <v>408</v>
      </c>
      <c r="C383" s="1">
        <v>2020.0</v>
      </c>
      <c r="D383" s="2" t="s">
        <v>5</v>
      </c>
      <c r="E383" s="7" t="s">
        <v>20</v>
      </c>
      <c r="F383" s="1">
        <v>69.9458450995623</v>
      </c>
    </row>
    <row r="384">
      <c r="A384" s="2" t="s">
        <v>23</v>
      </c>
      <c r="B384" s="1" t="s">
        <v>379</v>
      </c>
      <c r="C384" s="1">
        <v>2020.0</v>
      </c>
      <c r="D384" s="2" t="s">
        <v>5</v>
      </c>
      <c r="E384" s="7" t="s">
        <v>20</v>
      </c>
      <c r="F384" s="1">
        <v>69.253438988559</v>
      </c>
    </row>
    <row r="385">
      <c r="A385" s="2" t="s">
        <v>24</v>
      </c>
      <c r="B385" s="1" t="s">
        <v>386</v>
      </c>
      <c r="C385" s="1">
        <v>2020.0</v>
      </c>
      <c r="D385" s="2" t="s">
        <v>5</v>
      </c>
      <c r="E385" s="7" t="s">
        <v>20</v>
      </c>
      <c r="F385" s="1">
        <v>72.2077663788389</v>
      </c>
    </row>
    <row r="386">
      <c r="A386" s="2" t="s">
        <v>25</v>
      </c>
      <c r="B386" s="1" t="s">
        <v>406</v>
      </c>
      <c r="C386" s="1">
        <v>2020.0</v>
      </c>
      <c r="D386" s="2" t="s">
        <v>5</v>
      </c>
      <c r="E386" s="7" t="s">
        <v>20</v>
      </c>
      <c r="F386" s="1">
        <v>67.179289479639</v>
      </c>
    </row>
    <row r="387">
      <c r="A387" s="2" t="s">
        <v>26</v>
      </c>
      <c r="B387" s="1" t="s">
        <v>392</v>
      </c>
      <c r="C387" s="1">
        <v>2020.0</v>
      </c>
      <c r="D387" s="2" t="s">
        <v>5</v>
      </c>
      <c r="E387" s="7" t="s">
        <v>20</v>
      </c>
      <c r="F387" s="1">
        <v>56.9646864039387</v>
      </c>
    </row>
    <row r="388">
      <c r="A388" s="2" t="s">
        <v>27</v>
      </c>
      <c r="B388" s="1" t="s">
        <v>389</v>
      </c>
      <c r="C388" s="1">
        <v>2020.0</v>
      </c>
      <c r="D388" s="2" t="s">
        <v>5</v>
      </c>
      <c r="E388" s="7" t="s">
        <v>20</v>
      </c>
      <c r="F388" s="1">
        <v>78.1394659353543</v>
      </c>
    </row>
    <row r="389">
      <c r="A389" s="2" t="s">
        <v>28</v>
      </c>
      <c r="B389" s="1" t="s">
        <v>391</v>
      </c>
      <c r="C389" s="1">
        <v>2020.0</v>
      </c>
      <c r="D389" s="2" t="s">
        <v>5</v>
      </c>
      <c r="E389" s="7" t="s">
        <v>20</v>
      </c>
      <c r="F389" s="1">
        <v>68.9616289184574</v>
      </c>
    </row>
    <row r="390">
      <c r="A390" s="2" t="s">
        <v>29</v>
      </c>
      <c r="B390" s="1" t="s">
        <v>396</v>
      </c>
      <c r="C390" s="1">
        <v>2020.0</v>
      </c>
      <c r="D390" s="2" t="s">
        <v>5</v>
      </c>
      <c r="E390" s="7" t="s">
        <v>20</v>
      </c>
      <c r="F390" s="1">
        <v>56.7664048808983</v>
      </c>
    </row>
    <row r="391">
      <c r="A391" s="2" t="s">
        <v>30</v>
      </c>
      <c r="B391" s="1" t="s">
        <v>376</v>
      </c>
      <c r="C391" s="1">
        <v>2020.0</v>
      </c>
      <c r="D391" s="2" t="s">
        <v>5</v>
      </c>
      <c r="E391" s="7" t="s">
        <v>20</v>
      </c>
      <c r="F391" s="1">
        <v>80.4148217529519</v>
      </c>
    </row>
    <row r="392">
      <c r="A392" s="2" t="s">
        <v>31</v>
      </c>
      <c r="B392" s="1" t="s">
        <v>407</v>
      </c>
      <c r="C392" s="1">
        <v>2020.0</v>
      </c>
      <c r="D392" s="2" t="s">
        <v>5</v>
      </c>
      <c r="E392" s="7" t="s">
        <v>20</v>
      </c>
      <c r="F392" s="1">
        <v>54.3481840733914</v>
      </c>
    </row>
    <row r="393">
      <c r="A393" s="2" t="s">
        <v>32</v>
      </c>
      <c r="B393" s="1" t="s">
        <v>381</v>
      </c>
      <c r="C393" s="1">
        <v>2020.0</v>
      </c>
      <c r="D393" s="2" t="s">
        <v>5</v>
      </c>
      <c r="E393" s="7" t="s">
        <v>20</v>
      </c>
      <c r="F393" s="1">
        <v>66.9232454938914</v>
      </c>
    </row>
    <row r="394">
      <c r="A394" s="2" t="s">
        <v>33</v>
      </c>
      <c r="B394" s="1" t="s">
        <v>390</v>
      </c>
      <c r="C394" s="1">
        <v>2020.0</v>
      </c>
      <c r="D394" s="2" t="s">
        <v>5</v>
      </c>
      <c r="E394" s="7" t="s">
        <v>20</v>
      </c>
      <c r="F394" s="1">
        <v>52.873509881533</v>
      </c>
    </row>
    <row r="395">
      <c r="A395" s="2" t="s">
        <v>34</v>
      </c>
      <c r="B395" s="1" t="s">
        <v>398</v>
      </c>
      <c r="C395" s="1">
        <v>2020.0</v>
      </c>
      <c r="D395" s="2" t="s">
        <v>5</v>
      </c>
      <c r="E395" s="7" t="s">
        <v>20</v>
      </c>
      <c r="F395" s="1">
        <v>74.9645244407932</v>
      </c>
    </row>
    <row r="396">
      <c r="A396" s="2" t="s">
        <v>35</v>
      </c>
      <c r="B396" s="1" t="s">
        <v>399</v>
      </c>
      <c r="C396" s="1">
        <v>2020.0</v>
      </c>
      <c r="D396" s="2" t="s">
        <v>5</v>
      </c>
      <c r="E396" s="7" t="s">
        <v>20</v>
      </c>
      <c r="F396" s="1">
        <v>76.9486771600804</v>
      </c>
    </row>
    <row r="397">
      <c r="A397" s="2" t="s">
        <v>3</v>
      </c>
      <c r="B397" s="1" t="s">
        <v>400</v>
      </c>
      <c r="C397" s="1">
        <v>2020.0</v>
      </c>
      <c r="D397" s="2" t="s">
        <v>5</v>
      </c>
      <c r="E397" s="7" t="s">
        <v>20</v>
      </c>
      <c r="F397" s="1">
        <v>65.7033927314984</v>
      </c>
    </row>
    <row r="398">
      <c r="A398" s="2" t="s">
        <v>4</v>
      </c>
      <c r="B398" s="1" t="s">
        <v>378</v>
      </c>
      <c r="C398" s="1">
        <v>2021.0</v>
      </c>
      <c r="D398" s="2" t="s">
        <v>5</v>
      </c>
      <c r="E398" s="7" t="s">
        <v>20</v>
      </c>
      <c r="F398" s="1">
        <v>68.7194823411097</v>
      </c>
    </row>
    <row r="399">
      <c r="A399" s="2" t="s">
        <v>5</v>
      </c>
      <c r="B399" s="1" t="s">
        <v>384</v>
      </c>
      <c r="C399" s="1">
        <v>2021.0</v>
      </c>
      <c r="D399" s="2" t="s">
        <v>5</v>
      </c>
      <c r="E399" s="7" t="s">
        <v>20</v>
      </c>
      <c r="F399" s="1">
        <v>50.4693184441049</v>
      </c>
    </row>
    <row r="400">
      <c r="A400" s="2" t="s">
        <v>6</v>
      </c>
      <c r="B400" s="1" t="s">
        <v>394</v>
      </c>
      <c r="C400" s="1">
        <v>2021.0</v>
      </c>
      <c r="D400" s="2" t="s">
        <v>5</v>
      </c>
      <c r="E400" s="7" t="s">
        <v>20</v>
      </c>
      <c r="F400" s="1">
        <v>56.511572980633</v>
      </c>
    </row>
    <row r="401">
      <c r="A401" s="2" t="s">
        <v>7</v>
      </c>
      <c r="B401" s="1" t="s">
        <v>385</v>
      </c>
      <c r="C401" s="1">
        <v>2021.0</v>
      </c>
      <c r="D401" s="2" t="s">
        <v>5</v>
      </c>
      <c r="E401" s="7" t="s">
        <v>20</v>
      </c>
      <c r="F401" s="1">
        <v>57.7350450897203</v>
      </c>
    </row>
    <row r="402">
      <c r="A402" s="2" t="s">
        <v>10</v>
      </c>
      <c r="B402" s="1" t="s">
        <v>388</v>
      </c>
      <c r="C402" s="1">
        <v>2021.0</v>
      </c>
      <c r="D402" s="2" t="s">
        <v>5</v>
      </c>
      <c r="E402" s="7" t="s">
        <v>20</v>
      </c>
      <c r="F402" s="1">
        <v>73.4109109771396</v>
      </c>
    </row>
    <row r="403">
      <c r="A403" s="2" t="s">
        <v>11</v>
      </c>
      <c r="B403" s="1" t="s">
        <v>402</v>
      </c>
      <c r="C403" s="1">
        <v>2021.0</v>
      </c>
      <c r="D403" s="2" t="s">
        <v>5</v>
      </c>
      <c r="E403" s="7" t="s">
        <v>20</v>
      </c>
      <c r="F403" s="1">
        <v>58.0332690678737</v>
      </c>
    </row>
    <row r="404">
      <c r="A404" s="2" t="s">
        <v>12</v>
      </c>
      <c r="B404" s="1" t="s">
        <v>401</v>
      </c>
      <c r="C404" s="1">
        <v>2021.0</v>
      </c>
      <c r="D404" s="2" t="s">
        <v>5</v>
      </c>
      <c r="E404" s="7" t="s">
        <v>20</v>
      </c>
      <c r="F404" s="1">
        <v>69.3518109540636</v>
      </c>
    </row>
    <row r="405">
      <c r="A405" s="2" t="s">
        <v>8</v>
      </c>
      <c r="B405" s="1" t="s">
        <v>405</v>
      </c>
      <c r="C405" s="1">
        <v>2021.0</v>
      </c>
      <c r="D405" s="2" t="s">
        <v>5</v>
      </c>
      <c r="E405" s="7" t="s">
        <v>20</v>
      </c>
      <c r="F405" s="1">
        <v>70.4935492059288</v>
      </c>
    </row>
    <row r="406">
      <c r="A406" s="2" t="s">
        <v>9</v>
      </c>
      <c r="B406" s="1" t="s">
        <v>397</v>
      </c>
      <c r="C406" s="1">
        <v>2021.0</v>
      </c>
      <c r="D406" s="2" t="s">
        <v>5</v>
      </c>
      <c r="E406" s="7" t="s">
        <v>20</v>
      </c>
      <c r="F406" s="1">
        <v>53.1141868512111</v>
      </c>
    </row>
    <row r="407">
      <c r="A407" s="2" t="s">
        <v>13</v>
      </c>
      <c r="B407" s="1" t="s">
        <v>403</v>
      </c>
      <c r="C407" s="1">
        <v>2021.0</v>
      </c>
      <c r="D407" s="2" t="s">
        <v>5</v>
      </c>
      <c r="E407" s="7" t="s">
        <v>20</v>
      </c>
      <c r="F407" s="1">
        <v>64.6744719563326</v>
      </c>
    </row>
    <row r="408">
      <c r="A408" s="2" t="s">
        <v>14</v>
      </c>
      <c r="B408" s="1" t="s">
        <v>395</v>
      </c>
      <c r="C408" s="1">
        <v>2021.0</v>
      </c>
      <c r="D408" s="2" t="s">
        <v>5</v>
      </c>
      <c r="E408" s="7" t="s">
        <v>20</v>
      </c>
      <c r="F408" s="1">
        <v>65.7408868088786</v>
      </c>
    </row>
    <row r="409">
      <c r="A409" s="2" t="s">
        <v>15</v>
      </c>
      <c r="B409" s="1" t="s">
        <v>377</v>
      </c>
      <c r="C409" s="1">
        <v>2021.0</v>
      </c>
      <c r="D409" s="2" t="s">
        <v>5</v>
      </c>
      <c r="E409" s="7" t="s">
        <v>20</v>
      </c>
      <c r="F409" s="1">
        <v>79.1220474334921</v>
      </c>
    </row>
    <row r="410">
      <c r="A410" s="2" t="s">
        <v>16</v>
      </c>
      <c r="B410" s="1" t="s">
        <v>382</v>
      </c>
      <c r="C410" s="1">
        <v>2021.0</v>
      </c>
      <c r="D410" s="2" t="s">
        <v>5</v>
      </c>
      <c r="E410" s="7" t="s">
        <v>20</v>
      </c>
      <c r="F410" s="1">
        <v>60.8174133820479</v>
      </c>
    </row>
    <row r="411">
      <c r="A411" s="2" t="s">
        <v>17</v>
      </c>
      <c r="B411" s="1" t="s">
        <v>404</v>
      </c>
      <c r="C411" s="1">
        <v>2021.0</v>
      </c>
      <c r="D411" s="2" t="s">
        <v>5</v>
      </c>
      <c r="E411" s="7" t="s">
        <v>20</v>
      </c>
      <c r="F411" s="1">
        <v>64.299438638127</v>
      </c>
    </row>
    <row r="412">
      <c r="A412" s="2" t="s">
        <v>18</v>
      </c>
      <c r="B412" s="1" t="s">
        <v>383</v>
      </c>
      <c r="C412" s="1">
        <v>2021.0</v>
      </c>
      <c r="D412" s="2" t="s">
        <v>5</v>
      </c>
      <c r="E412" s="7" t="s">
        <v>20</v>
      </c>
      <c r="F412" s="1">
        <v>54.2282279934177</v>
      </c>
    </row>
    <row r="413">
      <c r="A413" s="2" t="s">
        <v>19</v>
      </c>
      <c r="B413" s="1" t="s">
        <v>380</v>
      </c>
      <c r="C413" s="1">
        <v>2021.0</v>
      </c>
      <c r="D413" s="2" t="s">
        <v>5</v>
      </c>
      <c r="E413" s="7" t="s">
        <v>20</v>
      </c>
      <c r="F413" s="1">
        <v>66.833454566829</v>
      </c>
    </row>
    <row r="414">
      <c r="A414" s="2" t="s">
        <v>20</v>
      </c>
      <c r="B414" s="1" t="s">
        <v>387</v>
      </c>
      <c r="C414" s="1">
        <v>2021.0</v>
      </c>
      <c r="D414" s="2" t="s">
        <v>5</v>
      </c>
      <c r="E414" s="7" t="s">
        <v>20</v>
      </c>
      <c r="F414" s="1">
        <v>54.0526521824232</v>
      </c>
    </row>
    <row r="415">
      <c r="A415" s="2" t="s">
        <v>21</v>
      </c>
      <c r="B415" s="1" t="s">
        <v>393</v>
      </c>
      <c r="C415" s="1">
        <v>2021.0</v>
      </c>
      <c r="D415" s="2" t="s">
        <v>5</v>
      </c>
      <c r="E415" s="7" t="s">
        <v>20</v>
      </c>
      <c r="F415" s="1">
        <v>60.35763952296</v>
      </c>
    </row>
    <row r="416">
      <c r="A416" s="2" t="s">
        <v>22</v>
      </c>
      <c r="B416" s="1" t="s">
        <v>408</v>
      </c>
      <c r="C416" s="1">
        <v>2021.0</v>
      </c>
      <c r="D416" s="2" t="s">
        <v>5</v>
      </c>
      <c r="E416" s="7" t="s">
        <v>20</v>
      </c>
      <c r="F416" s="1">
        <v>66.4926076467099</v>
      </c>
    </row>
    <row r="417">
      <c r="A417" s="2" t="s">
        <v>23</v>
      </c>
      <c r="B417" s="1" t="s">
        <v>379</v>
      </c>
      <c r="C417" s="1">
        <v>2021.0</v>
      </c>
      <c r="D417" s="2" t="s">
        <v>5</v>
      </c>
      <c r="E417" s="7" t="s">
        <v>20</v>
      </c>
      <c r="F417" s="1">
        <v>70.2013162464872</v>
      </c>
    </row>
    <row r="418">
      <c r="A418" s="2" t="s">
        <v>24</v>
      </c>
      <c r="B418" s="1" t="s">
        <v>386</v>
      </c>
      <c r="C418" s="1">
        <v>2021.0</v>
      </c>
      <c r="D418" s="2" t="s">
        <v>5</v>
      </c>
      <c r="E418" s="7" t="s">
        <v>20</v>
      </c>
      <c r="F418" s="1">
        <v>71.2852210713888</v>
      </c>
    </row>
    <row r="419">
      <c r="A419" s="2" t="s">
        <v>25</v>
      </c>
      <c r="B419" s="1" t="s">
        <v>406</v>
      </c>
      <c r="C419" s="1">
        <v>2021.0</v>
      </c>
      <c r="D419" s="2" t="s">
        <v>5</v>
      </c>
      <c r="E419" s="7" t="s">
        <v>20</v>
      </c>
      <c r="F419" s="1">
        <v>65.9478502451842</v>
      </c>
    </row>
    <row r="420">
      <c r="A420" s="2" t="s">
        <v>26</v>
      </c>
      <c r="B420" s="1" t="s">
        <v>392</v>
      </c>
      <c r="C420" s="1">
        <v>2021.0</v>
      </c>
      <c r="D420" s="2" t="s">
        <v>5</v>
      </c>
      <c r="E420" s="7" t="s">
        <v>20</v>
      </c>
      <c r="F420" s="1">
        <v>52.675554595995</v>
      </c>
    </row>
    <row r="421">
      <c r="A421" s="2" t="s">
        <v>27</v>
      </c>
      <c r="B421" s="1" t="s">
        <v>389</v>
      </c>
      <c r="C421" s="1">
        <v>2021.0</v>
      </c>
      <c r="D421" s="2" t="s">
        <v>5</v>
      </c>
      <c r="E421" s="7" t="s">
        <v>20</v>
      </c>
      <c r="F421" s="1">
        <v>74.0180395741478</v>
      </c>
    </row>
    <row r="422">
      <c r="A422" s="2" t="s">
        <v>28</v>
      </c>
      <c r="B422" s="1" t="s">
        <v>391</v>
      </c>
      <c r="C422" s="1">
        <v>2021.0</v>
      </c>
      <c r="D422" s="2" t="s">
        <v>5</v>
      </c>
      <c r="E422" s="7" t="s">
        <v>20</v>
      </c>
      <c r="F422" s="1">
        <v>70.0661449720707</v>
      </c>
    </row>
    <row r="423">
      <c r="A423" s="2" t="s">
        <v>29</v>
      </c>
      <c r="B423" s="1" t="s">
        <v>396</v>
      </c>
      <c r="C423" s="1">
        <v>2021.0</v>
      </c>
      <c r="D423" s="2" t="s">
        <v>5</v>
      </c>
      <c r="E423" s="7" t="s">
        <v>20</v>
      </c>
      <c r="F423" s="1">
        <v>54.008129495932</v>
      </c>
    </row>
    <row r="424">
      <c r="A424" s="2" t="s">
        <v>30</v>
      </c>
      <c r="B424" s="1" t="s">
        <v>376</v>
      </c>
      <c r="C424" s="1">
        <v>2021.0</v>
      </c>
      <c r="D424" s="2" t="s">
        <v>5</v>
      </c>
      <c r="E424" s="7" t="s">
        <v>20</v>
      </c>
      <c r="F424" s="1">
        <v>76.7462238470434</v>
      </c>
    </row>
    <row r="425">
      <c r="A425" s="2" t="s">
        <v>31</v>
      </c>
      <c r="B425" s="1" t="s">
        <v>407</v>
      </c>
      <c r="C425" s="1">
        <v>2021.0</v>
      </c>
      <c r="D425" s="2" t="s">
        <v>5</v>
      </c>
      <c r="E425" s="7" t="s">
        <v>20</v>
      </c>
      <c r="F425" s="1">
        <v>49.5507548068433</v>
      </c>
    </row>
    <row r="426">
      <c r="A426" s="2" t="s">
        <v>32</v>
      </c>
      <c r="B426" s="1" t="s">
        <v>381</v>
      </c>
      <c r="C426" s="1">
        <v>2021.0</v>
      </c>
      <c r="D426" s="2" t="s">
        <v>5</v>
      </c>
      <c r="E426" s="7" t="s">
        <v>20</v>
      </c>
      <c r="F426" s="1">
        <v>66.3055536533589</v>
      </c>
    </row>
    <row r="427">
      <c r="A427" s="2" t="s">
        <v>33</v>
      </c>
      <c r="B427" s="1" t="s">
        <v>390</v>
      </c>
      <c r="C427" s="1">
        <v>2021.0</v>
      </c>
      <c r="D427" s="2" t="s">
        <v>5</v>
      </c>
      <c r="E427" s="7" t="s">
        <v>20</v>
      </c>
      <c r="F427" s="1">
        <v>49.3183344290832</v>
      </c>
    </row>
    <row r="428">
      <c r="A428" s="2" t="s">
        <v>34</v>
      </c>
      <c r="B428" s="1" t="s">
        <v>398</v>
      </c>
      <c r="C428" s="1">
        <v>2021.0</v>
      </c>
      <c r="D428" s="2" t="s">
        <v>5</v>
      </c>
      <c r="E428" s="7" t="s">
        <v>20</v>
      </c>
      <c r="F428" s="1">
        <v>73.5027884426758</v>
      </c>
    </row>
    <row r="429">
      <c r="A429" s="2" t="s">
        <v>35</v>
      </c>
      <c r="B429" s="1" t="s">
        <v>399</v>
      </c>
      <c r="C429" s="1">
        <v>2021.0</v>
      </c>
      <c r="D429" s="2" t="s">
        <v>5</v>
      </c>
      <c r="E429" s="7" t="s">
        <v>20</v>
      </c>
      <c r="F429" s="1">
        <v>74.0728974733676</v>
      </c>
    </row>
    <row r="430">
      <c r="A430" s="2" t="s">
        <v>3</v>
      </c>
      <c r="B430" s="1" t="s">
        <v>400</v>
      </c>
      <c r="C430" s="1">
        <v>2021.0</v>
      </c>
      <c r="D430" s="2" t="s">
        <v>5</v>
      </c>
      <c r="E430" s="7" t="s">
        <v>20</v>
      </c>
      <c r="F430" s="1">
        <v>63.4480004802642</v>
      </c>
    </row>
    <row r="431">
      <c r="A431" s="2" t="s">
        <v>4</v>
      </c>
      <c r="B431" s="1" t="s">
        <v>378</v>
      </c>
      <c r="C431" s="1">
        <v>2022.0</v>
      </c>
      <c r="D431" s="2" t="s">
        <v>5</v>
      </c>
      <c r="E431" s="7" t="s">
        <v>20</v>
      </c>
      <c r="F431" s="1">
        <v>71.2294314381271</v>
      </c>
    </row>
    <row r="432">
      <c r="A432" s="2" t="s">
        <v>5</v>
      </c>
      <c r="B432" s="1" t="s">
        <v>384</v>
      </c>
      <c r="C432" s="1">
        <v>2022.0</v>
      </c>
      <c r="D432" s="2" t="s">
        <v>5</v>
      </c>
      <c r="E432" s="7" t="s">
        <v>20</v>
      </c>
      <c r="F432" s="1">
        <v>53.7478517604548</v>
      </c>
    </row>
    <row r="433">
      <c r="A433" s="2" t="s">
        <v>6</v>
      </c>
      <c r="B433" s="1" t="s">
        <v>394</v>
      </c>
      <c r="C433" s="1">
        <v>2022.0</v>
      </c>
      <c r="D433" s="2" t="s">
        <v>5</v>
      </c>
      <c r="E433" s="7" t="s">
        <v>20</v>
      </c>
      <c r="F433" s="1">
        <v>58.934110348717</v>
      </c>
    </row>
    <row r="434">
      <c r="A434" s="2" t="s">
        <v>7</v>
      </c>
      <c r="B434" s="1" t="s">
        <v>385</v>
      </c>
      <c r="C434" s="1">
        <v>2022.0</v>
      </c>
      <c r="D434" s="2" t="s">
        <v>5</v>
      </c>
      <c r="E434" s="7" t="s">
        <v>20</v>
      </c>
      <c r="F434" s="1">
        <v>60.6092998396579</v>
      </c>
    </row>
    <row r="435">
      <c r="A435" s="2" t="s">
        <v>10</v>
      </c>
      <c r="B435" s="1" t="s">
        <v>388</v>
      </c>
      <c r="C435" s="1">
        <v>2022.0</v>
      </c>
      <c r="D435" s="2" t="s">
        <v>5</v>
      </c>
      <c r="E435" s="7" t="s">
        <v>20</v>
      </c>
      <c r="F435" s="1">
        <v>77.7897220696007</v>
      </c>
    </row>
    <row r="436">
      <c r="A436" s="2" t="s">
        <v>11</v>
      </c>
      <c r="B436" s="1" t="s">
        <v>402</v>
      </c>
      <c r="C436" s="1">
        <v>2022.0</v>
      </c>
      <c r="D436" s="2" t="s">
        <v>5</v>
      </c>
      <c r="E436" s="7" t="s">
        <v>20</v>
      </c>
      <c r="F436" s="1">
        <v>59.2855984133712</v>
      </c>
    </row>
    <row r="437">
      <c r="A437" s="2" t="s">
        <v>12</v>
      </c>
      <c r="B437" s="1" t="s">
        <v>401</v>
      </c>
      <c r="C437" s="1">
        <v>2022.0</v>
      </c>
      <c r="D437" s="2" t="s">
        <v>5</v>
      </c>
      <c r="E437" s="7" t="s">
        <v>20</v>
      </c>
      <c r="F437" s="1">
        <v>72.0499323107659</v>
      </c>
    </row>
    <row r="438">
      <c r="A438" s="2" t="s">
        <v>8</v>
      </c>
      <c r="B438" s="1" t="s">
        <v>405</v>
      </c>
      <c r="C438" s="1">
        <v>2022.0</v>
      </c>
      <c r="D438" s="2" t="s">
        <v>5</v>
      </c>
      <c r="E438" s="7" t="s">
        <v>20</v>
      </c>
      <c r="F438" s="1">
        <v>71.1703520312868</v>
      </c>
    </row>
    <row r="439">
      <c r="A439" s="2" t="s">
        <v>9</v>
      </c>
      <c r="B439" s="1" t="s">
        <v>397</v>
      </c>
      <c r="C439" s="1">
        <v>2022.0</v>
      </c>
      <c r="D439" s="2" t="s">
        <v>5</v>
      </c>
      <c r="E439" s="7" t="s">
        <v>20</v>
      </c>
      <c r="F439" s="1">
        <v>54.8339105409492</v>
      </c>
    </row>
    <row r="440">
      <c r="A440" s="2" t="s">
        <v>13</v>
      </c>
      <c r="B440" s="1" t="s">
        <v>403</v>
      </c>
      <c r="C440" s="1">
        <v>2022.0</v>
      </c>
      <c r="D440" s="2" t="s">
        <v>5</v>
      </c>
      <c r="E440" s="7" t="s">
        <v>20</v>
      </c>
      <c r="F440" s="1">
        <v>66.3230694235691</v>
      </c>
    </row>
    <row r="441">
      <c r="A441" s="2" t="s">
        <v>14</v>
      </c>
      <c r="B441" s="1" t="s">
        <v>395</v>
      </c>
      <c r="C441" s="1">
        <v>2022.0</v>
      </c>
      <c r="D441" s="2" t="s">
        <v>5</v>
      </c>
      <c r="E441" s="7" t="s">
        <v>20</v>
      </c>
      <c r="F441" s="1">
        <v>68.8420872469952</v>
      </c>
    </row>
    <row r="442">
      <c r="A442" s="2" t="s">
        <v>15</v>
      </c>
      <c r="B442" s="1" t="s">
        <v>377</v>
      </c>
      <c r="C442" s="1">
        <v>2022.0</v>
      </c>
      <c r="D442" s="2" t="s">
        <v>5</v>
      </c>
      <c r="E442" s="7" t="s">
        <v>20</v>
      </c>
      <c r="F442" s="1">
        <v>82.4704581746714</v>
      </c>
    </row>
    <row r="443">
      <c r="A443" s="2" t="s">
        <v>16</v>
      </c>
      <c r="B443" s="1" t="s">
        <v>382</v>
      </c>
      <c r="C443" s="1">
        <v>2022.0</v>
      </c>
      <c r="D443" s="2" t="s">
        <v>5</v>
      </c>
      <c r="E443" s="7" t="s">
        <v>20</v>
      </c>
      <c r="F443" s="1">
        <v>61.6860569845519</v>
      </c>
    </row>
    <row r="444">
      <c r="A444" s="2" t="s">
        <v>17</v>
      </c>
      <c r="B444" s="1" t="s">
        <v>404</v>
      </c>
      <c r="C444" s="1">
        <v>2022.0</v>
      </c>
      <c r="D444" s="2" t="s">
        <v>5</v>
      </c>
      <c r="E444" s="7" t="s">
        <v>20</v>
      </c>
      <c r="F444" s="1">
        <v>65.9890983158443</v>
      </c>
    </row>
    <row r="445">
      <c r="A445" s="2" t="s">
        <v>18</v>
      </c>
      <c r="B445" s="1" t="s">
        <v>383</v>
      </c>
      <c r="C445" s="1">
        <v>2022.0</v>
      </c>
      <c r="D445" s="2" t="s">
        <v>5</v>
      </c>
      <c r="E445" s="7" t="s">
        <v>20</v>
      </c>
      <c r="F445" s="1">
        <v>58.4375360541612</v>
      </c>
    </row>
    <row r="446">
      <c r="A446" s="2" t="s">
        <v>19</v>
      </c>
      <c r="B446" s="1" t="s">
        <v>380</v>
      </c>
      <c r="C446" s="1">
        <v>2022.0</v>
      </c>
      <c r="D446" s="2" t="s">
        <v>5</v>
      </c>
      <c r="E446" s="7" t="s">
        <v>20</v>
      </c>
      <c r="F446" s="1">
        <v>68.4977799612191</v>
      </c>
    </row>
    <row r="447">
      <c r="A447" s="2" t="s">
        <v>20</v>
      </c>
      <c r="B447" s="1" t="s">
        <v>387</v>
      </c>
      <c r="C447" s="1">
        <v>2022.0</v>
      </c>
      <c r="D447" s="2" t="s">
        <v>5</v>
      </c>
      <c r="E447" s="7" t="s">
        <v>20</v>
      </c>
      <c r="F447" s="1">
        <v>57.5438047865219</v>
      </c>
    </row>
    <row r="448">
      <c r="A448" s="2" t="s">
        <v>21</v>
      </c>
      <c r="B448" s="1" t="s">
        <v>393</v>
      </c>
      <c r="C448" s="1">
        <v>2022.0</v>
      </c>
      <c r="D448" s="2" t="s">
        <v>5</v>
      </c>
      <c r="E448" s="7" t="s">
        <v>20</v>
      </c>
      <c r="F448" s="1">
        <v>64.5496684019111</v>
      </c>
    </row>
    <row r="449">
      <c r="A449" s="2" t="s">
        <v>22</v>
      </c>
      <c r="B449" s="1" t="s">
        <v>408</v>
      </c>
      <c r="C449" s="1">
        <v>2022.0</v>
      </c>
      <c r="D449" s="2" t="s">
        <v>5</v>
      </c>
      <c r="E449" s="7" t="s">
        <v>20</v>
      </c>
      <c r="F449" s="1">
        <v>71.9756932032886</v>
      </c>
    </row>
    <row r="450">
      <c r="A450" s="2" t="s">
        <v>23</v>
      </c>
      <c r="B450" s="1" t="s">
        <v>379</v>
      </c>
      <c r="C450" s="1">
        <v>2022.0</v>
      </c>
      <c r="D450" s="2" t="s">
        <v>5</v>
      </c>
      <c r="E450" s="7" t="s">
        <v>20</v>
      </c>
      <c r="F450" s="1">
        <v>72.5417964137378</v>
      </c>
    </row>
    <row r="451">
      <c r="A451" s="2" t="s">
        <v>24</v>
      </c>
      <c r="B451" s="1" t="s">
        <v>386</v>
      </c>
      <c r="C451" s="1">
        <v>2022.0</v>
      </c>
      <c r="D451" s="2" t="s">
        <v>5</v>
      </c>
      <c r="E451" s="7" t="s">
        <v>20</v>
      </c>
      <c r="F451" s="1">
        <v>76.2894735363682</v>
      </c>
    </row>
    <row r="452">
      <c r="A452" s="2" t="s">
        <v>25</v>
      </c>
      <c r="B452" s="1" t="s">
        <v>406</v>
      </c>
      <c r="C452" s="1">
        <v>2022.0</v>
      </c>
      <c r="D452" s="2" t="s">
        <v>5</v>
      </c>
      <c r="E452" s="7" t="s">
        <v>20</v>
      </c>
      <c r="F452" s="1">
        <v>68.1912142540317</v>
      </c>
    </row>
    <row r="453">
      <c r="A453" s="2" t="s">
        <v>26</v>
      </c>
      <c r="B453" s="1" t="s">
        <v>392</v>
      </c>
      <c r="C453" s="1">
        <v>2022.0</v>
      </c>
      <c r="D453" s="2" t="s">
        <v>5</v>
      </c>
      <c r="E453" s="7" t="s">
        <v>20</v>
      </c>
      <c r="F453" s="1">
        <v>59.0966784269856</v>
      </c>
    </row>
    <row r="454">
      <c r="A454" s="2" t="s">
        <v>27</v>
      </c>
      <c r="B454" s="1" t="s">
        <v>389</v>
      </c>
      <c r="C454" s="1">
        <v>2022.0</v>
      </c>
      <c r="D454" s="2" t="s">
        <v>5</v>
      </c>
      <c r="E454" s="7" t="s">
        <v>20</v>
      </c>
      <c r="F454" s="1">
        <v>75.5468424798249</v>
      </c>
    </row>
    <row r="455">
      <c r="A455" s="2" t="s">
        <v>28</v>
      </c>
      <c r="B455" s="1" t="s">
        <v>391</v>
      </c>
      <c r="C455" s="1">
        <v>2022.0</v>
      </c>
      <c r="D455" s="2" t="s">
        <v>5</v>
      </c>
      <c r="E455" s="7" t="s">
        <v>20</v>
      </c>
      <c r="F455" s="1">
        <v>72.5762246219167</v>
      </c>
    </row>
    <row r="456">
      <c r="A456" s="2" t="s">
        <v>29</v>
      </c>
      <c r="B456" s="1" t="s">
        <v>396</v>
      </c>
      <c r="C456" s="1">
        <v>2022.0</v>
      </c>
      <c r="D456" s="2" t="s">
        <v>5</v>
      </c>
      <c r="E456" s="7" t="s">
        <v>20</v>
      </c>
      <c r="F456" s="1">
        <v>56.9364715519121</v>
      </c>
    </row>
    <row r="457">
      <c r="A457" s="2" t="s">
        <v>30</v>
      </c>
      <c r="B457" s="1" t="s">
        <v>376</v>
      </c>
      <c r="C457" s="1">
        <v>2022.0</v>
      </c>
      <c r="D457" s="2" t="s">
        <v>5</v>
      </c>
      <c r="E457" s="7" t="s">
        <v>20</v>
      </c>
      <c r="F457" s="1">
        <v>76.9406807366777</v>
      </c>
    </row>
    <row r="458">
      <c r="A458" s="2" t="s">
        <v>31</v>
      </c>
      <c r="B458" s="1" t="s">
        <v>407</v>
      </c>
      <c r="C458" s="1">
        <v>2022.0</v>
      </c>
      <c r="D458" s="2" t="s">
        <v>5</v>
      </c>
      <c r="E458" s="7" t="s">
        <v>20</v>
      </c>
      <c r="F458" s="1">
        <v>53.9891169204437</v>
      </c>
    </row>
    <row r="459">
      <c r="A459" s="2" t="s">
        <v>32</v>
      </c>
      <c r="B459" s="1" t="s">
        <v>381</v>
      </c>
      <c r="C459" s="1">
        <v>2022.0</v>
      </c>
      <c r="D459" s="2" t="s">
        <v>5</v>
      </c>
      <c r="E459" s="7" t="s">
        <v>20</v>
      </c>
      <c r="F459" s="1">
        <v>67.9713544882084</v>
      </c>
    </row>
    <row r="460">
      <c r="A460" s="2" t="s">
        <v>33</v>
      </c>
      <c r="B460" s="1" t="s">
        <v>390</v>
      </c>
      <c r="C460" s="1">
        <v>2022.0</v>
      </c>
      <c r="D460" s="2" t="s">
        <v>5</v>
      </c>
      <c r="E460" s="7" t="s">
        <v>20</v>
      </c>
      <c r="F460" s="1">
        <v>52.1083689592506</v>
      </c>
    </row>
    <row r="461">
      <c r="A461" s="2" t="s">
        <v>34</v>
      </c>
      <c r="B461" s="1" t="s">
        <v>398</v>
      </c>
      <c r="C461" s="1">
        <v>2022.0</v>
      </c>
      <c r="D461" s="2" t="s">
        <v>5</v>
      </c>
      <c r="E461" s="7" t="s">
        <v>20</v>
      </c>
      <c r="F461" s="1">
        <v>90.5965404394577</v>
      </c>
    </row>
    <row r="462">
      <c r="A462" s="2" t="s">
        <v>35</v>
      </c>
      <c r="B462" s="1" t="s">
        <v>399</v>
      </c>
      <c r="C462" s="1">
        <v>2022.0</v>
      </c>
      <c r="D462" s="2" t="s">
        <v>5</v>
      </c>
      <c r="E462" s="7" t="s">
        <v>20</v>
      </c>
      <c r="F462" s="1">
        <v>75.0965043963114</v>
      </c>
    </row>
    <row r="463">
      <c r="A463" s="2" t="s">
        <v>3</v>
      </c>
      <c r="B463" s="1" t="s">
        <v>400</v>
      </c>
      <c r="C463" s="1">
        <v>2022.0</v>
      </c>
      <c r="D463" s="2" t="s">
        <v>5</v>
      </c>
      <c r="E463" s="7" t="s">
        <v>20</v>
      </c>
      <c r="F463" s="1">
        <v>66.6890146007186</v>
      </c>
    </row>
  </sheetData>
  <autoFilter ref="$A$1:$F$397"/>
  <mergeCells count="36">
    <mergeCell ref="I2:I3"/>
    <mergeCell ref="J2:J3"/>
    <mergeCell ref="K2:P2"/>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79:I81"/>
    <mergeCell ref="I82:I84"/>
    <mergeCell ref="I85:I87"/>
    <mergeCell ref="I88:I90"/>
    <mergeCell ref="I91:I93"/>
    <mergeCell ref="I94:I96"/>
    <mergeCell ref="I97:I99"/>
    <mergeCell ref="I100:I102"/>
    <mergeCell ref="I58:I60"/>
    <mergeCell ref="I61:I63"/>
    <mergeCell ref="I64:I66"/>
    <mergeCell ref="I67:I69"/>
    <mergeCell ref="I70:I72"/>
    <mergeCell ref="I73:I75"/>
    <mergeCell ref="I76:I7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hidden="1" min="8" max="9" width="12.63"/>
    <col customWidth="1" min="10" max="10" width="34.25"/>
    <col customWidth="1" min="11" max="11" width="62.13"/>
    <col customWidth="1" min="12" max="12" width="27.13"/>
    <col customWidth="1" min="13" max="13" width="40.13"/>
    <col customWidth="1" min="14" max="14" width="19.0"/>
    <col customWidth="1" min="15" max="16" width="16.75"/>
    <col customWidth="1" min="17" max="18" width="25.75"/>
    <col customWidth="1" min="19" max="19" width="39.0"/>
    <col customWidth="1" min="25" max="28" width="79.25"/>
  </cols>
  <sheetData>
    <row r="1">
      <c r="A1" s="7" t="s">
        <v>37</v>
      </c>
      <c r="B1" s="7" t="s">
        <v>38</v>
      </c>
      <c r="C1" s="7" t="s">
        <v>39</v>
      </c>
      <c r="D1" s="7" t="s">
        <v>40</v>
      </c>
      <c r="E1" s="7" t="s">
        <v>41</v>
      </c>
      <c r="F1" s="7" t="s">
        <v>42</v>
      </c>
      <c r="G1" s="7" t="s">
        <v>43</v>
      </c>
      <c r="H1" s="7" t="s">
        <v>44</v>
      </c>
      <c r="I1" s="7" t="s">
        <v>45</v>
      </c>
      <c r="J1" s="7" t="s">
        <v>46</v>
      </c>
      <c r="K1" s="7" t="s">
        <v>47</v>
      </c>
      <c r="L1" s="7" t="s">
        <v>48</v>
      </c>
      <c r="M1" s="7" t="s">
        <v>49</v>
      </c>
      <c r="N1" s="7" t="s">
        <v>50</v>
      </c>
      <c r="O1" s="7" t="s">
        <v>51</v>
      </c>
      <c r="P1" s="7" t="s">
        <v>52</v>
      </c>
      <c r="Q1" s="8" t="s">
        <v>53</v>
      </c>
      <c r="R1" s="8" t="s">
        <v>54</v>
      </c>
      <c r="S1" s="8" t="s">
        <v>55</v>
      </c>
      <c r="T1" s="7" t="s">
        <v>56</v>
      </c>
      <c r="U1" s="7" t="s">
        <v>57</v>
      </c>
      <c r="V1" s="7" t="s">
        <v>58</v>
      </c>
      <c r="W1" s="7" t="s">
        <v>59</v>
      </c>
      <c r="Y1" s="7" t="s">
        <v>60</v>
      </c>
      <c r="Z1" s="7" t="s">
        <v>61</v>
      </c>
      <c r="AA1" s="7" t="s">
        <v>62</v>
      </c>
      <c r="AB1" s="7"/>
    </row>
    <row r="2">
      <c r="A2" s="9" t="s">
        <v>4</v>
      </c>
      <c r="B2" s="9" t="s">
        <v>4</v>
      </c>
      <c r="C2" s="9" t="s">
        <v>4</v>
      </c>
      <c r="D2" s="7">
        <v>-1.0</v>
      </c>
      <c r="E2" s="1" t="str">
        <f t="shared" ref="E2:E35" si="1">IF(D2=1,"Directa","Inversa")</f>
        <v>Inversa</v>
      </c>
      <c r="H2" s="7" t="s">
        <v>63</v>
      </c>
      <c r="I2" s="7" t="s">
        <v>64</v>
      </c>
      <c r="J2" s="7" t="s">
        <v>65</v>
      </c>
      <c r="K2" s="7" t="s">
        <v>66</v>
      </c>
      <c r="L2" s="7" t="s">
        <v>67</v>
      </c>
      <c r="M2" s="7" t="s">
        <v>68</v>
      </c>
      <c r="N2" s="10">
        <v>45139.0</v>
      </c>
      <c r="O2" s="7">
        <v>2022.0</v>
      </c>
      <c r="P2" s="7">
        <v>2022.0</v>
      </c>
      <c r="Q2" s="8" t="s">
        <v>69</v>
      </c>
      <c r="R2" s="8" t="s">
        <v>70</v>
      </c>
      <c r="S2" s="8"/>
      <c r="T2" s="11" t="s">
        <v>71</v>
      </c>
      <c r="W2" s="12"/>
      <c r="Y2" s="7" t="s">
        <v>72</v>
      </c>
      <c r="Z2" s="7"/>
      <c r="AA2" s="9" t="s">
        <v>73</v>
      </c>
      <c r="AB2" s="7"/>
    </row>
    <row r="3">
      <c r="A3" s="9" t="s">
        <v>4</v>
      </c>
      <c r="B3" s="9" t="s">
        <v>4</v>
      </c>
      <c r="C3" s="9" t="s">
        <v>5</v>
      </c>
      <c r="D3" s="7">
        <v>-1.0</v>
      </c>
      <c r="E3" s="1" t="str">
        <f t="shared" si="1"/>
        <v>Inversa</v>
      </c>
      <c r="F3" s="7">
        <v>0.0</v>
      </c>
      <c r="G3" s="7"/>
      <c r="H3" s="7" t="s">
        <v>74</v>
      </c>
      <c r="I3" s="7" t="s">
        <v>64</v>
      </c>
      <c r="J3" s="7" t="s">
        <v>75</v>
      </c>
      <c r="K3" s="7" t="s">
        <v>76</v>
      </c>
      <c r="L3" s="7" t="s">
        <v>77</v>
      </c>
      <c r="M3" s="7" t="s">
        <v>78</v>
      </c>
      <c r="N3" s="7" t="s">
        <v>79</v>
      </c>
      <c r="O3" s="7">
        <v>2022.0</v>
      </c>
      <c r="P3" s="7">
        <v>2022.0</v>
      </c>
      <c r="Q3" s="8" t="s">
        <v>69</v>
      </c>
      <c r="R3" s="8" t="s">
        <v>69</v>
      </c>
      <c r="S3" s="8" t="s">
        <v>80</v>
      </c>
      <c r="T3" s="13" t="s">
        <v>81</v>
      </c>
      <c r="Y3" s="7" t="s">
        <v>72</v>
      </c>
      <c r="Z3" s="7"/>
      <c r="AA3" s="9" t="s">
        <v>82</v>
      </c>
      <c r="AB3" s="7"/>
    </row>
    <row r="4">
      <c r="A4" s="9" t="s">
        <v>4</v>
      </c>
      <c r="B4" s="9" t="s">
        <v>4</v>
      </c>
      <c r="C4" s="9" t="s">
        <v>6</v>
      </c>
      <c r="D4" s="7">
        <v>-1.0</v>
      </c>
      <c r="E4" s="1" t="str">
        <f t="shared" si="1"/>
        <v>Inversa</v>
      </c>
      <c r="F4" s="7">
        <v>0.0</v>
      </c>
      <c r="G4" s="7"/>
      <c r="H4" s="7" t="s">
        <v>74</v>
      </c>
      <c r="I4" s="7" t="s">
        <v>64</v>
      </c>
      <c r="J4" s="7" t="s">
        <v>83</v>
      </c>
      <c r="K4" s="7" t="s">
        <v>84</v>
      </c>
      <c r="L4" s="7"/>
      <c r="M4" s="7" t="s">
        <v>85</v>
      </c>
      <c r="N4" s="7" t="s">
        <v>79</v>
      </c>
      <c r="O4" s="7">
        <v>2022.0</v>
      </c>
      <c r="P4" s="7">
        <v>2022.0</v>
      </c>
      <c r="Q4" s="8" t="s">
        <v>69</v>
      </c>
      <c r="R4" s="8" t="s">
        <v>69</v>
      </c>
      <c r="S4" s="8" t="s">
        <v>86</v>
      </c>
      <c r="T4" s="11" t="s">
        <v>81</v>
      </c>
      <c r="Y4" s="7" t="s">
        <v>72</v>
      </c>
      <c r="Z4" s="7"/>
      <c r="AA4" s="9" t="s">
        <v>82</v>
      </c>
      <c r="AB4" s="7"/>
    </row>
    <row r="5">
      <c r="A5" s="9" t="s">
        <v>4</v>
      </c>
      <c r="B5" s="9" t="s">
        <v>4</v>
      </c>
      <c r="C5" s="9" t="s">
        <v>7</v>
      </c>
      <c r="D5" s="7">
        <v>-1.0</v>
      </c>
      <c r="E5" s="1" t="str">
        <f t="shared" si="1"/>
        <v>Inversa</v>
      </c>
      <c r="F5" s="7">
        <v>0.0</v>
      </c>
      <c r="G5" s="7"/>
      <c r="H5" s="7" t="s">
        <v>74</v>
      </c>
      <c r="I5" s="7" t="s">
        <v>74</v>
      </c>
      <c r="J5" s="7" t="s">
        <v>87</v>
      </c>
      <c r="K5" s="7" t="s">
        <v>88</v>
      </c>
      <c r="L5" s="7"/>
      <c r="M5" s="7" t="s">
        <v>89</v>
      </c>
      <c r="N5" s="7" t="s">
        <v>79</v>
      </c>
      <c r="O5" s="7">
        <v>2022.0</v>
      </c>
      <c r="P5" s="7">
        <v>2022.0</v>
      </c>
      <c r="Q5" s="8" t="s">
        <v>69</v>
      </c>
      <c r="R5" s="8" t="s">
        <v>69</v>
      </c>
      <c r="S5" s="8" t="s">
        <v>90</v>
      </c>
      <c r="T5" s="11" t="s">
        <v>91</v>
      </c>
      <c r="Y5" s="7" t="s">
        <v>72</v>
      </c>
      <c r="Z5" s="7"/>
      <c r="AA5" s="9" t="s">
        <v>92</v>
      </c>
      <c r="AB5" s="7"/>
    </row>
    <row r="6">
      <c r="A6" s="9" t="s">
        <v>4</v>
      </c>
      <c r="B6" s="9" t="s">
        <v>5</v>
      </c>
      <c r="C6" s="7" t="s">
        <v>8</v>
      </c>
      <c r="D6" s="7">
        <v>1.0</v>
      </c>
      <c r="E6" s="1" t="str">
        <f t="shared" si="1"/>
        <v>Directa</v>
      </c>
      <c r="F6" s="7">
        <v>100.0</v>
      </c>
      <c r="G6" s="7">
        <v>0.0</v>
      </c>
      <c r="H6" s="7" t="s">
        <v>93</v>
      </c>
      <c r="I6" s="7" t="s">
        <v>64</v>
      </c>
      <c r="J6" s="7" t="s">
        <v>94</v>
      </c>
      <c r="K6" s="7" t="str">
        <f t="shared" ref="K6:K12" si="2">CONCAT(J6, " (%)")</f>
        <v>Hogares con disponibilidad de agua dentro de la vivienda (%)</v>
      </c>
      <c r="L6" s="7" t="s">
        <v>67</v>
      </c>
      <c r="M6" s="7" t="s">
        <v>95</v>
      </c>
      <c r="N6" s="7" t="s">
        <v>96</v>
      </c>
      <c r="O6" s="7">
        <v>2022.0</v>
      </c>
      <c r="P6" s="7">
        <v>2022.0</v>
      </c>
      <c r="Q6" s="8" t="s">
        <v>69</v>
      </c>
      <c r="R6" s="8" t="s">
        <v>70</v>
      </c>
      <c r="S6" s="8" t="s">
        <v>97</v>
      </c>
      <c r="T6" s="12" t="s">
        <v>98</v>
      </c>
      <c r="V6" s="7" t="s">
        <v>99</v>
      </c>
      <c r="Y6" s="7" t="s">
        <v>100</v>
      </c>
      <c r="Z6" s="7"/>
      <c r="AA6" s="9" t="s">
        <v>101</v>
      </c>
      <c r="AB6" s="7"/>
    </row>
    <row r="7">
      <c r="A7" s="9" t="s">
        <v>4</v>
      </c>
      <c r="B7" s="9" t="s">
        <v>5</v>
      </c>
      <c r="C7" s="7" t="s">
        <v>9</v>
      </c>
      <c r="D7" s="7">
        <v>1.0</v>
      </c>
      <c r="E7" s="1" t="str">
        <f t="shared" si="1"/>
        <v>Directa</v>
      </c>
      <c r="F7" s="7">
        <v>100.0</v>
      </c>
      <c r="G7" s="7">
        <v>0.0</v>
      </c>
      <c r="H7" s="7" t="s">
        <v>102</v>
      </c>
      <c r="I7" s="7" t="s">
        <v>74</v>
      </c>
      <c r="J7" s="7" t="s">
        <v>103</v>
      </c>
      <c r="K7" s="7" t="str">
        <f t="shared" si="2"/>
        <v>Hogares con dotación diaria de agua (%)</v>
      </c>
      <c r="L7" s="7" t="s">
        <v>67</v>
      </c>
      <c r="M7" s="7" t="s">
        <v>104</v>
      </c>
      <c r="N7" s="7" t="s">
        <v>96</v>
      </c>
      <c r="O7" s="7">
        <v>2022.0</v>
      </c>
      <c r="P7" s="7">
        <v>2022.0</v>
      </c>
      <c r="Q7" s="8" t="s">
        <v>69</v>
      </c>
      <c r="R7" s="8" t="s">
        <v>70</v>
      </c>
      <c r="S7" s="8" t="s">
        <v>97</v>
      </c>
      <c r="T7" s="7" t="s">
        <v>105</v>
      </c>
      <c r="V7" s="7" t="s">
        <v>106</v>
      </c>
      <c r="Y7" s="7" t="s">
        <v>100</v>
      </c>
      <c r="Z7" s="7"/>
      <c r="AA7" s="9" t="s">
        <v>107</v>
      </c>
      <c r="AB7" s="7"/>
    </row>
    <row r="8">
      <c r="A8" s="9" t="s">
        <v>4</v>
      </c>
      <c r="B8" s="9" t="s">
        <v>5</v>
      </c>
      <c r="C8" s="7" t="s">
        <v>10</v>
      </c>
      <c r="D8" s="7">
        <v>1.0</v>
      </c>
      <c r="E8" s="1" t="str">
        <f t="shared" si="1"/>
        <v>Directa</v>
      </c>
      <c r="F8" s="7">
        <v>100.0</v>
      </c>
      <c r="G8" s="7">
        <v>0.0</v>
      </c>
      <c r="H8" s="7" t="s">
        <v>102</v>
      </c>
      <c r="I8" s="7" t="s">
        <v>64</v>
      </c>
      <c r="J8" s="7" t="s">
        <v>108</v>
      </c>
      <c r="K8" s="7" t="str">
        <f t="shared" si="2"/>
        <v>Hogares con servicio sanitario exclusivo para la vivienda (%)</v>
      </c>
      <c r="L8" s="7" t="s">
        <v>67</v>
      </c>
      <c r="M8" s="7" t="s">
        <v>95</v>
      </c>
      <c r="N8" s="7" t="s">
        <v>96</v>
      </c>
      <c r="O8" s="7">
        <v>2022.0</v>
      </c>
      <c r="P8" s="7">
        <v>2022.0</v>
      </c>
      <c r="Q8" s="8" t="s">
        <v>69</v>
      </c>
      <c r="R8" s="8" t="s">
        <v>70</v>
      </c>
      <c r="S8" s="8" t="s">
        <v>97</v>
      </c>
      <c r="T8" s="12" t="s">
        <v>98</v>
      </c>
      <c r="V8" s="7" t="s">
        <v>109</v>
      </c>
      <c r="Y8" s="7" t="s">
        <v>100</v>
      </c>
      <c r="Z8" s="7"/>
      <c r="AA8" s="9" t="s">
        <v>110</v>
      </c>
      <c r="AB8" s="7"/>
    </row>
    <row r="9">
      <c r="A9" s="9" t="s">
        <v>4</v>
      </c>
      <c r="B9" s="9" t="s">
        <v>6</v>
      </c>
      <c r="C9" s="7" t="s">
        <v>11</v>
      </c>
      <c r="D9" s="7">
        <v>-1.0</v>
      </c>
      <c r="E9" s="1" t="str">
        <f t="shared" si="1"/>
        <v>Inversa</v>
      </c>
      <c r="F9" s="7">
        <v>0.0</v>
      </c>
      <c r="H9" s="7" t="s">
        <v>64</v>
      </c>
      <c r="I9" s="7" t="s">
        <v>74</v>
      </c>
      <c r="J9" s="7" t="s">
        <v>111</v>
      </c>
      <c r="K9" s="7" t="str">
        <f t="shared" si="2"/>
        <v>Hogares con paredes material frágil (%)</v>
      </c>
      <c r="L9" s="7" t="s">
        <v>67</v>
      </c>
      <c r="M9" s="7" t="s">
        <v>112</v>
      </c>
      <c r="N9" s="7" t="s">
        <v>96</v>
      </c>
      <c r="O9" s="7">
        <v>2022.0</v>
      </c>
      <c r="P9" s="7">
        <v>2022.0</v>
      </c>
      <c r="Q9" s="8" t="s">
        <v>69</v>
      </c>
      <c r="R9" s="8" t="s">
        <v>70</v>
      </c>
      <c r="S9" s="8" t="s">
        <v>97</v>
      </c>
      <c r="T9" s="12" t="s">
        <v>113</v>
      </c>
      <c r="U9" s="7">
        <v>2025.0</v>
      </c>
      <c r="V9" s="7" t="s">
        <v>114</v>
      </c>
      <c r="Y9" s="7" t="s">
        <v>72</v>
      </c>
      <c r="AA9" s="9" t="s">
        <v>115</v>
      </c>
      <c r="AB9" s="7"/>
    </row>
    <row r="10">
      <c r="A10" s="9" t="s">
        <v>4</v>
      </c>
      <c r="B10" s="9" t="s">
        <v>6</v>
      </c>
      <c r="C10" s="7" t="s">
        <v>12</v>
      </c>
      <c r="D10" s="7">
        <v>-1.0</v>
      </c>
      <c r="E10" s="1" t="str">
        <f t="shared" si="1"/>
        <v>Inversa</v>
      </c>
      <c r="F10" s="7">
        <v>0.0</v>
      </c>
      <c r="H10" s="7" t="s">
        <v>102</v>
      </c>
      <c r="I10" s="7" t="s">
        <v>64</v>
      </c>
      <c r="J10" s="7" t="s">
        <v>116</v>
      </c>
      <c r="K10" s="7" t="str">
        <f t="shared" si="2"/>
        <v>Hogares con piso de tierra (%)</v>
      </c>
      <c r="L10" s="7" t="s">
        <v>67</v>
      </c>
      <c r="M10" s="7" t="s">
        <v>95</v>
      </c>
      <c r="N10" s="7" t="s">
        <v>96</v>
      </c>
      <c r="O10" s="7">
        <v>2022.0</v>
      </c>
      <c r="P10" s="7">
        <v>2022.0</v>
      </c>
      <c r="Q10" s="8" t="s">
        <v>69</v>
      </c>
      <c r="R10" s="8" t="s">
        <v>70</v>
      </c>
      <c r="S10" s="8" t="s">
        <v>97</v>
      </c>
      <c r="T10" s="12" t="s">
        <v>98</v>
      </c>
      <c r="Y10" s="7" t="s">
        <v>100</v>
      </c>
      <c r="Z10" s="7"/>
      <c r="AA10" s="9" t="s">
        <v>110</v>
      </c>
      <c r="AB10" s="7"/>
    </row>
    <row r="11">
      <c r="A11" s="9" t="s">
        <v>4</v>
      </c>
      <c r="B11" s="9" t="s">
        <v>6</v>
      </c>
      <c r="C11" s="7" t="s">
        <v>13</v>
      </c>
      <c r="D11" s="7">
        <v>-1.0</v>
      </c>
      <c r="E11" s="1" t="str">
        <f t="shared" si="1"/>
        <v>Inversa</v>
      </c>
      <c r="F11" s="7">
        <v>0.0</v>
      </c>
      <c r="G11" s="7">
        <v>100.0</v>
      </c>
      <c r="H11" s="7" t="s">
        <v>74</v>
      </c>
      <c r="I11" s="7" t="s">
        <v>64</v>
      </c>
      <c r="J11" s="7" t="s">
        <v>117</v>
      </c>
      <c r="K11" s="7" t="str">
        <f t="shared" si="2"/>
        <v>Hogares que cocinan con leña o carbón (%)</v>
      </c>
      <c r="L11" s="7" t="s">
        <v>67</v>
      </c>
      <c r="M11" s="7" t="s">
        <v>95</v>
      </c>
      <c r="N11" s="7" t="s">
        <v>96</v>
      </c>
      <c r="O11" s="7">
        <v>2022.0</v>
      </c>
      <c r="P11" s="7">
        <v>2022.0</v>
      </c>
      <c r="Q11" s="8" t="s">
        <v>69</v>
      </c>
      <c r="R11" s="8" t="s">
        <v>70</v>
      </c>
      <c r="S11" s="8" t="s">
        <v>97</v>
      </c>
      <c r="T11" s="12" t="s">
        <v>98</v>
      </c>
      <c r="V11" s="14"/>
      <c r="Y11" s="7" t="s">
        <v>100</v>
      </c>
      <c r="Z11" s="7"/>
      <c r="AA11" s="9" t="s">
        <v>115</v>
      </c>
      <c r="AB11" s="7"/>
    </row>
    <row r="12">
      <c r="A12" s="9" t="s">
        <v>4</v>
      </c>
      <c r="B12" s="9" t="s">
        <v>6</v>
      </c>
      <c r="C12" s="7" t="s">
        <v>14</v>
      </c>
      <c r="D12" s="7">
        <v>-1.0</v>
      </c>
      <c r="E12" s="1" t="str">
        <f t="shared" si="1"/>
        <v>Inversa</v>
      </c>
      <c r="F12" s="7">
        <v>0.0</v>
      </c>
      <c r="G12" s="7">
        <v>100.0</v>
      </c>
      <c r="H12" s="7" t="s">
        <v>63</v>
      </c>
      <c r="I12" s="7" t="s">
        <v>74</v>
      </c>
      <c r="J12" s="7" t="s">
        <v>118</v>
      </c>
      <c r="K12" s="7" t="str">
        <f t="shared" si="2"/>
        <v>Hogares en hacinamiento (%)</v>
      </c>
      <c r="L12" s="7" t="s">
        <v>67</v>
      </c>
      <c r="M12" s="7" t="s">
        <v>119</v>
      </c>
      <c r="N12" s="7" t="s">
        <v>96</v>
      </c>
      <c r="O12" s="7">
        <v>2022.0</v>
      </c>
      <c r="P12" s="7">
        <v>2022.0</v>
      </c>
      <c r="Q12" s="8" t="s">
        <v>69</v>
      </c>
      <c r="R12" s="8" t="s">
        <v>69</v>
      </c>
      <c r="S12" s="8" t="s">
        <v>97</v>
      </c>
      <c r="T12" s="13" t="s">
        <v>120</v>
      </c>
      <c r="U12" s="7">
        <v>2024.0</v>
      </c>
      <c r="W12" s="12"/>
      <c r="Y12" s="7" t="s">
        <v>100</v>
      </c>
      <c r="Z12" s="7"/>
      <c r="AA12" s="7" t="s">
        <v>121</v>
      </c>
      <c r="AB12" s="7"/>
    </row>
    <row r="13">
      <c r="A13" s="9" t="s">
        <v>4</v>
      </c>
      <c r="B13" s="9" t="s">
        <v>7</v>
      </c>
      <c r="C13" s="7" t="s">
        <v>15</v>
      </c>
      <c r="D13" s="7">
        <v>-1.0</v>
      </c>
      <c r="E13" s="1" t="str">
        <f t="shared" si="1"/>
        <v>Inversa</v>
      </c>
      <c r="F13" s="7">
        <v>0.0</v>
      </c>
      <c r="G13" s="7"/>
      <c r="H13" s="7" t="s">
        <v>74</v>
      </c>
      <c r="I13" s="7" t="s">
        <v>74</v>
      </c>
      <c r="J13" s="7" t="s">
        <v>122</v>
      </c>
      <c r="K13" s="7" t="s">
        <v>123</v>
      </c>
      <c r="L13" s="7"/>
      <c r="M13" s="7" t="s">
        <v>124</v>
      </c>
      <c r="N13" s="7" t="s">
        <v>79</v>
      </c>
      <c r="O13" s="7">
        <v>2022.0</v>
      </c>
      <c r="P13" s="7">
        <v>2022.0</v>
      </c>
      <c r="Q13" s="8" t="s">
        <v>69</v>
      </c>
      <c r="R13" s="8" t="s">
        <v>69</v>
      </c>
      <c r="S13" s="8" t="s">
        <v>125</v>
      </c>
      <c r="T13" s="15" t="s">
        <v>126</v>
      </c>
      <c r="Y13" s="7" t="s">
        <v>127</v>
      </c>
      <c r="Z13" s="7"/>
      <c r="AA13" s="9" t="s">
        <v>128</v>
      </c>
      <c r="AB13" s="7"/>
    </row>
    <row r="14">
      <c r="A14" s="9" t="s">
        <v>4</v>
      </c>
      <c r="B14" s="9" t="s">
        <v>7</v>
      </c>
      <c r="C14" s="7" t="s">
        <v>16</v>
      </c>
      <c r="D14" s="7">
        <v>-1.0</v>
      </c>
      <c r="E14" s="1" t="str">
        <f t="shared" si="1"/>
        <v>Inversa</v>
      </c>
      <c r="F14" s="7">
        <v>0.0</v>
      </c>
      <c r="G14" s="7"/>
      <c r="H14" s="7" t="s">
        <v>129</v>
      </c>
      <c r="I14" s="7" t="s">
        <v>64</v>
      </c>
      <c r="J14" s="7" t="s">
        <v>130</v>
      </c>
      <c r="K14" s="7" t="s">
        <v>131</v>
      </c>
      <c r="L14" s="7"/>
      <c r="M14" s="7" t="s">
        <v>89</v>
      </c>
      <c r="N14" s="7" t="s">
        <v>96</v>
      </c>
      <c r="O14" s="7">
        <v>2022.0</v>
      </c>
      <c r="P14" s="7">
        <v>2022.0</v>
      </c>
      <c r="Q14" s="8" t="s">
        <v>69</v>
      </c>
      <c r="R14" s="8" t="s">
        <v>69</v>
      </c>
      <c r="S14" s="8" t="s">
        <v>132</v>
      </c>
      <c r="T14" s="13" t="s">
        <v>81</v>
      </c>
      <c r="Y14" s="7" t="s">
        <v>72</v>
      </c>
      <c r="Z14" s="7"/>
      <c r="AA14" s="9" t="s">
        <v>133</v>
      </c>
      <c r="AB14" s="7"/>
    </row>
    <row r="15">
      <c r="A15" s="9" t="s">
        <v>4</v>
      </c>
      <c r="B15" s="9" t="s">
        <v>7</v>
      </c>
      <c r="C15" s="7" t="s">
        <v>17</v>
      </c>
      <c r="D15" s="7">
        <v>-1.0</v>
      </c>
      <c r="E15" s="1" t="str">
        <f t="shared" si="1"/>
        <v>Inversa</v>
      </c>
      <c r="F15" s="7">
        <v>1.0</v>
      </c>
      <c r="G15" s="7">
        <v>5.0</v>
      </c>
      <c r="H15" s="7" t="s">
        <v>134</v>
      </c>
      <c r="I15" s="7" t="s">
        <v>64</v>
      </c>
      <c r="J15" s="7" t="s">
        <v>135</v>
      </c>
      <c r="K15" s="7" t="s">
        <v>136</v>
      </c>
      <c r="L15" s="7"/>
      <c r="M15" s="7" t="s">
        <v>137</v>
      </c>
      <c r="N15" s="7" t="s">
        <v>138</v>
      </c>
      <c r="O15" s="7">
        <v>2022.0</v>
      </c>
      <c r="P15" s="7">
        <v>2022.0</v>
      </c>
      <c r="Q15" s="8" t="s">
        <v>69</v>
      </c>
      <c r="R15" s="8" t="s">
        <v>70</v>
      </c>
      <c r="S15" s="8"/>
      <c r="T15" s="13" t="s">
        <v>139</v>
      </c>
      <c r="U15" s="7">
        <v>2022.0</v>
      </c>
      <c r="V15" s="7" t="s">
        <v>140</v>
      </c>
      <c r="W15" s="12"/>
      <c r="Y15" s="7" t="s">
        <v>72</v>
      </c>
      <c r="Z15" s="7"/>
      <c r="AA15" s="9" t="s">
        <v>141</v>
      </c>
      <c r="AB15" s="7"/>
    </row>
    <row r="16">
      <c r="A16" s="9" t="s">
        <v>4</v>
      </c>
      <c r="B16" s="9" t="s">
        <v>7</v>
      </c>
      <c r="C16" s="7" t="s">
        <v>18</v>
      </c>
      <c r="D16" s="7">
        <v>-1.0</v>
      </c>
      <c r="E16" s="1" t="str">
        <f t="shared" si="1"/>
        <v>Inversa</v>
      </c>
      <c r="F16" s="7">
        <v>1.0</v>
      </c>
      <c r="G16" s="7">
        <v>5.0</v>
      </c>
      <c r="H16" s="7" t="s">
        <v>142</v>
      </c>
      <c r="I16" s="7" t="s">
        <v>74</v>
      </c>
      <c r="J16" s="7" t="s">
        <v>143</v>
      </c>
      <c r="K16" s="7" t="s">
        <v>144</v>
      </c>
      <c r="L16" s="7"/>
      <c r="M16" s="7" t="s">
        <v>137</v>
      </c>
      <c r="N16" s="7" t="s">
        <v>145</v>
      </c>
      <c r="O16" s="7">
        <v>2022.0</v>
      </c>
      <c r="P16" s="7">
        <v>2022.0</v>
      </c>
      <c r="Q16" s="8" t="s">
        <v>69</v>
      </c>
      <c r="R16" s="8" t="s">
        <v>70</v>
      </c>
      <c r="S16" s="8"/>
      <c r="T16" s="15" t="s">
        <v>139</v>
      </c>
      <c r="U16" s="7">
        <v>2021.0</v>
      </c>
      <c r="V16" s="7">
        <v>2022.0</v>
      </c>
      <c r="W16" s="12"/>
      <c r="Y16" s="7" t="s">
        <v>72</v>
      </c>
      <c r="Z16" s="7"/>
      <c r="AA16" s="9" t="s">
        <v>146</v>
      </c>
      <c r="AB16" s="7"/>
    </row>
    <row r="17">
      <c r="A17" s="9" t="s">
        <v>4</v>
      </c>
      <c r="B17" s="9" t="s">
        <v>7</v>
      </c>
      <c r="C17" s="7" t="s">
        <v>19</v>
      </c>
      <c r="D17" s="7">
        <v>-1.0</v>
      </c>
      <c r="E17" s="1" t="str">
        <f t="shared" si="1"/>
        <v>Inversa</v>
      </c>
      <c r="F17" s="7">
        <v>0.0</v>
      </c>
      <c r="G17" s="7">
        <v>100.0</v>
      </c>
      <c r="H17" s="7" t="s">
        <v>74</v>
      </c>
      <c r="I17" s="7" t="s">
        <v>74</v>
      </c>
      <c r="J17" s="7" t="s">
        <v>147</v>
      </c>
      <c r="K17" s="7" t="s">
        <v>148</v>
      </c>
      <c r="L17" s="7" t="s">
        <v>67</v>
      </c>
      <c r="M17" s="7" t="s">
        <v>149</v>
      </c>
      <c r="N17" s="7" t="s">
        <v>150</v>
      </c>
      <c r="O17" s="7">
        <v>2023.0</v>
      </c>
      <c r="P17" s="7">
        <v>2023.0</v>
      </c>
      <c r="Q17" s="8" t="s">
        <v>69</v>
      </c>
      <c r="R17" s="8" t="s">
        <v>70</v>
      </c>
      <c r="S17" s="8"/>
      <c r="T17" s="11" t="s">
        <v>151</v>
      </c>
      <c r="U17" s="7">
        <v>2023.0</v>
      </c>
      <c r="Y17" s="7" t="s">
        <v>72</v>
      </c>
      <c r="Z17" s="7"/>
      <c r="AA17" s="9" t="s">
        <v>152</v>
      </c>
      <c r="AB17" s="7"/>
    </row>
    <row r="18">
      <c r="A18" s="9" t="s">
        <v>5</v>
      </c>
      <c r="B18" s="9" t="s">
        <v>8</v>
      </c>
      <c r="C18" s="7" t="s">
        <v>20</v>
      </c>
      <c r="D18" s="7">
        <v>1.0</v>
      </c>
      <c r="E18" s="1" t="str">
        <f t="shared" si="1"/>
        <v>Directa</v>
      </c>
      <c r="F18" s="7">
        <v>100.0</v>
      </c>
      <c r="G18" s="7"/>
      <c r="H18" s="7" t="s">
        <v>64</v>
      </c>
      <c r="I18" s="7" t="s">
        <v>64</v>
      </c>
      <c r="J18" s="7" t="s">
        <v>153</v>
      </c>
      <c r="K18" s="7" t="s">
        <v>154</v>
      </c>
      <c r="L18" s="7"/>
      <c r="M18" s="7" t="s">
        <v>155</v>
      </c>
      <c r="N18" s="7" t="s">
        <v>156</v>
      </c>
      <c r="O18" s="7">
        <v>2022.0</v>
      </c>
      <c r="P18" s="7">
        <v>2022.0</v>
      </c>
      <c r="Q18" s="8" t="s">
        <v>69</v>
      </c>
      <c r="R18" s="14" t="s">
        <v>69</v>
      </c>
      <c r="S18" s="14" t="s">
        <v>157</v>
      </c>
      <c r="T18" s="15" t="s">
        <v>158</v>
      </c>
      <c r="U18" s="7">
        <v>2020.0</v>
      </c>
      <c r="Y18" s="7" t="s">
        <v>72</v>
      </c>
      <c r="Z18" s="7"/>
      <c r="AA18" s="9" t="s">
        <v>159</v>
      </c>
      <c r="AB18" s="7"/>
    </row>
    <row r="19">
      <c r="A19" s="9" t="s">
        <v>5</v>
      </c>
      <c r="B19" s="9" t="s">
        <v>8</v>
      </c>
      <c r="C19" s="7" t="s">
        <v>21</v>
      </c>
      <c r="D19" s="7">
        <v>-1.0</v>
      </c>
      <c r="E19" s="1" t="str">
        <f t="shared" si="1"/>
        <v>Inversa</v>
      </c>
      <c r="F19" s="7">
        <v>0.0</v>
      </c>
      <c r="G19" s="7">
        <v>100.0</v>
      </c>
      <c r="H19" s="7" t="s">
        <v>63</v>
      </c>
      <c r="I19" s="7" t="s">
        <v>64</v>
      </c>
      <c r="J19" s="7" t="s">
        <v>160</v>
      </c>
      <c r="K19" s="7" t="s">
        <v>161</v>
      </c>
      <c r="L19" s="7" t="s">
        <v>67</v>
      </c>
      <c r="M19" s="7" t="s">
        <v>162</v>
      </c>
      <c r="N19" s="7" t="s">
        <v>156</v>
      </c>
      <c r="O19" s="7">
        <v>2022.0</v>
      </c>
      <c r="P19" s="7">
        <v>2022.0</v>
      </c>
      <c r="Q19" s="8" t="s">
        <v>69</v>
      </c>
      <c r="R19" s="8" t="s">
        <v>70</v>
      </c>
      <c r="S19" s="8"/>
      <c r="T19" s="13" t="s">
        <v>163</v>
      </c>
      <c r="U19" s="7">
        <v>2024.0</v>
      </c>
      <c r="V19" s="12" t="s">
        <v>164</v>
      </c>
      <c r="Y19" s="7" t="s">
        <v>72</v>
      </c>
      <c r="Z19" s="7"/>
      <c r="AA19" s="7" t="s">
        <v>165</v>
      </c>
      <c r="AB19" s="7"/>
    </row>
    <row r="20">
      <c r="A20" s="9" t="s">
        <v>5</v>
      </c>
      <c r="B20" s="9" t="s">
        <v>8</v>
      </c>
      <c r="C20" s="7" t="s">
        <v>22</v>
      </c>
      <c r="D20" s="7">
        <v>1.0</v>
      </c>
      <c r="E20" s="1" t="str">
        <f t="shared" si="1"/>
        <v>Directa</v>
      </c>
      <c r="G20" s="7"/>
      <c r="H20" s="7" t="s">
        <v>64</v>
      </c>
      <c r="I20" s="7" t="s">
        <v>74</v>
      </c>
      <c r="J20" s="7" t="s">
        <v>166</v>
      </c>
      <c r="K20" s="7" t="s">
        <v>167</v>
      </c>
      <c r="L20" s="7"/>
      <c r="M20" s="7" t="s">
        <v>155</v>
      </c>
      <c r="N20" s="7" t="s">
        <v>156</v>
      </c>
      <c r="O20" s="7">
        <v>2022.0</v>
      </c>
      <c r="P20" s="7">
        <v>2022.0</v>
      </c>
      <c r="Q20" s="8" t="s">
        <v>69</v>
      </c>
      <c r="R20" s="8" t="s">
        <v>70</v>
      </c>
      <c r="S20" s="8"/>
      <c r="T20" s="16" t="s">
        <v>168</v>
      </c>
      <c r="U20" s="7">
        <v>2024.0</v>
      </c>
      <c r="V20" s="7" t="s">
        <v>169</v>
      </c>
      <c r="W20" s="12"/>
      <c r="Y20" s="7" t="s">
        <v>72</v>
      </c>
      <c r="Z20" s="7" t="s">
        <v>170</v>
      </c>
      <c r="AA20" s="9" t="s">
        <v>171</v>
      </c>
      <c r="AB20" s="7"/>
    </row>
    <row r="21">
      <c r="A21" s="9" t="s">
        <v>5</v>
      </c>
      <c r="B21" s="9" t="s">
        <v>8</v>
      </c>
      <c r="C21" s="7" t="s">
        <v>23</v>
      </c>
      <c r="D21" s="7">
        <v>1.0</v>
      </c>
      <c r="E21" s="1" t="str">
        <f t="shared" si="1"/>
        <v>Directa</v>
      </c>
      <c r="G21" s="7"/>
      <c r="H21" s="7" t="s">
        <v>64</v>
      </c>
      <c r="I21" s="7" t="s">
        <v>74</v>
      </c>
      <c r="J21" s="7" t="s">
        <v>172</v>
      </c>
      <c r="K21" s="7" t="s">
        <v>173</v>
      </c>
      <c r="L21" s="7"/>
      <c r="M21" s="7" t="s">
        <v>155</v>
      </c>
      <c r="N21" s="7" t="s">
        <v>156</v>
      </c>
      <c r="O21" s="7">
        <v>2022.0</v>
      </c>
      <c r="P21" s="7">
        <v>2022.0</v>
      </c>
      <c r="Q21" s="14" t="s">
        <v>69</v>
      </c>
      <c r="R21" s="14" t="s">
        <v>70</v>
      </c>
      <c r="S21" s="14"/>
      <c r="T21" s="15" t="s">
        <v>174</v>
      </c>
      <c r="U21" s="7">
        <v>2024.0</v>
      </c>
      <c r="V21" s="7" t="s">
        <v>169</v>
      </c>
      <c r="Y21" s="7" t="s">
        <v>72</v>
      </c>
      <c r="Z21" s="7" t="s">
        <v>170</v>
      </c>
      <c r="AA21" s="9" t="s">
        <v>171</v>
      </c>
      <c r="AB21" s="7"/>
    </row>
    <row r="22">
      <c r="A22" s="9" t="s">
        <v>5</v>
      </c>
      <c r="B22" s="9" t="s">
        <v>8</v>
      </c>
      <c r="C22" s="7" t="s">
        <v>24</v>
      </c>
      <c r="D22" s="7">
        <v>1.0</v>
      </c>
      <c r="E22" s="1" t="str">
        <f t="shared" si="1"/>
        <v>Directa</v>
      </c>
      <c r="F22" s="7"/>
      <c r="G22" s="7"/>
      <c r="H22" s="7" t="s">
        <v>64</v>
      </c>
      <c r="I22" s="7" t="s">
        <v>74</v>
      </c>
      <c r="J22" s="7" t="s">
        <v>175</v>
      </c>
      <c r="K22" s="7" t="s">
        <v>176</v>
      </c>
      <c r="L22" s="7" t="s">
        <v>67</v>
      </c>
      <c r="M22" s="7" t="s">
        <v>155</v>
      </c>
      <c r="N22" s="7" t="s">
        <v>177</v>
      </c>
      <c r="O22" s="7">
        <v>2022.0</v>
      </c>
      <c r="P22" s="7">
        <v>2022.0</v>
      </c>
      <c r="Q22" s="8" t="s">
        <v>69</v>
      </c>
      <c r="R22" s="14" t="s">
        <v>69</v>
      </c>
      <c r="S22" s="14" t="s">
        <v>157</v>
      </c>
      <c r="T22" s="15" t="s">
        <v>158</v>
      </c>
      <c r="V22" s="12"/>
      <c r="Y22" s="7" t="s">
        <v>178</v>
      </c>
      <c r="Z22" s="7"/>
      <c r="AA22" s="9" t="s">
        <v>179</v>
      </c>
      <c r="AB22" s="7"/>
    </row>
    <row r="23">
      <c r="A23" s="9" t="s">
        <v>5</v>
      </c>
      <c r="B23" s="9" t="s">
        <v>9</v>
      </c>
      <c r="C23" s="7" t="s">
        <v>25</v>
      </c>
      <c r="D23" s="7">
        <v>1.0</v>
      </c>
      <c r="E23" s="1" t="str">
        <f t="shared" si="1"/>
        <v>Directa</v>
      </c>
      <c r="F23" s="7">
        <v>100.0</v>
      </c>
      <c r="G23" s="7">
        <v>0.0</v>
      </c>
      <c r="H23" s="7" t="s">
        <v>63</v>
      </c>
      <c r="I23" s="7" t="s">
        <v>74</v>
      </c>
      <c r="J23" s="7" t="s">
        <v>180</v>
      </c>
      <c r="K23" s="7" t="s">
        <v>181</v>
      </c>
      <c r="L23" s="7" t="s">
        <v>67</v>
      </c>
      <c r="M23" s="7" t="s">
        <v>182</v>
      </c>
      <c r="N23" s="7" t="s">
        <v>183</v>
      </c>
      <c r="O23" s="7">
        <v>2022.0</v>
      </c>
      <c r="P23" s="7">
        <v>2022.0</v>
      </c>
      <c r="Q23" s="8" t="s">
        <v>69</v>
      </c>
      <c r="R23" s="8" t="s">
        <v>70</v>
      </c>
      <c r="S23" s="8"/>
      <c r="T23" s="11" t="s">
        <v>184</v>
      </c>
      <c r="Y23" s="7" t="s">
        <v>72</v>
      </c>
      <c r="Z23" s="7"/>
      <c r="AA23" s="9" t="s">
        <v>185</v>
      </c>
      <c r="AB23" s="7"/>
    </row>
    <row r="24">
      <c r="A24" s="9" t="s">
        <v>5</v>
      </c>
      <c r="B24" s="9" t="s">
        <v>9</v>
      </c>
      <c r="C24" s="7" t="s">
        <v>26</v>
      </c>
      <c r="D24" s="7">
        <v>1.0</v>
      </c>
      <c r="E24" s="1" t="str">
        <f t="shared" si="1"/>
        <v>Directa</v>
      </c>
      <c r="G24" s="7">
        <v>0.0</v>
      </c>
      <c r="H24" s="7" t="s">
        <v>63</v>
      </c>
      <c r="I24" s="7" t="s">
        <v>74</v>
      </c>
      <c r="J24" s="7" t="s">
        <v>186</v>
      </c>
      <c r="K24" s="7" t="str">
        <f t="shared" ref="K24:K25" si="3">CONCAT(J24, " (%)")</f>
        <v>Hogares con computadoras (%)</v>
      </c>
      <c r="L24" s="7" t="s">
        <v>67</v>
      </c>
      <c r="M24" s="7" t="s">
        <v>182</v>
      </c>
      <c r="N24" s="7" t="s">
        <v>183</v>
      </c>
      <c r="O24" s="7">
        <v>2022.0</v>
      </c>
      <c r="P24" s="7">
        <v>2022.0</v>
      </c>
      <c r="Q24" s="8" t="s">
        <v>69</v>
      </c>
      <c r="R24" s="8" t="s">
        <v>70</v>
      </c>
      <c r="S24" s="8"/>
      <c r="T24" s="11" t="s">
        <v>184</v>
      </c>
      <c r="U24" s="7">
        <v>2024.0</v>
      </c>
      <c r="Y24" s="7" t="s">
        <v>72</v>
      </c>
      <c r="AA24" s="9" t="s">
        <v>187</v>
      </c>
      <c r="AB24" s="7"/>
    </row>
    <row r="25">
      <c r="A25" s="9" t="s">
        <v>5</v>
      </c>
      <c r="B25" s="9" t="s">
        <v>9</v>
      </c>
      <c r="C25" s="7" t="s">
        <v>27</v>
      </c>
      <c r="D25" s="7">
        <v>1.0</v>
      </c>
      <c r="E25" s="1" t="str">
        <f t="shared" si="1"/>
        <v>Directa</v>
      </c>
      <c r="F25" s="7">
        <v>100.0</v>
      </c>
      <c r="G25" s="7">
        <v>0.0</v>
      </c>
      <c r="H25" s="7" t="s">
        <v>63</v>
      </c>
      <c r="I25" s="7" t="s">
        <v>74</v>
      </c>
      <c r="J25" s="7" t="s">
        <v>188</v>
      </c>
      <c r="K25" s="7" t="str">
        <f t="shared" si="3"/>
        <v>Hogares con conexión a internet (%)</v>
      </c>
      <c r="L25" s="7" t="s">
        <v>67</v>
      </c>
      <c r="M25" s="7" t="s">
        <v>182</v>
      </c>
      <c r="N25" s="7" t="s">
        <v>183</v>
      </c>
      <c r="O25" s="7">
        <v>2022.0</v>
      </c>
      <c r="P25" s="7">
        <v>2022.0</v>
      </c>
      <c r="Q25" s="8" t="s">
        <v>69</v>
      </c>
      <c r="R25" s="8" t="s">
        <v>70</v>
      </c>
      <c r="S25" s="8"/>
      <c r="T25" s="11" t="s">
        <v>184</v>
      </c>
      <c r="Y25" s="7" t="s">
        <v>72</v>
      </c>
      <c r="Z25" s="7"/>
      <c r="AA25" s="9" t="s">
        <v>187</v>
      </c>
      <c r="AB25" s="7"/>
    </row>
    <row r="26">
      <c r="A26" s="9" t="s">
        <v>5</v>
      </c>
      <c r="B26" s="9" t="s">
        <v>9</v>
      </c>
      <c r="C26" s="7" t="s">
        <v>28</v>
      </c>
      <c r="D26" s="7">
        <v>-1.0</v>
      </c>
      <c r="E26" s="1" t="str">
        <f t="shared" si="1"/>
        <v>Inversa</v>
      </c>
      <c r="F26" s="7">
        <v>0.0</v>
      </c>
      <c r="G26" s="7"/>
      <c r="H26" s="7" t="s">
        <v>64</v>
      </c>
      <c r="I26" s="7" t="s">
        <v>64</v>
      </c>
      <c r="J26" s="7" t="s">
        <v>189</v>
      </c>
      <c r="K26" s="7" t="s">
        <v>190</v>
      </c>
      <c r="L26" s="7"/>
      <c r="M26" s="7" t="s">
        <v>191</v>
      </c>
      <c r="N26" s="7" t="s">
        <v>192</v>
      </c>
      <c r="O26" s="7">
        <v>2022.0</v>
      </c>
      <c r="P26" s="7">
        <v>2022.0</v>
      </c>
      <c r="Q26" s="8" t="s">
        <v>69</v>
      </c>
      <c r="R26" s="8" t="s">
        <v>69</v>
      </c>
      <c r="S26" s="8" t="s">
        <v>193</v>
      </c>
      <c r="T26" s="15" t="s">
        <v>194</v>
      </c>
      <c r="U26" s="7">
        <v>2024.0</v>
      </c>
      <c r="V26" s="7"/>
      <c r="Y26" s="7" t="s">
        <v>195</v>
      </c>
      <c r="Z26" s="7" t="s">
        <v>196</v>
      </c>
      <c r="AA26" s="9" t="s">
        <v>133</v>
      </c>
      <c r="AB26" s="7"/>
    </row>
    <row r="27">
      <c r="A27" s="9" t="s">
        <v>5</v>
      </c>
      <c r="B27" s="9" t="s">
        <v>10</v>
      </c>
      <c r="C27" s="7" t="s">
        <v>29</v>
      </c>
      <c r="D27" s="7">
        <v>1.0</v>
      </c>
      <c r="E27" s="1" t="str">
        <f t="shared" si="1"/>
        <v>Directa</v>
      </c>
      <c r="F27" s="7">
        <v>83.7</v>
      </c>
      <c r="H27" s="7" t="s">
        <v>74</v>
      </c>
      <c r="I27" s="7" t="s">
        <v>74</v>
      </c>
      <c r="J27" s="7" t="s">
        <v>197</v>
      </c>
      <c r="K27" s="7" t="s">
        <v>198</v>
      </c>
      <c r="L27" s="7" t="s">
        <v>199</v>
      </c>
      <c r="M27" s="7" t="s">
        <v>200</v>
      </c>
      <c r="N27" s="7" t="s">
        <v>201</v>
      </c>
      <c r="O27" s="7">
        <v>2023.0</v>
      </c>
      <c r="P27" s="7">
        <v>2023.0</v>
      </c>
      <c r="Q27" s="7" t="s">
        <v>69</v>
      </c>
      <c r="R27" s="8" t="s">
        <v>70</v>
      </c>
      <c r="S27" s="8"/>
      <c r="T27" s="15" t="s">
        <v>202</v>
      </c>
      <c r="U27" s="7">
        <v>2024.0</v>
      </c>
      <c r="V27" s="7" t="s">
        <v>203</v>
      </c>
      <c r="Y27" s="7" t="s">
        <v>72</v>
      </c>
      <c r="Z27" s="7"/>
      <c r="AA27" s="9" t="s">
        <v>204</v>
      </c>
      <c r="AB27" s="7"/>
    </row>
    <row r="28">
      <c r="A28" s="9" t="s">
        <v>5</v>
      </c>
      <c r="B28" s="9" t="s">
        <v>10</v>
      </c>
      <c r="C28" s="7" t="s">
        <v>30</v>
      </c>
      <c r="D28" s="7">
        <v>-1.0</v>
      </c>
      <c r="E28" s="1" t="str">
        <f t="shared" si="1"/>
        <v>Inversa</v>
      </c>
      <c r="F28" s="7">
        <v>0.0</v>
      </c>
      <c r="G28" s="7"/>
      <c r="H28" s="7" t="s">
        <v>74</v>
      </c>
      <c r="I28" s="7" t="s">
        <v>74</v>
      </c>
      <c r="J28" s="7" t="s">
        <v>205</v>
      </c>
      <c r="K28" s="7" t="s">
        <v>206</v>
      </c>
      <c r="L28" s="7"/>
      <c r="M28" s="7" t="s">
        <v>207</v>
      </c>
      <c r="N28" s="7" t="s">
        <v>79</v>
      </c>
      <c r="O28" s="7">
        <v>2022.0</v>
      </c>
      <c r="P28" s="7">
        <v>2022.0</v>
      </c>
      <c r="Q28" s="7" t="s">
        <v>69</v>
      </c>
      <c r="R28" s="8" t="s">
        <v>69</v>
      </c>
      <c r="S28" s="8" t="s">
        <v>208</v>
      </c>
      <c r="T28" s="15" t="s">
        <v>209</v>
      </c>
      <c r="Y28" s="7" t="s">
        <v>127</v>
      </c>
      <c r="Z28" s="7"/>
      <c r="AA28" s="9" t="s">
        <v>133</v>
      </c>
      <c r="AB28" s="7"/>
    </row>
    <row r="29">
      <c r="A29" s="9" t="s">
        <v>5</v>
      </c>
      <c r="B29" s="9" t="s">
        <v>10</v>
      </c>
      <c r="C29" s="7" t="s">
        <v>31</v>
      </c>
      <c r="D29" s="7">
        <v>-1.0</v>
      </c>
      <c r="E29" s="1" t="str">
        <f t="shared" si="1"/>
        <v>Inversa</v>
      </c>
      <c r="F29" s="7">
        <v>0.0</v>
      </c>
      <c r="G29" s="7"/>
      <c r="H29" s="7" t="s">
        <v>74</v>
      </c>
      <c r="I29" s="7" t="s">
        <v>74</v>
      </c>
      <c r="J29" s="7" t="s">
        <v>210</v>
      </c>
      <c r="K29" s="7" t="str">
        <f t="shared" ref="K29:K30" si="4">CONCAT(J29, " (tasa por cada 100 mil habitantes)")</f>
        <v>Mortalidad por enfermedades circulatorias (tasa por cada 100 mil habitantes)</v>
      </c>
      <c r="L29" s="7"/>
      <c r="M29" s="7" t="s">
        <v>89</v>
      </c>
      <c r="N29" s="7" t="s">
        <v>79</v>
      </c>
      <c r="O29" s="7">
        <v>2022.0</v>
      </c>
      <c r="P29" s="7">
        <v>2022.0</v>
      </c>
      <c r="Q29" s="7" t="s">
        <v>69</v>
      </c>
      <c r="R29" s="8" t="s">
        <v>69</v>
      </c>
      <c r="S29" s="8" t="s">
        <v>211</v>
      </c>
      <c r="T29" s="11" t="s">
        <v>212</v>
      </c>
      <c r="Y29" s="7" t="s">
        <v>127</v>
      </c>
      <c r="Z29" s="7"/>
      <c r="AA29" s="9" t="s">
        <v>213</v>
      </c>
      <c r="AB29" s="7"/>
    </row>
    <row r="30">
      <c r="A30" s="9" t="s">
        <v>5</v>
      </c>
      <c r="B30" s="9" t="s">
        <v>10</v>
      </c>
      <c r="C30" s="7" t="s">
        <v>32</v>
      </c>
      <c r="D30" s="7">
        <v>-1.0</v>
      </c>
      <c r="E30" s="1" t="str">
        <f t="shared" si="1"/>
        <v>Inversa</v>
      </c>
      <c r="F30" s="7">
        <v>0.0</v>
      </c>
      <c r="G30" s="7"/>
      <c r="H30" s="7" t="s">
        <v>74</v>
      </c>
      <c r="I30" s="7" t="s">
        <v>64</v>
      </c>
      <c r="J30" s="7" t="s">
        <v>214</v>
      </c>
      <c r="K30" s="7" t="str">
        <f t="shared" si="4"/>
        <v>Mortalidad por diabetes (tasa por cada 100 mil habitantes)</v>
      </c>
      <c r="L30" s="7"/>
      <c r="M30" s="7" t="s">
        <v>89</v>
      </c>
      <c r="N30" s="7" t="s">
        <v>79</v>
      </c>
      <c r="O30" s="7">
        <v>2022.0</v>
      </c>
      <c r="P30" s="7">
        <v>2022.0</v>
      </c>
      <c r="Q30" s="7" t="s">
        <v>69</v>
      </c>
      <c r="R30" s="8" t="s">
        <v>69</v>
      </c>
      <c r="S30" s="8" t="s">
        <v>215</v>
      </c>
      <c r="T30" s="11" t="s">
        <v>212</v>
      </c>
      <c r="Y30" s="7" t="s">
        <v>127</v>
      </c>
      <c r="Z30" s="7"/>
      <c r="AA30" s="9" t="s">
        <v>216</v>
      </c>
      <c r="AB30" s="7"/>
    </row>
    <row r="31">
      <c r="A31" s="9" t="s">
        <v>5</v>
      </c>
      <c r="B31" s="9" t="s">
        <v>10</v>
      </c>
      <c r="C31" s="7" t="s">
        <v>33</v>
      </c>
      <c r="D31" s="7">
        <v>-1.0</v>
      </c>
      <c r="E31" s="1" t="str">
        <f t="shared" si="1"/>
        <v>Inversa</v>
      </c>
      <c r="F31" s="7">
        <v>0.0</v>
      </c>
      <c r="G31" s="7"/>
      <c r="H31" s="7" t="s">
        <v>74</v>
      </c>
      <c r="I31" s="7" t="s">
        <v>64</v>
      </c>
      <c r="J31" s="7" t="s">
        <v>217</v>
      </c>
      <c r="K31" s="7" t="s">
        <v>218</v>
      </c>
      <c r="L31" s="7" t="s">
        <v>67</v>
      </c>
      <c r="M31" s="7" t="s">
        <v>219</v>
      </c>
      <c r="N31" s="7" t="s">
        <v>220</v>
      </c>
      <c r="O31" s="7">
        <v>2022.0</v>
      </c>
      <c r="P31" s="7">
        <v>2018.0</v>
      </c>
      <c r="Q31" s="7" t="s">
        <v>70</v>
      </c>
      <c r="R31" s="8" t="s">
        <v>70</v>
      </c>
      <c r="S31" s="8" t="s">
        <v>221</v>
      </c>
      <c r="T31" s="15" t="s">
        <v>222</v>
      </c>
      <c r="Y31" s="7" t="s">
        <v>223</v>
      </c>
      <c r="Z31" s="7" t="s">
        <v>224</v>
      </c>
      <c r="AA31" s="9" t="s">
        <v>225</v>
      </c>
      <c r="AB31" s="7"/>
    </row>
    <row r="32">
      <c r="A32" s="9" t="s">
        <v>5</v>
      </c>
      <c r="B32" s="9" t="s">
        <v>11</v>
      </c>
      <c r="C32" s="9" t="s">
        <v>34</v>
      </c>
      <c r="D32" s="7">
        <v>-1.0</v>
      </c>
      <c r="E32" s="1" t="str">
        <f t="shared" si="1"/>
        <v>Inversa</v>
      </c>
      <c r="F32" s="7">
        <v>0.0</v>
      </c>
      <c r="G32" s="7"/>
      <c r="H32" s="7" t="s">
        <v>74</v>
      </c>
      <c r="I32" s="7" t="s">
        <v>74</v>
      </c>
      <c r="J32" s="7" t="s">
        <v>226</v>
      </c>
      <c r="K32" s="7" t="s">
        <v>226</v>
      </c>
      <c r="L32" s="7"/>
      <c r="M32" s="7" t="s">
        <v>227</v>
      </c>
      <c r="N32" s="7" t="s">
        <v>228</v>
      </c>
      <c r="O32" s="7">
        <v>2021.0</v>
      </c>
      <c r="P32" s="7">
        <v>2021.0</v>
      </c>
      <c r="Q32" s="7" t="s">
        <v>69</v>
      </c>
      <c r="R32" s="8"/>
      <c r="S32" s="8" t="s">
        <v>229</v>
      </c>
      <c r="T32" s="13" t="s">
        <v>230</v>
      </c>
      <c r="U32" s="7">
        <v>2024.0</v>
      </c>
      <c r="Y32" s="7" t="s">
        <v>231</v>
      </c>
      <c r="Z32" s="7"/>
      <c r="AA32" s="9" t="s">
        <v>232</v>
      </c>
      <c r="AB32" s="7"/>
    </row>
    <row r="33">
      <c r="A33" s="9" t="s">
        <v>5</v>
      </c>
      <c r="B33" s="9" t="s">
        <v>11</v>
      </c>
      <c r="C33" s="9" t="s">
        <v>35</v>
      </c>
      <c r="D33" s="7">
        <v>-1.0</v>
      </c>
      <c r="E33" s="1" t="str">
        <f t="shared" si="1"/>
        <v>Inversa</v>
      </c>
      <c r="F33" s="7">
        <v>0.0</v>
      </c>
      <c r="G33" s="7">
        <v>100.0</v>
      </c>
      <c r="H33" s="7" t="s">
        <v>74</v>
      </c>
      <c r="I33" s="7" t="s">
        <v>64</v>
      </c>
      <c r="J33" s="7" t="s">
        <v>233</v>
      </c>
      <c r="K33" s="7" t="s">
        <v>234</v>
      </c>
      <c r="L33" s="7" t="s">
        <v>67</v>
      </c>
      <c r="M33" s="7" t="s">
        <v>235</v>
      </c>
      <c r="N33" s="7" t="s">
        <v>96</v>
      </c>
      <c r="O33" s="7">
        <v>2022.0</v>
      </c>
      <c r="P33" s="7">
        <v>2020.0</v>
      </c>
      <c r="Q33" s="7" t="s">
        <v>69</v>
      </c>
      <c r="R33" s="8" t="s">
        <v>69</v>
      </c>
      <c r="S33" s="8" t="s">
        <v>236</v>
      </c>
      <c r="T33" s="13" t="s">
        <v>237</v>
      </c>
      <c r="U33" s="7">
        <v>2025.0</v>
      </c>
      <c r="Y33" s="7" t="s">
        <v>238</v>
      </c>
      <c r="Z33" s="7" t="s">
        <v>239</v>
      </c>
      <c r="AA33" s="7" t="s">
        <v>240</v>
      </c>
      <c r="AB33" s="7"/>
    </row>
    <row r="34">
      <c r="A34" s="9" t="s">
        <v>5</v>
      </c>
      <c r="B34" s="9" t="s">
        <v>11</v>
      </c>
      <c r="C34" s="9" t="s">
        <v>36</v>
      </c>
      <c r="D34" s="7">
        <v>1.0</v>
      </c>
      <c r="E34" s="1" t="str">
        <f t="shared" si="1"/>
        <v>Directa</v>
      </c>
      <c r="F34" s="7">
        <v>100.0</v>
      </c>
      <c r="G34" s="7">
        <v>0.0</v>
      </c>
      <c r="H34" s="7" t="s">
        <v>142</v>
      </c>
      <c r="I34" s="7" t="s">
        <v>64</v>
      </c>
      <c r="J34" s="7" t="s">
        <v>241</v>
      </c>
      <c r="K34" s="7" t="str">
        <f>CONCAT(J34, " (% de la población)")</f>
        <v>Satisfacción con áreas verdes (% de la población)</v>
      </c>
      <c r="L34" s="7" t="s">
        <v>67</v>
      </c>
      <c r="M34" s="7" t="s">
        <v>242</v>
      </c>
      <c r="N34" s="7" t="s">
        <v>243</v>
      </c>
      <c r="O34" s="7">
        <v>2021.0</v>
      </c>
      <c r="P34" s="7">
        <v>2021.0</v>
      </c>
      <c r="Q34" s="7" t="s">
        <v>69</v>
      </c>
      <c r="R34" s="8" t="s">
        <v>70</v>
      </c>
      <c r="S34" s="8"/>
      <c r="T34" s="13" t="s">
        <v>244</v>
      </c>
      <c r="U34" s="7">
        <v>2023.0</v>
      </c>
      <c r="Y34" s="7" t="s">
        <v>72</v>
      </c>
      <c r="Z34" s="7"/>
      <c r="AA34" s="9" t="s">
        <v>245</v>
      </c>
      <c r="AB34" s="7"/>
    </row>
    <row r="35">
      <c r="A35" s="9" t="s">
        <v>5</v>
      </c>
      <c r="B35" s="9" t="s">
        <v>11</v>
      </c>
      <c r="C35" s="7" t="s">
        <v>246</v>
      </c>
      <c r="D35" s="7">
        <v>1.0</v>
      </c>
      <c r="E35" s="1" t="str">
        <f t="shared" si="1"/>
        <v>Directa</v>
      </c>
      <c r="F35" s="7">
        <v>100.0</v>
      </c>
      <c r="G35" s="7"/>
      <c r="H35" s="7" t="s">
        <v>63</v>
      </c>
      <c r="I35" s="7" t="s">
        <v>64</v>
      </c>
      <c r="J35" s="7" t="s">
        <v>247</v>
      </c>
      <c r="K35" s="7" t="s">
        <v>248</v>
      </c>
      <c r="L35" s="7" t="s">
        <v>67</v>
      </c>
      <c r="M35" s="7" t="s">
        <v>119</v>
      </c>
      <c r="N35" s="7" t="s">
        <v>249</v>
      </c>
      <c r="O35" s="7">
        <v>2022.0</v>
      </c>
      <c r="P35" s="7">
        <v>2022.0</v>
      </c>
      <c r="Q35" s="7" t="s">
        <v>69</v>
      </c>
      <c r="R35" s="8" t="s">
        <v>69</v>
      </c>
      <c r="S35" s="8" t="s">
        <v>236</v>
      </c>
      <c r="T35" s="13" t="s">
        <v>250</v>
      </c>
      <c r="U35" s="7">
        <v>2024.0</v>
      </c>
      <c r="Y35" s="7" t="s">
        <v>72</v>
      </c>
      <c r="Z35" s="7"/>
      <c r="AA35" s="9" t="s">
        <v>251</v>
      </c>
      <c r="AB35" s="7"/>
    </row>
    <row r="36">
      <c r="A36" s="9" t="s">
        <v>5</v>
      </c>
      <c r="B36" s="9" t="s">
        <v>11</v>
      </c>
      <c r="C36" s="9" t="s">
        <v>252</v>
      </c>
      <c r="D36" s="7">
        <v>-1.0</v>
      </c>
      <c r="E36" s="7" t="s">
        <v>253</v>
      </c>
      <c r="F36" s="7">
        <v>0.0</v>
      </c>
      <c r="G36" s="7"/>
      <c r="H36" s="7"/>
      <c r="I36" s="7"/>
      <c r="J36" s="7" t="s">
        <v>254</v>
      </c>
      <c r="K36" s="7" t="s">
        <v>254</v>
      </c>
      <c r="L36" s="7"/>
      <c r="M36" s="7" t="s">
        <v>255</v>
      </c>
      <c r="N36" s="7"/>
      <c r="O36" s="7">
        <v>2022.0</v>
      </c>
      <c r="P36" s="7">
        <v>2022.0</v>
      </c>
      <c r="Q36" s="7" t="s">
        <v>69</v>
      </c>
      <c r="R36" s="8" t="s">
        <v>70</v>
      </c>
      <c r="S36" s="8" t="s">
        <v>256</v>
      </c>
      <c r="T36" s="12"/>
      <c r="Y36" s="7" t="s">
        <v>257</v>
      </c>
      <c r="Z36" s="7"/>
      <c r="AA36" s="9" t="s">
        <v>258</v>
      </c>
      <c r="AB36" s="7"/>
    </row>
    <row r="37">
      <c r="A37" s="9" t="s">
        <v>6</v>
      </c>
      <c r="B37" s="9" t="s">
        <v>12</v>
      </c>
      <c r="C37" s="7" t="s">
        <v>259</v>
      </c>
      <c r="D37" s="7">
        <v>1.0</v>
      </c>
      <c r="E37" s="1" t="str">
        <f t="shared" ref="E37:E40" si="5">IF(D37=1,"Directa","Inversa")</f>
        <v>Directa</v>
      </c>
      <c r="F37" s="7">
        <v>100.0</v>
      </c>
      <c r="G37" s="7">
        <v>0.0</v>
      </c>
      <c r="H37" s="7" t="s">
        <v>74</v>
      </c>
      <c r="I37" s="7" t="s">
        <v>64</v>
      </c>
      <c r="J37" s="7" t="s">
        <v>260</v>
      </c>
      <c r="K37" s="7" t="str">
        <f>CONCAT(J37, " (%)")</f>
        <v>Hogares con título de propiedad (%)</v>
      </c>
      <c r="L37" s="7" t="s">
        <v>67</v>
      </c>
      <c r="M37" s="7" t="s">
        <v>119</v>
      </c>
      <c r="N37" s="7" t="s">
        <v>96</v>
      </c>
      <c r="O37" s="7">
        <v>2022.0</v>
      </c>
      <c r="P37" s="7">
        <v>2022.0</v>
      </c>
      <c r="Q37" s="7" t="s">
        <v>69</v>
      </c>
      <c r="R37" s="8" t="s">
        <v>69</v>
      </c>
      <c r="S37" s="8" t="s">
        <v>236</v>
      </c>
      <c r="T37" s="13" t="s">
        <v>261</v>
      </c>
      <c r="U37" s="7">
        <v>2024.0</v>
      </c>
      <c r="Y37" s="7" t="s">
        <v>100</v>
      </c>
      <c r="Z37" s="7"/>
      <c r="AA37" s="9" t="s">
        <v>262</v>
      </c>
      <c r="AB37" s="7"/>
    </row>
    <row r="38">
      <c r="A38" s="9" t="s">
        <v>6</v>
      </c>
      <c r="B38" s="9" t="s">
        <v>12</v>
      </c>
      <c r="C38" s="7" t="s">
        <v>263</v>
      </c>
      <c r="D38" s="7">
        <v>1.0</v>
      </c>
      <c r="E38" s="1" t="str">
        <f t="shared" si="5"/>
        <v>Directa</v>
      </c>
      <c r="F38" s="7"/>
      <c r="G38" s="7"/>
      <c r="H38" s="7" t="s">
        <v>74</v>
      </c>
      <c r="I38" s="7" t="s">
        <v>74</v>
      </c>
      <c r="J38" s="7" t="s">
        <v>264</v>
      </c>
      <c r="K38" s="7" t="s">
        <v>265</v>
      </c>
      <c r="L38" s="7" t="s">
        <v>67</v>
      </c>
      <c r="M38" s="7" t="s">
        <v>266</v>
      </c>
      <c r="N38" s="7" t="s">
        <v>267</v>
      </c>
      <c r="O38" s="7">
        <v>2021.0</v>
      </c>
      <c r="P38" s="7">
        <v>2021.0</v>
      </c>
      <c r="Q38" s="7" t="s">
        <v>69</v>
      </c>
      <c r="R38" s="8" t="s">
        <v>70</v>
      </c>
      <c r="S38" s="8"/>
      <c r="T38" s="13" t="s">
        <v>56</v>
      </c>
      <c r="U38" s="7">
        <v>2024.0</v>
      </c>
      <c r="Y38" s="7" t="s">
        <v>72</v>
      </c>
      <c r="Z38" s="7"/>
      <c r="AA38" s="7" t="s">
        <v>268</v>
      </c>
      <c r="AB38" s="7"/>
    </row>
    <row r="39">
      <c r="A39" s="9" t="s">
        <v>6</v>
      </c>
      <c r="B39" s="9" t="s">
        <v>12</v>
      </c>
      <c r="C39" s="7" t="s">
        <v>269</v>
      </c>
      <c r="D39" s="7">
        <v>1.0</v>
      </c>
      <c r="E39" s="1" t="str">
        <f t="shared" si="5"/>
        <v>Directa</v>
      </c>
      <c r="G39" s="7"/>
      <c r="H39" s="7" t="s">
        <v>63</v>
      </c>
      <c r="I39" s="7" t="s">
        <v>64</v>
      </c>
      <c r="J39" s="7" t="s">
        <v>270</v>
      </c>
      <c r="K39" s="7" t="str">
        <f>CONCAT(J39, " (% de la población)")</f>
        <v>Interacción con gobierno electrónico (% de la población)</v>
      </c>
      <c r="L39" s="7" t="s">
        <v>67</v>
      </c>
      <c r="M39" s="7" t="s">
        <v>242</v>
      </c>
      <c r="N39" s="7" t="s">
        <v>243</v>
      </c>
      <c r="O39" s="7">
        <v>2021.0</v>
      </c>
      <c r="P39" s="7">
        <v>2021.0</v>
      </c>
      <c r="Q39" s="7" t="s">
        <v>69</v>
      </c>
      <c r="R39" s="8" t="s">
        <v>70</v>
      </c>
      <c r="S39" s="8"/>
      <c r="T39" s="13" t="s">
        <v>56</v>
      </c>
      <c r="Y39" s="7" t="s">
        <v>72</v>
      </c>
      <c r="Z39" s="7"/>
      <c r="AA39" s="9" t="s">
        <v>271</v>
      </c>
      <c r="AB39" s="7"/>
    </row>
    <row r="40">
      <c r="A40" s="9" t="s">
        <v>6</v>
      </c>
      <c r="B40" s="9" t="s">
        <v>12</v>
      </c>
      <c r="C40" s="7" t="s">
        <v>272</v>
      </c>
      <c r="D40" s="7">
        <v>1.0</v>
      </c>
      <c r="E40" s="1" t="str">
        <f t="shared" si="5"/>
        <v>Directa</v>
      </c>
      <c r="F40" s="7"/>
      <c r="G40" s="7">
        <v>0.0</v>
      </c>
      <c r="H40" s="7" t="s">
        <v>64</v>
      </c>
      <c r="I40" s="7" t="s">
        <v>74</v>
      </c>
      <c r="J40" s="7" t="s">
        <v>273</v>
      </c>
      <c r="K40" s="7" t="s">
        <v>273</v>
      </c>
      <c r="L40" s="7"/>
      <c r="M40" s="7" t="s">
        <v>274</v>
      </c>
      <c r="N40" s="12" t="s">
        <v>275</v>
      </c>
      <c r="O40" s="7">
        <v>2021.0</v>
      </c>
      <c r="P40" s="7">
        <v>2021.0</v>
      </c>
      <c r="Q40" s="7" t="s">
        <v>69</v>
      </c>
      <c r="R40" s="8" t="s">
        <v>70</v>
      </c>
      <c r="S40" s="17"/>
      <c r="T40" s="13" t="s">
        <v>276</v>
      </c>
      <c r="U40" s="7">
        <v>2023.0</v>
      </c>
      <c r="V40" s="7" t="s">
        <v>277</v>
      </c>
      <c r="Y40" s="7" t="s">
        <v>278</v>
      </c>
      <c r="Z40" s="7" t="s">
        <v>279</v>
      </c>
      <c r="AA40" s="7" t="s">
        <v>280</v>
      </c>
      <c r="AB40" s="7"/>
    </row>
    <row r="41">
      <c r="A41" s="9" t="s">
        <v>6</v>
      </c>
      <c r="B41" s="9" t="s">
        <v>12</v>
      </c>
      <c r="C41" s="7" t="s">
        <v>281</v>
      </c>
      <c r="D41" s="7">
        <v>-1.0</v>
      </c>
      <c r="E41" s="7" t="s">
        <v>253</v>
      </c>
      <c r="F41" s="7">
        <v>100.0</v>
      </c>
      <c r="G41" s="7">
        <v>0.0</v>
      </c>
      <c r="H41" s="7" t="s">
        <v>63</v>
      </c>
      <c r="I41" s="7" t="s">
        <v>74</v>
      </c>
      <c r="J41" s="7" t="s">
        <v>282</v>
      </c>
      <c r="K41" s="7" t="str">
        <f>CONCAT(J41, " (% de la población)")</f>
        <v>Percepción de corrupción en instituciones que imparten justicia (% de la población)</v>
      </c>
      <c r="L41" s="7" t="s">
        <v>67</v>
      </c>
      <c r="M41" s="7" t="s">
        <v>242</v>
      </c>
      <c r="N41" s="7" t="s">
        <v>243</v>
      </c>
      <c r="O41" s="7">
        <v>2021.0</v>
      </c>
      <c r="P41" s="7">
        <v>2021.0</v>
      </c>
      <c r="Q41" s="7" t="s">
        <v>69</v>
      </c>
      <c r="R41" s="8" t="s">
        <v>70</v>
      </c>
      <c r="S41" s="8"/>
      <c r="T41" s="13" t="s">
        <v>56</v>
      </c>
      <c r="Y41" s="7" t="s">
        <v>72</v>
      </c>
      <c r="Z41" s="7"/>
      <c r="AA41" s="9" t="s">
        <v>283</v>
      </c>
      <c r="AB41" s="7"/>
    </row>
    <row r="42">
      <c r="A42" s="9" t="s">
        <v>6</v>
      </c>
      <c r="B42" s="9" t="s">
        <v>13</v>
      </c>
      <c r="C42" s="7" t="s">
        <v>284</v>
      </c>
      <c r="D42" s="7">
        <v>-1.0</v>
      </c>
      <c r="E42" s="1" t="str">
        <f t="shared" ref="E42:E57" si="6">IF(D42=1,"Directa","Inversa")</f>
        <v>Inversa</v>
      </c>
      <c r="F42" s="7">
        <v>0.0</v>
      </c>
      <c r="H42" s="7" t="s">
        <v>74</v>
      </c>
      <c r="I42" s="7" t="s">
        <v>64</v>
      </c>
      <c r="J42" s="7" t="s">
        <v>285</v>
      </c>
      <c r="K42" s="7" t="str">
        <f>CONCAT(J42, " (% de la población en ese rango de edad)")</f>
        <v>Jóvenes de 15 a 24 años que no estudian ni trabajan (% de la población en ese rango de edad)</v>
      </c>
      <c r="L42" s="7" t="s">
        <v>67</v>
      </c>
      <c r="M42" s="7" t="s">
        <v>286</v>
      </c>
      <c r="N42" s="7" t="s">
        <v>287</v>
      </c>
      <c r="O42" s="7">
        <v>2022.0</v>
      </c>
      <c r="P42" s="7">
        <v>2022.0</v>
      </c>
      <c r="Q42" s="7" t="s">
        <v>69</v>
      </c>
      <c r="R42" s="8" t="s">
        <v>69</v>
      </c>
      <c r="S42" s="8"/>
      <c r="T42" s="13" t="s">
        <v>56</v>
      </c>
      <c r="U42" s="7">
        <v>2022.0</v>
      </c>
      <c r="Y42" s="7" t="s">
        <v>72</v>
      </c>
      <c r="AA42" s="9" t="s">
        <v>288</v>
      </c>
      <c r="AB42" s="7"/>
    </row>
    <row r="43">
      <c r="A43" s="9" t="s">
        <v>6</v>
      </c>
      <c r="B43" s="9" t="s">
        <v>13</v>
      </c>
      <c r="C43" s="7" t="s">
        <v>289</v>
      </c>
      <c r="D43" s="7">
        <v>-1.0</v>
      </c>
      <c r="E43" s="1" t="str">
        <f t="shared" si="6"/>
        <v>Inversa</v>
      </c>
      <c r="F43" s="7">
        <v>0.0</v>
      </c>
      <c r="G43" s="7"/>
      <c r="H43" s="7" t="s">
        <v>74</v>
      </c>
      <c r="I43" s="7" t="s">
        <v>74</v>
      </c>
      <c r="J43" s="7" t="s">
        <v>290</v>
      </c>
      <c r="K43" s="7" t="s">
        <v>291</v>
      </c>
      <c r="L43" s="7" t="s">
        <v>67</v>
      </c>
      <c r="M43" s="7" t="s">
        <v>292</v>
      </c>
      <c r="N43" s="7" t="s">
        <v>96</v>
      </c>
      <c r="O43" s="7">
        <v>2022.0</v>
      </c>
      <c r="P43" s="7">
        <v>2022.0</v>
      </c>
      <c r="Q43" s="7" t="s">
        <v>69</v>
      </c>
      <c r="R43" s="14" t="s">
        <v>70</v>
      </c>
      <c r="S43" s="14"/>
      <c r="T43" s="13" t="s">
        <v>56</v>
      </c>
      <c r="U43" s="7">
        <v>2023.0</v>
      </c>
      <c r="Y43" s="7" t="s">
        <v>72</v>
      </c>
      <c r="Z43" s="7"/>
      <c r="AA43" s="7" t="s">
        <v>293</v>
      </c>
      <c r="AB43" s="7"/>
    </row>
    <row r="44">
      <c r="A44" s="9" t="s">
        <v>6</v>
      </c>
      <c r="B44" s="9" t="s">
        <v>13</v>
      </c>
      <c r="C44" s="7" t="s">
        <v>294</v>
      </c>
      <c r="D44" s="7">
        <v>-1.0</v>
      </c>
      <c r="E44" s="1" t="str">
        <f t="shared" si="6"/>
        <v>Inversa</v>
      </c>
      <c r="G44" s="7"/>
      <c r="H44" s="7" t="s">
        <v>74</v>
      </c>
      <c r="I44" s="7" t="s">
        <v>64</v>
      </c>
      <c r="J44" s="7" t="s">
        <v>295</v>
      </c>
      <c r="K44" s="7" t="s">
        <v>296</v>
      </c>
      <c r="L44" s="7"/>
      <c r="M44" s="7" t="s">
        <v>242</v>
      </c>
      <c r="N44" s="7" t="s">
        <v>243</v>
      </c>
      <c r="O44" s="7">
        <v>2021.0</v>
      </c>
      <c r="P44" s="7">
        <v>2021.0</v>
      </c>
      <c r="Q44" s="7" t="s">
        <v>69</v>
      </c>
      <c r="R44" s="8" t="s">
        <v>70</v>
      </c>
      <c r="S44" s="8"/>
      <c r="T44" s="13" t="s">
        <v>56</v>
      </c>
      <c r="U44" s="7">
        <v>2023.0</v>
      </c>
      <c r="Y44" s="7" t="s">
        <v>72</v>
      </c>
      <c r="Z44" s="7"/>
      <c r="AA44" s="9" t="s">
        <v>245</v>
      </c>
      <c r="AB44" s="7"/>
    </row>
    <row r="45">
      <c r="A45" s="9" t="s">
        <v>6</v>
      </c>
      <c r="B45" s="9" t="s">
        <v>13</v>
      </c>
      <c r="C45" s="7" t="s">
        <v>297</v>
      </c>
      <c r="D45" s="7">
        <v>-1.0</v>
      </c>
      <c r="E45" s="1" t="str">
        <f t="shared" si="6"/>
        <v>Inversa</v>
      </c>
      <c r="F45" s="7">
        <v>0.0</v>
      </c>
      <c r="G45" s="7">
        <v>100.0</v>
      </c>
      <c r="H45" s="7" t="s">
        <v>134</v>
      </c>
      <c r="I45" s="7" t="s">
        <v>74</v>
      </c>
      <c r="J45" s="7" t="s">
        <v>298</v>
      </c>
      <c r="K45" s="7" t="s">
        <v>299</v>
      </c>
      <c r="L45" s="7"/>
      <c r="M45" s="7" t="s">
        <v>286</v>
      </c>
      <c r="N45" s="7" t="s">
        <v>287</v>
      </c>
      <c r="O45" s="7">
        <v>2023.0</v>
      </c>
      <c r="P45" s="7">
        <v>2022.0</v>
      </c>
      <c r="Q45" s="7" t="s">
        <v>69</v>
      </c>
      <c r="R45" s="8" t="s">
        <v>70</v>
      </c>
      <c r="S45" s="8"/>
      <c r="T45" s="13" t="s">
        <v>56</v>
      </c>
      <c r="U45" s="18" t="s">
        <v>300</v>
      </c>
      <c r="V45" s="7" t="s">
        <v>301</v>
      </c>
      <c r="Y45" s="7" t="s">
        <v>72</v>
      </c>
      <c r="Z45" s="7"/>
      <c r="AA45" s="9" t="s">
        <v>302</v>
      </c>
      <c r="AB45" s="7"/>
    </row>
    <row r="46">
      <c r="A46" s="9" t="s">
        <v>6</v>
      </c>
      <c r="B46" s="9" t="s">
        <v>13</v>
      </c>
      <c r="C46" s="7" t="s">
        <v>303</v>
      </c>
      <c r="D46" s="7">
        <v>-1.0</v>
      </c>
      <c r="E46" s="1" t="str">
        <f t="shared" si="6"/>
        <v>Inversa</v>
      </c>
      <c r="F46" s="7">
        <v>0.0</v>
      </c>
      <c r="G46" s="7"/>
      <c r="H46" s="7" t="s">
        <v>74</v>
      </c>
      <c r="I46" s="7" t="s">
        <v>64</v>
      </c>
      <c r="J46" s="7" t="s">
        <v>304</v>
      </c>
      <c r="K46" s="7" t="s">
        <v>304</v>
      </c>
      <c r="L46" s="7" t="s">
        <v>67</v>
      </c>
      <c r="M46" s="7" t="s">
        <v>305</v>
      </c>
      <c r="N46" s="7" t="s">
        <v>306</v>
      </c>
      <c r="O46" s="7">
        <v>2019.0</v>
      </c>
      <c r="P46" s="7">
        <v>2019.0</v>
      </c>
      <c r="Q46" s="7" t="s">
        <v>69</v>
      </c>
      <c r="R46" s="8" t="s">
        <v>70</v>
      </c>
      <c r="S46" s="8"/>
      <c r="T46" s="13" t="s">
        <v>307</v>
      </c>
      <c r="U46" s="7">
        <v>2024.0</v>
      </c>
      <c r="W46" s="12" t="s">
        <v>308</v>
      </c>
      <c r="Y46" s="7" t="s">
        <v>309</v>
      </c>
      <c r="Z46" s="7" t="s">
        <v>310</v>
      </c>
      <c r="AA46" s="9" t="s">
        <v>311</v>
      </c>
      <c r="AB46" s="7"/>
    </row>
    <row r="47">
      <c r="A47" s="9" t="s">
        <v>6</v>
      </c>
      <c r="B47" s="9" t="s">
        <v>14</v>
      </c>
      <c r="C47" s="7" t="s">
        <v>312</v>
      </c>
      <c r="D47" s="7">
        <v>1.0</v>
      </c>
      <c r="E47" s="1" t="str">
        <f t="shared" si="6"/>
        <v>Directa</v>
      </c>
      <c r="F47" s="7">
        <v>100.0</v>
      </c>
      <c r="H47" s="7" t="s">
        <v>134</v>
      </c>
      <c r="I47" s="7" t="s">
        <v>64</v>
      </c>
      <c r="J47" s="7" t="s">
        <v>313</v>
      </c>
      <c r="K47" s="7" t="str">
        <f>CONCAT(J47, " (% de la población)")</f>
        <v>Confianza en los vecinos (% de la población)</v>
      </c>
      <c r="L47" s="7" t="s">
        <v>67</v>
      </c>
      <c r="M47" s="7" t="s">
        <v>149</v>
      </c>
      <c r="N47" s="7" t="s">
        <v>314</v>
      </c>
      <c r="O47" s="7">
        <v>2022.0</v>
      </c>
      <c r="P47" s="7">
        <v>2022.0</v>
      </c>
      <c r="Q47" s="7" t="s">
        <v>69</v>
      </c>
      <c r="R47" s="8" t="s">
        <v>69</v>
      </c>
      <c r="S47" s="8"/>
      <c r="T47" s="13" t="s">
        <v>56</v>
      </c>
      <c r="U47" s="7">
        <v>2023.0</v>
      </c>
      <c r="V47" s="7" t="s">
        <v>315</v>
      </c>
      <c r="Y47" s="7" t="s">
        <v>72</v>
      </c>
      <c r="Z47" s="7"/>
      <c r="AA47" s="9" t="s">
        <v>316</v>
      </c>
      <c r="AB47" s="7"/>
    </row>
    <row r="48">
      <c r="A48" s="9" t="s">
        <v>6</v>
      </c>
      <c r="B48" s="9" t="s">
        <v>14</v>
      </c>
      <c r="C48" s="7" t="s">
        <v>317</v>
      </c>
      <c r="D48" s="7">
        <v>1.0</v>
      </c>
      <c r="E48" s="1" t="str">
        <f t="shared" si="6"/>
        <v>Directa</v>
      </c>
      <c r="H48" s="7" t="s">
        <v>64</v>
      </c>
      <c r="I48" s="7" t="s">
        <v>64</v>
      </c>
      <c r="J48" s="7" t="s">
        <v>318</v>
      </c>
      <c r="K48" s="7" t="s">
        <v>319</v>
      </c>
      <c r="L48" s="7" t="s">
        <v>67</v>
      </c>
      <c r="M48" s="12" t="s">
        <v>320</v>
      </c>
      <c r="O48" s="7">
        <v>2023.0</v>
      </c>
      <c r="P48" s="7">
        <v>2022.0</v>
      </c>
      <c r="Q48" s="7" t="s">
        <v>69</v>
      </c>
      <c r="R48" s="7" t="s">
        <v>69</v>
      </c>
      <c r="S48" s="7" t="s">
        <v>321</v>
      </c>
      <c r="V48" s="7" t="s">
        <v>322</v>
      </c>
      <c r="W48" s="13" t="s">
        <v>56</v>
      </c>
      <c r="Y48" s="7" t="s">
        <v>72</v>
      </c>
      <c r="Z48" s="7"/>
      <c r="AA48" s="9" t="s">
        <v>323</v>
      </c>
      <c r="AB48" s="7"/>
    </row>
    <row r="49">
      <c r="A49" s="9" t="s">
        <v>6</v>
      </c>
      <c r="B49" s="9" t="s">
        <v>14</v>
      </c>
      <c r="C49" s="7" t="s">
        <v>324</v>
      </c>
      <c r="D49" s="7">
        <v>-1.0</v>
      </c>
      <c r="E49" s="1" t="str">
        <f t="shared" si="6"/>
        <v>Inversa</v>
      </c>
      <c r="F49" s="7">
        <v>0.0</v>
      </c>
      <c r="H49" s="7" t="s">
        <v>74</v>
      </c>
      <c r="I49" s="7" t="s">
        <v>74</v>
      </c>
      <c r="J49" s="7" t="s">
        <v>325</v>
      </c>
      <c r="K49" s="7" t="s">
        <v>326</v>
      </c>
      <c r="L49" s="7" t="s">
        <v>67</v>
      </c>
      <c r="M49" s="7" t="s">
        <v>327</v>
      </c>
      <c r="N49" s="7" t="s">
        <v>328</v>
      </c>
      <c r="Q49" s="1"/>
      <c r="R49" s="8"/>
      <c r="S49" s="8" t="s">
        <v>329</v>
      </c>
      <c r="T49" s="13" t="s">
        <v>56</v>
      </c>
      <c r="U49" s="7" t="s">
        <v>330</v>
      </c>
      <c r="V49" s="7" t="s">
        <v>331</v>
      </c>
      <c r="Y49" s="7" t="s">
        <v>332</v>
      </c>
      <c r="Z49" s="7" t="s">
        <v>333</v>
      </c>
      <c r="AA49" s="7" t="s">
        <v>334</v>
      </c>
      <c r="AB49" s="7"/>
    </row>
    <row r="50">
      <c r="A50" s="9" t="s">
        <v>6</v>
      </c>
      <c r="B50" s="9" t="s">
        <v>14</v>
      </c>
      <c r="C50" s="7" t="s">
        <v>335</v>
      </c>
      <c r="D50" s="7">
        <v>-1.0</v>
      </c>
      <c r="E50" s="1" t="str">
        <f t="shared" si="6"/>
        <v>Inversa</v>
      </c>
      <c r="F50" s="7">
        <v>0.0</v>
      </c>
      <c r="H50" s="7" t="s">
        <v>63</v>
      </c>
      <c r="I50" s="7" t="s">
        <v>74</v>
      </c>
      <c r="J50" s="7" t="s">
        <v>336</v>
      </c>
      <c r="K50" s="7" t="s">
        <v>336</v>
      </c>
      <c r="L50" s="7" t="s">
        <v>67</v>
      </c>
      <c r="M50" s="7" t="s">
        <v>337</v>
      </c>
      <c r="N50" s="7" t="s">
        <v>96</v>
      </c>
      <c r="O50" s="7">
        <v>2022.0</v>
      </c>
      <c r="P50" s="7">
        <v>2022.0</v>
      </c>
      <c r="Q50" s="7" t="s">
        <v>69</v>
      </c>
      <c r="R50" s="8" t="s">
        <v>69</v>
      </c>
      <c r="S50" s="8"/>
      <c r="T50" s="13" t="s">
        <v>56</v>
      </c>
      <c r="Y50" s="7" t="s">
        <v>72</v>
      </c>
      <c r="Z50" s="7"/>
      <c r="AA50" s="7" t="s">
        <v>338</v>
      </c>
      <c r="AB50" s="7"/>
    </row>
    <row r="51">
      <c r="A51" s="9" t="s">
        <v>6</v>
      </c>
      <c r="B51" s="9" t="s">
        <v>14</v>
      </c>
      <c r="C51" s="7" t="s">
        <v>339</v>
      </c>
      <c r="D51" s="7">
        <v>-1.0</v>
      </c>
      <c r="E51" s="1" t="str">
        <f t="shared" si="6"/>
        <v>Inversa</v>
      </c>
      <c r="F51" s="7">
        <v>0.0</v>
      </c>
      <c r="H51" s="7" t="s">
        <v>63</v>
      </c>
      <c r="I51" s="7" t="s">
        <v>74</v>
      </c>
      <c r="J51" s="7" t="s">
        <v>340</v>
      </c>
      <c r="K51" s="7" t="s">
        <v>340</v>
      </c>
      <c r="L51" s="7" t="s">
        <v>67</v>
      </c>
      <c r="M51" s="7" t="s">
        <v>337</v>
      </c>
      <c r="N51" s="7" t="s">
        <v>96</v>
      </c>
      <c r="O51" s="7">
        <v>2022.0</v>
      </c>
      <c r="P51" s="7">
        <v>2022.0</v>
      </c>
      <c r="Q51" s="7" t="s">
        <v>69</v>
      </c>
      <c r="R51" s="8" t="s">
        <v>69</v>
      </c>
      <c r="S51" s="8"/>
      <c r="T51" s="13" t="s">
        <v>56</v>
      </c>
      <c r="Y51" s="7" t="s">
        <v>72</v>
      </c>
      <c r="Z51" s="7"/>
      <c r="AA51" s="7" t="s">
        <v>338</v>
      </c>
      <c r="AB51" s="7"/>
    </row>
    <row r="52">
      <c r="A52" s="9" t="s">
        <v>6</v>
      </c>
      <c r="B52" s="9" t="s">
        <v>15</v>
      </c>
      <c r="C52" s="7" t="s">
        <v>341</v>
      </c>
      <c r="D52" s="7">
        <v>1.0</v>
      </c>
      <c r="E52" s="1" t="str">
        <f t="shared" si="6"/>
        <v>Directa</v>
      </c>
      <c r="G52" s="7"/>
      <c r="H52" s="7" t="s">
        <v>134</v>
      </c>
      <c r="I52" s="7" t="s">
        <v>64</v>
      </c>
      <c r="J52" s="7" t="s">
        <v>342</v>
      </c>
      <c r="K52" s="7" t="s">
        <v>343</v>
      </c>
      <c r="L52" s="7" t="s">
        <v>67</v>
      </c>
      <c r="M52" s="7" t="s">
        <v>344</v>
      </c>
      <c r="N52" s="7" t="s">
        <v>345</v>
      </c>
      <c r="O52" s="7">
        <v>2023.0</v>
      </c>
      <c r="P52" s="7">
        <v>2022.0</v>
      </c>
      <c r="Q52" s="7" t="s">
        <v>69</v>
      </c>
      <c r="R52" s="8" t="s">
        <v>70</v>
      </c>
      <c r="S52" s="8"/>
      <c r="T52" s="13" t="s">
        <v>56</v>
      </c>
      <c r="U52" s="7">
        <v>2022.0</v>
      </c>
      <c r="V52" s="7" t="s">
        <v>346</v>
      </c>
      <c r="W52" s="13" t="s">
        <v>347</v>
      </c>
      <c r="Y52" s="7" t="s">
        <v>72</v>
      </c>
      <c r="Z52" s="7"/>
      <c r="AA52" s="9" t="s">
        <v>348</v>
      </c>
      <c r="AB52" s="7"/>
    </row>
    <row r="53">
      <c r="A53" s="9" t="s">
        <v>6</v>
      </c>
      <c r="B53" s="9" t="s">
        <v>15</v>
      </c>
      <c r="C53" s="7" t="s">
        <v>349</v>
      </c>
      <c r="D53" s="7">
        <v>1.0</v>
      </c>
      <c r="E53" s="1" t="str">
        <f t="shared" si="6"/>
        <v>Directa</v>
      </c>
      <c r="F53" s="7"/>
      <c r="G53" s="7">
        <v>0.0</v>
      </c>
      <c r="H53" s="7" t="s">
        <v>64</v>
      </c>
      <c r="I53" s="7" t="s">
        <v>64</v>
      </c>
      <c r="J53" s="7" t="s">
        <v>350</v>
      </c>
      <c r="K53" s="7" t="s">
        <v>351</v>
      </c>
      <c r="L53" s="7" t="s">
        <v>67</v>
      </c>
      <c r="M53" s="7" t="s">
        <v>344</v>
      </c>
      <c r="N53" s="7" t="s">
        <v>345</v>
      </c>
      <c r="O53" s="7">
        <v>2023.0</v>
      </c>
      <c r="P53" s="7">
        <v>2022.0</v>
      </c>
      <c r="Q53" s="7" t="s">
        <v>69</v>
      </c>
      <c r="R53" s="7" t="s">
        <v>69</v>
      </c>
      <c r="T53" s="13" t="s">
        <v>56</v>
      </c>
      <c r="U53" s="7">
        <v>2024.0</v>
      </c>
      <c r="V53" s="7" t="s">
        <v>352</v>
      </c>
      <c r="W53" s="13" t="s">
        <v>56</v>
      </c>
      <c r="Y53" s="7" t="s">
        <v>353</v>
      </c>
      <c r="Z53" s="7"/>
      <c r="AA53" s="9" t="s">
        <v>354</v>
      </c>
      <c r="AB53" s="7"/>
    </row>
    <row r="54">
      <c r="A54" s="9" t="s">
        <v>6</v>
      </c>
      <c r="B54" s="9" t="s">
        <v>15</v>
      </c>
      <c r="C54" s="7" t="s">
        <v>355</v>
      </c>
      <c r="D54" s="7">
        <v>1.0</v>
      </c>
      <c r="E54" s="1" t="str">
        <f t="shared" si="6"/>
        <v>Directa</v>
      </c>
      <c r="F54" s="7"/>
      <c r="G54" s="7">
        <v>0.0</v>
      </c>
      <c r="H54" s="7" t="s">
        <v>134</v>
      </c>
      <c r="I54" s="7" t="s">
        <v>64</v>
      </c>
      <c r="J54" s="7" t="s">
        <v>356</v>
      </c>
      <c r="K54" s="7" t="s">
        <v>357</v>
      </c>
      <c r="M54" s="7" t="s">
        <v>358</v>
      </c>
      <c r="N54" s="7" t="s">
        <v>359</v>
      </c>
      <c r="O54" s="7">
        <v>2020.0</v>
      </c>
      <c r="P54" s="7">
        <v>2020.0</v>
      </c>
      <c r="Q54" s="7" t="s">
        <v>69</v>
      </c>
      <c r="R54" s="7" t="s">
        <v>70</v>
      </c>
      <c r="T54" s="13" t="s">
        <v>56</v>
      </c>
      <c r="U54" s="19" t="s">
        <v>360</v>
      </c>
      <c r="Y54" s="20" t="s">
        <v>72</v>
      </c>
      <c r="Z54" s="20"/>
      <c r="AA54" s="21" t="s">
        <v>361</v>
      </c>
      <c r="AB54" s="20"/>
    </row>
    <row r="55">
      <c r="A55" s="9" t="s">
        <v>6</v>
      </c>
      <c r="B55" s="9" t="s">
        <v>15</v>
      </c>
      <c r="C55" s="7" t="s">
        <v>362</v>
      </c>
      <c r="D55" s="7">
        <v>1.0</v>
      </c>
      <c r="E55" s="1" t="str">
        <f t="shared" si="6"/>
        <v>Directa</v>
      </c>
      <c r="G55" s="7"/>
      <c r="H55" s="7" t="s">
        <v>64</v>
      </c>
      <c r="I55" s="7" t="s">
        <v>74</v>
      </c>
      <c r="J55" s="7" t="s">
        <v>363</v>
      </c>
      <c r="K55" s="7" t="s">
        <v>364</v>
      </c>
      <c r="L55" s="7" t="s">
        <v>67</v>
      </c>
      <c r="M55" s="7" t="s">
        <v>344</v>
      </c>
      <c r="N55" s="7" t="s">
        <v>345</v>
      </c>
      <c r="O55" s="7">
        <v>2023.0</v>
      </c>
      <c r="P55" s="7">
        <v>2022.0</v>
      </c>
      <c r="Q55" s="8" t="s">
        <v>69</v>
      </c>
      <c r="R55" s="7" t="s">
        <v>69</v>
      </c>
      <c r="S55" s="7" t="s">
        <v>365</v>
      </c>
      <c r="T55" s="13" t="s">
        <v>56</v>
      </c>
      <c r="U55" s="7">
        <v>2023.0</v>
      </c>
      <c r="Y55" s="7" t="s">
        <v>72</v>
      </c>
      <c r="Z55" s="7"/>
      <c r="AA55" s="9" t="s">
        <v>179</v>
      </c>
      <c r="AB55" s="7"/>
    </row>
    <row r="56">
      <c r="A56" s="9" t="s">
        <v>6</v>
      </c>
      <c r="B56" s="9" t="s">
        <v>15</v>
      </c>
      <c r="C56" s="7" t="s">
        <v>366</v>
      </c>
      <c r="D56" s="7">
        <v>1.0</v>
      </c>
      <c r="E56" s="1" t="str">
        <f t="shared" si="6"/>
        <v>Directa</v>
      </c>
      <c r="F56" s="7"/>
      <c r="G56" s="7"/>
      <c r="H56" s="7" t="s">
        <v>64</v>
      </c>
      <c r="I56" s="7" t="s">
        <v>64</v>
      </c>
      <c r="J56" s="7" t="s">
        <v>367</v>
      </c>
      <c r="K56" s="7" t="s">
        <v>368</v>
      </c>
      <c r="L56" s="7" t="s">
        <v>67</v>
      </c>
      <c r="M56" s="7" t="s">
        <v>344</v>
      </c>
      <c r="N56" s="7" t="s">
        <v>345</v>
      </c>
      <c r="O56" s="7">
        <v>2023.0</v>
      </c>
      <c r="P56" s="7">
        <v>2022.0</v>
      </c>
      <c r="Q56" s="8" t="s">
        <v>69</v>
      </c>
      <c r="R56" s="7" t="s">
        <v>69</v>
      </c>
      <c r="S56" s="7" t="s">
        <v>365</v>
      </c>
      <c r="T56" s="13" t="s">
        <v>56</v>
      </c>
      <c r="U56" s="7">
        <v>2023.0</v>
      </c>
      <c r="Y56" s="7" t="s">
        <v>72</v>
      </c>
      <c r="Z56" s="7"/>
      <c r="AA56" s="9" t="s">
        <v>179</v>
      </c>
      <c r="AB56" s="7"/>
    </row>
    <row r="57">
      <c r="A57" s="9" t="s">
        <v>6</v>
      </c>
      <c r="B57" s="9" t="s">
        <v>15</v>
      </c>
      <c r="C57" s="7" t="s">
        <v>369</v>
      </c>
      <c r="D57" s="7">
        <v>1.0</v>
      </c>
      <c r="E57" s="1" t="str">
        <f t="shared" si="6"/>
        <v>Directa</v>
      </c>
      <c r="G57" s="7">
        <v>0.0</v>
      </c>
      <c r="H57" s="7" t="s">
        <v>64</v>
      </c>
      <c r="I57" s="7" t="s">
        <v>74</v>
      </c>
      <c r="J57" s="7" t="s">
        <v>370</v>
      </c>
      <c r="K57" s="1" t="str">
        <f>CONCAT(J57, " (tasa por cada 100 mil habitantes)")</f>
        <v>Posgrados nacionales de calidad (tasa por cada 100 mil habitantes)</v>
      </c>
      <c r="M57" s="7" t="s">
        <v>371</v>
      </c>
      <c r="N57" s="7" t="s">
        <v>96</v>
      </c>
      <c r="O57" s="7">
        <v>2022.0</v>
      </c>
      <c r="P57" s="7">
        <v>2022.0</v>
      </c>
      <c r="Q57" s="8" t="s">
        <v>69</v>
      </c>
      <c r="R57" s="7" t="s">
        <v>69</v>
      </c>
      <c r="T57" s="13" t="s">
        <v>56</v>
      </c>
      <c r="U57" s="7">
        <v>2023.0</v>
      </c>
      <c r="V57" s="7" t="s">
        <v>372</v>
      </c>
      <c r="Y57" s="7" t="s">
        <v>72</v>
      </c>
      <c r="Z57" s="7"/>
      <c r="AA57" s="9" t="s">
        <v>373</v>
      </c>
      <c r="AB57" s="7"/>
    </row>
    <row r="58">
      <c r="Q58" s="22"/>
      <c r="R58" s="22"/>
      <c r="S58" s="22"/>
    </row>
    <row r="59">
      <c r="Q59" s="22"/>
      <c r="R59" s="22"/>
      <c r="S59" s="22"/>
    </row>
    <row r="60">
      <c r="Q60" s="22"/>
      <c r="R60" s="22"/>
      <c r="S60" s="22"/>
    </row>
    <row r="61">
      <c r="Q61" s="22"/>
      <c r="R61" s="22"/>
      <c r="S61" s="22"/>
    </row>
    <row r="62">
      <c r="Q62" s="22"/>
      <c r="R62" s="22"/>
      <c r="S62" s="22"/>
    </row>
    <row r="63">
      <c r="Q63" s="22"/>
      <c r="R63" s="22"/>
      <c r="S63" s="22"/>
    </row>
    <row r="64">
      <c r="Q64" s="22"/>
      <c r="R64" s="22"/>
      <c r="S64" s="22"/>
    </row>
    <row r="65">
      <c r="Q65" s="22"/>
      <c r="R65" s="22"/>
      <c r="S65" s="22"/>
    </row>
    <row r="66">
      <c r="Q66" s="22"/>
      <c r="R66" s="22"/>
      <c r="S66" s="22"/>
    </row>
    <row r="67">
      <c r="Q67" s="22"/>
      <c r="R67" s="22"/>
      <c r="S67" s="22"/>
    </row>
    <row r="68">
      <c r="Q68" s="22"/>
      <c r="R68" s="22"/>
      <c r="S68" s="22"/>
    </row>
    <row r="69">
      <c r="Q69" s="22"/>
      <c r="R69" s="22"/>
      <c r="S69" s="22"/>
    </row>
    <row r="70">
      <c r="Q70" s="22"/>
      <c r="R70" s="22"/>
      <c r="S70" s="22"/>
    </row>
    <row r="71">
      <c r="Q71" s="22"/>
      <c r="R71" s="22"/>
      <c r="S71" s="22"/>
    </row>
    <row r="72">
      <c r="Q72" s="22"/>
      <c r="R72" s="22"/>
      <c r="S72" s="22"/>
    </row>
    <row r="73">
      <c r="Q73" s="22"/>
      <c r="R73" s="22"/>
      <c r="S73" s="22"/>
    </row>
    <row r="74">
      <c r="Q74" s="22"/>
      <c r="R74" s="22"/>
      <c r="S74" s="22"/>
    </row>
    <row r="75">
      <c r="Q75" s="22"/>
      <c r="R75" s="22"/>
      <c r="S75" s="22"/>
    </row>
    <row r="76">
      <c r="Q76" s="22"/>
      <c r="R76" s="22"/>
      <c r="S76" s="22"/>
    </row>
    <row r="77">
      <c r="Q77" s="22"/>
      <c r="R77" s="22"/>
      <c r="S77" s="22"/>
    </row>
    <row r="78">
      <c r="Q78" s="22"/>
      <c r="R78" s="22"/>
      <c r="S78" s="22"/>
    </row>
    <row r="79">
      <c r="Q79" s="22"/>
      <c r="R79" s="22"/>
      <c r="S79" s="22"/>
    </row>
    <row r="80">
      <c r="Q80" s="22"/>
      <c r="R80" s="22"/>
      <c r="S80" s="22"/>
    </row>
    <row r="81">
      <c r="Q81" s="22"/>
      <c r="R81" s="22"/>
      <c r="S81" s="22"/>
    </row>
    <row r="82">
      <c r="Q82" s="22"/>
      <c r="R82" s="22"/>
      <c r="S82" s="22"/>
    </row>
    <row r="83">
      <c r="Q83" s="22"/>
      <c r="R83" s="22"/>
      <c r="S83" s="22"/>
    </row>
    <row r="84">
      <c r="Q84" s="22"/>
      <c r="R84" s="22"/>
      <c r="S84" s="22"/>
    </row>
    <row r="85">
      <c r="Q85" s="22"/>
      <c r="R85" s="22"/>
      <c r="S85" s="22"/>
    </row>
    <row r="86">
      <c r="Q86" s="22"/>
      <c r="R86" s="22"/>
      <c r="S86" s="22"/>
    </row>
    <row r="87">
      <c r="Q87" s="22"/>
      <c r="R87" s="22"/>
      <c r="S87" s="22"/>
    </row>
    <row r="88">
      <c r="Q88" s="22"/>
      <c r="R88" s="22"/>
      <c r="S88" s="22"/>
    </row>
    <row r="89">
      <c r="Q89" s="22"/>
      <c r="R89" s="22"/>
      <c r="S89" s="22"/>
    </row>
    <row r="90">
      <c r="Q90" s="22"/>
      <c r="R90" s="22"/>
      <c r="S90" s="22"/>
    </row>
    <row r="91">
      <c r="Q91" s="22"/>
      <c r="R91" s="22"/>
      <c r="S91" s="22"/>
    </row>
    <row r="92">
      <c r="Q92" s="22"/>
      <c r="R92" s="22"/>
      <c r="S92" s="22"/>
    </row>
    <row r="93">
      <c r="Q93" s="22"/>
      <c r="R93" s="22"/>
      <c r="S93" s="22"/>
    </row>
    <row r="94">
      <c r="Q94" s="22"/>
      <c r="R94" s="22"/>
      <c r="S94" s="22"/>
    </row>
    <row r="95">
      <c r="Q95" s="22"/>
      <c r="R95" s="22"/>
      <c r="S95" s="22"/>
    </row>
    <row r="96">
      <c r="Q96" s="22"/>
      <c r="R96" s="22"/>
      <c r="S96" s="22"/>
    </row>
    <row r="97">
      <c r="Q97" s="22"/>
      <c r="R97" s="22"/>
      <c r="S97" s="22"/>
    </row>
    <row r="98">
      <c r="Q98" s="22"/>
      <c r="R98" s="22"/>
      <c r="S98" s="22"/>
    </row>
    <row r="99">
      <c r="Q99" s="22"/>
      <c r="R99" s="22"/>
      <c r="S99" s="22"/>
    </row>
    <row r="100">
      <c r="Q100" s="22"/>
      <c r="R100" s="22"/>
      <c r="S100" s="22"/>
    </row>
    <row r="101">
      <c r="Q101" s="22"/>
      <c r="R101" s="22"/>
      <c r="S101" s="22"/>
    </row>
    <row r="102">
      <c r="Q102" s="22"/>
      <c r="R102" s="22"/>
      <c r="S102" s="22"/>
    </row>
    <row r="103">
      <c r="Q103" s="22"/>
      <c r="R103" s="22"/>
      <c r="S103" s="22"/>
    </row>
    <row r="104">
      <c r="Q104" s="22"/>
      <c r="R104" s="22"/>
      <c r="S104" s="22"/>
    </row>
    <row r="105">
      <c r="Q105" s="22"/>
      <c r="R105" s="22"/>
      <c r="S105" s="22"/>
    </row>
    <row r="106">
      <c r="Q106" s="22"/>
      <c r="R106" s="22"/>
      <c r="S106" s="22"/>
    </row>
    <row r="107">
      <c r="Q107" s="22"/>
      <c r="R107" s="22"/>
      <c r="S107" s="22"/>
    </row>
    <row r="108">
      <c r="Q108" s="22"/>
      <c r="R108" s="22"/>
      <c r="S108" s="22"/>
    </row>
    <row r="109">
      <c r="Q109" s="22"/>
      <c r="R109" s="22"/>
      <c r="S109" s="22"/>
    </row>
    <row r="110">
      <c r="Q110" s="22"/>
      <c r="R110" s="22"/>
      <c r="S110" s="22"/>
    </row>
    <row r="111">
      <c r="Q111" s="22"/>
      <c r="R111" s="22"/>
      <c r="S111" s="22"/>
    </row>
    <row r="112">
      <c r="Q112" s="22"/>
      <c r="R112" s="22"/>
      <c r="S112" s="22"/>
    </row>
    <row r="113">
      <c r="Q113" s="22"/>
      <c r="R113" s="22"/>
      <c r="S113" s="22"/>
    </row>
    <row r="114">
      <c r="Q114" s="22"/>
      <c r="R114" s="22"/>
      <c r="S114" s="22"/>
    </row>
    <row r="115">
      <c r="Q115" s="22"/>
      <c r="R115" s="22"/>
      <c r="S115" s="22"/>
    </row>
    <row r="116">
      <c r="Q116" s="22"/>
      <c r="R116" s="22"/>
      <c r="S116" s="22"/>
    </row>
    <row r="117">
      <c r="Q117" s="22"/>
      <c r="R117" s="22"/>
      <c r="S117" s="22"/>
    </row>
    <row r="118">
      <c r="Q118" s="22"/>
      <c r="R118" s="22"/>
      <c r="S118" s="22"/>
    </row>
    <row r="119">
      <c r="Q119" s="22"/>
      <c r="R119" s="22"/>
      <c r="S119" s="22"/>
    </row>
    <row r="120">
      <c r="Q120" s="22"/>
      <c r="R120" s="22"/>
      <c r="S120" s="22"/>
    </row>
    <row r="121">
      <c r="Q121" s="22"/>
      <c r="R121" s="22"/>
      <c r="S121" s="22"/>
    </row>
    <row r="122">
      <c r="Q122" s="22"/>
      <c r="R122" s="22"/>
      <c r="S122" s="22"/>
    </row>
    <row r="123">
      <c r="Q123" s="22"/>
      <c r="R123" s="22"/>
      <c r="S123" s="22"/>
    </row>
    <row r="124">
      <c r="Q124" s="22"/>
      <c r="R124" s="22"/>
      <c r="S124" s="22"/>
    </row>
    <row r="125">
      <c r="Q125" s="22"/>
      <c r="R125" s="22"/>
      <c r="S125" s="22"/>
    </row>
    <row r="126">
      <c r="Q126" s="22"/>
      <c r="R126" s="22"/>
      <c r="S126" s="22"/>
    </row>
    <row r="127">
      <c r="Q127" s="22"/>
      <c r="R127" s="22"/>
      <c r="S127" s="22"/>
    </row>
    <row r="128">
      <c r="Q128" s="22"/>
      <c r="R128" s="22"/>
      <c r="S128" s="22"/>
    </row>
    <row r="129">
      <c r="Q129" s="22"/>
      <c r="R129" s="22"/>
      <c r="S129" s="22"/>
    </row>
    <row r="130">
      <c r="Q130" s="22"/>
      <c r="R130" s="22"/>
      <c r="S130" s="22"/>
    </row>
    <row r="131">
      <c r="Q131" s="22"/>
      <c r="R131" s="22"/>
      <c r="S131" s="22"/>
    </row>
    <row r="132">
      <c r="Q132" s="22"/>
      <c r="R132" s="22"/>
      <c r="S132" s="22"/>
    </row>
    <row r="133">
      <c r="Q133" s="22"/>
      <c r="R133" s="22"/>
      <c r="S133" s="22"/>
    </row>
    <row r="134">
      <c r="Q134" s="22"/>
      <c r="R134" s="22"/>
      <c r="S134" s="22"/>
    </row>
    <row r="135">
      <c r="Q135" s="22"/>
      <c r="R135" s="22"/>
      <c r="S135" s="22"/>
    </row>
    <row r="136">
      <c r="Q136" s="22"/>
      <c r="R136" s="22"/>
      <c r="S136" s="22"/>
    </row>
    <row r="137">
      <c r="Q137" s="22"/>
      <c r="R137" s="22"/>
      <c r="S137" s="22"/>
    </row>
    <row r="138">
      <c r="Q138" s="22"/>
      <c r="R138" s="22"/>
      <c r="S138" s="22"/>
    </row>
    <row r="139">
      <c r="Q139" s="22"/>
      <c r="R139" s="22"/>
      <c r="S139" s="22"/>
    </row>
    <row r="140">
      <c r="Q140" s="22"/>
      <c r="R140" s="22"/>
      <c r="S140" s="22"/>
    </row>
    <row r="141">
      <c r="Q141" s="22"/>
      <c r="R141" s="22"/>
      <c r="S141" s="22"/>
    </row>
    <row r="142">
      <c r="Q142" s="22"/>
      <c r="R142" s="22"/>
      <c r="S142" s="22"/>
    </row>
    <row r="143">
      <c r="Q143" s="22"/>
      <c r="R143" s="22"/>
      <c r="S143" s="22"/>
    </row>
    <row r="144">
      <c r="Q144" s="22"/>
      <c r="R144" s="22"/>
      <c r="S144" s="22"/>
    </row>
    <row r="145">
      <c r="Q145" s="22"/>
      <c r="R145" s="22"/>
      <c r="S145" s="22"/>
    </row>
    <row r="146">
      <c r="Q146" s="22"/>
      <c r="R146" s="22"/>
      <c r="S146" s="22"/>
    </row>
    <row r="147">
      <c r="Q147" s="22"/>
      <c r="R147" s="22"/>
      <c r="S147" s="22"/>
    </row>
    <row r="148">
      <c r="Q148" s="22"/>
      <c r="R148" s="22"/>
      <c r="S148" s="22"/>
    </row>
    <row r="149">
      <c r="Q149" s="22"/>
      <c r="R149" s="22"/>
      <c r="S149" s="22"/>
    </row>
    <row r="150">
      <c r="Q150" s="22"/>
      <c r="R150" s="22"/>
      <c r="S150" s="22"/>
    </row>
    <row r="151">
      <c r="Q151" s="22"/>
      <c r="R151" s="22"/>
      <c r="S151" s="22"/>
    </row>
    <row r="152">
      <c r="Q152" s="22"/>
      <c r="R152" s="22"/>
      <c r="S152" s="22"/>
    </row>
    <row r="153">
      <c r="Q153" s="22"/>
      <c r="R153" s="22"/>
      <c r="S153" s="22"/>
    </row>
    <row r="154">
      <c r="Q154" s="22"/>
      <c r="R154" s="22"/>
      <c r="S154" s="22"/>
    </row>
    <row r="155">
      <c r="Q155" s="22"/>
      <c r="R155" s="22"/>
      <c r="S155" s="22"/>
    </row>
    <row r="156">
      <c r="Q156" s="22"/>
      <c r="R156" s="22"/>
      <c r="S156" s="22"/>
    </row>
    <row r="157">
      <c r="Q157" s="22"/>
      <c r="R157" s="22"/>
      <c r="S157" s="22"/>
    </row>
    <row r="158">
      <c r="Q158" s="22"/>
      <c r="R158" s="22"/>
      <c r="S158" s="22"/>
    </row>
    <row r="159">
      <c r="Q159" s="22"/>
      <c r="R159" s="22"/>
      <c r="S159" s="22"/>
    </row>
    <row r="160">
      <c r="Q160" s="22"/>
      <c r="R160" s="22"/>
      <c r="S160" s="22"/>
    </row>
    <row r="161">
      <c r="Q161" s="22"/>
      <c r="R161" s="22"/>
      <c r="S161" s="22"/>
    </row>
    <row r="162">
      <c r="Q162" s="22"/>
      <c r="R162" s="22"/>
      <c r="S162" s="22"/>
    </row>
    <row r="163">
      <c r="Q163" s="22"/>
      <c r="R163" s="22"/>
      <c r="S163" s="22"/>
    </row>
    <row r="164">
      <c r="Q164" s="22"/>
      <c r="R164" s="22"/>
      <c r="S164" s="22"/>
    </row>
    <row r="165">
      <c r="Q165" s="22"/>
      <c r="R165" s="22"/>
      <c r="S165" s="22"/>
    </row>
    <row r="166">
      <c r="Q166" s="22"/>
      <c r="R166" s="22"/>
      <c r="S166" s="22"/>
    </row>
    <row r="167">
      <c r="Q167" s="22"/>
      <c r="R167" s="22"/>
      <c r="S167" s="22"/>
    </row>
    <row r="168">
      <c r="Q168" s="22"/>
      <c r="R168" s="22"/>
      <c r="S168" s="22"/>
    </row>
    <row r="169">
      <c r="Q169" s="22"/>
      <c r="R169" s="22"/>
      <c r="S169" s="22"/>
    </row>
    <row r="170">
      <c r="Q170" s="22"/>
      <c r="R170" s="22"/>
      <c r="S170" s="22"/>
    </row>
    <row r="171">
      <c r="Q171" s="22"/>
      <c r="R171" s="22"/>
      <c r="S171" s="22"/>
    </row>
    <row r="172">
      <c r="Q172" s="22"/>
      <c r="R172" s="22"/>
      <c r="S172" s="22"/>
    </row>
    <row r="173">
      <c r="Q173" s="22"/>
      <c r="R173" s="22"/>
      <c r="S173" s="22"/>
    </row>
    <row r="174">
      <c r="Q174" s="22"/>
      <c r="R174" s="22"/>
      <c r="S174" s="22"/>
    </row>
    <row r="175">
      <c r="Q175" s="22"/>
      <c r="R175" s="22"/>
      <c r="S175" s="22"/>
    </row>
    <row r="176">
      <c r="Q176" s="22"/>
      <c r="R176" s="22"/>
      <c r="S176" s="22"/>
    </row>
    <row r="177">
      <c r="Q177" s="22"/>
      <c r="R177" s="22"/>
      <c r="S177" s="22"/>
    </row>
    <row r="178">
      <c r="Q178" s="22"/>
      <c r="R178" s="22"/>
      <c r="S178" s="22"/>
    </row>
    <row r="179">
      <c r="Q179" s="22"/>
      <c r="R179" s="22"/>
      <c r="S179" s="22"/>
    </row>
    <row r="180">
      <c r="Q180" s="22"/>
      <c r="R180" s="22"/>
      <c r="S180" s="22"/>
    </row>
    <row r="181">
      <c r="Q181" s="22"/>
      <c r="R181" s="22"/>
      <c r="S181" s="22"/>
    </row>
    <row r="182">
      <c r="Q182" s="22"/>
      <c r="R182" s="22"/>
      <c r="S182" s="22"/>
    </row>
    <row r="183">
      <c r="Q183" s="22"/>
      <c r="R183" s="22"/>
      <c r="S183" s="22"/>
    </row>
    <row r="184">
      <c r="Q184" s="22"/>
      <c r="R184" s="22"/>
      <c r="S184" s="22"/>
    </row>
    <row r="185">
      <c r="Q185" s="22"/>
      <c r="R185" s="22"/>
      <c r="S185" s="22"/>
    </row>
    <row r="186">
      <c r="Q186" s="22"/>
      <c r="R186" s="22"/>
      <c r="S186" s="22"/>
    </row>
    <row r="187">
      <c r="Q187" s="22"/>
      <c r="R187" s="22"/>
      <c r="S187" s="22"/>
    </row>
    <row r="188">
      <c r="Q188" s="22"/>
      <c r="R188" s="22"/>
      <c r="S188" s="22"/>
    </row>
    <row r="189">
      <c r="Q189" s="22"/>
      <c r="R189" s="22"/>
      <c r="S189" s="22"/>
    </row>
    <row r="190">
      <c r="Q190" s="22"/>
      <c r="R190" s="22"/>
      <c r="S190" s="22"/>
    </row>
    <row r="191">
      <c r="Q191" s="22"/>
      <c r="R191" s="22"/>
      <c r="S191" s="22"/>
    </row>
    <row r="192">
      <c r="Q192" s="22"/>
      <c r="R192" s="22"/>
      <c r="S192" s="22"/>
    </row>
    <row r="193">
      <c r="Q193" s="22"/>
      <c r="R193" s="22"/>
      <c r="S193" s="22"/>
    </row>
    <row r="194">
      <c r="Q194" s="22"/>
      <c r="R194" s="22"/>
      <c r="S194" s="22"/>
    </row>
    <row r="195">
      <c r="Q195" s="22"/>
      <c r="R195" s="22"/>
      <c r="S195" s="22"/>
    </row>
    <row r="196">
      <c r="Q196" s="22"/>
      <c r="R196" s="22"/>
      <c r="S196" s="22"/>
    </row>
    <row r="197">
      <c r="Q197" s="22"/>
      <c r="R197" s="22"/>
      <c r="S197" s="22"/>
    </row>
    <row r="198">
      <c r="Q198" s="22"/>
      <c r="R198" s="22"/>
      <c r="S198" s="22"/>
    </row>
    <row r="199">
      <c r="Q199" s="22"/>
      <c r="R199" s="22"/>
      <c r="S199" s="22"/>
    </row>
    <row r="200">
      <c r="Q200" s="22"/>
      <c r="R200" s="22"/>
      <c r="S200" s="22"/>
    </row>
    <row r="201">
      <c r="Q201" s="22"/>
      <c r="R201" s="22"/>
      <c r="S201" s="22"/>
    </row>
    <row r="202">
      <c r="Q202" s="22"/>
      <c r="R202" s="22"/>
      <c r="S202" s="22"/>
    </row>
    <row r="203">
      <c r="Q203" s="22"/>
      <c r="R203" s="22"/>
      <c r="S203" s="22"/>
    </row>
    <row r="204">
      <c r="Q204" s="22"/>
      <c r="R204" s="22"/>
      <c r="S204" s="22"/>
    </row>
    <row r="205">
      <c r="Q205" s="22"/>
      <c r="R205" s="22"/>
      <c r="S205" s="22"/>
    </row>
    <row r="206">
      <c r="Q206" s="22"/>
      <c r="R206" s="22"/>
      <c r="S206" s="22"/>
    </row>
    <row r="207">
      <c r="Q207" s="22"/>
      <c r="R207" s="22"/>
      <c r="S207" s="22"/>
    </row>
    <row r="208">
      <c r="Q208" s="22"/>
      <c r="R208" s="22"/>
      <c r="S208" s="22"/>
    </row>
    <row r="209">
      <c r="Q209" s="22"/>
      <c r="R209" s="22"/>
      <c r="S209" s="22"/>
    </row>
    <row r="210">
      <c r="Q210" s="22"/>
      <c r="R210" s="22"/>
      <c r="S210" s="22"/>
    </row>
    <row r="211">
      <c r="Q211" s="22"/>
      <c r="R211" s="22"/>
      <c r="S211" s="22"/>
    </row>
    <row r="212">
      <c r="Q212" s="22"/>
      <c r="R212" s="22"/>
      <c r="S212" s="22"/>
    </row>
    <row r="213">
      <c r="Q213" s="22"/>
      <c r="R213" s="22"/>
      <c r="S213" s="22"/>
    </row>
    <row r="214">
      <c r="Q214" s="22"/>
      <c r="R214" s="22"/>
      <c r="S214" s="22"/>
    </row>
    <row r="215">
      <c r="Q215" s="22"/>
      <c r="R215" s="22"/>
      <c r="S215" s="22"/>
    </row>
    <row r="216">
      <c r="Q216" s="22"/>
      <c r="R216" s="22"/>
      <c r="S216" s="22"/>
    </row>
    <row r="217">
      <c r="Q217" s="22"/>
      <c r="R217" s="22"/>
      <c r="S217" s="22"/>
    </row>
    <row r="218">
      <c r="Q218" s="22"/>
      <c r="R218" s="22"/>
      <c r="S218" s="22"/>
    </row>
    <row r="219">
      <c r="Q219" s="22"/>
      <c r="R219" s="22"/>
      <c r="S219" s="22"/>
    </row>
    <row r="220">
      <c r="Q220" s="22"/>
      <c r="R220" s="22"/>
      <c r="S220" s="22"/>
    </row>
    <row r="221">
      <c r="Q221" s="22"/>
      <c r="R221" s="22"/>
      <c r="S221" s="22"/>
    </row>
    <row r="222">
      <c r="Q222" s="22"/>
      <c r="R222" s="22"/>
      <c r="S222" s="22"/>
    </row>
    <row r="223">
      <c r="Q223" s="22"/>
      <c r="R223" s="22"/>
      <c r="S223" s="22"/>
    </row>
    <row r="224">
      <c r="Q224" s="22"/>
      <c r="R224" s="22"/>
      <c r="S224" s="22"/>
    </row>
    <row r="225">
      <c r="Q225" s="22"/>
      <c r="R225" s="22"/>
      <c r="S225" s="22"/>
    </row>
    <row r="226">
      <c r="Q226" s="22"/>
      <c r="R226" s="22"/>
      <c r="S226" s="22"/>
    </row>
    <row r="227">
      <c r="Q227" s="22"/>
      <c r="R227" s="22"/>
      <c r="S227" s="22"/>
    </row>
    <row r="228">
      <c r="Q228" s="22"/>
      <c r="R228" s="22"/>
      <c r="S228" s="22"/>
    </row>
    <row r="229">
      <c r="Q229" s="22"/>
      <c r="R229" s="22"/>
      <c r="S229" s="22"/>
    </row>
    <row r="230">
      <c r="Q230" s="22"/>
      <c r="R230" s="22"/>
      <c r="S230" s="22"/>
    </row>
    <row r="231">
      <c r="Q231" s="22"/>
      <c r="R231" s="22"/>
      <c r="S231" s="22"/>
    </row>
    <row r="232">
      <c r="Q232" s="22"/>
      <c r="R232" s="22"/>
      <c r="S232" s="22"/>
    </row>
    <row r="233">
      <c r="Q233" s="22"/>
      <c r="R233" s="22"/>
      <c r="S233" s="22"/>
    </row>
    <row r="234">
      <c r="Q234" s="22"/>
      <c r="R234" s="22"/>
      <c r="S234" s="22"/>
    </row>
    <row r="235">
      <c r="Q235" s="22"/>
      <c r="R235" s="22"/>
      <c r="S235" s="22"/>
    </row>
    <row r="236">
      <c r="Q236" s="22"/>
      <c r="R236" s="22"/>
      <c r="S236" s="22"/>
    </row>
    <row r="237">
      <c r="Q237" s="22"/>
      <c r="R237" s="22"/>
      <c r="S237" s="22"/>
    </row>
    <row r="238">
      <c r="Q238" s="22"/>
      <c r="R238" s="22"/>
      <c r="S238" s="22"/>
    </row>
    <row r="239">
      <c r="Q239" s="22"/>
      <c r="R239" s="22"/>
      <c r="S239" s="22"/>
    </row>
    <row r="240">
      <c r="Q240" s="22"/>
      <c r="R240" s="22"/>
      <c r="S240" s="22"/>
    </row>
    <row r="241">
      <c r="Q241" s="22"/>
      <c r="R241" s="22"/>
      <c r="S241" s="22"/>
    </row>
    <row r="242">
      <c r="Q242" s="22"/>
      <c r="R242" s="22"/>
      <c r="S242" s="22"/>
    </row>
    <row r="243">
      <c r="Q243" s="22"/>
      <c r="R243" s="22"/>
      <c r="S243" s="22"/>
    </row>
    <row r="244">
      <c r="Q244" s="22"/>
      <c r="R244" s="22"/>
      <c r="S244" s="22"/>
    </row>
    <row r="245">
      <c r="Q245" s="22"/>
      <c r="R245" s="22"/>
      <c r="S245" s="22"/>
    </row>
    <row r="246">
      <c r="Q246" s="22"/>
      <c r="R246" s="22"/>
      <c r="S246" s="22"/>
    </row>
    <row r="247">
      <c r="Q247" s="22"/>
      <c r="R247" s="22"/>
      <c r="S247" s="22"/>
    </row>
    <row r="248">
      <c r="Q248" s="22"/>
      <c r="R248" s="22"/>
      <c r="S248" s="22"/>
    </row>
    <row r="249">
      <c r="Q249" s="22"/>
      <c r="R249" s="22"/>
      <c r="S249" s="22"/>
    </row>
    <row r="250">
      <c r="Q250" s="22"/>
      <c r="R250" s="22"/>
      <c r="S250" s="22"/>
    </row>
    <row r="251">
      <c r="Q251" s="22"/>
      <c r="R251" s="22"/>
      <c r="S251" s="22"/>
    </row>
    <row r="252">
      <c r="Q252" s="22"/>
      <c r="R252" s="22"/>
      <c r="S252" s="22"/>
    </row>
    <row r="253">
      <c r="Q253" s="22"/>
      <c r="R253" s="22"/>
      <c r="S253" s="22"/>
    </row>
    <row r="254">
      <c r="Q254" s="22"/>
      <c r="R254" s="22"/>
      <c r="S254" s="22"/>
    </row>
    <row r="255">
      <c r="Q255" s="22"/>
      <c r="R255" s="22"/>
      <c r="S255" s="22"/>
    </row>
    <row r="256">
      <c r="Q256" s="22"/>
      <c r="R256" s="22"/>
      <c r="S256" s="22"/>
    </row>
    <row r="257">
      <c r="Q257" s="22"/>
      <c r="R257" s="22"/>
      <c r="S257" s="22"/>
    </row>
    <row r="258">
      <c r="Q258" s="22"/>
      <c r="R258" s="22"/>
      <c r="S258" s="22"/>
    </row>
    <row r="259">
      <c r="Q259" s="22"/>
      <c r="R259" s="22"/>
      <c r="S259" s="22"/>
    </row>
    <row r="260">
      <c r="Q260" s="22"/>
      <c r="R260" s="22"/>
      <c r="S260" s="22"/>
    </row>
    <row r="261">
      <c r="Q261" s="22"/>
      <c r="R261" s="22"/>
      <c r="S261" s="22"/>
    </row>
    <row r="262">
      <c r="Q262" s="22"/>
      <c r="R262" s="22"/>
      <c r="S262" s="22"/>
    </row>
    <row r="263">
      <c r="Q263" s="22"/>
      <c r="R263" s="22"/>
      <c r="S263" s="22"/>
    </row>
    <row r="264">
      <c r="Q264" s="22"/>
      <c r="R264" s="22"/>
      <c r="S264" s="22"/>
    </row>
    <row r="265">
      <c r="Q265" s="22"/>
      <c r="R265" s="22"/>
      <c r="S265" s="22"/>
    </row>
    <row r="266">
      <c r="Q266" s="22"/>
      <c r="R266" s="22"/>
      <c r="S266" s="22"/>
    </row>
    <row r="267">
      <c r="Q267" s="22"/>
      <c r="R267" s="22"/>
      <c r="S267" s="22"/>
    </row>
    <row r="268">
      <c r="Q268" s="22"/>
      <c r="R268" s="22"/>
      <c r="S268" s="22"/>
    </row>
    <row r="269">
      <c r="Q269" s="22"/>
      <c r="R269" s="22"/>
      <c r="S269" s="22"/>
    </row>
    <row r="270">
      <c r="Q270" s="22"/>
      <c r="R270" s="22"/>
      <c r="S270" s="22"/>
    </row>
    <row r="271">
      <c r="Q271" s="22"/>
      <c r="R271" s="22"/>
      <c r="S271" s="22"/>
    </row>
    <row r="272">
      <c r="Q272" s="22"/>
      <c r="R272" s="22"/>
      <c r="S272" s="22"/>
    </row>
    <row r="273">
      <c r="Q273" s="22"/>
      <c r="R273" s="22"/>
      <c r="S273" s="22"/>
    </row>
    <row r="274">
      <c r="Q274" s="22"/>
      <c r="R274" s="22"/>
      <c r="S274" s="22"/>
    </row>
    <row r="275">
      <c r="Q275" s="22"/>
      <c r="R275" s="22"/>
      <c r="S275" s="22"/>
    </row>
    <row r="276">
      <c r="Q276" s="22"/>
      <c r="R276" s="22"/>
      <c r="S276" s="22"/>
    </row>
    <row r="277">
      <c r="Q277" s="22"/>
      <c r="R277" s="22"/>
      <c r="S277" s="22"/>
    </row>
    <row r="278">
      <c r="Q278" s="22"/>
      <c r="R278" s="22"/>
      <c r="S278" s="22"/>
    </row>
    <row r="279">
      <c r="Q279" s="22"/>
      <c r="R279" s="22"/>
      <c r="S279" s="22"/>
    </row>
    <row r="280">
      <c r="Q280" s="22"/>
      <c r="R280" s="22"/>
      <c r="S280" s="22"/>
    </row>
    <row r="281">
      <c r="Q281" s="22"/>
      <c r="R281" s="22"/>
      <c r="S281" s="22"/>
    </row>
    <row r="282">
      <c r="Q282" s="22"/>
      <c r="R282" s="22"/>
      <c r="S282" s="22"/>
    </row>
    <row r="283">
      <c r="Q283" s="22"/>
      <c r="R283" s="22"/>
      <c r="S283" s="22"/>
    </row>
    <row r="284">
      <c r="Q284" s="22"/>
      <c r="R284" s="22"/>
      <c r="S284" s="22"/>
    </row>
    <row r="285">
      <c r="Q285" s="22"/>
      <c r="R285" s="22"/>
      <c r="S285" s="22"/>
    </row>
    <row r="286">
      <c r="Q286" s="22"/>
      <c r="R286" s="22"/>
      <c r="S286" s="22"/>
    </row>
    <row r="287">
      <c r="Q287" s="22"/>
      <c r="R287" s="22"/>
      <c r="S287" s="22"/>
    </row>
    <row r="288">
      <c r="Q288" s="22"/>
      <c r="R288" s="22"/>
      <c r="S288" s="22"/>
    </row>
    <row r="289">
      <c r="Q289" s="22"/>
      <c r="R289" s="22"/>
      <c r="S289" s="22"/>
    </row>
    <row r="290">
      <c r="Q290" s="22"/>
      <c r="R290" s="22"/>
      <c r="S290" s="22"/>
    </row>
    <row r="291">
      <c r="Q291" s="22"/>
      <c r="R291" s="22"/>
      <c r="S291" s="22"/>
    </row>
    <row r="292">
      <c r="Q292" s="22"/>
      <c r="R292" s="22"/>
      <c r="S292" s="22"/>
    </row>
    <row r="293">
      <c r="Q293" s="22"/>
      <c r="R293" s="22"/>
      <c r="S293" s="22"/>
    </row>
    <row r="294">
      <c r="Q294" s="22"/>
      <c r="R294" s="22"/>
      <c r="S294" s="22"/>
    </row>
    <row r="295">
      <c r="Q295" s="22"/>
      <c r="R295" s="22"/>
      <c r="S295" s="22"/>
    </row>
    <row r="296">
      <c r="Q296" s="22"/>
      <c r="R296" s="22"/>
      <c r="S296" s="22"/>
    </row>
    <row r="297">
      <c r="Q297" s="22"/>
      <c r="R297" s="22"/>
      <c r="S297" s="22"/>
    </row>
    <row r="298">
      <c r="Q298" s="22"/>
      <c r="R298" s="22"/>
      <c r="S298" s="22"/>
    </row>
    <row r="299">
      <c r="Q299" s="22"/>
      <c r="R299" s="22"/>
      <c r="S299" s="22"/>
    </row>
    <row r="300">
      <c r="Q300" s="22"/>
      <c r="R300" s="22"/>
      <c r="S300" s="22"/>
    </row>
    <row r="301">
      <c r="Q301" s="22"/>
      <c r="R301" s="22"/>
      <c r="S301" s="22"/>
    </row>
    <row r="302">
      <c r="Q302" s="22"/>
      <c r="R302" s="22"/>
      <c r="S302" s="22"/>
    </row>
    <row r="303">
      <c r="Q303" s="22"/>
      <c r="R303" s="22"/>
      <c r="S303" s="22"/>
    </row>
    <row r="304">
      <c r="Q304" s="22"/>
      <c r="R304" s="22"/>
      <c r="S304" s="22"/>
    </row>
    <row r="305">
      <c r="Q305" s="22"/>
      <c r="R305" s="22"/>
      <c r="S305" s="22"/>
    </row>
    <row r="306">
      <c r="Q306" s="22"/>
      <c r="R306" s="22"/>
      <c r="S306" s="22"/>
    </row>
    <row r="307">
      <c r="Q307" s="22"/>
      <c r="R307" s="22"/>
      <c r="S307" s="22"/>
    </row>
    <row r="308">
      <c r="Q308" s="22"/>
      <c r="R308" s="22"/>
      <c r="S308" s="22"/>
    </row>
    <row r="309">
      <c r="Q309" s="22"/>
      <c r="R309" s="22"/>
      <c r="S309" s="22"/>
    </row>
    <row r="310">
      <c r="Q310" s="22"/>
      <c r="R310" s="22"/>
      <c r="S310" s="22"/>
    </row>
    <row r="311">
      <c r="Q311" s="22"/>
      <c r="R311" s="22"/>
      <c r="S311" s="22"/>
    </row>
    <row r="312">
      <c r="Q312" s="22"/>
      <c r="R312" s="22"/>
      <c r="S312" s="22"/>
    </row>
    <row r="313">
      <c r="Q313" s="22"/>
      <c r="R313" s="22"/>
      <c r="S313" s="22"/>
    </row>
    <row r="314">
      <c r="Q314" s="22"/>
      <c r="R314" s="22"/>
      <c r="S314" s="22"/>
    </row>
    <row r="315">
      <c r="Q315" s="22"/>
      <c r="R315" s="22"/>
      <c r="S315" s="22"/>
    </row>
    <row r="316">
      <c r="Q316" s="22"/>
      <c r="R316" s="22"/>
      <c r="S316" s="22"/>
    </row>
    <row r="317">
      <c r="Q317" s="22"/>
      <c r="R317" s="22"/>
      <c r="S317" s="22"/>
    </row>
    <row r="318">
      <c r="Q318" s="22"/>
      <c r="R318" s="22"/>
      <c r="S318" s="22"/>
    </row>
    <row r="319">
      <c r="Q319" s="22"/>
      <c r="R319" s="22"/>
      <c r="S319" s="22"/>
    </row>
    <row r="320">
      <c r="Q320" s="22"/>
      <c r="R320" s="22"/>
      <c r="S320" s="22"/>
    </row>
    <row r="321">
      <c r="Q321" s="22"/>
      <c r="R321" s="22"/>
      <c r="S321" s="22"/>
    </row>
    <row r="322">
      <c r="Q322" s="22"/>
      <c r="R322" s="22"/>
      <c r="S322" s="22"/>
    </row>
    <row r="323">
      <c r="Q323" s="22"/>
      <c r="R323" s="22"/>
      <c r="S323" s="22"/>
    </row>
    <row r="324">
      <c r="Q324" s="22"/>
      <c r="R324" s="22"/>
      <c r="S324" s="22"/>
    </row>
    <row r="325">
      <c r="Q325" s="22"/>
      <c r="R325" s="22"/>
      <c r="S325" s="22"/>
    </row>
    <row r="326">
      <c r="Q326" s="22"/>
      <c r="R326" s="22"/>
      <c r="S326" s="22"/>
    </row>
    <row r="327">
      <c r="Q327" s="22"/>
      <c r="R327" s="22"/>
      <c r="S327" s="22"/>
    </row>
    <row r="328">
      <c r="Q328" s="22"/>
      <c r="R328" s="22"/>
      <c r="S328" s="22"/>
    </row>
    <row r="329">
      <c r="Q329" s="22"/>
      <c r="R329" s="22"/>
      <c r="S329" s="22"/>
    </row>
    <row r="330">
      <c r="Q330" s="22"/>
      <c r="R330" s="22"/>
      <c r="S330" s="22"/>
    </row>
    <row r="331">
      <c r="Q331" s="22"/>
      <c r="R331" s="22"/>
      <c r="S331" s="22"/>
    </row>
    <row r="332">
      <c r="Q332" s="22"/>
      <c r="R332" s="22"/>
      <c r="S332" s="22"/>
    </row>
    <row r="333">
      <c r="Q333" s="22"/>
      <c r="R333" s="22"/>
      <c r="S333" s="22"/>
    </row>
    <row r="334">
      <c r="Q334" s="22"/>
      <c r="R334" s="22"/>
      <c r="S334" s="22"/>
    </row>
    <row r="335">
      <c r="Q335" s="22"/>
      <c r="R335" s="22"/>
      <c r="S335" s="22"/>
    </row>
    <row r="336">
      <c r="Q336" s="22"/>
      <c r="R336" s="22"/>
      <c r="S336" s="22"/>
    </row>
    <row r="337">
      <c r="Q337" s="22"/>
      <c r="R337" s="22"/>
      <c r="S337" s="22"/>
    </row>
    <row r="338">
      <c r="Q338" s="22"/>
      <c r="R338" s="22"/>
      <c r="S338" s="22"/>
    </row>
    <row r="339">
      <c r="Q339" s="22"/>
      <c r="R339" s="22"/>
      <c r="S339" s="22"/>
    </row>
    <row r="340">
      <c r="Q340" s="22"/>
      <c r="R340" s="22"/>
      <c r="S340" s="22"/>
    </row>
    <row r="341">
      <c r="Q341" s="22"/>
      <c r="R341" s="22"/>
      <c r="S341" s="22"/>
    </row>
    <row r="342">
      <c r="Q342" s="22"/>
      <c r="R342" s="22"/>
      <c r="S342" s="22"/>
    </row>
    <row r="343">
      <c r="Q343" s="22"/>
      <c r="R343" s="22"/>
      <c r="S343" s="22"/>
    </row>
    <row r="344">
      <c r="Q344" s="22"/>
      <c r="R344" s="22"/>
      <c r="S344" s="22"/>
    </row>
    <row r="345">
      <c r="Q345" s="22"/>
      <c r="R345" s="22"/>
      <c r="S345" s="22"/>
    </row>
    <row r="346">
      <c r="Q346" s="22"/>
      <c r="R346" s="22"/>
      <c r="S346" s="22"/>
    </row>
    <row r="347">
      <c r="Q347" s="22"/>
      <c r="R347" s="22"/>
      <c r="S347" s="22"/>
    </row>
    <row r="348">
      <c r="Q348" s="22"/>
      <c r="R348" s="22"/>
      <c r="S348" s="22"/>
    </row>
    <row r="349">
      <c r="Q349" s="22"/>
      <c r="R349" s="22"/>
      <c r="S349" s="22"/>
    </row>
    <row r="350">
      <c r="Q350" s="22"/>
      <c r="R350" s="22"/>
      <c r="S350" s="22"/>
    </row>
    <row r="351">
      <c r="Q351" s="22"/>
      <c r="R351" s="22"/>
      <c r="S351" s="22"/>
    </row>
    <row r="352">
      <c r="Q352" s="22"/>
      <c r="R352" s="22"/>
      <c r="S352" s="22"/>
    </row>
    <row r="353">
      <c r="Q353" s="22"/>
      <c r="R353" s="22"/>
      <c r="S353" s="22"/>
    </row>
    <row r="354">
      <c r="Q354" s="22"/>
      <c r="R354" s="22"/>
      <c r="S354" s="22"/>
    </row>
    <row r="355">
      <c r="Q355" s="22"/>
      <c r="R355" s="22"/>
      <c r="S355" s="22"/>
    </row>
    <row r="356">
      <c r="Q356" s="22"/>
      <c r="R356" s="22"/>
      <c r="S356" s="22"/>
    </row>
    <row r="357">
      <c r="Q357" s="22"/>
      <c r="R357" s="22"/>
      <c r="S357" s="22"/>
    </row>
    <row r="358">
      <c r="Q358" s="22"/>
      <c r="R358" s="22"/>
      <c r="S358" s="22"/>
    </row>
    <row r="359">
      <c r="Q359" s="22"/>
      <c r="R359" s="22"/>
      <c r="S359" s="22"/>
    </row>
    <row r="360">
      <c r="Q360" s="22"/>
      <c r="R360" s="22"/>
      <c r="S360" s="22"/>
    </row>
    <row r="361">
      <c r="Q361" s="22"/>
      <c r="R361" s="22"/>
      <c r="S361" s="22"/>
    </row>
    <row r="362">
      <c r="Q362" s="22"/>
      <c r="R362" s="22"/>
      <c r="S362" s="22"/>
    </row>
    <row r="363">
      <c r="Q363" s="22"/>
      <c r="R363" s="22"/>
      <c r="S363" s="22"/>
    </row>
    <row r="364">
      <c r="Q364" s="22"/>
      <c r="R364" s="22"/>
      <c r="S364" s="22"/>
    </row>
    <row r="365">
      <c r="Q365" s="22"/>
      <c r="R365" s="22"/>
      <c r="S365" s="22"/>
    </row>
    <row r="366">
      <c r="Q366" s="22"/>
      <c r="R366" s="22"/>
      <c r="S366" s="22"/>
    </row>
    <row r="367">
      <c r="Q367" s="22"/>
      <c r="R367" s="22"/>
      <c r="S367" s="22"/>
    </row>
    <row r="368">
      <c r="Q368" s="22"/>
      <c r="R368" s="22"/>
      <c r="S368" s="22"/>
    </row>
    <row r="369">
      <c r="Q369" s="22"/>
      <c r="R369" s="22"/>
      <c r="S369" s="22"/>
    </row>
    <row r="370">
      <c r="Q370" s="22"/>
      <c r="R370" s="22"/>
      <c r="S370" s="22"/>
    </row>
    <row r="371">
      <c r="Q371" s="22"/>
      <c r="R371" s="22"/>
      <c r="S371" s="22"/>
    </row>
    <row r="372">
      <c r="Q372" s="22"/>
      <c r="R372" s="22"/>
      <c r="S372" s="22"/>
    </row>
    <row r="373">
      <c r="Q373" s="22"/>
      <c r="R373" s="22"/>
      <c r="S373" s="22"/>
    </row>
    <row r="374">
      <c r="Q374" s="22"/>
      <c r="R374" s="22"/>
      <c r="S374" s="22"/>
    </row>
    <row r="375">
      <c r="Q375" s="22"/>
      <c r="R375" s="22"/>
      <c r="S375" s="22"/>
    </row>
    <row r="376">
      <c r="Q376" s="22"/>
      <c r="R376" s="22"/>
      <c r="S376" s="22"/>
    </row>
    <row r="377">
      <c r="Q377" s="22"/>
      <c r="R377" s="22"/>
      <c r="S377" s="22"/>
    </row>
    <row r="378">
      <c r="Q378" s="22"/>
      <c r="R378" s="22"/>
      <c r="S378" s="22"/>
    </row>
    <row r="379">
      <c r="Q379" s="22"/>
      <c r="R379" s="22"/>
      <c r="S379" s="22"/>
    </row>
    <row r="380">
      <c r="Q380" s="22"/>
      <c r="R380" s="22"/>
      <c r="S380" s="22"/>
    </row>
    <row r="381">
      <c r="Q381" s="22"/>
      <c r="R381" s="22"/>
      <c r="S381" s="22"/>
    </row>
    <row r="382">
      <c r="Q382" s="22"/>
      <c r="R382" s="22"/>
      <c r="S382" s="22"/>
    </row>
    <row r="383">
      <c r="Q383" s="22"/>
      <c r="R383" s="22"/>
      <c r="S383" s="22"/>
    </row>
    <row r="384">
      <c r="Q384" s="22"/>
      <c r="R384" s="22"/>
      <c r="S384" s="22"/>
    </row>
    <row r="385">
      <c r="Q385" s="22"/>
      <c r="R385" s="22"/>
      <c r="S385" s="22"/>
    </row>
    <row r="386">
      <c r="Q386" s="22"/>
      <c r="R386" s="22"/>
      <c r="S386" s="22"/>
    </row>
    <row r="387">
      <c r="Q387" s="22"/>
      <c r="R387" s="22"/>
      <c r="S387" s="22"/>
    </row>
    <row r="388">
      <c r="Q388" s="22"/>
      <c r="R388" s="22"/>
      <c r="S388" s="22"/>
    </row>
    <row r="389">
      <c r="Q389" s="22"/>
      <c r="R389" s="22"/>
      <c r="S389" s="22"/>
    </row>
    <row r="390">
      <c r="Q390" s="22"/>
      <c r="R390" s="22"/>
      <c r="S390" s="22"/>
    </row>
    <row r="391">
      <c r="Q391" s="22"/>
      <c r="R391" s="22"/>
      <c r="S391" s="22"/>
    </row>
    <row r="392">
      <c r="Q392" s="22"/>
      <c r="R392" s="22"/>
      <c r="S392" s="22"/>
    </row>
    <row r="393">
      <c r="Q393" s="22"/>
      <c r="R393" s="22"/>
      <c r="S393" s="22"/>
    </row>
    <row r="394">
      <c r="Q394" s="22"/>
      <c r="R394" s="22"/>
      <c r="S394" s="22"/>
    </row>
    <row r="395">
      <c r="Q395" s="22"/>
      <c r="R395" s="22"/>
      <c r="S395" s="22"/>
    </row>
    <row r="396">
      <c r="Q396" s="22"/>
      <c r="R396" s="22"/>
      <c r="S396" s="22"/>
    </row>
    <row r="397">
      <c r="Q397" s="22"/>
      <c r="R397" s="22"/>
      <c r="S397" s="22"/>
    </row>
    <row r="398">
      <c r="Q398" s="22"/>
      <c r="R398" s="22"/>
      <c r="S398" s="22"/>
    </row>
    <row r="399">
      <c r="Q399" s="22"/>
      <c r="R399" s="22"/>
      <c r="S399" s="22"/>
    </row>
    <row r="400">
      <c r="Q400" s="22"/>
      <c r="R400" s="22"/>
      <c r="S400" s="22"/>
    </row>
    <row r="401">
      <c r="Q401" s="22"/>
      <c r="R401" s="22"/>
      <c r="S401" s="22"/>
    </row>
    <row r="402">
      <c r="Q402" s="22"/>
      <c r="R402" s="22"/>
      <c r="S402" s="22"/>
    </row>
    <row r="403">
      <c r="Q403" s="22"/>
      <c r="R403" s="22"/>
      <c r="S403" s="22"/>
    </row>
    <row r="404">
      <c r="Q404" s="22"/>
      <c r="R404" s="22"/>
      <c r="S404" s="22"/>
    </row>
    <row r="405">
      <c r="Q405" s="22"/>
      <c r="R405" s="22"/>
      <c r="S405" s="22"/>
    </row>
    <row r="406">
      <c r="Q406" s="22"/>
      <c r="R406" s="22"/>
      <c r="S406" s="22"/>
    </row>
    <row r="407">
      <c r="Q407" s="22"/>
      <c r="R407" s="22"/>
      <c r="S407" s="22"/>
    </row>
    <row r="408">
      <c r="Q408" s="22"/>
      <c r="R408" s="22"/>
      <c r="S408" s="22"/>
    </row>
    <row r="409">
      <c r="Q409" s="22"/>
      <c r="R409" s="22"/>
      <c r="S409" s="22"/>
    </row>
    <row r="410">
      <c r="Q410" s="22"/>
      <c r="R410" s="22"/>
      <c r="S410" s="22"/>
    </row>
    <row r="411">
      <c r="Q411" s="22"/>
      <c r="R411" s="22"/>
      <c r="S411" s="22"/>
    </row>
    <row r="412">
      <c r="Q412" s="22"/>
      <c r="R412" s="22"/>
      <c r="S412" s="22"/>
    </row>
    <row r="413">
      <c r="Q413" s="22"/>
      <c r="R413" s="22"/>
      <c r="S413" s="22"/>
    </row>
    <row r="414">
      <c r="Q414" s="22"/>
      <c r="R414" s="22"/>
      <c r="S414" s="22"/>
    </row>
    <row r="415">
      <c r="Q415" s="22"/>
      <c r="R415" s="22"/>
      <c r="S415" s="22"/>
    </row>
    <row r="416">
      <c r="Q416" s="22"/>
      <c r="R416" s="22"/>
      <c r="S416" s="22"/>
    </row>
    <row r="417">
      <c r="Q417" s="22"/>
      <c r="R417" s="22"/>
      <c r="S417" s="22"/>
    </row>
    <row r="418">
      <c r="Q418" s="22"/>
      <c r="R418" s="22"/>
      <c r="S418" s="22"/>
    </row>
    <row r="419">
      <c r="Q419" s="22"/>
      <c r="R419" s="22"/>
      <c r="S419" s="22"/>
    </row>
    <row r="420">
      <c r="Q420" s="22"/>
      <c r="R420" s="22"/>
      <c r="S420" s="22"/>
    </row>
    <row r="421">
      <c r="Q421" s="22"/>
      <c r="R421" s="22"/>
      <c r="S421" s="22"/>
    </row>
    <row r="422">
      <c r="Q422" s="22"/>
      <c r="R422" s="22"/>
      <c r="S422" s="22"/>
    </row>
    <row r="423">
      <c r="Q423" s="22"/>
      <c r="R423" s="22"/>
      <c r="S423" s="22"/>
    </row>
    <row r="424">
      <c r="Q424" s="22"/>
      <c r="R424" s="22"/>
      <c r="S424" s="22"/>
    </row>
    <row r="425">
      <c r="Q425" s="22"/>
      <c r="R425" s="22"/>
      <c r="S425" s="22"/>
    </row>
    <row r="426">
      <c r="Q426" s="22"/>
      <c r="R426" s="22"/>
      <c r="S426" s="22"/>
    </row>
    <row r="427">
      <c r="Q427" s="22"/>
      <c r="R427" s="22"/>
      <c r="S427" s="22"/>
    </row>
    <row r="428">
      <c r="Q428" s="22"/>
      <c r="R428" s="22"/>
      <c r="S428" s="22"/>
    </row>
    <row r="429">
      <c r="Q429" s="22"/>
      <c r="R429" s="22"/>
      <c r="S429" s="22"/>
    </row>
    <row r="430">
      <c r="Q430" s="22"/>
      <c r="R430" s="22"/>
      <c r="S430" s="22"/>
    </row>
    <row r="431">
      <c r="Q431" s="22"/>
      <c r="R431" s="22"/>
      <c r="S431" s="22"/>
    </row>
    <row r="432">
      <c r="Q432" s="22"/>
      <c r="R432" s="22"/>
      <c r="S432" s="22"/>
    </row>
    <row r="433">
      <c r="Q433" s="22"/>
      <c r="R433" s="22"/>
      <c r="S433" s="22"/>
    </row>
    <row r="434">
      <c r="Q434" s="22"/>
      <c r="R434" s="22"/>
      <c r="S434" s="22"/>
    </row>
    <row r="435">
      <c r="Q435" s="22"/>
      <c r="R435" s="22"/>
      <c r="S435" s="22"/>
    </row>
    <row r="436">
      <c r="Q436" s="22"/>
      <c r="R436" s="22"/>
      <c r="S436" s="22"/>
    </row>
    <row r="437">
      <c r="Q437" s="22"/>
      <c r="R437" s="22"/>
      <c r="S437" s="22"/>
    </row>
    <row r="438">
      <c r="Q438" s="22"/>
      <c r="R438" s="22"/>
      <c r="S438" s="22"/>
    </row>
    <row r="439">
      <c r="Q439" s="22"/>
      <c r="R439" s="22"/>
      <c r="S439" s="22"/>
    </row>
    <row r="440">
      <c r="Q440" s="22"/>
      <c r="R440" s="22"/>
      <c r="S440" s="22"/>
    </row>
    <row r="441">
      <c r="Q441" s="22"/>
      <c r="R441" s="22"/>
      <c r="S441" s="22"/>
    </row>
    <row r="442">
      <c r="Q442" s="22"/>
      <c r="R442" s="22"/>
      <c r="S442" s="22"/>
    </row>
    <row r="443">
      <c r="Q443" s="22"/>
      <c r="R443" s="22"/>
      <c r="S443" s="22"/>
    </row>
    <row r="444">
      <c r="Q444" s="22"/>
      <c r="R444" s="22"/>
      <c r="S444" s="22"/>
    </row>
    <row r="445">
      <c r="Q445" s="22"/>
      <c r="R445" s="22"/>
      <c r="S445" s="22"/>
    </row>
    <row r="446">
      <c r="Q446" s="22"/>
      <c r="R446" s="22"/>
      <c r="S446" s="22"/>
    </row>
    <row r="447">
      <c r="Q447" s="22"/>
      <c r="R447" s="22"/>
      <c r="S447" s="22"/>
    </row>
    <row r="448">
      <c r="Q448" s="22"/>
      <c r="R448" s="22"/>
      <c r="S448" s="22"/>
    </row>
    <row r="449">
      <c r="Q449" s="22"/>
      <c r="R449" s="22"/>
      <c r="S449" s="22"/>
    </row>
    <row r="450">
      <c r="Q450" s="22"/>
      <c r="R450" s="22"/>
      <c r="S450" s="22"/>
    </row>
    <row r="451">
      <c r="Q451" s="22"/>
      <c r="R451" s="22"/>
      <c r="S451" s="22"/>
    </row>
    <row r="452">
      <c r="Q452" s="22"/>
      <c r="R452" s="22"/>
      <c r="S452" s="22"/>
    </row>
    <row r="453">
      <c r="Q453" s="22"/>
      <c r="R453" s="22"/>
      <c r="S453" s="22"/>
    </row>
    <row r="454">
      <c r="Q454" s="22"/>
      <c r="R454" s="22"/>
      <c r="S454" s="22"/>
    </row>
    <row r="455">
      <c r="Q455" s="22"/>
      <c r="R455" s="22"/>
      <c r="S455" s="22"/>
    </row>
    <row r="456">
      <c r="Q456" s="22"/>
      <c r="R456" s="22"/>
      <c r="S456" s="22"/>
    </row>
    <row r="457">
      <c r="Q457" s="22"/>
      <c r="R457" s="22"/>
      <c r="S457" s="22"/>
    </row>
    <row r="458">
      <c r="Q458" s="22"/>
      <c r="R458" s="22"/>
      <c r="S458" s="22"/>
    </row>
    <row r="459">
      <c r="Q459" s="22"/>
      <c r="R459" s="22"/>
      <c r="S459" s="22"/>
    </row>
    <row r="460">
      <c r="Q460" s="22"/>
      <c r="R460" s="22"/>
      <c r="S460" s="22"/>
    </row>
    <row r="461">
      <c r="Q461" s="22"/>
      <c r="R461" s="22"/>
      <c r="S461" s="22"/>
    </row>
    <row r="462">
      <c r="Q462" s="22"/>
      <c r="R462" s="22"/>
      <c r="S462" s="22"/>
    </row>
    <row r="463">
      <c r="Q463" s="22"/>
      <c r="R463" s="22"/>
      <c r="S463" s="22"/>
    </row>
    <row r="464">
      <c r="Q464" s="22"/>
      <c r="R464" s="22"/>
      <c r="S464" s="22"/>
    </row>
    <row r="465">
      <c r="Q465" s="22"/>
      <c r="R465" s="22"/>
      <c r="S465" s="22"/>
    </row>
    <row r="466">
      <c r="Q466" s="22"/>
      <c r="R466" s="22"/>
      <c r="S466" s="22"/>
    </row>
    <row r="467">
      <c r="Q467" s="22"/>
      <c r="R467" s="22"/>
      <c r="S467" s="22"/>
    </row>
    <row r="468">
      <c r="Q468" s="22"/>
      <c r="R468" s="22"/>
      <c r="S468" s="22"/>
    </row>
    <row r="469">
      <c r="Q469" s="22"/>
      <c r="R469" s="22"/>
      <c r="S469" s="22"/>
    </row>
    <row r="470">
      <c r="Q470" s="22"/>
      <c r="R470" s="22"/>
      <c r="S470" s="22"/>
    </row>
    <row r="471">
      <c r="Q471" s="22"/>
      <c r="R471" s="22"/>
      <c r="S471" s="22"/>
    </row>
    <row r="472">
      <c r="Q472" s="22"/>
      <c r="R472" s="22"/>
      <c r="S472" s="22"/>
    </row>
    <row r="473">
      <c r="Q473" s="22"/>
      <c r="R473" s="22"/>
      <c r="S473" s="22"/>
    </row>
    <row r="474">
      <c r="Q474" s="22"/>
      <c r="R474" s="22"/>
      <c r="S474" s="22"/>
    </row>
    <row r="475">
      <c r="Q475" s="22"/>
      <c r="R475" s="22"/>
      <c r="S475" s="22"/>
    </row>
    <row r="476">
      <c r="Q476" s="22"/>
      <c r="R476" s="22"/>
      <c r="S476" s="22"/>
    </row>
    <row r="477">
      <c r="Q477" s="22"/>
      <c r="R477" s="22"/>
      <c r="S477" s="22"/>
    </row>
    <row r="478">
      <c r="Q478" s="22"/>
      <c r="R478" s="22"/>
      <c r="S478" s="22"/>
    </row>
    <row r="479">
      <c r="Q479" s="22"/>
      <c r="R479" s="22"/>
      <c r="S479" s="22"/>
    </row>
    <row r="480">
      <c r="Q480" s="22"/>
      <c r="R480" s="22"/>
      <c r="S480" s="22"/>
    </row>
    <row r="481">
      <c r="Q481" s="22"/>
      <c r="R481" s="22"/>
      <c r="S481" s="22"/>
    </row>
    <row r="482">
      <c r="Q482" s="22"/>
      <c r="R482" s="22"/>
      <c r="S482" s="22"/>
    </row>
    <row r="483">
      <c r="Q483" s="22"/>
      <c r="R483" s="22"/>
      <c r="S483" s="22"/>
    </row>
    <row r="484">
      <c r="Q484" s="22"/>
      <c r="R484" s="22"/>
      <c r="S484" s="22"/>
    </row>
    <row r="485">
      <c r="Q485" s="22"/>
      <c r="R485" s="22"/>
      <c r="S485" s="22"/>
    </row>
    <row r="486">
      <c r="Q486" s="22"/>
      <c r="R486" s="22"/>
      <c r="S486" s="22"/>
    </row>
    <row r="487">
      <c r="Q487" s="22"/>
      <c r="R487" s="22"/>
      <c r="S487" s="22"/>
    </row>
    <row r="488">
      <c r="Q488" s="22"/>
      <c r="R488" s="22"/>
      <c r="S488" s="22"/>
    </row>
    <row r="489">
      <c r="Q489" s="22"/>
      <c r="R489" s="22"/>
      <c r="S489" s="22"/>
    </row>
    <row r="490">
      <c r="Q490" s="22"/>
      <c r="R490" s="22"/>
      <c r="S490" s="22"/>
    </row>
    <row r="491">
      <c r="Q491" s="22"/>
      <c r="R491" s="22"/>
      <c r="S491" s="22"/>
    </row>
    <row r="492">
      <c r="Q492" s="22"/>
      <c r="R492" s="22"/>
      <c r="S492" s="22"/>
    </row>
    <row r="493">
      <c r="Q493" s="22"/>
      <c r="R493" s="22"/>
      <c r="S493" s="22"/>
    </row>
    <row r="494">
      <c r="Q494" s="22"/>
      <c r="R494" s="22"/>
      <c r="S494" s="22"/>
    </row>
    <row r="495">
      <c r="Q495" s="22"/>
      <c r="R495" s="22"/>
      <c r="S495" s="22"/>
    </row>
    <row r="496">
      <c r="Q496" s="22"/>
      <c r="R496" s="22"/>
      <c r="S496" s="22"/>
    </row>
    <row r="497">
      <c r="Q497" s="22"/>
      <c r="R497" s="22"/>
      <c r="S497" s="22"/>
    </row>
    <row r="498">
      <c r="Q498" s="22"/>
      <c r="R498" s="22"/>
      <c r="S498" s="22"/>
    </row>
    <row r="499">
      <c r="Q499" s="22"/>
      <c r="R499" s="22"/>
      <c r="S499" s="22"/>
    </row>
    <row r="500">
      <c r="Q500" s="22"/>
      <c r="R500" s="22"/>
      <c r="S500" s="22"/>
    </row>
    <row r="501">
      <c r="Q501" s="22"/>
      <c r="R501" s="22"/>
      <c r="S501" s="22"/>
    </row>
    <row r="502">
      <c r="Q502" s="22"/>
      <c r="R502" s="22"/>
      <c r="S502" s="22"/>
    </row>
    <row r="503">
      <c r="Q503" s="22"/>
      <c r="R503" s="22"/>
      <c r="S503" s="22"/>
    </row>
    <row r="504">
      <c r="Q504" s="22"/>
      <c r="R504" s="22"/>
      <c r="S504" s="22"/>
    </row>
    <row r="505">
      <c r="Q505" s="22"/>
      <c r="R505" s="22"/>
      <c r="S505" s="22"/>
    </row>
    <row r="506">
      <c r="Q506" s="22"/>
      <c r="R506" s="22"/>
      <c r="S506" s="22"/>
    </row>
    <row r="507">
      <c r="Q507" s="22"/>
      <c r="R507" s="22"/>
      <c r="S507" s="22"/>
    </row>
    <row r="508">
      <c r="Q508" s="22"/>
      <c r="R508" s="22"/>
      <c r="S508" s="22"/>
    </row>
    <row r="509">
      <c r="Q509" s="22"/>
      <c r="R509" s="22"/>
      <c r="S509" s="22"/>
    </row>
    <row r="510">
      <c r="Q510" s="22"/>
      <c r="R510" s="22"/>
      <c r="S510" s="22"/>
    </row>
    <row r="511">
      <c r="Q511" s="22"/>
      <c r="R511" s="22"/>
      <c r="S511" s="22"/>
    </row>
    <row r="512">
      <c r="Q512" s="22"/>
      <c r="R512" s="22"/>
      <c r="S512" s="22"/>
    </row>
    <row r="513">
      <c r="Q513" s="22"/>
      <c r="R513" s="22"/>
      <c r="S513" s="22"/>
    </row>
    <row r="514">
      <c r="Q514" s="22"/>
      <c r="R514" s="22"/>
      <c r="S514" s="22"/>
    </row>
    <row r="515">
      <c r="Q515" s="22"/>
      <c r="R515" s="22"/>
      <c r="S515" s="22"/>
    </row>
    <row r="516">
      <c r="Q516" s="22"/>
      <c r="R516" s="22"/>
      <c r="S516" s="22"/>
    </row>
    <row r="517">
      <c r="Q517" s="22"/>
      <c r="R517" s="22"/>
      <c r="S517" s="22"/>
    </row>
    <row r="518">
      <c r="Q518" s="22"/>
      <c r="R518" s="22"/>
      <c r="S518" s="22"/>
    </row>
    <row r="519">
      <c r="Q519" s="22"/>
      <c r="R519" s="22"/>
      <c r="S519" s="22"/>
    </row>
    <row r="520">
      <c r="Q520" s="22"/>
      <c r="R520" s="22"/>
      <c r="S520" s="22"/>
    </row>
    <row r="521">
      <c r="Q521" s="22"/>
      <c r="R521" s="22"/>
      <c r="S521" s="22"/>
    </row>
    <row r="522">
      <c r="Q522" s="22"/>
      <c r="R522" s="22"/>
      <c r="S522" s="22"/>
    </row>
    <row r="523">
      <c r="Q523" s="22"/>
      <c r="R523" s="22"/>
      <c r="S523" s="22"/>
    </row>
    <row r="524">
      <c r="Q524" s="22"/>
      <c r="R524" s="22"/>
      <c r="S524" s="22"/>
    </row>
    <row r="525">
      <c r="Q525" s="22"/>
      <c r="R525" s="22"/>
      <c r="S525" s="22"/>
    </row>
    <row r="526">
      <c r="Q526" s="22"/>
      <c r="R526" s="22"/>
      <c r="S526" s="22"/>
    </row>
    <row r="527">
      <c r="Q527" s="22"/>
      <c r="R527" s="22"/>
      <c r="S527" s="22"/>
    </row>
    <row r="528">
      <c r="Q528" s="22"/>
      <c r="R528" s="22"/>
      <c r="S528" s="22"/>
    </row>
    <row r="529">
      <c r="Q529" s="22"/>
      <c r="R529" s="22"/>
      <c r="S529" s="22"/>
    </row>
    <row r="530">
      <c r="Q530" s="22"/>
      <c r="R530" s="22"/>
      <c r="S530" s="22"/>
    </row>
    <row r="531">
      <c r="Q531" s="22"/>
      <c r="R531" s="22"/>
      <c r="S531" s="22"/>
    </row>
    <row r="532">
      <c r="Q532" s="22"/>
      <c r="R532" s="22"/>
      <c r="S532" s="22"/>
    </row>
    <row r="533">
      <c r="Q533" s="22"/>
      <c r="R533" s="22"/>
      <c r="S533" s="22"/>
    </row>
    <row r="534">
      <c r="Q534" s="22"/>
      <c r="R534" s="22"/>
      <c r="S534" s="22"/>
    </row>
    <row r="535">
      <c r="Q535" s="22"/>
      <c r="R535" s="22"/>
      <c r="S535" s="22"/>
    </row>
    <row r="536">
      <c r="Q536" s="22"/>
      <c r="R536" s="22"/>
      <c r="S536" s="22"/>
    </row>
    <row r="537">
      <c r="Q537" s="22"/>
      <c r="R537" s="22"/>
      <c r="S537" s="22"/>
    </row>
    <row r="538">
      <c r="Q538" s="22"/>
      <c r="R538" s="22"/>
      <c r="S538" s="22"/>
    </row>
    <row r="539">
      <c r="Q539" s="22"/>
      <c r="R539" s="22"/>
      <c r="S539" s="22"/>
    </row>
    <row r="540">
      <c r="Q540" s="22"/>
      <c r="R540" s="22"/>
      <c r="S540" s="22"/>
    </row>
    <row r="541">
      <c r="Q541" s="22"/>
      <c r="R541" s="22"/>
      <c r="S541" s="22"/>
    </row>
    <row r="542">
      <c r="Q542" s="22"/>
      <c r="R542" s="22"/>
      <c r="S542" s="22"/>
    </row>
    <row r="543">
      <c r="Q543" s="22"/>
      <c r="R543" s="22"/>
      <c r="S543" s="22"/>
    </row>
    <row r="544">
      <c r="Q544" s="22"/>
      <c r="R544" s="22"/>
      <c r="S544" s="22"/>
    </row>
    <row r="545">
      <c r="Q545" s="22"/>
      <c r="R545" s="22"/>
      <c r="S545" s="22"/>
    </row>
    <row r="546">
      <c r="Q546" s="22"/>
      <c r="R546" s="22"/>
      <c r="S546" s="22"/>
    </row>
    <row r="547">
      <c r="Q547" s="22"/>
      <c r="R547" s="22"/>
      <c r="S547" s="22"/>
    </row>
    <row r="548">
      <c r="Q548" s="22"/>
      <c r="R548" s="22"/>
      <c r="S548" s="22"/>
    </row>
    <row r="549">
      <c r="Q549" s="22"/>
      <c r="R549" s="22"/>
      <c r="S549" s="22"/>
    </row>
    <row r="550">
      <c r="Q550" s="22"/>
      <c r="R550" s="22"/>
      <c r="S550" s="22"/>
    </row>
    <row r="551">
      <c r="Q551" s="22"/>
      <c r="R551" s="22"/>
      <c r="S551" s="22"/>
    </row>
    <row r="552">
      <c r="Q552" s="22"/>
      <c r="R552" s="22"/>
      <c r="S552" s="22"/>
    </row>
    <row r="553">
      <c r="Q553" s="22"/>
      <c r="R553" s="22"/>
      <c r="S553" s="22"/>
    </row>
    <row r="554">
      <c r="Q554" s="22"/>
      <c r="R554" s="22"/>
      <c r="S554" s="22"/>
    </row>
    <row r="555">
      <c r="Q555" s="22"/>
      <c r="R555" s="22"/>
      <c r="S555" s="22"/>
    </row>
    <row r="556">
      <c r="Q556" s="22"/>
      <c r="R556" s="22"/>
      <c r="S556" s="22"/>
    </row>
    <row r="557">
      <c r="Q557" s="22"/>
      <c r="R557" s="22"/>
      <c r="S557" s="22"/>
    </row>
    <row r="558">
      <c r="Q558" s="22"/>
      <c r="R558" s="22"/>
      <c r="S558" s="22"/>
    </row>
    <row r="559">
      <c r="Q559" s="22"/>
      <c r="R559" s="22"/>
      <c r="S559" s="22"/>
    </row>
    <row r="560">
      <c r="Q560" s="22"/>
      <c r="R560" s="22"/>
      <c r="S560" s="22"/>
    </row>
    <row r="561">
      <c r="Q561" s="22"/>
      <c r="R561" s="22"/>
      <c r="S561" s="22"/>
    </row>
    <row r="562">
      <c r="Q562" s="22"/>
      <c r="R562" s="22"/>
      <c r="S562" s="22"/>
    </row>
    <row r="563">
      <c r="Q563" s="22"/>
      <c r="R563" s="22"/>
      <c r="S563" s="22"/>
    </row>
    <row r="564">
      <c r="Q564" s="22"/>
      <c r="R564" s="22"/>
      <c r="S564" s="22"/>
    </row>
    <row r="565">
      <c r="Q565" s="22"/>
      <c r="R565" s="22"/>
      <c r="S565" s="22"/>
    </row>
    <row r="566">
      <c r="Q566" s="22"/>
      <c r="R566" s="22"/>
      <c r="S566" s="22"/>
    </row>
    <row r="567">
      <c r="Q567" s="22"/>
      <c r="R567" s="22"/>
      <c r="S567" s="22"/>
    </row>
    <row r="568">
      <c r="Q568" s="22"/>
      <c r="R568" s="22"/>
      <c r="S568" s="22"/>
    </row>
    <row r="569">
      <c r="Q569" s="22"/>
      <c r="R569" s="22"/>
      <c r="S569" s="22"/>
    </row>
    <row r="570">
      <c r="Q570" s="22"/>
      <c r="R570" s="22"/>
      <c r="S570" s="22"/>
    </row>
    <row r="571">
      <c r="Q571" s="22"/>
      <c r="R571" s="22"/>
      <c r="S571" s="22"/>
    </row>
    <row r="572">
      <c r="Q572" s="22"/>
      <c r="R572" s="22"/>
      <c r="S572" s="22"/>
    </row>
    <row r="573">
      <c r="Q573" s="22"/>
      <c r="R573" s="22"/>
      <c r="S573" s="22"/>
    </row>
    <row r="574">
      <c r="Q574" s="22"/>
      <c r="R574" s="22"/>
      <c r="S574" s="22"/>
    </row>
    <row r="575">
      <c r="Q575" s="22"/>
      <c r="R575" s="22"/>
      <c r="S575" s="22"/>
    </row>
    <row r="576">
      <c r="Q576" s="22"/>
      <c r="R576" s="22"/>
      <c r="S576" s="22"/>
    </row>
    <row r="577">
      <c r="Q577" s="22"/>
      <c r="R577" s="22"/>
      <c r="S577" s="22"/>
    </row>
    <row r="578">
      <c r="Q578" s="22"/>
      <c r="R578" s="22"/>
      <c r="S578" s="22"/>
    </row>
    <row r="579">
      <c r="Q579" s="22"/>
      <c r="R579" s="22"/>
      <c r="S579" s="22"/>
    </row>
    <row r="580">
      <c r="Q580" s="22"/>
      <c r="R580" s="22"/>
      <c r="S580" s="22"/>
    </row>
    <row r="581">
      <c r="Q581" s="22"/>
      <c r="R581" s="22"/>
      <c r="S581" s="22"/>
    </row>
    <row r="582">
      <c r="Q582" s="22"/>
      <c r="R582" s="22"/>
      <c r="S582" s="22"/>
    </row>
    <row r="583">
      <c r="Q583" s="22"/>
      <c r="R583" s="22"/>
      <c r="S583" s="22"/>
    </row>
    <row r="584">
      <c r="Q584" s="22"/>
      <c r="R584" s="22"/>
      <c r="S584" s="22"/>
    </row>
    <row r="585">
      <c r="Q585" s="22"/>
      <c r="R585" s="22"/>
      <c r="S585" s="22"/>
    </row>
    <row r="586">
      <c r="Q586" s="22"/>
      <c r="R586" s="22"/>
      <c r="S586" s="22"/>
    </row>
    <row r="587">
      <c r="Q587" s="22"/>
      <c r="R587" s="22"/>
      <c r="S587" s="22"/>
    </row>
    <row r="588">
      <c r="Q588" s="22"/>
      <c r="R588" s="22"/>
      <c r="S588" s="22"/>
    </row>
    <row r="589">
      <c r="Q589" s="22"/>
      <c r="R589" s="22"/>
      <c r="S589" s="22"/>
    </row>
    <row r="590">
      <c r="Q590" s="22"/>
      <c r="R590" s="22"/>
      <c r="S590" s="22"/>
    </row>
    <row r="591">
      <c r="Q591" s="22"/>
      <c r="R591" s="22"/>
      <c r="S591" s="22"/>
    </row>
    <row r="592">
      <c r="Q592" s="22"/>
      <c r="R592" s="22"/>
      <c r="S592" s="22"/>
    </row>
    <row r="593">
      <c r="Q593" s="22"/>
      <c r="R593" s="22"/>
      <c r="S593" s="22"/>
    </row>
    <row r="594">
      <c r="Q594" s="22"/>
      <c r="R594" s="22"/>
      <c r="S594" s="22"/>
    </row>
    <row r="595">
      <c r="Q595" s="22"/>
      <c r="R595" s="22"/>
      <c r="S595" s="22"/>
    </row>
    <row r="596">
      <c r="Q596" s="22"/>
      <c r="R596" s="22"/>
      <c r="S596" s="22"/>
    </row>
    <row r="597">
      <c r="Q597" s="22"/>
      <c r="R597" s="22"/>
      <c r="S597" s="22"/>
    </row>
    <row r="598">
      <c r="Q598" s="22"/>
      <c r="R598" s="22"/>
      <c r="S598" s="22"/>
    </row>
    <row r="599">
      <c r="Q599" s="22"/>
      <c r="R599" s="22"/>
      <c r="S599" s="22"/>
    </row>
    <row r="600">
      <c r="Q600" s="22"/>
      <c r="R600" s="22"/>
      <c r="S600" s="22"/>
    </row>
    <row r="601">
      <c r="Q601" s="22"/>
      <c r="R601" s="22"/>
      <c r="S601" s="22"/>
    </row>
    <row r="602">
      <c r="Q602" s="22"/>
      <c r="R602" s="22"/>
      <c r="S602" s="22"/>
    </row>
    <row r="603">
      <c r="Q603" s="22"/>
      <c r="R603" s="22"/>
      <c r="S603" s="22"/>
    </row>
    <row r="604">
      <c r="Q604" s="22"/>
      <c r="R604" s="22"/>
      <c r="S604" s="22"/>
    </row>
    <row r="605">
      <c r="Q605" s="22"/>
      <c r="R605" s="22"/>
      <c r="S605" s="22"/>
    </row>
    <row r="606">
      <c r="Q606" s="22"/>
      <c r="R606" s="22"/>
      <c r="S606" s="22"/>
    </row>
    <row r="607">
      <c r="Q607" s="22"/>
      <c r="R607" s="22"/>
      <c r="S607" s="22"/>
    </row>
    <row r="608">
      <c r="Q608" s="22"/>
      <c r="R608" s="22"/>
      <c r="S608" s="22"/>
    </row>
    <row r="609">
      <c r="Q609" s="22"/>
      <c r="R609" s="22"/>
      <c r="S609" s="22"/>
    </row>
    <row r="610">
      <c r="Q610" s="22"/>
      <c r="R610" s="22"/>
      <c r="S610" s="22"/>
    </row>
    <row r="611">
      <c r="Q611" s="22"/>
      <c r="R611" s="22"/>
      <c r="S611" s="22"/>
    </row>
    <row r="612">
      <c r="Q612" s="22"/>
      <c r="R612" s="22"/>
      <c r="S612" s="22"/>
    </row>
    <row r="613">
      <c r="Q613" s="22"/>
      <c r="R613" s="22"/>
      <c r="S613" s="22"/>
    </row>
    <row r="614">
      <c r="Q614" s="22"/>
      <c r="R614" s="22"/>
      <c r="S614" s="22"/>
    </row>
    <row r="615">
      <c r="Q615" s="22"/>
      <c r="R615" s="22"/>
      <c r="S615" s="22"/>
    </row>
    <row r="616">
      <c r="Q616" s="22"/>
      <c r="R616" s="22"/>
      <c r="S616" s="22"/>
    </row>
    <row r="617">
      <c r="Q617" s="22"/>
      <c r="R617" s="22"/>
      <c r="S617" s="22"/>
    </row>
    <row r="618">
      <c r="Q618" s="22"/>
      <c r="R618" s="22"/>
      <c r="S618" s="22"/>
    </row>
    <row r="619">
      <c r="Q619" s="22"/>
      <c r="R619" s="22"/>
      <c r="S619" s="22"/>
    </row>
    <row r="620">
      <c r="Q620" s="22"/>
      <c r="R620" s="22"/>
      <c r="S620" s="22"/>
    </row>
    <row r="621">
      <c r="Q621" s="22"/>
      <c r="R621" s="22"/>
      <c r="S621" s="22"/>
    </row>
    <row r="622">
      <c r="Q622" s="22"/>
      <c r="R622" s="22"/>
      <c r="S622" s="22"/>
    </row>
    <row r="623">
      <c r="Q623" s="22"/>
      <c r="R623" s="22"/>
      <c r="S623" s="22"/>
    </row>
    <row r="624">
      <c r="Q624" s="22"/>
      <c r="R624" s="22"/>
      <c r="S624" s="22"/>
    </row>
    <row r="625">
      <c r="Q625" s="22"/>
      <c r="R625" s="22"/>
      <c r="S625" s="22"/>
    </row>
    <row r="626">
      <c r="Q626" s="22"/>
      <c r="R626" s="22"/>
      <c r="S626" s="22"/>
    </row>
    <row r="627">
      <c r="Q627" s="22"/>
      <c r="R627" s="22"/>
      <c r="S627" s="22"/>
    </row>
    <row r="628">
      <c r="Q628" s="22"/>
      <c r="R628" s="22"/>
      <c r="S628" s="22"/>
    </row>
    <row r="629">
      <c r="Q629" s="22"/>
      <c r="R629" s="22"/>
      <c r="S629" s="22"/>
    </row>
    <row r="630">
      <c r="Q630" s="22"/>
      <c r="R630" s="22"/>
      <c r="S630" s="22"/>
    </row>
    <row r="631">
      <c r="Q631" s="22"/>
      <c r="R631" s="22"/>
      <c r="S631" s="22"/>
    </row>
    <row r="632">
      <c r="Q632" s="22"/>
      <c r="R632" s="22"/>
      <c r="S632" s="22"/>
    </row>
    <row r="633">
      <c r="Q633" s="22"/>
      <c r="R633" s="22"/>
      <c r="S633" s="22"/>
    </row>
    <row r="634">
      <c r="Q634" s="22"/>
      <c r="R634" s="22"/>
      <c r="S634" s="22"/>
    </row>
    <row r="635">
      <c r="Q635" s="22"/>
      <c r="R635" s="22"/>
      <c r="S635" s="22"/>
    </row>
    <row r="636">
      <c r="Q636" s="22"/>
      <c r="R636" s="22"/>
      <c r="S636" s="22"/>
    </row>
    <row r="637">
      <c r="Q637" s="22"/>
      <c r="R637" s="22"/>
      <c r="S637" s="22"/>
    </row>
    <row r="638">
      <c r="Q638" s="22"/>
      <c r="R638" s="22"/>
      <c r="S638" s="22"/>
    </row>
    <row r="639">
      <c r="Q639" s="22"/>
      <c r="R639" s="22"/>
      <c r="S639" s="22"/>
    </row>
    <row r="640">
      <c r="Q640" s="22"/>
      <c r="R640" s="22"/>
      <c r="S640" s="22"/>
    </row>
    <row r="641">
      <c r="Q641" s="22"/>
      <c r="R641" s="22"/>
      <c r="S641" s="22"/>
    </row>
    <row r="642">
      <c r="Q642" s="22"/>
      <c r="R642" s="22"/>
      <c r="S642" s="22"/>
    </row>
    <row r="643">
      <c r="Q643" s="22"/>
      <c r="R643" s="22"/>
      <c r="S643" s="22"/>
    </row>
    <row r="644">
      <c r="Q644" s="22"/>
      <c r="R644" s="22"/>
      <c r="S644" s="22"/>
    </row>
    <row r="645">
      <c r="Q645" s="22"/>
      <c r="R645" s="22"/>
      <c r="S645" s="22"/>
    </row>
    <row r="646">
      <c r="Q646" s="22"/>
      <c r="R646" s="22"/>
      <c r="S646" s="22"/>
    </row>
    <row r="647">
      <c r="Q647" s="22"/>
      <c r="R647" s="22"/>
      <c r="S647" s="22"/>
    </row>
    <row r="648">
      <c r="Q648" s="22"/>
      <c r="R648" s="22"/>
      <c r="S648" s="22"/>
    </row>
    <row r="649">
      <c r="Q649" s="22"/>
      <c r="R649" s="22"/>
      <c r="S649" s="22"/>
    </row>
    <row r="650">
      <c r="Q650" s="22"/>
      <c r="R650" s="22"/>
      <c r="S650" s="22"/>
    </row>
    <row r="651">
      <c r="Q651" s="22"/>
      <c r="R651" s="22"/>
      <c r="S651" s="22"/>
    </row>
    <row r="652">
      <c r="Q652" s="22"/>
      <c r="R652" s="22"/>
      <c r="S652" s="22"/>
    </row>
    <row r="653">
      <c r="Q653" s="22"/>
      <c r="R653" s="22"/>
      <c r="S653" s="22"/>
    </row>
    <row r="654">
      <c r="Q654" s="22"/>
      <c r="R654" s="22"/>
      <c r="S654" s="22"/>
    </row>
    <row r="655">
      <c r="Q655" s="22"/>
      <c r="R655" s="22"/>
      <c r="S655" s="22"/>
    </row>
    <row r="656">
      <c r="Q656" s="22"/>
      <c r="R656" s="22"/>
      <c r="S656" s="22"/>
    </row>
    <row r="657">
      <c r="Q657" s="22"/>
      <c r="R657" s="22"/>
      <c r="S657" s="22"/>
    </row>
    <row r="658">
      <c r="Q658" s="22"/>
      <c r="R658" s="22"/>
      <c r="S658" s="22"/>
    </row>
    <row r="659">
      <c r="Q659" s="22"/>
      <c r="R659" s="22"/>
      <c r="S659" s="22"/>
    </row>
    <row r="660">
      <c r="Q660" s="22"/>
      <c r="R660" s="22"/>
      <c r="S660" s="22"/>
    </row>
    <row r="661">
      <c r="Q661" s="22"/>
      <c r="R661" s="22"/>
      <c r="S661" s="22"/>
    </row>
    <row r="662">
      <c r="Q662" s="22"/>
      <c r="R662" s="22"/>
      <c r="S662" s="22"/>
    </row>
    <row r="663">
      <c r="Q663" s="22"/>
      <c r="R663" s="22"/>
      <c r="S663" s="22"/>
    </row>
    <row r="664">
      <c r="Q664" s="22"/>
      <c r="R664" s="22"/>
      <c r="S664" s="22"/>
    </row>
    <row r="665">
      <c r="Q665" s="22"/>
      <c r="R665" s="22"/>
      <c r="S665" s="22"/>
    </row>
    <row r="666">
      <c r="Q666" s="22"/>
      <c r="R666" s="22"/>
      <c r="S666" s="22"/>
    </row>
    <row r="667">
      <c r="Q667" s="22"/>
      <c r="R667" s="22"/>
      <c r="S667" s="22"/>
    </row>
    <row r="668">
      <c r="Q668" s="22"/>
      <c r="R668" s="22"/>
      <c r="S668" s="22"/>
    </row>
    <row r="669">
      <c r="Q669" s="22"/>
      <c r="R669" s="22"/>
      <c r="S669" s="22"/>
    </row>
    <row r="670">
      <c r="Q670" s="22"/>
      <c r="R670" s="22"/>
      <c r="S670" s="22"/>
    </row>
    <row r="671">
      <c r="Q671" s="22"/>
      <c r="R671" s="22"/>
      <c r="S671" s="22"/>
    </row>
    <row r="672">
      <c r="Q672" s="22"/>
      <c r="R672" s="22"/>
      <c r="S672" s="22"/>
    </row>
    <row r="673">
      <c r="Q673" s="22"/>
      <c r="R673" s="22"/>
      <c r="S673" s="22"/>
    </row>
    <row r="674">
      <c r="Q674" s="22"/>
      <c r="R674" s="22"/>
      <c r="S674" s="22"/>
    </row>
    <row r="675">
      <c r="Q675" s="22"/>
      <c r="R675" s="22"/>
      <c r="S675" s="22"/>
    </row>
    <row r="676">
      <c r="Q676" s="22"/>
      <c r="R676" s="22"/>
      <c r="S676" s="22"/>
    </row>
    <row r="677">
      <c r="Q677" s="22"/>
      <c r="R677" s="22"/>
      <c r="S677" s="22"/>
    </row>
    <row r="678">
      <c r="Q678" s="22"/>
      <c r="R678" s="22"/>
      <c r="S678" s="22"/>
    </row>
    <row r="679">
      <c r="Q679" s="22"/>
      <c r="R679" s="22"/>
      <c r="S679" s="22"/>
    </row>
    <row r="680">
      <c r="Q680" s="22"/>
      <c r="R680" s="22"/>
      <c r="S680" s="22"/>
    </row>
    <row r="681">
      <c r="Q681" s="22"/>
      <c r="R681" s="22"/>
      <c r="S681" s="22"/>
    </row>
    <row r="682">
      <c r="Q682" s="22"/>
      <c r="R682" s="22"/>
      <c r="S682" s="22"/>
    </row>
    <row r="683">
      <c r="Q683" s="22"/>
      <c r="R683" s="22"/>
      <c r="S683" s="22"/>
    </row>
    <row r="684">
      <c r="Q684" s="22"/>
      <c r="R684" s="22"/>
      <c r="S684" s="22"/>
    </row>
    <row r="685">
      <c r="Q685" s="22"/>
      <c r="R685" s="22"/>
      <c r="S685" s="22"/>
    </row>
    <row r="686">
      <c r="Q686" s="22"/>
      <c r="R686" s="22"/>
      <c r="S686" s="22"/>
    </row>
    <row r="687">
      <c r="Q687" s="22"/>
      <c r="R687" s="22"/>
      <c r="S687" s="22"/>
    </row>
    <row r="688">
      <c r="Q688" s="22"/>
      <c r="R688" s="22"/>
      <c r="S688" s="22"/>
    </row>
    <row r="689">
      <c r="Q689" s="22"/>
      <c r="R689" s="22"/>
      <c r="S689" s="22"/>
    </row>
    <row r="690">
      <c r="Q690" s="22"/>
      <c r="R690" s="22"/>
      <c r="S690" s="22"/>
    </row>
    <row r="691">
      <c r="Q691" s="22"/>
      <c r="R691" s="22"/>
      <c r="S691" s="22"/>
    </row>
    <row r="692">
      <c r="Q692" s="22"/>
      <c r="R692" s="22"/>
      <c r="S692" s="22"/>
    </row>
    <row r="693">
      <c r="Q693" s="22"/>
      <c r="R693" s="22"/>
      <c r="S693" s="22"/>
    </row>
    <row r="694">
      <c r="Q694" s="22"/>
      <c r="R694" s="22"/>
      <c r="S694" s="22"/>
    </row>
    <row r="695">
      <c r="Q695" s="22"/>
      <c r="R695" s="22"/>
      <c r="S695" s="22"/>
    </row>
    <row r="696">
      <c r="Q696" s="22"/>
      <c r="R696" s="22"/>
      <c r="S696" s="22"/>
    </row>
    <row r="697">
      <c r="Q697" s="22"/>
      <c r="R697" s="22"/>
      <c r="S697" s="22"/>
    </row>
    <row r="698">
      <c r="Q698" s="22"/>
      <c r="R698" s="22"/>
      <c r="S698" s="22"/>
    </row>
    <row r="699">
      <c r="Q699" s="22"/>
      <c r="R699" s="22"/>
      <c r="S699" s="22"/>
    </row>
    <row r="700">
      <c r="Q700" s="22"/>
      <c r="R700" s="22"/>
      <c r="S700" s="22"/>
    </row>
    <row r="701">
      <c r="Q701" s="22"/>
      <c r="R701" s="22"/>
      <c r="S701" s="22"/>
    </row>
    <row r="702">
      <c r="Q702" s="22"/>
      <c r="R702" s="22"/>
      <c r="S702" s="22"/>
    </row>
    <row r="703">
      <c r="Q703" s="22"/>
      <c r="R703" s="22"/>
      <c r="S703" s="22"/>
    </row>
    <row r="704">
      <c r="Q704" s="22"/>
      <c r="R704" s="22"/>
      <c r="S704" s="22"/>
    </row>
    <row r="705">
      <c r="Q705" s="22"/>
      <c r="R705" s="22"/>
      <c r="S705" s="22"/>
    </row>
    <row r="706">
      <c r="Q706" s="22"/>
      <c r="R706" s="22"/>
      <c r="S706" s="22"/>
    </row>
    <row r="707">
      <c r="Q707" s="22"/>
      <c r="R707" s="22"/>
      <c r="S707" s="22"/>
    </row>
    <row r="708">
      <c r="Q708" s="22"/>
      <c r="R708" s="22"/>
      <c r="S708" s="22"/>
    </row>
    <row r="709">
      <c r="Q709" s="22"/>
      <c r="R709" s="22"/>
      <c r="S709" s="22"/>
    </row>
    <row r="710">
      <c r="Q710" s="22"/>
      <c r="R710" s="22"/>
      <c r="S710" s="22"/>
    </row>
    <row r="711">
      <c r="Q711" s="22"/>
      <c r="R711" s="22"/>
      <c r="S711" s="22"/>
    </row>
    <row r="712">
      <c r="Q712" s="22"/>
      <c r="R712" s="22"/>
      <c r="S712" s="22"/>
    </row>
    <row r="713">
      <c r="Q713" s="22"/>
      <c r="R713" s="22"/>
      <c r="S713" s="22"/>
    </row>
    <row r="714">
      <c r="Q714" s="22"/>
      <c r="R714" s="22"/>
      <c r="S714" s="22"/>
    </row>
    <row r="715">
      <c r="Q715" s="22"/>
      <c r="R715" s="22"/>
      <c r="S715" s="22"/>
    </row>
    <row r="716">
      <c r="Q716" s="22"/>
      <c r="R716" s="22"/>
      <c r="S716" s="22"/>
    </row>
    <row r="717">
      <c r="Q717" s="22"/>
      <c r="R717" s="22"/>
      <c r="S717" s="22"/>
    </row>
    <row r="718">
      <c r="Q718" s="22"/>
      <c r="R718" s="22"/>
      <c r="S718" s="22"/>
    </row>
    <row r="719">
      <c r="Q719" s="22"/>
      <c r="R719" s="22"/>
      <c r="S719" s="22"/>
    </row>
    <row r="720">
      <c r="Q720" s="22"/>
      <c r="R720" s="22"/>
      <c r="S720" s="22"/>
    </row>
    <row r="721">
      <c r="Q721" s="22"/>
      <c r="R721" s="22"/>
      <c r="S721" s="22"/>
    </row>
    <row r="722">
      <c r="Q722" s="22"/>
      <c r="R722" s="22"/>
      <c r="S722" s="22"/>
    </row>
    <row r="723">
      <c r="Q723" s="22"/>
      <c r="R723" s="22"/>
      <c r="S723" s="22"/>
    </row>
    <row r="724">
      <c r="Q724" s="22"/>
      <c r="R724" s="22"/>
      <c r="S724" s="22"/>
    </row>
    <row r="725">
      <c r="Q725" s="22"/>
      <c r="R725" s="22"/>
      <c r="S725" s="22"/>
    </row>
    <row r="726">
      <c r="Q726" s="22"/>
      <c r="R726" s="22"/>
      <c r="S726" s="22"/>
    </row>
    <row r="727">
      <c r="Q727" s="22"/>
      <c r="R727" s="22"/>
      <c r="S727" s="22"/>
    </row>
    <row r="728">
      <c r="Q728" s="22"/>
      <c r="R728" s="22"/>
      <c r="S728" s="22"/>
    </row>
    <row r="729">
      <c r="Q729" s="22"/>
      <c r="R729" s="22"/>
      <c r="S729" s="22"/>
    </row>
    <row r="730">
      <c r="Q730" s="22"/>
      <c r="R730" s="22"/>
      <c r="S730" s="22"/>
    </row>
    <row r="731">
      <c r="Q731" s="22"/>
      <c r="R731" s="22"/>
      <c r="S731" s="22"/>
    </row>
    <row r="732">
      <c r="Q732" s="22"/>
      <c r="R732" s="22"/>
      <c r="S732" s="22"/>
    </row>
    <row r="733">
      <c r="Q733" s="22"/>
      <c r="R733" s="22"/>
      <c r="S733" s="22"/>
    </row>
    <row r="734">
      <c r="Q734" s="22"/>
      <c r="R734" s="22"/>
      <c r="S734" s="22"/>
    </row>
    <row r="735">
      <c r="Q735" s="22"/>
      <c r="R735" s="22"/>
      <c r="S735" s="22"/>
    </row>
    <row r="736">
      <c r="Q736" s="22"/>
      <c r="R736" s="22"/>
      <c r="S736" s="22"/>
    </row>
    <row r="737">
      <c r="Q737" s="22"/>
      <c r="R737" s="22"/>
      <c r="S737" s="22"/>
    </row>
    <row r="738">
      <c r="Q738" s="22"/>
      <c r="R738" s="22"/>
      <c r="S738" s="22"/>
    </row>
    <row r="739">
      <c r="Q739" s="22"/>
      <c r="R739" s="22"/>
      <c r="S739" s="22"/>
    </row>
    <row r="740">
      <c r="Q740" s="22"/>
      <c r="R740" s="22"/>
      <c r="S740" s="22"/>
    </row>
    <row r="741">
      <c r="Q741" s="22"/>
      <c r="R741" s="22"/>
      <c r="S741" s="22"/>
    </row>
    <row r="742">
      <c r="Q742" s="22"/>
      <c r="R742" s="22"/>
      <c r="S742" s="22"/>
    </row>
    <row r="743">
      <c r="Q743" s="22"/>
      <c r="R743" s="22"/>
      <c r="S743" s="22"/>
    </row>
    <row r="744">
      <c r="Q744" s="22"/>
      <c r="R744" s="22"/>
      <c r="S744" s="22"/>
    </row>
    <row r="745">
      <c r="Q745" s="22"/>
      <c r="R745" s="22"/>
      <c r="S745" s="22"/>
    </row>
    <row r="746">
      <c r="Q746" s="22"/>
      <c r="R746" s="22"/>
      <c r="S746" s="22"/>
    </row>
    <row r="747">
      <c r="Q747" s="22"/>
      <c r="R747" s="22"/>
      <c r="S747" s="22"/>
    </row>
    <row r="748">
      <c r="Q748" s="22"/>
      <c r="R748" s="22"/>
      <c r="S748" s="22"/>
    </row>
    <row r="749">
      <c r="Q749" s="22"/>
      <c r="R749" s="22"/>
      <c r="S749" s="22"/>
    </row>
    <row r="750">
      <c r="Q750" s="22"/>
      <c r="R750" s="22"/>
      <c r="S750" s="22"/>
    </row>
    <row r="751">
      <c r="Q751" s="22"/>
      <c r="R751" s="22"/>
      <c r="S751" s="22"/>
    </row>
    <row r="752">
      <c r="Q752" s="22"/>
      <c r="R752" s="22"/>
      <c r="S752" s="22"/>
    </row>
    <row r="753">
      <c r="Q753" s="22"/>
      <c r="R753" s="22"/>
      <c r="S753" s="22"/>
    </row>
    <row r="754">
      <c r="Q754" s="22"/>
      <c r="R754" s="22"/>
      <c r="S754" s="22"/>
    </row>
    <row r="755">
      <c r="Q755" s="22"/>
      <c r="R755" s="22"/>
      <c r="S755" s="22"/>
    </row>
    <row r="756">
      <c r="Q756" s="22"/>
      <c r="R756" s="22"/>
      <c r="S756" s="22"/>
    </row>
    <row r="757">
      <c r="Q757" s="22"/>
      <c r="R757" s="22"/>
      <c r="S757" s="22"/>
    </row>
    <row r="758">
      <c r="Q758" s="22"/>
      <c r="R758" s="22"/>
      <c r="S758" s="22"/>
    </row>
    <row r="759">
      <c r="Q759" s="22"/>
      <c r="R759" s="22"/>
      <c r="S759" s="22"/>
    </row>
    <row r="760">
      <c r="Q760" s="22"/>
      <c r="R760" s="22"/>
      <c r="S760" s="22"/>
    </row>
    <row r="761">
      <c r="Q761" s="22"/>
      <c r="R761" s="22"/>
      <c r="S761" s="22"/>
    </row>
    <row r="762">
      <c r="Q762" s="22"/>
      <c r="R762" s="22"/>
      <c r="S762" s="22"/>
    </row>
    <row r="763">
      <c r="Q763" s="22"/>
      <c r="R763" s="22"/>
      <c r="S763" s="22"/>
    </row>
    <row r="764">
      <c r="Q764" s="22"/>
      <c r="R764" s="22"/>
      <c r="S764" s="22"/>
    </row>
    <row r="765">
      <c r="Q765" s="22"/>
      <c r="R765" s="22"/>
      <c r="S765" s="22"/>
    </row>
    <row r="766">
      <c r="Q766" s="22"/>
      <c r="R766" s="22"/>
      <c r="S766" s="22"/>
    </row>
    <row r="767">
      <c r="Q767" s="22"/>
      <c r="R767" s="22"/>
      <c r="S767" s="22"/>
    </row>
    <row r="768">
      <c r="Q768" s="22"/>
      <c r="R768" s="22"/>
      <c r="S768" s="22"/>
    </row>
    <row r="769">
      <c r="Q769" s="22"/>
      <c r="R769" s="22"/>
      <c r="S769" s="22"/>
    </row>
    <row r="770">
      <c r="Q770" s="22"/>
      <c r="R770" s="22"/>
      <c r="S770" s="22"/>
    </row>
    <row r="771">
      <c r="Q771" s="22"/>
      <c r="R771" s="22"/>
      <c r="S771" s="22"/>
    </row>
    <row r="772">
      <c r="Q772" s="22"/>
      <c r="R772" s="22"/>
      <c r="S772" s="22"/>
    </row>
    <row r="773">
      <c r="Q773" s="22"/>
      <c r="R773" s="22"/>
      <c r="S773" s="22"/>
    </row>
    <row r="774">
      <c r="Q774" s="22"/>
      <c r="R774" s="22"/>
      <c r="S774" s="22"/>
    </row>
    <row r="775">
      <c r="Q775" s="22"/>
      <c r="R775" s="22"/>
      <c r="S775" s="22"/>
    </row>
    <row r="776">
      <c r="Q776" s="22"/>
      <c r="R776" s="22"/>
      <c r="S776" s="22"/>
    </row>
    <row r="777">
      <c r="Q777" s="22"/>
      <c r="R777" s="22"/>
      <c r="S777" s="22"/>
    </row>
    <row r="778">
      <c r="Q778" s="22"/>
      <c r="R778" s="22"/>
      <c r="S778" s="22"/>
    </row>
    <row r="779">
      <c r="Q779" s="22"/>
      <c r="R779" s="22"/>
      <c r="S779" s="22"/>
    </row>
    <row r="780">
      <c r="Q780" s="22"/>
      <c r="R780" s="22"/>
      <c r="S780" s="22"/>
    </row>
    <row r="781">
      <c r="Q781" s="22"/>
      <c r="R781" s="22"/>
      <c r="S781" s="22"/>
    </row>
    <row r="782">
      <c r="Q782" s="22"/>
      <c r="R782" s="22"/>
      <c r="S782" s="22"/>
    </row>
    <row r="783">
      <c r="Q783" s="22"/>
      <c r="R783" s="22"/>
      <c r="S783" s="22"/>
    </row>
    <row r="784">
      <c r="Q784" s="22"/>
      <c r="R784" s="22"/>
      <c r="S784" s="22"/>
    </row>
    <row r="785">
      <c r="Q785" s="22"/>
      <c r="R785" s="22"/>
      <c r="S785" s="22"/>
    </row>
    <row r="786">
      <c r="Q786" s="22"/>
      <c r="R786" s="22"/>
      <c r="S786" s="22"/>
    </row>
    <row r="787">
      <c r="Q787" s="22"/>
      <c r="R787" s="22"/>
      <c r="S787" s="22"/>
    </row>
    <row r="788">
      <c r="Q788" s="22"/>
      <c r="R788" s="22"/>
      <c r="S788" s="22"/>
    </row>
    <row r="789">
      <c r="Q789" s="22"/>
      <c r="R789" s="22"/>
      <c r="S789" s="22"/>
    </row>
    <row r="790">
      <c r="Q790" s="22"/>
      <c r="R790" s="22"/>
      <c r="S790" s="22"/>
    </row>
    <row r="791">
      <c r="Q791" s="22"/>
      <c r="R791" s="22"/>
      <c r="S791" s="22"/>
    </row>
    <row r="792">
      <c r="Q792" s="22"/>
      <c r="R792" s="22"/>
      <c r="S792" s="22"/>
    </row>
    <row r="793">
      <c r="Q793" s="22"/>
      <c r="R793" s="22"/>
      <c r="S793" s="22"/>
    </row>
    <row r="794">
      <c r="Q794" s="22"/>
      <c r="R794" s="22"/>
      <c r="S794" s="22"/>
    </row>
    <row r="795">
      <c r="Q795" s="22"/>
      <c r="R795" s="22"/>
      <c r="S795" s="22"/>
    </row>
    <row r="796">
      <c r="Q796" s="22"/>
      <c r="R796" s="22"/>
      <c r="S796" s="22"/>
    </row>
    <row r="797">
      <c r="Q797" s="22"/>
      <c r="R797" s="22"/>
      <c r="S797" s="22"/>
    </row>
    <row r="798">
      <c r="Q798" s="22"/>
      <c r="R798" s="22"/>
      <c r="S798" s="22"/>
    </row>
    <row r="799">
      <c r="Q799" s="22"/>
      <c r="R799" s="22"/>
      <c r="S799" s="22"/>
    </row>
    <row r="800">
      <c r="Q800" s="22"/>
      <c r="R800" s="22"/>
      <c r="S800" s="22"/>
    </row>
    <row r="801">
      <c r="Q801" s="22"/>
      <c r="R801" s="22"/>
      <c r="S801" s="22"/>
    </row>
    <row r="802">
      <c r="Q802" s="22"/>
      <c r="R802" s="22"/>
      <c r="S802" s="22"/>
    </row>
    <row r="803">
      <c r="Q803" s="22"/>
      <c r="R803" s="22"/>
      <c r="S803" s="22"/>
    </row>
    <row r="804">
      <c r="Q804" s="22"/>
      <c r="R804" s="22"/>
      <c r="S804" s="22"/>
    </row>
    <row r="805">
      <c r="Q805" s="22"/>
      <c r="R805" s="22"/>
      <c r="S805" s="22"/>
    </row>
    <row r="806">
      <c r="Q806" s="22"/>
      <c r="R806" s="22"/>
      <c r="S806" s="22"/>
    </row>
    <row r="807">
      <c r="Q807" s="22"/>
      <c r="R807" s="22"/>
      <c r="S807" s="22"/>
    </row>
    <row r="808">
      <c r="Q808" s="22"/>
      <c r="R808" s="22"/>
      <c r="S808" s="22"/>
    </row>
    <row r="809">
      <c r="Q809" s="22"/>
      <c r="R809" s="22"/>
      <c r="S809" s="22"/>
    </row>
    <row r="810">
      <c r="Q810" s="22"/>
      <c r="R810" s="22"/>
      <c r="S810" s="22"/>
    </row>
    <row r="811">
      <c r="Q811" s="22"/>
      <c r="R811" s="22"/>
      <c r="S811" s="22"/>
    </row>
    <row r="812">
      <c r="Q812" s="22"/>
      <c r="R812" s="22"/>
      <c r="S812" s="22"/>
    </row>
    <row r="813">
      <c r="Q813" s="22"/>
      <c r="R813" s="22"/>
      <c r="S813" s="22"/>
    </row>
    <row r="814">
      <c r="Q814" s="22"/>
      <c r="R814" s="22"/>
      <c r="S814" s="22"/>
    </row>
    <row r="815">
      <c r="Q815" s="22"/>
      <c r="R815" s="22"/>
      <c r="S815" s="22"/>
    </row>
    <row r="816">
      <c r="Q816" s="22"/>
      <c r="R816" s="22"/>
      <c r="S816" s="22"/>
    </row>
    <row r="817">
      <c r="Q817" s="22"/>
      <c r="R817" s="22"/>
      <c r="S817" s="22"/>
    </row>
    <row r="818">
      <c r="Q818" s="22"/>
      <c r="R818" s="22"/>
      <c r="S818" s="22"/>
    </row>
    <row r="819">
      <c r="Q819" s="22"/>
      <c r="R819" s="22"/>
      <c r="S819" s="22"/>
    </row>
    <row r="820">
      <c r="Q820" s="22"/>
      <c r="R820" s="22"/>
      <c r="S820" s="22"/>
    </row>
    <row r="821">
      <c r="Q821" s="22"/>
      <c r="R821" s="22"/>
      <c r="S821" s="22"/>
    </row>
    <row r="822">
      <c r="Q822" s="22"/>
      <c r="R822" s="22"/>
      <c r="S822" s="22"/>
    </row>
    <row r="823">
      <c r="Q823" s="22"/>
      <c r="R823" s="22"/>
      <c r="S823" s="22"/>
    </row>
    <row r="824">
      <c r="Q824" s="22"/>
      <c r="R824" s="22"/>
      <c r="S824" s="22"/>
    </row>
    <row r="825">
      <c r="Q825" s="22"/>
      <c r="R825" s="22"/>
      <c r="S825" s="22"/>
    </row>
    <row r="826">
      <c r="Q826" s="22"/>
      <c r="R826" s="22"/>
      <c r="S826" s="22"/>
    </row>
    <row r="827">
      <c r="Q827" s="22"/>
      <c r="R827" s="22"/>
      <c r="S827" s="22"/>
    </row>
    <row r="828">
      <c r="Q828" s="22"/>
      <c r="R828" s="22"/>
      <c r="S828" s="22"/>
    </row>
    <row r="829">
      <c r="Q829" s="22"/>
      <c r="R829" s="22"/>
      <c r="S829" s="22"/>
    </row>
    <row r="830">
      <c r="Q830" s="22"/>
      <c r="R830" s="22"/>
      <c r="S830" s="22"/>
    </row>
    <row r="831">
      <c r="Q831" s="22"/>
      <c r="R831" s="22"/>
      <c r="S831" s="22"/>
    </row>
    <row r="832">
      <c r="Q832" s="22"/>
      <c r="R832" s="22"/>
      <c r="S832" s="22"/>
    </row>
    <row r="833">
      <c r="Q833" s="22"/>
      <c r="R833" s="22"/>
      <c r="S833" s="22"/>
    </row>
    <row r="834">
      <c r="Q834" s="22"/>
      <c r="R834" s="22"/>
      <c r="S834" s="22"/>
    </row>
    <row r="835">
      <c r="Q835" s="22"/>
      <c r="R835" s="22"/>
      <c r="S835" s="22"/>
    </row>
    <row r="836">
      <c r="Q836" s="22"/>
      <c r="R836" s="22"/>
      <c r="S836" s="22"/>
    </row>
    <row r="837">
      <c r="Q837" s="22"/>
      <c r="R837" s="22"/>
      <c r="S837" s="22"/>
    </row>
    <row r="838">
      <c r="Q838" s="22"/>
      <c r="R838" s="22"/>
      <c r="S838" s="22"/>
    </row>
    <row r="839">
      <c r="Q839" s="22"/>
      <c r="R839" s="22"/>
      <c r="S839" s="22"/>
    </row>
    <row r="840">
      <c r="Q840" s="22"/>
      <c r="R840" s="22"/>
      <c r="S840" s="22"/>
    </row>
    <row r="841">
      <c r="Q841" s="22"/>
      <c r="R841" s="22"/>
      <c r="S841" s="22"/>
    </row>
    <row r="842">
      <c r="Q842" s="22"/>
      <c r="R842" s="22"/>
      <c r="S842" s="22"/>
    </row>
    <row r="843">
      <c r="Q843" s="22"/>
      <c r="R843" s="22"/>
      <c r="S843" s="22"/>
    </row>
    <row r="844">
      <c r="Q844" s="22"/>
      <c r="R844" s="22"/>
      <c r="S844" s="22"/>
    </row>
    <row r="845">
      <c r="Q845" s="22"/>
      <c r="R845" s="22"/>
      <c r="S845" s="22"/>
    </row>
    <row r="846">
      <c r="Q846" s="22"/>
      <c r="R846" s="22"/>
      <c r="S846" s="22"/>
    </row>
    <row r="847">
      <c r="Q847" s="22"/>
      <c r="R847" s="22"/>
      <c r="S847" s="22"/>
    </row>
    <row r="848">
      <c r="Q848" s="22"/>
      <c r="R848" s="22"/>
      <c r="S848" s="22"/>
    </row>
    <row r="849">
      <c r="Q849" s="22"/>
      <c r="R849" s="22"/>
      <c r="S849" s="22"/>
    </row>
    <row r="850">
      <c r="Q850" s="22"/>
      <c r="R850" s="22"/>
      <c r="S850" s="22"/>
    </row>
    <row r="851">
      <c r="Q851" s="22"/>
      <c r="R851" s="22"/>
      <c r="S851" s="22"/>
    </row>
    <row r="852">
      <c r="Q852" s="22"/>
      <c r="R852" s="22"/>
      <c r="S852" s="22"/>
    </row>
    <row r="853">
      <c r="Q853" s="22"/>
      <c r="R853" s="22"/>
      <c r="S853" s="22"/>
    </row>
    <row r="854">
      <c r="Q854" s="22"/>
      <c r="R854" s="22"/>
      <c r="S854" s="22"/>
    </row>
    <row r="855">
      <c r="Q855" s="22"/>
      <c r="R855" s="22"/>
      <c r="S855" s="22"/>
    </row>
    <row r="856">
      <c r="Q856" s="22"/>
      <c r="R856" s="22"/>
      <c r="S856" s="22"/>
    </row>
    <row r="857">
      <c r="Q857" s="22"/>
      <c r="R857" s="22"/>
      <c r="S857" s="22"/>
    </row>
    <row r="858">
      <c r="Q858" s="22"/>
      <c r="R858" s="22"/>
      <c r="S858" s="22"/>
    </row>
    <row r="859">
      <c r="Q859" s="22"/>
      <c r="R859" s="22"/>
      <c r="S859" s="22"/>
    </row>
    <row r="860">
      <c r="Q860" s="22"/>
      <c r="R860" s="22"/>
      <c r="S860" s="22"/>
    </row>
    <row r="861">
      <c r="Q861" s="22"/>
      <c r="R861" s="22"/>
      <c r="S861" s="22"/>
    </row>
    <row r="862">
      <c r="Q862" s="22"/>
      <c r="R862" s="22"/>
      <c r="S862" s="22"/>
    </row>
    <row r="863">
      <c r="Q863" s="22"/>
      <c r="R863" s="22"/>
      <c r="S863" s="22"/>
    </row>
    <row r="864">
      <c r="Q864" s="22"/>
      <c r="R864" s="22"/>
      <c r="S864" s="22"/>
    </row>
    <row r="865">
      <c r="Q865" s="22"/>
      <c r="R865" s="22"/>
      <c r="S865" s="22"/>
    </row>
    <row r="866">
      <c r="Q866" s="22"/>
      <c r="R866" s="22"/>
      <c r="S866" s="22"/>
    </row>
    <row r="867">
      <c r="Q867" s="22"/>
      <c r="R867" s="22"/>
      <c r="S867" s="22"/>
    </row>
    <row r="868">
      <c r="Q868" s="22"/>
      <c r="R868" s="22"/>
      <c r="S868" s="22"/>
    </row>
    <row r="869">
      <c r="Q869" s="22"/>
      <c r="R869" s="22"/>
      <c r="S869" s="22"/>
    </row>
    <row r="870">
      <c r="Q870" s="22"/>
      <c r="R870" s="22"/>
      <c r="S870" s="22"/>
    </row>
    <row r="871">
      <c r="Q871" s="22"/>
      <c r="R871" s="22"/>
      <c r="S871" s="22"/>
    </row>
    <row r="872">
      <c r="Q872" s="22"/>
      <c r="R872" s="22"/>
      <c r="S872" s="22"/>
    </row>
    <row r="873">
      <c r="Q873" s="22"/>
      <c r="R873" s="22"/>
      <c r="S873" s="22"/>
    </row>
    <row r="874">
      <c r="Q874" s="22"/>
      <c r="R874" s="22"/>
      <c r="S874" s="22"/>
    </row>
    <row r="875">
      <c r="Q875" s="22"/>
      <c r="R875" s="22"/>
      <c r="S875" s="22"/>
    </row>
    <row r="876">
      <c r="Q876" s="22"/>
      <c r="R876" s="22"/>
      <c r="S876" s="22"/>
    </row>
    <row r="877">
      <c r="Q877" s="22"/>
      <c r="R877" s="22"/>
      <c r="S877" s="22"/>
    </row>
    <row r="878">
      <c r="Q878" s="22"/>
      <c r="R878" s="22"/>
      <c r="S878" s="22"/>
    </row>
    <row r="879">
      <c r="Q879" s="22"/>
      <c r="R879" s="22"/>
      <c r="S879" s="22"/>
    </row>
    <row r="880">
      <c r="Q880" s="22"/>
      <c r="R880" s="22"/>
      <c r="S880" s="22"/>
    </row>
    <row r="881">
      <c r="Q881" s="22"/>
      <c r="R881" s="22"/>
      <c r="S881" s="22"/>
    </row>
    <row r="882">
      <c r="Q882" s="22"/>
      <c r="R882" s="22"/>
      <c r="S882" s="22"/>
    </row>
    <row r="883">
      <c r="Q883" s="22"/>
      <c r="R883" s="22"/>
      <c r="S883" s="22"/>
    </row>
    <row r="884">
      <c r="Q884" s="22"/>
      <c r="R884" s="22"/>
      <c r="S884" s="22"/>
    </row>
    <row r="885">
      <c r="Q885" s="22"/>
      <c r="R885" s="22"/>
      <c r="S885" s="22"/>
    </row>
    <row r="886">
      <c r="Q886" s="22"/>
      <c r="R886" s="22"/>
      <c r="S886" s="22"/>
    </row>
    <row r="887">
      <c r="Q887" s="22"/>
      <c r="R887" s="22"/>
      <c r="S887" s="22"/>
    </row>
    <row r="888">
      <c r="Q888" s="22"/>
      <c r="R888" s="22"/>
      <c r="S888" s="22"/>
    </row>
    <row r="889">
      <c r="Q889" s="22"/>
      <c r="R889" s="22"/>
      <c r="S889" s="22"/>
    </row>
    <row r="890">
      <c r="Q890" s="22"/>
      <c r="R890" s="22"/>
      <c r="S890" s="22"/>
    </row>
    <row r="891">
      <c r="Q891" s="22"/>
      <c r="R891" s="22"/>
      <c r="S891" s="22"/>
    </row>
    <row r="892">
      <c r="Q892" s="22"/>
      <c r="R892" s="22"/>
      <c r="S892" s="22"/>
    </row>
    <row r="893">
      <c r="Q893" s="22"/>
      <c r="R893" s="22"/>
      <c r="S893" s="22"/>
    </row>
    <row r="894">
      <c r="Q894" s="22"/>
      <c r="R894" s="22"/>
      <c r="S894" s="22"/>
    </row>
    <row r="895">
      <c r="Q895" s="22"/>
      <c r="R895" s="22"/>
      <c r="S895" s="22"/>
    </row>
    <row r="896">
      <c r="Q896" s="22"/>
      <c r="R896" s="22"/>
      <c r="S896" s="22"/>
    </row>
    <row r="897">
      <c r="Q897" s="22"/>
      <c r="R897" s="22"/>
      <c r="S897" s="22"/>
    </row>
    <row r="898">
      <c r="Q898" s="22"/>
      <c r="R898" s="22"/>
      <c r="S898" s="22"/>
    </row>
    <row r="899">
      <c r="Q899" s="22"/>
      <c r="R899" s="22"/>
      <c r="S899" s="22"/>
    </row>
    <row r="900">
      <c r="Q900" s="22"/>
      <c r="R900" s="22"/>
      <c r="S900" s="22"/>
    </row>
    <row r="901">
      <c r="Q901" s="22"/>
      <c r="R901" s="22"/>
      <c r="S901" s="22"/>
    </row>
    <row r="902">
      <c r="Q902" s="22"/>
      <c r="R902" s="22"/>
      <c r="S902" s="22"/>
    </row>
    <row r="903">
      <c r="Q903" s="22"/>
      <c r="R903" s="22"/>
      <c r="S903" s="22"/>
    </row>
    <row r="904">
      <c r="Q904" s="22"/>
      <c r="R904" s="22"/>
      <c r="S904" s="22"/>
    </row>
    <row r="905">
      <c r="Q905" s="22"/>
      <c r="R905" s="22"/>
      <c r="S905" s="22"/>
    </row>
    <row r="906">
      <c r="Q906" s="22"/>
      <c r="R906" s="22"/>
      <c r="S906" s="22"/>
    </row>
    <row r="907">
      <c r="Q907" s="22"/>
      <c r="R907" s="22"/>
      <c r="S907" s="22"/>
    </row>
    <row r="908">
      <c r="Q908" s="22"/>
      <c r="R908" s="22"/>
      <c r="S908" s="22"/>
    </row>
    <row r="909">
      <c r="Q909" s="22"/>
      <c r="R909" s="22"/>
      <c r="S909" s="22"/>
    </row>
    <row r="910">
      <c r="Q910" s="22"/>
      <c r="R910" s="22"/>
      <c r="S910" s="22"/>
    </row>
    <row r="911">
      <c r="Q911" s="22"/>
      <c r="R911" s="22"/>
      <c r="S911" s="22"/>
    </row>
    <row r="912">
      <c r="Q912" s="22"/>
      <c r="R912" s="22"/>
      <c r="S912" s="22"/>
    </row>
    <row r="913">
      <c r="Q913" s="22"/>
      <c r="R913" s="22"/>
      <c r="S913" s="22"/>
    </row>
    <row r="914">
      <c r="Q914" s="22"/>
      <c r="R914" s="22"/>
      <c r="S914" s="22"/>
    </row>
    <row r="915">
      <c r="Q915" s="22"/>
      <c r="R915" s="22"/>
      <c r="S915" s="22"/>
    </row>
    <row r="916">
      <c r="Q916" s="22"/>
      <c r="R916" s="22"/>
      <c r="S916" s="22"/>
    </row>
    <row r="917">
      <c r="Q917" s="22"/>
      <c r="R917" s="22"/>
      <c r="S917" s="22"/>
    </row>
    <row r="918">
      <c r="Q918" s="22"/>
      <c r="R918" s="22"/>
      <c r="S918" s="22"/>
    </row>
    <row r="919">
      <c r="Q919" s="22"/>
      <c r="R919" s="22"/>
      <c r="S919" s="22"/>
    </row>
    <row r="920">
      <c r="Q920" s="22"/>
      <c r="R920" s="22"/>
      <c r="S920" s="22"/>
    </row>
    <row r="921">
      <c r="Q921" s="22"/>
      <c r="R921" s="22"/>
      <c r="S921" s="22"/>
    </row>
    <row r="922">
      <c r="Q922" s="22"/>
      <c r="R922" s="22"/>
      <c r="S922" s="22"/>
    </row>
    <row r="923">
      <c r="Q923" s="22"/>
      <c r="R923" s="22"/>
      <c r="S923" s="22"/>
    </row>
    <row r="924">
      <c r="Q924" s="22"/>
      <c r="R924" s="22"/>
      <c r="S924" s="22"/>
    </row>
    <row r="925">
      <c r="Q925" s="22"/>
      <c r="R925" s="22"/>
      <c r="S925" s="22"/>
    </row>
    <row r="926">
      <c r="Q926" s="22"/>
      <c r="R926" s="22"/>
      <c r="S926" s="22"/>
    </row>
    <row r="927">
      <c r="Q927" s="22"/>
      <c r="R927" s="22"/>
      <c r="S927" s="22"/>
    </row>
    <row r="928">
      <c r="Q928" s="22"/>
      <c r="R928" s="22"/>
      <c r="S928" s="22"/>
    </row>
    <row r="929">
      <c r="Q929" s="22"/>
      <c r="R929" s="22"/>
      <c r="S929" s="22"/>
    </row>
    <row r="930">
      <c r="Q930" s="22"/>
      <c r="R930" s="22"/>
      <c r="S930" s="22"/>
    </row>
    <row r="931">
      <c r="Q931" s="22"/>
      <c r="R931" s="22"/>
      <c r="S931" s="22"/>
    </row>
    <row r="932">
      <c r="Q932" s="22"/>
      <c r="R932" s="22"/>
      <c r="S932" s="22"/>
    </row>
    <row r="933">
      <c r="Q933" s="22"/>
      <c r="R933" s="22"/>
      <c r="S933" s="22"/>
    </row>
    <row r="934">
      <c r="Q934" s="22"/>
      <c r="R934" s="22"/>
      <c r="S934" s="22"/>
    </row>
    <row r="935">
      <c r="Q935" s="22"/>
      <c r="R935" s="22"/>
      <c r="S935" s="22"/>
    </row>
    <row r="936">
      <c r="Q936" s="22"/>
      <c r="R936" s="22"/>
      <c r="S936" s="22"/>
    </row>
    <row r="937">
      <c r="Q937" s="22"/>
      <c r="R937" s="22"/>
      <c r="S937" s="22"/>
    </row>
    <row r="938">
      <c r="Q938" s="22"/>
      <c r="R938" s="22"/>
      <c r="S938" s="22"/>
    </row>
    <row r="939">
      <c r="Q939" s="22"/>
      <c r="R939" s="22"/>
      <c r="S939" s="22"/>
    </row>
    <row r="940">
      <c r="Q940" s="22"/>
      <c r="R940" s="22"/>
      <c r="S940" s="22"/>
    </row>
    <row r="941">
      <c r="Q941" s="22"/>
      <c r="R941" s="22"/>
      <c r="S941" s="22"/>
    </row>
    <row r="942">
      <c r="Q942" s="22"/>
      <c r="R942" s="22"/>
      <c r="S942" s="22"/>
    </row>
    <row r="943">
      <c r="Q943" s="22"/>
      <c r="R943" s="22"/>
      <c r="S943" s="22"/>
    </row>
    <row r="944">
      <c r="Q944" s="22"/>
      <c r="R944" s="22"/>
      <c r="S944" s="22"/>
    </row>
    <row r="945">
      <c r="Q945" s="22"/>
      <c r="R945" s="22"/>
      <c r="S945" s="22"/>
    </row>
    <row r="946">
      <c r="Q946" s="22"/>
      <c r="R946" s="22"/>
      <c r="S946" s="22"/>
    </row>
    <row r="947">
      <c r="Q947" s="22"/>
      <c r="R947" s="22"/>
      <c r="S947" s="22"/>
    </row>
    <row r="948">
      <c r="Q948" s="22"/>
      <c r="R948" s="22"/>
      <c r="S948" s="22"/>
    </row>
    <row r="949">
      <c r="Q949" s="22"/>
      <c r="R949" s="22"/>
      <c r="S949" s="22"/>
    </row>
    <row r="950">
      <c r="Q950" s="22"/>
      <c r="R950" s="22"/>
      <c r="S950" s="22"/>
    </row>
    <row r="951">
      <c r="Q951" s="22"/>
      <c r="R951" s="22"/>
      <c r="S951" s="22"/>
    </row>
    <row r="952">
      <c r="Q952" s="22"/>
      <c r="R952" s="22"/>
      <c r="S952" s="22"/>
    </row>
    <row r="953">
      <c r="Q953" s="22"/>
      <c r="R953" s="22"/>
      <c r="S953" s="22"/>
    </row>
    <row r="954">
      <c r="Q954" s="22"/>
      <c r="R954" s="22"/>
      <c r="S954" s="22"/>
    </row>
    <row r="955">
      <c r="Q955" s="22"/>
      <c r="R955" s="22"/>
      <c r="S955" s="22"/>
    </row>
    <row r="956">
      <c r="Q956" s="22"/>
      <c r="R956" s="22"/>
      <c r="S956" s="22"/>
    </row>
    <row r="957">
      <c r="Q957" s="22"/>
      <c r="R957" s="22"/>
      <c r="S957" s="22"/>
    </row>
    <row r="958">
      <c r="Q958" s="22"/>
      <c r="R958" s="22"/>
      <c r="S958" s="22"/>
    </row>
    <row r="959">
      <c r="Q959" s="22"/>
      <c r="R959" s="22"/>
      <c r="S959" s="22"/>
    </row>
    <row r="960">
      <c r="Q960" s="22"/>
      <c r="R960" s="22"/>
      <c r="S960" s="22"/>
    </row>
    <row r="961">
      <c r="Q961" s="22"/>
      <c r="R961" s="22"/>
      <c r="S961" s="22"/>
    </row>
    <row r="962">
      <c r="Q962" s="22"/>
      <c r="R962" s="22"/>
      <c r="S962" s="22"/>
    </row>
    <row r="963">
      <c r="Q963" s="22"/>
      <c r="R963" s="22"/>
      <c r="S963" s="22"/>
    </row>
    <row r="964">
      <c r="Q964" s="22"/>
      <c r="R964" s="22"/>
      <c r="S964" s="22"/>
    </row>
    <row r="965">
      <c r="Q965" s="22"/>
      <c r="R965" s="22"/>
      <c r="S965" s="22"/>
    </row>
    <row r="966">
      <c r="Q966" s="22"/>
      <c r="R966" s="22"/>
      <c r="S966" s="22"/>
    </row>
    <row r="967">
      <c r="Q967" s="22"/>
      <c r="R967" s="22"/>
      <c r="S967" s="22"/>
    </row>
    <row r="968">
      <c r="Q968" s="22"/>
      <c r="R968" s="22"/>
      <c r="S968" s="22"/>
    </row>
    <row r="969">
      <c r="Q969" s="22"/>
      <c r="R969" s="22"/>
      <c r="S969" s="22"/>
    </row>
    <row r="970">
      <c r="Q970" s="22"/>
      <c r="R970" s="22"/>
      <c r="S970" s="22"/>
    </row>
    <row r="971">
      <c r="Q971" s="22"/>
      <c r="R971" s="22"/>
      <c r="S971" s="22"/>
    </row>
    <row r="972">
      <c r="Q972" s="22"/>
      <c r="R972" s="22"/>
      <c r="S972" s="22"/>
    </row>
    <row r="973">
      <c r="Q973" s="22"/>
      <c r="R973" s="22"/>
      <c r="S973" s="22"/>
    </row>
    <row r="974">
      <c r="Q974" s="22"/>
      <c r="R974" s="22"/>
      <c r="S974" s="22"/>
    </row>
    <row r="975">
      <c r="Q975" s="22"/>
      <c r="R975" s="22"/>
      <c r="S975" s="22"/>
    </row>
    <row r="976">
      <c r="Q976" s="22"/>
      <c r="R976" s="22"/>
      <c r="S976" s="22"/>
    </row>
    <row r="977">
      <c r="Q977" s="22"/>
      <c r="R977" s="22"/>
      <c r="S977" s="22"/>
    </row>
    <row r="978">
      <c r="Q978" s="22"/>
      <c r="R978" s="22"/>
      <c r="S978" s="22"/>
    </row>
    <row r="979">
      <c r="Q979" s="22"/>
      <c r="R979" s="22"/>
      <c r="S979" s="22"/>
    </row>
    <row r="980">
      <c r="Q980" s="22"/>
      <c r="R980" s="22"/>
      <c r="S980" s="22"/>
    </row>
    <row r="981">
      <c r="Q981" s="22"/>
      <c r="R981" s="22"/>
      <c r="S981" s="22"/>
    </row>
    <row r="982">
      <c r="Q982" s="22"/>
      <c r="R982" s="22"/>
      <c r="S982" s="22"/>
    </row>
    <row r="983">
      <c r="Q983" s="22"/>
      <c r="R983" s="22"/>
      <c r="S983" s="22"/>
    </row>
    <row r="984">
      <c r="Q984" s="22"/>
      <c r="R984" s="22"/>
      <c r="S984" s="22"/>
    </row>
    <row r="985">
      <c r="Q985" s="22"/>
      <c r="R985" s="22"/>
      <c r="S985" s="22"/>
    </row>
    <row r="986">
      <c r="Q986" s="22"/>
      <c r="R986" s="22"/>
      <c r="S986" s="22"/>
    </row>
    <row r="987">
      <c r="Q987" s="22"/>
      <c r="R987" s="22"/>
      <c r="S987" s="22"/>
    </row>
    <row r="988">
      <c r="Q988" s="22"/>
      <c r="R988" s="22"/>
      <c r="S988" s="22"/>
    </row>
    <row r="989">
      <c r="Q989" s="22"/>
      <c r="R989" s="22"/>
      <c r="S989" s="22"/>
    </row>
    <row r="990">
      <c r="Q990" s="22"/>
      <c r="R990" s="22"/>
      <c r="S990" s="22"/>
    </row>
    <row r="991">
      <c r="Q991" s="22"/>
      <c r="R991" s="22"/>
      <c r="S991" s="22"/>
    </row>
    <row r="992">
      <c r="Q992" s="22"/>
      <c r="R992" s="22"/>
      <c r="S992" s="22"/>
    </row>
    <row r="993">
      <c r="Q993" s="22"/>
      <c r="R993" s="22"/>
      <c r="S993" s="22"/>
    </row>
    <row r="994">
      <c r="Q994" s="22"/>
      <c r="R994" s="22"/>
      <c r="S994" s="22"/>
    </row>
    <row r="995">
      <c r="Q995" s="22"/>
      <c r="R995" s="22"/>
      <c r="S995" s="22"/>
    </row>
    <row r="996">
      <c r="Q996" s="22"/>
      <c r="R996" s="22"/>
      <c r="S996" s="22"/>
    </row>
    <row r="997">
      <c r="Q997" s="22"/>
      <c r="R997" s="22"/>
      <c r="S997" s="22"/>
    </row>
    <row r="998">
      <c r="Q998" s="22"/>
      <c r="R998" s="22"/>
      <c r="S998" s="22"/>
    </row>
    <row r="999">
      <c r="Q999" s="22"/>
      <c r="R999" s="22"/>
      <c r="S999" s="22"/>
    </row>
  </sheetData>
  <dataValidations>
    <dataValidation type="list" allowBlank="1" showErrorMessage="1" sqref="Q2:R57">
      <formula1>"Si,No"</formula1>
    </dataValidation>
  </dataValidations>
  <hyperlinks>
    <hyperlink r:id="rId1" ref="T2"/>
    <hyperlink r:id="rId2" ref="T3"/>
    <hyperlink r:id="rId3" ref="T4"/>
    <hyperlink r:id="rId4" ref="T5"/>
    <hyperlink r:id="rId5" ref="T12"/>
    <hyperlink r:id="rId6" ref="T13"/>
    <hyperlink r:id="rId7" ref="T14"/>
    <hyperlink r:id="rId8" ref="T15"/>
    <hyperlink r:id="rId9" ref="T16"/>
    <hyperlink r:id="rId10" location="tabulados" ref="T17"/>
    <hyperlink r:id="rId11" ref="T18"/>
    <hyperlink r:id="rId12" ref="T19"/>
    <hyperlink r:id="rId13" ref="T21"/>
    <hyperlink r:id="rId14" ref="T22"/>
    <hyperlink r:id="rId15" ref="T23"/>
    <hyperlink r:id="rId16" ref="T24"/>
    <hyperlink r:id="rId17" ref="T25"/>
    <hyperlink r:id="rId18" ref="T26"/>
    <hyperlink r:id="rId19" ref="T27"/>
    <hyperlink r:id="rId20" location="Tabulados" ref="T28"/>
    <hyperlink r:id="rId21" ref="T29"/>
    <hyperlink r:id="rId22" ref="T30"/>
    <hyperlink r:id="rId23" ref="T31"/>
    <hyperlink r:id="rId24" ref="T32"/>
    <hyperlink r:id="rId25" ref="T33"/>
    <hyperlink r:id="rId26" location="Tabulados" ref="T34"/>
    <hyperlink r:id="rId27" ref="T35"/>
    <hyperlink r:id="rId28" ref="T37"/>
    <hyperlink r:id="rId29" location="/presidencia/entidad/1/1/2/1" ref="T38"/>
    <hyperlink r:id="rId30" location="Tabulados" ref="T39"/>
    <hyperlink r:id="rId31" ref="T40"/>
    <hyperlink r:id="rId32" location="Tabulados" ref="T41"/>
    <hyperlink r:id="rId33" ref="T42"/>
    <hyperlink r:id="rId34" ref="T43"/>
    <hyperlink r:id="rId35" ref="T44"/>
    <hyperlink r:id="rId36" ref="T45"/>
    <hyperlink r:id="rId37" ref="T46"/>
    <hyperlink r:id="rId38" ref="T47"/>
    <hyperlink r:id="rId39" ref="W48"/>
    <hyperlink r:id="rId40" ref="T49"/>
    <hyperlink r:id="rId41" ref="T50"/>
    <hyperlink r:id="rId42" ref="T51"/>
    <hyperlink r:id="rId43" ref="T52"/>
    <hyperlink r:id="rId44" ref="W52"/>
    <hyperlink r:id="rId45" ref="T53"/>
    <hyperlink r:id="rId46" ref="W53"/>
    <hyperlink r:id="rId47" ref="T54"/>
    <hyperlink r:id="rId48" ref="T55"/>
    <hyperlink r:id="rId49" ref="T56"/>
    <hyperlink r:id="rId50" ref="T57"/>
  </hyperlinks>
  <drawing r:id="rId5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4" t="s">
        <v>1</v>
      </c>
      <c r="B1" s="23" t="s">
        <v>374</v>
      </c>
      <c r="C1" s="23" t="s">
        <v>0</v>
      </c>
      <c r="D1" s="23" t="s">
        <v>37</v>
      </c>
      <c r="E1" s="23" t="s">
        <v>39</v>
      </c>
      <c r="F1" s="71" t="s">
        <v>375</v>
      </c>
      <c r="G1" s="71"/>
    </row>
    <row r="2">
      <c r="A2" s="27" t="s">
        <v>4</v>
      </c>
      <c r="B2" s="23" t="s">
        <v>378</v>
      </c>
      <c r="C2" s="7">
        <v>2010.0</v>
      </c>
      <c r="D2" s="9" t="s">
        <v>5</v>
      </c>
      <c r="E2" s="9" t="s">
        <v>21</v>
      </c>
      <c r="F2" s="72">
        <v>3.3</v>
      </c>
    </row>
    <row r="3">
      <c r="A3" s="24" t="s">
        <v>5</v>
      </c>
      <c r="B3" s="23" t="s">
        <v>384</v>
      </c>
      <c r="C3" s="7">
        <v>2010.0</v>
      </c>
      <c r="D3" s="9" t="s">
        <v>5</v>
      </c>
      <c r="E3" s="9" t="s">
        <v>21</v>
      </c>
      <c r="F3" s="72">
        <v>2.6</v>
      </c>
    </row>
    <row r="4">
      <c r="A4" s="24" t="s">
        <v>6</v>
      </c>
      <c r="B4" s="23" t="s">
        <v>394</v>
      </c>
      <c r="C4" s="7">
        <v>2010.0</v>
      </c>
      <c r="D4" s="9" t="s">
        <v>5</v>
      </c>
      <c r="E4" s="9" t="s">
        <v>21</v>
      </c>
      <c r="F4" s="72">
        <v>3.3</v>
      </c>
    </row>
    <row r="5">
      <c r="A5" s="24" t="s">
        <v>7</v>
      </c>
      <c r="B5" s="23" t="s">
        <v>385</v>
      </c>
      <c r="C5" s="7">
        <v>2010.0</v>
      </c>
      <c r="D5" s="9" t="s">
        <v>5</v>
      </c>
      <c r="E5" s="9" t="s">
        <v>21</v>
      </c>
      <c r="F5" s="72">
        <v>8.5</v>
      </c>
    </row>
    <row r="6">
      <c r="A6" s="24" t="s">
        <v>8</v>
      </c>
      <c r="B6" s="23" t="s">
        <v>405</v>
      </c>
      <c r="C6" s="7">
        <v>2010.0</v>
      </c>
      <c r="D6" s="9" t="s">
        <v>5</v>
      </c>
      <c r="E6" s="9" t="s">
        <v>21</v>
      </c>
      <c r="F6" s="72">
        <v>2.7</v>
      </c>
    </row>
    <row r="7">
      <c r="A7" s="24" t="s">
        <v>9</v>
      </c>
      <c r="B7" s="23" t="s">
        <v>397</v>
      </c>
      <c r="C7" s="7">
        <v>2010.0</v>
      </c>
      <c r="D7" s="9" t="s">
        <v>5</v>
      </c>
      <c r="E7" s="9" t="s">
        <v>21</v>
      </c>
      <c r="F7" s="72">
        <v>5.2</v>
      </c>
    </row>
    <row r="8">
      <c r="A8" s="24" t="s">
        <v>10</v>
      </c>
      <c r="B8" s="23" t="s">
        <v>388</v>
      </c>
      <c r="C8" s="7">
        <v>2010.0</v>
      </c>
      <c r="D8" s="9" t="s">
        <v>5</v>
      </c>
      <c r="E8" s="9" t="s">
        <v>21</v>
      </c>
      <c r="F8" s="73">
        <v>18.3</v>
      </c>
    </row>
    <row r="9">
      <c r="A9" s="24" t="s">
        <v>11</v>
      </c>
      <c r="B9" s="23" t="s">
        <v>402</v>
      </c>
      <c r="C9" s="7">
        <v>2010.0</v>
      </c>
      <c r="D9" s="9" t="s">
        <v>5</v>
      </c>
      <c r="E9" s="9" t="s">
        <v>21</v>
      </c>
      <c r="F9" s="73">
        <v>3.7</v>
      </c>
    </row>
    <row r="10">
      <c r="A10" s="24" t="s">
        <v>12</v>
      </c>
      <c r="B10" s="23" t="s">
        <v>401</v>
      </c>
      <c r="C10" s="7">
        <v>2010.0</v>
      </c>
      <c r="D10" s="9" t="s">
        <v>5</v>
      </c>
      <c r="E10" s="9" t="s">
        <v>21</v>
      </c>
      <c r="F10" s="73">
        <v>2.1</v>
      </c>
    </row>
    <row r="11">
      <c r="A11" s="24">
        <v>10.0</v>
      </c>
      <c r="B11" s="23" t="s">
        <v>403</v>
      </c>
      <c r="C11" s="7">
        <v>2010.0</v>
      </c>
      <c r="D11" s="9" t="s">
        <v>5</v>
      </c>
      <c r="E11" s="9" t="s">
        <v>21</v>
      </c>
      <c r="F11" s="72">
        <v>3.9</v>
      </c>
    </row>
    <row r="12">
      <c r="A12" s="24">
        <v>11.0</v>
      </c>
      <c r="B12" s="23" t="s">
        <v>395</v>
      </c>
      <c r="C12" s="7">
        <v>2010.0</v>
      </c>
      <c r="D12" s="9" t="s">
        <v>5</v>
      </c>
      <c r="E12" s="9" t="s">
        <v>21</v>
      </c>
      <c r="F12" s="72">
        <v>8.3</v>
      </c>
    </row>
    <row r="13">
      <c r="A13" s="24">
        <v>12.0</v>
      </c>
      <c r="B13" s="23" t="s">
        <v>377</v>
      </c>
      <c r="C13" s="7">
        <v>2010.0</v>
      </c>
      <c r="D13" s="9" t="s">
        <v>5</v>
      </c>
      <c r="E13" s="9" t="s">
        <v>21</v>
      </c>
      <c r="F13" s="72">
        <v>17.0</v>
      </c>
    </row>
    <row r="14">
      <c r="A14" s="24">
        <v>13.0</v>
      </c>
      <c r="B14" s="23" t="s">
        <v>382</v>
      </c>
      <c r="C14" s="7">
        <v>2010.0</v>
      </c>
      <c r="D14" s="9" t="s">
        <v>5</v>
      </c>
      <c r="E14" s="9" t="s">
        <v>21</v>
      </c>
      <c r="F14" s="72">
        <v>10.5</v>
      </c>
    </row>
    <row r="15">
      <c r="A15" s="24">
        <v>14.0</v>
      </c>
      <c r="B15" s="23" t="s">
        <v>404</v>
      </c>
      <c r="C15" s="7">
        <v>2010.0</v>
      </c>
      <c r="D15" s="9" t="s">
        <v>5</v>
      </c>
      <c r="E15" s="9" t="s">
        <v>21</v>
      </c>
      <c r="F15" s="72">
        <v>4.5</v>
      </c>
    </row>
    <row r="16">
      <c r="A16" s="24">
        <v>15.0</v>
      </c>
      <c r="B16" s="23" t="s">
        <v>383</v>
      </c>
      <c r="C16" s="7">
        <v>2010.0</v>
      </c>
      <c r="D16" s="9" t="s">
        <v>5</v>
      </c>
      <c r="E16" s="9" t="s">
        <v>21</v>
      </c>
      <c r="F16" s="73">
        <v>4.5</v>
      </c>
    </row>
    <row r="17">
      <c r="A17" s="24">
        <v>16.0</v>
      </c>
      <c r="B17" s="23" t="s">
        <v>380</v>
      </c>
      <c r="C17" s="7">
        <v>2010.0</v>
      </c>
      <c r="D17" s="9" t="s">
        <v>5</v>
      </c>
      <c r="E17" s="9" t="s">
        <v>21</v>
      </c>
      <c r="F17" s="73">
        <v>10.4</v>
      </c>
    </row>
    <row r="18">
      <c r="A18" s="24">
        <v>17.0</v>
      </c>
      <c r="B18" s="23" t="s">
        <v>387</v>
      </c>
      <c r="C18" s="7">
        <v>2010.0</v>
      </c>
      <c r="D18" s="9" t="s">
        <v>5</v>
      </c>
      <c r="E18" s="9" t="s">
        <v>21</v>
      </c>
      <c r="F18" s="73">
        <v>6.5</v>
      </c>
    </row>
    <row r="19">
      <c r="A19" s="24">
        <v>18.0</v>
      </c>
      <c r="B19" s="23" t="s">
        <v>393</v>
      </c>
      <c r="C19" s="7">
        <v>2010.0</v>
      </c>
      <c r="D19" s="9" t="s">
        <v>5</v>
      </c>
      <c r="E19" s="9" t="s">
        <v>21</v>
      </c>
      <c r="F19" s="73">
        <v>6.5</v>
      </c>
    </row>
    <row r="20">
      <c r="A20" s="24">
        <v>19.0</v>
      </c>
      <c r="B20" s="23" t="s">
        <v>408</v>
      </c>
      <c r="C20" s="7">
        <v>2010.0</v>
      </c>
      <c r="D20" s="9" t="s">
        <v>5</v>
      </c>
      <c r="E20" s="9" t="s">
        <v>21</v>
      </c>
      <c r="F20" s="73">
        <v>2.2</v>
      </c>
    </row>
    <row r="21">
      <c r="A21" s="24">
        <v>20.0</v>
      </c>
      <c r="B21" s="23" t="s">
        <v>379</v>
      </c>
      <c r="C21" s="7">
        <v>2010.0</v>
      </c>
      <c r="D21" s="9" t="s">
        <v>5</v>
      </c>
      <c r="E21" s="9" t="s">
        <v>21</v>
      </c>
      <c r="F21" s="73">
        <v>16.7</v>
      </c>
    </row>
    <row r="22">
      <c r="A22" s="24">
        <v>21.0</v>
      </c>
      <c r="B22" s="23" t="s">
        <v>386</v>
      </c>
      <c r="C22" s="7">
        <v>2010.0</v>
      </c>
      <c r="D22" s="9" t="s">
        <v>5</v>
      </c>
      <c r="E22" s="9" t="s">
        <v>21</v>
      </c>
      <c r="F22" s="73">
        <v>10.6</v>
      </c>
    </row>
    <row r="23">
      <c r="A23" s="24">
        <v>22.0</v>
      </c>
      <c r="B23" s="23" t="s">
        <v>406</v>
      </c>
      <c r="C23" s="7">
        <v>2010.0</v>
      </c>
      <c r="D23" s="9" t="s">
        <v>5</v>
      </c>
      <c r="E23" s="9" t="s">
        <v>21</v>
      </c>
      <c r="F23" s="73">
        <v>6.4</v>
      </c>
    </row>
    <row r="24">
      <c r="A24" s="24">
        <v>23.0</v>
      </c>
      <c r="B24" s="23" t="s">
        <v>392</v>
      </c>
      <c r="C24" s="7">
        <v>2010.0</v>
      </c>
      <c r="D24" s="9" t="s">
        <v>5</v>
      </c>
      <c r="E24" s="9" t="s">
        <v>21</v>
      </c>
      <c r="F24" s="73">
        <v>4.9</v>
      </c>
    </row>
    <row r="25">
      <c r="A25" s="24">
        <v>24.0</v>
      </c>
      <c r="B25" s="23" t="s">
        <v>389</v>
      </c>
      <c r="C25" s="7">
        <v>2010.0</v>
      </c>
      <c r="D25" s="9" t="s">
        <v>5</v>
      </c>
      <c r="E25" s="9" t="s">
        <v>21</v>
      </c>
      <c r="F25" s="73">
        <v>8.1</v>
      </c>
    </row>
    <row r="26">
      <c r="A26" s="24">
        <v>25.0</v>
      </c>
      <c r="B26" s="23" t="s">
        <v>391</v>
      </c>
      <c r="C26" s="7">
        <v>2010.0</v>
      </c>
      <c r="D26" s="9" t="s">
        <v>5</v>
      </c>
      <c r="E26" s="9" t="s">
        <v>21</v>
      </c>
      <c r="F26" s="73">
        <v>5.1</v>
      </c>
    </row>
    <row r="27">
      <c r="A27" s="24">
        <v>26.0</v>
      </c>
      <c r="B27" s="23" t="s">
        <v>396</v>
      </c>
      <c r="C27" s="7">
        <v>2010.0</v>
      </c>
      <c r="D27" s="9" t="s">
        <v>5</v>
      </c>
      <c r="E27" s="9" t="s">
        <v>21</v>
      </c>
      <c r="F27" s="73">
        <v>3.1</v>
      </c>
    </row>
    <row r="28">
      <c r="A28" s="24">
        <v>27.0</v>
      </c>
      <c r="B28" s="23" t="s">
        <v>376</v>
      </c>
      <c r="C28" s="7">
        <v>2010.0</v>
      </c>
      <c r="D28" s="9" t="s">
        <v>5</v>
      </c>
      <c r="E28" s="9" t="s">
        <v>21</v>
      </c>
      <c r="F28" s="73">
        <v>7.4</v>
      </c>
    </row>
    <row r="29">
      <c r="A29" s="24">
        <v>28.0</v>
      </c>
      <c r="B29" s="23" t="s">
        <v>407</v>
      </c>
      <c r="C29" s="7">
        <v>2010.0</v>
      </c>
      <c r="D29" s="9" t="s">
        <v>5</v>
      </c>
      <c r="E29" s="9" t="s">
        <v>21</v>
      </c>
      <c r="F29" s="73">
        <v>3.7</v>
      </c>
    </row>
    <row r="30">
      <c r="A30" s="24">
        <v>29.0</v>
      </c>
      <c r="B30" s="23" t="s">
        <v>381</v>
      </c>
      <c r="C30" s="7">
        <v>2010.0</v>
      </c>
      <c r="D30" s="9" t="s">
        <v>5</v>
      </c>
      <c r="E30" s="9" t="s">
        <v>21</v>
      </c>
      <c r="F30" s="72">
        <v>5.3</v>
      </c>
    </row>
    <row r="31">
      <c r="A31" s="24">
        <v>30.0</v>
      </c>
      <c r="B31" s="23" t="s">
        <v>390</v>
      </c>
      <c r="C31" s="7">
        <v>2010.0</v>
      </c>
      <c r="D31" s="9" t="s">
        <v>5</v>
      </c>
      <c r="E31" s="9" t="s">
        <v>21</v>
      </c>
      <c r="F31" s="72">
        <v>11.6</v>
      </c>
    </row>
    <row r="32">
      <c r="A32" s="24">
        <v>31.0</v>
      </c>
      <c r="B32" s="23" t="s">
        <v>398</v>
      </c>
      <c r="C32" s="7">
        <v>2010.0</v>
      </c>
      <c r="D32" s="9" t="s">
        <v>5</v>
      </c>
      <c r="E32" s="9" t="s">
        <v>21</v>
      </c>
      <c r="F32" s="72">
        <v>9.4</v>
      </c>
    </row>
    <row r="33">
      <c r="A33" s="24">
        <v>32.0</v>
      </c>
      <c r="B33" s="23" t="s">
        <v>399</v>
      </c>
      <c r="C33" s="7">
        <v>2010.0</v>
      </c>
      <c r="D33" s="9" t="s">
        <v>5</v>
      </c>
      <c r="E33" s="9" t="s">
        <v>21</v>
      </c>
      <c r="F33" s="72">
        <v>5.7</v>
      </c>
    </row>
    <row r="34">
      <c r="A34" s="27" t="s">
        <v>3</v>
      </c>
      <c r="B34" s="23" t="s">
        <v>400</v>
      </c>
      <c r="C34" s="7">
        <v>2010.0</v>
      </c>
      <c r="D34" s="9" t="s">
        <v>5</v>
      </c>
      <c r="E34" s="9" t="s">
        <v>21</v>
      </c>
      <c r="F34" s="72">
        <v>7.0</v>
      </c>
    </row>
    <row r="35">
      <c r="A35" s="27" t="s">
        <v>4</v>
      </c>
      <c r="B35" s="23" t="s">
        <v>378</v>
      </c>
      <c r="C35" s="7">
        <v>2011.0</v>
      </c>
      <c r="D35" s="9" t="s">
        <v>5</v>
      </c>
      <c r="E35" s="9" t="s">
        <v>21</v>
      </c>
      <c r="F35" s="72">
        <v>3.2</v>
      </c>
    </row>
    <row r="36">
      <c r="A36" s="24" t="s">
        <v>5</v>
      </c>
      <c r="B36" s="23" t="s">
        <v>384</v>
      </c>
      <c r="C36" s="7">
        <v>2011.0</v>
      </c>
      <c r="D36" s="9" t="s">
        <v>5</v>
      </c>
      <c r="E36" s="9" t="s">
        <v>21</v>
      </c>
      <c r="F36" s="73">
        <v>2.48</v>
      </c>
    </row>
    <row r="37">
      <c r="A37" s="24" t="s">
        <v>6</v>
      </c>
      <c r="B37" s="23" t="s">
        <v>394</v>
      </c>
      <c r="C37" s="7">
        <v>2011.0</v>
      </c>
      <c r="D37" s="9" t="s">
        <v>5</v>
      </c>
      <c r="E37" s="9" t="s">
        <v>21</v>
      </c>
      <c r="F37" s="73">
        <v>3.11</v>
      </c>
    </row>
    <row r="38">
      <c r="A38" s="24" t="s">
        <v>7</v>
      </c>
      <c r="B38" s="23" t="s">
        <v>385</v>
      </c>
      <c r="C38" s="7">
        <v>2011.0</v>
      </c>
      <c r="D38" s="9" t="s">
        <v>5</v>
      </c>
      <c r="E38" s="9" t="s">
        <v>21</v>
      </c>
      <c r="F38" s="73">
        <v>8.12</v>
      </c>
    </row>
    <row r="39">
      <c r="A39" s="24" t="s">
        <v>8</v>
      </c>
      <c r="B39" s="23" t="s">
        <v>405</v>
      </c>
      <c r="C39" s="7">
        <v>2011.0</v>
      </c>
      <c r="D39" s="9" t="s">
        <v>5</v>
      </c>
      <c r="E39" s="9" t="s">
        <v>21</v>
      </c>
      <c r="F39" s="73">
        <v>2.54</v>
      </c>
    </row>
    <row r="40">
      <c r="A40" s="24" t="s">
        <v>9</v>
      </c>
      <c r="B40" s="23" t="s">
        <v>397</v>
      </c>
      <c r="C40" s="7">
        <v>2011.0</v>
      </c>
      <c r="D40" s="9" t="s">
        <v>5</v>
      </c>
      <c r="E40" s="9" t="s">
        <v>21</v>
      </c>
      <c r="F40" s="73">
        <v>4.96</v>
      </c>
    </row>
    <row r="41">
      <c r="A41" s="24" t="s">
        <v>10</v>
      </c>
      <c r="B41" s="23" t="s">
        <v>388</v>
      </c>
      <c r="C41" s="7">
        <v>2011.0</v>
      </c>
      <c r="D41" s="9" t="s">
        <v>5</v>
      </c>
      <c r="E41" s="9" t="s">
        <v>21</v>
      </c>
      <c r="F41" s="73">
        <v>17.6</v>
      </c>
    </row>
    <row r="42">
      <c r="A42" s="24" t="s">
        <v>11</v>
      </c>
      <c r="B42" s="23" t="s">
        <v>402</v>
      </c>
      <c r="C42" s="7">
        <v>2011.0</v>
      </c>
      <c r="D42" s="9" t="s">
        <v>5</v>
      </c>
      <c r="E42" s="9" t="s">
        <v>21</v>
      </c>
      <c r="F42" s="73">
        <v>3.51</v>
      </c>
    </row>
    <row r="43">
      <c r="A43" s="24" t="s">
        <v>12</v>
      </c>
      <c r="B43" s="23" t="s">
        <v>401</v>
      </c>
      <c r="C43" s="7">
        <v>2011.0</v>
      </c>
      <c r="D43" s="9" t="s">
        <v>5</v>
      </c>
      <c r="E43" s="9" t="s">
        <v>21</v>
      </c>
      <c r="F43" s="73">
        <v>1.99</v>
      </c>
    </row>
    <row r="44">
      <c r="A44" s="24">
        <v>10.0</v>
      </c>
      <c r="B44" s="23" t="s">
        <v>403</v>
      </c>
      <c r="C44" s="7">
        <v>2011.0</v>
      </c>
      <c r="D44" s="9" t="s">
        <v>5</v>
      </c>
      <c r="E44" s="9" t="s">
        <v>21</v>
      </c>
      <c r="F44" s="73">
        <v>3.76</v>
      </c>
    </row>
    <row r="45">
      <c r="A45" s="24">
        <v>11.0</v>
      </c>
      <c r="B45" s="23" t="s">
        <v>395</v>
      </c>
      <c r="C45" s="7">
        <v>2011.0</v>
      </c>
      <c r="D45" s="9" t="s">
        <v>5</v>
      </c>
      <c r="E45" s="9" t="s">
        <v>21</v>
      </c>
      <c r="F45" s="73">
        <v>7.93</v>
      </c>
    </row>
    <row r="46">
      <c r="A46" s="24">
        <v>12.0</v>
      </c>
      <c r="B46" s="23" t="s">
        <v>377</v>
      </c>
      <c r="C46" s="7">
        <v>2011.0</v>
      </c>
      <c r="D46" s="9" t="s">
        <v>5</v>
      </c>
      <c r="E46" s="9" t="s">
        <v>21</v>
      </c>
      <c r="F46" s="73">
        <v>16.39</v>
      </c>
    </row>
    <row r="47">
      <c r="A47" s="24">
        <v>13.0</v>
      </c>
      <c r="B47" s="23" t="s">
        <v>382</v>
      </c>
      <c r="C47" s="7">
        <v>2011.0</v>
      </c>
      <c r="D47" s="9" t="s">
        <v>5</v>
      </c>
      <c r="E47" s="9" t="s">
        <v>21</v>
      </c>
      <c r="F47" s="73">
        <v>10.04</v>
      </c>
    </row>
    <row r="48">
      <c r="A48" s="24">
        <v>14.0</v>
      </c>
      <c r="B48" s="23" t="s">
        <v>404</v>
      </c>
      <c r="C48" s="7">
        <v>2011.0</v>
      </c>
      <c r="D48" s="9" t="s">
        <v>5</v>
      </c>
      <c r="E48" s="9" t="s">
        <v>21</v>
      </c>
      <c r="F48" s="73">
        <v>4.28</v>
      </c>
    </row>
    <row r="49">
      <c r="A49" s="24">
        <v>15.0</v>
      </c>
      <c r="B49" s="23" t="s">
        <v>383</v>
      </c>
      <c r="C49" s="7">
        <v>2011.0</v>
      </c>
      <c r="D49" s="9" t="s">
        <v>5</v>
      </c>
      <c r="E49" s="9" t="s">
        <v>21</v>
      </c>
      <c r="F49" s="73">
        <v>4.23</v>
      </c>
    </row>
    <row r="50">
      <c r="A50" s="24">
        <v>16.0</v>
      </c>
      <c r="B50" s="23" t="s">
        <v>380</v>
      </c>
      <c r="C50" s="7">
        <v>2011.0</v>
      </c>
      <c r="D50" s="9" t="s">
        <v>5</v>
      </c>
      <c r="E50" s="9" t="s">
        <v>21</v>
      </c>
      <c r="F50" s="72">
        <v>9.96</v>
      </c>
    </row>
    <row r="51">
      <c r="A51" s="24">
        <v>17.0</v>
      </c>
      <c r="B51" s="23" t="s">
        <v>387</v>
      </c>
      <c r="C51" s="7">
        <v>2011.0</v>
      </c>
      <c r="D51" s="9" t="s">
        <v>5</v>
      </c>
      <c r="E51" s="9" t="s">
        <v>21</v>
      </c>
      <c r="F51" s="73">
        <v>6.21</v>
      </c>
    </row>
    <row r="52">
      <c r="A52" s="24">
        <v>18.0</v>
      </c>
      <c r="B52" s="23" t="s">
        <v>393</v>
      </c>
      <c r="C52" s="7">
        <v>2011.0</v>
      </c>
      <c r="D52" s="9" t="s">
        <v>5</v>
      </c>
      <c r="E52" s="9" t="s">
        <v>21</v>
      </c>
      <c r="F52" s="73">
        <v>6.17</v>
      </c>
    </row>
    <row r="53">
      <c r="A53" s="24">
        <v>19.0</v>
      </c>
      <c r="B53" s="23" t="s">
        <v>408</v>
      </c>
      <c r="C53" s="7">
        <v>2011.0</v>
      </c>
      <c r="D53" s="9" t="s">
        <v>5</v>
      </c>
      <c r="E53" s="9" t="s">
        <v>21</v>
      </c>
      <c r="F53" s="73">
        <v>2.11</v>
      </c>
    </row>
    <row r="54">
      <c r="A54" s="24">
        <v>20.0</v>
      </c>
      <c r="B54" s="23" t="s">
        <v>379</v>
      </c>
      <c r="C54" s="7">
        <v>2011.0</v>
      </c>
      <c r="D54" s="9" t="s">
        <v>5</v>
      </c>
      <c r="E54" s="9" t="s">
        <v>21</v>
      </c>
      <c r="F54" s="73">
        <v>16.07</v>
      </c>
    </row>
    <row r="55">
      <c r="A55" s="24">
        <v>21.0</v>
      </c>
      <c r="B55" s="23" t="s">
        <v>386</v>
      </c>
      <c r="C55" s="7">
        <v>2011.0</v>
      </c>
      <c r="D55" s="9" t="s">
        <v>5</v>
      </c>
      <c r="E55" s="9" t="s">
        <v>21</v>
      </c>
      <c r="F55" s="73">
        <v>10.18</v>
      </c>
    </row>
    <row r="56">
      <c r="A56" s="24">
        <v>22.0</v>
      </c>
      <c r="B56" s="23" t="s">
        <v>406</v>
      </c>
      <c r="C56" s="7">
        <v>2011.0</v>
      </c>
      <c r="D56" s="9" t="s">
        <v>5</v>
      </c>
      <c r="E56" s="9" t="s">
        <v>21</v>
      </c>
      <c r="F56" s="73">
        <v>6.07</v>
      </c>
    </row>
    <row r="57">
      <c r="A57" s="24">
        <v>23.0</v>
      </c>
      <c r="B57" s="23" t="s">
        <v>392</v>
      </c>
      <c r="C57" s="7">
        <v>2011.0</v>
      </c>
      <c r="D57" s="9" t="s">
        <v>5</v>
      </c>
      <c r="E57" s="9" t="s">
        <v>21</v>
      </c>
      <c r="F57" s="73">
        <v>4.7</v>
      </c>
    </row>
    <row r="58">
      <c r="A58" s="24">
        <v>24.0</v>
      </c>
      <c r="B58" s="23" t="s">
        <v>389</v>
      </c>
      <c r="C58" s="7">
        <v>2011.0</v>
      </c>
      <c r="D58" s="9" t="s">
        <v>5</v>
      </c>
      <c r="E58" s="9" t="s">
        <v>21</v>
      </c>
      <c r="F58" s="73">
        <v>7.74</v>
      </c>
    </row>
    <row r="59">
      <c r="A59" s="24">
        <v>25.0</v>
      </c>
      <c r="B59" s="23" t="s">
        <v>391</v>
      </c>
      <c r="C59" s="7">
        <v>2011.0</v>
      </c>
      <c r="D59" s="9" t="s">
        <v>5</v>
      </c>
      <c r="E59" s="9" t="s">
        <v>21</v>
      </c>
      <c r="F59" s="73">
        <v>4.91</v>
      </c>
    </row>
    <row r="60">
      <c r="A60" s="24">
        <v>26.0</v>
      </c>
      <c r="B60" s="23" t="s">
        <v>396</v>
      </c>
      <c r="C60" s="7">
        <v>2011.0</v>
      </c>
      <c r="D60" s="9" t="s">
        <v>5</v>
      </c>
      <c r="E60" s="9" t="s">
        <v>21</v>
      </c>
      <c r="F60" s="73">
        <v>2.92</v>
      </c>
    </row>
    <row r="61">
      <c r="A61" s="24">
        <v>27.0</v>
      </c>
      <c r="B61" s="23" t="s">
        <v>376</v>
      </c>
      <c r="C61" s="7">
        <v>2011.0</v>
      </c>
      <c r="D61" s="9" t="s">
        <v>5</v>
      </c>
      <c r="E61" s="9" t="s">
        <v>21</v>
      </c>
      <c r="F61" s="73">
        <v>6.98</v>
      </c>
    </row>
    <row r="62">
      <c r="A62" s="24">
        <v>28.0</v>
      </c>
      <c r="B62" s="23" t="s">
        <v>407</v>
      </c>
      <c r="C62" s="7">
        <v>2011.0</v>
      </c>
      <c r="D62" s="9" t="s">
        <v>5</v>
      </c>
      <c r="E62" s="9" t="s">
        <v>21</v>
      </c>
      <c r="F62" s="73">
        <v>3.57</v>
      </c>
    </row>
    <row r="63">
      <c r="A63" s="24">
        <v>29.0</v>
      </c>
      <c r="B63" s="23" t="s">
        <v>381</v>
      </c>
      <c r="C63" s="7">
        <v>2011.0</v>
      </c>
      <c r="D63" s="9" t="s">
        <v>5</v>
      </c>
      <c r="E63" s="9" t="s">
        <v>21</v>
      </c>
      <c r="F63" s="72">
        <v>5.01</v>
      </c>
    </row>
    <row r="64">
      <c r="A64" s="24">
        <v>30.0</v>
      </c>
      <c r="B64" s="23" t="s">
        <v>390</v>
      </c>
      <c r="C64" s="7">
        <v>2011.0</v>
      </c>
      <c r="D64" s="9" t="s">
        <v>5</v>
      </c>
      <c r="E64" s="9" t="s">
        <v>21</v>
      </c>
      <c r="F64" s="72">
        <v>11.17</v>
      </c>
    </row>
    <row r="65">
      <c r="A65" s="24">
        <v>31.0</v>
      </c>
      <c r="B65" s="23" t="s">
        <v>398</v>
      </c>
      <c r="C65" s="7">
        <v>2011.0</v>
      </c>
      <c r="D65" s="9" t="s">
        <v>5</v>
      </c>
      <c r="E65" s="9" t="s">
        <v>21</v>
      </c>
      <c r="F65" s="72">
        <v>9.02</v>
      </c>
    </row>
    <row r="66">
      <c r="A66" s="24">
        <v>32.0</v>
      </c>
      <c r="B66" s="23" t="s">
        <v>399</v>
      </c>
      <c r="C66" s="7">
        <v>2011.0</v>
      </c>
      <c r="D66" s="9" t="s">
        <v>5</v>
      </c>
      <c r="E66" s="9" t="s">
        <v>21</v>
      </c>
      <c r="F66" s="72">
        <v>5.46</v>
      </c>
    </row>
    <row r="67">
      <c r="A67" s="27" t="s">
        <v>3</v>
      </c>
      <c r="B67" s="23" t="s">
        <v>400</v>
      </c>
      <c r="C67" s="7">
        <v>2011.0</v>
      </c>
      <c r="D67" s="9" t="s">
        <v>5</v>
      </c>
      <c r="E67" s="9" t="s">
        <v>21</v>
      </c>
      <c r="F67" s="72">
        <v>6.71</v>
      </c>
    </row>
    <row r="68">
      <c r="A68" s="27" t="s">
        <v>4</v>
      </c>
      <c r="B68" s="23" t="s">
        <v>378</v>
      </c>
      <c r="C68" s="7">
        <v>2012.0</v>
      </c>
      <c r="D68" s="9" t="s">
        <v>5</v>
      </c>
      <c r="E68" s="9" t="s">
        <v>21</v>
      </c>
      <c r="F68" s="74">
        <v>3.08</v>
      </c>
    </row>
    <row r="69">
      <c r="A69" s="24" t="s">
        <v>5</v>
      </c>
      <c r="B69" s="23" t="s">
        <v>384</v>
      </c>
      <c r="C69" s="7">
        <v>2012.0</v>
      </c>
      <c r="D69" s="9" t="s">
        <v>5</v>
      </c>
      <c r="E69" s="9" t="s">
        <v>21</v>
      </c>
      <c r="F69" s="75">
        <v>2.35</v>
      </c>
    </row>
    <row r="70">
      <c r="A70" s="24" t="s">
        <v>6</v>
      </c>
      <c r="B70" s="23" t="s">
        <v>394</v>
      </c>
      <c r="C70" s="7">
        <v>2012.0</v>
      </c>
      <c r="D70" s="9" t="s">
        <v>5</v>
      </c>
      <c r="E70" s="9" t="s">
        <v>21</v>
      </c>
      <c r="F70" s="75">
        <v>2.95</v>
      </c>
    </row>
    <row r="71">
      <c r="A71" s="24" t="s">
        <v>7</v>
      </c>
      <c r="B71" s="23" t="s">
        <v>385</v>
      </c>
      <c r="C71" s="7">
        <v>2012.0</v>
      </c>
      <c r="D71" s="9" t="s">
        <v>5</v>
      </c>
      <c r="E71" s="9" t="s">
        <v>21</v>
      </c>
      <c r="F71" s="75">
        <v>7.76</v>
      </c>
    </row>
    <row r="72">
      <c r="A72" s="24" t="s">
        <v>8</v>
      </c>
      <c r="B72" s="23" t="s">
        <v>405</v>
      </c>
      <c r="C72" s="7">
        <v>2012.0</v>
      </c>
      <c r="D72" s="9" t="s">
        <v>5</v>
      </c>
      <c r="E72" s="9" t="s">
        <v>21</v>
      </c>
      <c r="F72" s="75">
        <v>2.4</v>
      </c>
    </row>
    <row r="73">
      <c r="A73" s="24" t="s">
        <v>9</v>
      </c>
      <c r="B73" s="23" t="s">
        <v>397</v>
      </c>
      <c r="C73" s="7">
        <v>2012.0</v>
      </c>
      <c r="D73" s="9" t="s">
        <v>5</v>
      </c>
      <c r="E73" s="9" t="s">
        <v>21</v>
      </c>
      <c r="F73" s="75">
        <v>4.7</v>
      </c>
    </row>
    <row r="74">
      <c r="A74" s="24" t="s">
        <v>10</v>
      </c>
      <c r="B74" s="23" t="s">
        <v>388</v>
      </c>
      <c r="C74" s="7">
        <v>2012.0</v>
      </c>
      <c r="D74" s="9" t="s">
        <v>5</v>
      </c>
      <c r="E74" s="9" t="s">
        <v>21</v>
      </c>
      <c r="F74" s="75">
        <v>16.95</v>
      </c>
    </row>
    <row r="75">
      <c r="A75" s="24" t="s">
        <v>11</v>
      </c>
      <c r="B75" s="23" t="s">
        <v>402</v>
      </c>
      <c r="C75" s="7">
        <v>2012.0</v>
      </c>
      <c r="D75" s="9" t="s">
        <v>5</v>
      </c>
      <c r="E75" s="9" t="s">
        <v>21</v>
      </c>
      <c r="F75" s="75">
        <v>3.29</v>
      </c>
    </row>
    <row r="76">
      <c r="A76" s="24" t="s">
        <v>12</v>
      </c>
      <c r="B76" s="23" t="s">
        <v>401</v>
      </c>
      <c r="C76" s="7">
        <v>2012.0</v>
      </c>
      <c r="D76" s="9" t="s">
        <v>5</v>
      </c>
      <c r="E76" s="9" t="s">
        <v>21</v>
      </c>
      <c r="F76" s="75">
        <v>1.86</v>
      </c>
    </row>
    <row r="77">
      <c r="A77" s="24">
        <v>10.0</v>
      </c>
      <c r="B77" s="23" t="s">
        <v>403</v>
      </c>
      <c r="C77" s="7">
        <v>2012.0</v>
      </c>
      <c r="D77" s="9" t="s">
        <v>5</v>
      </c>
      <c r="E77" s="9" t="s">
        <v>21</v>
      </c>
      <c r="F77" s="75">
        <v>3.61</v>
      </c>
    </row>
    <row r="78">
      <c r="A78" s="24">
        <v>11.0</v>
      </c>
      <c r="B78" s="23" t="s">
        <v>395</v>
      </c>
      <c r="C78" s="7">
        <v>2012.0</v>
      </c>
      <c r="D78" s="9" t="s">
        <v>5</v>
      </c>
      <c r="E78" s="9" t="s">
        <v>21</v>
      </c>
      <c r="F78" s="75">
        <v>7.55</v>
      </c>
    </row>
    <row r="79">
      <c r="A79" s="24">
        <v>12.0</v>
      </c>
      <c r="B79" s="23" t="s">
        <v>377</v>
      </c>
      <c r="C79" s="7">
        <v>2012.0</v>
      </c>
      <c r="D79" s="9" t="s">
        <v>5</v>
      </c>
      <c r="E79" s="9" t="s">
        <v>21</v>
      </c>
      <c r="F79" s="75">
        <v>15.73</v>
      </c>
    </row>
    <row r="80">
      <c r="A80" s="24">
        <v>13.0</v>
      </c>
      <c r="B80" s="23" t="s">
        <v>382</v>
      </c>
      <c r="C80" s="7">
        <v>2012.0</v>
      </c>
      <c r="D80" s="9" t="s">
        <v>5</v>
      </c>
      <c r="E80" s="9" t="s">
        <v>21</v>
      </c>
      <c r="F80" s="75">
        <v>9.59</v>
      </c>
    </row>
    <row r="81">
      <c r="A81" s="24">
        <v>14.0</v>
      </c>
      <c r="B81" s="23" t="s">
        <v>404</v>
      </c>
      <c r="C81" s="7">
        <v>2012.0</v>
      </c>
      <c r="D81" s="9" t="s">
        <v>5</v>
      </c>
      <c r="E81" s="9" t="s">
        <v>21</v>
      </c>
      <c r="F81" s="75">
        <v>4.1</v>
      </c>
    </row>
    <row r="82">
      <c r="A82" s="24">
        <v>15.0</v>
      </c>
      <c r="B82" s="23" t="s">
        <v>383</v>
      </c>
      <c r="C82" s="7">
        <v>2012.0</v>
      </c>
      <c r="D82" s="9" t="s">
        <v>5</v>
      </c>
      <c r="E82" s="9" t="s">
        <v>21</v>
      </c>
      <c r="F82" s="75">
        <v>4.01</v>
      </c>
    </row>
    <row r="83">
      <c r="A83" s="24">
        <v>16.0</v>
      </c>
      <c r="B83" s="23" t="s">
        <v>380</v>
      </c>
      <c r="C83" s="7">
        <v>2012.0</v>
      </c>
      <c r="D83" s="9" t="s">
        <v>5</v>
      </c>
      <c r="E83" s="9" t="s">
        <v>21</v>
      </c>
      <c r="F83" s="75">
        <v>9.56</v>
      </c>
    </row>
    <row r="84">
      <c r="A84" s="24">
        <v>17.0</v>
      </c>
      <c r="B84" s="23" t="s">
        <v>387</v>
      </c>
      <c r="C84" s="7">
        <v>2012.0</v>
      </c>
      <c r="D84" s="9" t="s">
        <v>5</v>
      </c>
      <c r="E84" s="9" t="s">
        <v>21</v>
      </c>
      <c r="F84" s="75">
        <v>5.9</v>
      </c>
    </row>
    <row r="85">
      <c r="A85" s="24">
        <v>18.0</v>
      </c>
      <c r="B85" s="23" t="s">
        <v>393</v>
      </c>
      <c r="C85" s="7">
        <v>2012.0</v>
      </c>
      <c r="D85" s="9" t="s">
        <v>5</v>
      </c>
      <c r="E85" s="9" t="s">
        <v>21</v>
      </c>
      <c r="F85" s="75">
        <v>5.89</v>
      </c>
    </row>
    <row r="86">
      <c r="A86" s="24">
        <v>19.0</v>
      </c>
      <c r="B86" s="23" t="s">
        <v>408</v>
      </c>
      <c r="C86" s="7">
        <v>2012.0</v>
      </c>
      <c r="D86" s="9" t="s">
        <v>5</v>
      </c>
      <c r="E86" s="9" t="s">
        <v>21</v>
      </c>
      <c r="F86" s="75">
        <v>1.99</v>
      </c>
    </row>
    <row r="87">
      <c r="A87" s="24">
        <v>20.0</v>
      </c>
      <c r="B87" s="23" t="s">
        <v>379</v>
      </c>
      <c r="C87" s="7">
        <v>2012.0</v>
      </c>
      <c r="D87" s="9" t="s">
        <v>5</v>
      </c>
      <c r="E87" s="9" t="s">
        <v>21</v>
      </c>
      <c r="F87" s="75">
        <v>15.41</v>
      </c>
    </row>
    <row r="88">
      <c r="A88" s="24">
        <v>21.0</v>
      </c>
      <c r="B88" s="23" t="s">
        <v>386</v>
      </c>
      <c r="C88" s="7">
        <v>2012.0</v>
      </c>
      <c r="D88" s="9" t="s">
        <v>5</v>
      </c>
      <c r="E88" s="9" t="s">
        <v>21</v>
      </c>
      <c r="F88" s="75">
        <v>9.74</v>
      </c>
    </row>
    <row r="89">
      <c r="A89" s="24">
        <v>22.0</v>
      </c>
      <c r="B89" s="23" t="s">
        <v>406</v>
      </c>
      <c r="C89" s="7">
        <v>2012.0</v>
      </c>
      <c r="D89" s="9" t="s">
        <v>5</v>
      </c>
      <c r="E89" s="9" t="s">
        <v>21</v>
      </c>
      <c r="F89" s="75">
        <v>5.71</v>
      </c>
    </row>
    <row r="90">
      <c r="A90" s="24">
        <v>23.0</v>
      </c>
      <c r="B90" s="23" t="s">
        <v>392</v>
      </c>
      <c r="C90" s="7">
        <v>2012.0</v>
      </c>
      <c r="D90" s="9" t="s">
        <v>5</v>
      </c>
      <c r="E90" s="9" t="s">
        <v>21</v>
      </c>
      <c r="F90" s="75">
        <v>4.5</v>
      </c>
    </row>
    <row r="91">
      <c r="A91" s="24">
        <v>24.0</v>
      </c>
      <c r="B91" s="23" t="s">
        <v>389</v>
      </c>
      <c r="C91" s="7">
        <v>2012.0</v>
      </c>
      <c r="D91" s="9" t="s">
        <v>5</v>
      </c>
      <c r="E91" s="9" t="s">
        <v>21</v>
      </c>
      <c r="F91" s="75">
        <v>7.39</v>
      </c>
    </row>
    <row r="92">
      <c r="A92" s="24">
        <v>25.0</v>
      </c>
      <c r="B92" s="23" t="s">
        <v>391</v>
      </c>
      <c r="C92" s="7">
        <v>2012.0</v>
      </c>
      <c r="D92" s="9" t="s">
        <v>5</v>
      </c>
      <c r="E92" s="9" t="s">
        <v>21</v>
      </c>
      <c r="F92" s="75">
        <v>4.72</v>
      </c>
    </row>
    <row r="93">
      <c r="A93" s="24">
        <v>26.0</v>
      </c>
      <c r="B93" s="23" t="s">
        <v>396</v>
      </c>
      <c r="C93" s="7">
        <v>2012.0</v>
      </c>
      <c r="D93" s="9" t="s">
        <v>5</v>
      </c>
      <c r="E93" s="9" t="s">
        <v>21</v>
      </c>
      <c r="F93" s="75">
        <v>2.74</v>
      </c>
    </row>
    <row r="94">
      <c r="A94" s="24">
        <v>27.0</v>
      </c>
      <c r="B94" s="23" t="s">
        <v>376</v>
      </c>
      <c r="C94" s="7">
        <v>2012.0</v>
      </c>
      <c r="D94" s="9" t="s">
        <v>5</v>
      </c>
      <c r="E94" s="9" t="s">
        <v>21</v>
      </c>
      <c r="F94" s="75">
        <v>6.58</v>
      </c>
    </row>
    <row r="95">
      <c r="A95" s="24">
        <v>28.0</v>
      </c>
      <c r="B95" s="23" t="s">
        <v>407</v>
      </c>
      <c r="C95" s="7">
        <v>2012.0</v>
      </c>
      <c r="D95" s="9" t="s">
        <v>5</v>
      </c>
      <c r="E95" s="9" t="s">
        <v>21</v>
      </c>
      <c r="F95" s="75">
        <v>3.44</v>
      </c>
    </row>
    <row r="96">
      <c r="A96" s="24">
        <v>29.0</v>
      </c>
      <c r="B96" s="23" t="s">
        <v>381</v>
      </c>
      <c r="C96" s="7">
        <v>2012.0</v>
      </c>
      <c r="D96" s="9" t="s">
        <v>5</v>
      </c>
      <c r="E96" s="9" t="s">
        <v>21</v>
      </c>
      <c r="F96" s="75">
        <v>4.75</v>
      </c>
    </row>
    <row r="97">
      <c r="A97" s="24">
        <v>30.0</v>
      </c>
      <c r="B97" s="23" t="s">
        <v>390</v>
      </c>
      <c r="C97" s="7">
        <v>2012.0</v>
      </c>
      <c r="D97" s="9" t="s">
        <v>5</v>
      </c>
      <c r="E97" s="9" t="s">
        <v>21</v>
      </c>
      <c r="F97" s="75">
        <v>10.75</v>
      </c>
    </row>
    <row r="98">
      <c r="A98" s="24">
        <v>31.0</v>
      </c>
      <c r="B98" s="23" t="s">
        <v>398</v>
      </c>
      <c r="C98" s="7">
        <v>2012.0</v>
      </c>
      <c r="D98" s="9" t="s">
        <v>5</v>
      </c>
      <c r="E98" s="9" t="s">
        <v>21</v>
      </c>
      <c r="F98" s="75">
        <v>8.63</v>
      </c>
    </row>
    <row r="99">
      <c r="A99" s="24">
        <v>32.0</v>
      </c>
      <c r="B99" s="23" t="s">
        <v>399</v>
      </c>
      <c r="C99" s="7">
        <v>2012.0</v>
      </c>
      <c r="D99" s="9" t="s">
        <v>5</v>
      </c>
      <c r="E99" s="9" t="s">
        <v>21</v>
      </c>
      <c r="F99" s="75">
        <v>5.22</v>
      </c>
    </row>
    <row r="100">
      <c r="A100" s="27" t="s">
        <v>3</v>
      </c>
      <c r="B100" s="23" t="s">
        <v>400</v>
      </c>
      <c r="C100" s="7">
        <v>2012.0</v>
      </c>
      <c r="D100" s="9" t="s">
        <v>5</v>
      </c>
      <c r="E100" s="9" t="s">
        <v>21</v>
      </c>
      <c r="F100" s="75">
        <v>6.41</v>
      </c>
    </row>
    <row r="101">
      <c r="A101" s="27" t="s">
        <v>4</v>
      </c>
      <c r="B101" s="23" t="s">
        <v>378</v>
      </c>
      <c r="C101" s="7">
        <v>2013.0</v>
      </c>
      <c r="D101" s="9" t="s">
        <v>5</v>
      </c>
      <c r="E101" s="9" t="s">
        <v>21</v>
      </c>
      <c r="F101" s="74">
        <v>2.96</v>
      </c>
    </row>
    <row r="102">
      <c r="A102" s="24" t="s">
        <v>5</v>
      </c>
      <c r="B102" s="23" t="s">
        <v>384</v>
      </c>
      <c r="C102" s="7">
        <v>2013.0</v>
      </c>
      <c r="D102" s="9" t="s">
        <v>5</v>
      </c>
      <c r="E102" s="9" t="s">
        <v>21</v>
      </c>
      <c r="F102" s="75">
        <v>2.22</v>
      </c>
    </row>
    <row r="103">
      <c r="A103" s="24" t="s">
        <v>6</v>
      </c>
      <c r="B103" s="23" t="s">
        <v>394</v>
      </c>
      <c r="C103" s="7">
        <v>2013.0</v>
      </c>
      <c r="D103" s="9" t="s">
        <v>5</v>
      </c>
      <c r="E103" s="9" t="s">
        <v>21</v>
      </c>
      <c r="F103" s="75">
        <v>2.8</v>
      </c>
    </row>
    <row r="104">
      <c r="A104" s="24" t="s">
        <v>7</v>
      </c>
      <c r="B104" s="23" t="s">
        <v>385</v>
      </c>
      <c r="C104" s="7">
        <v>2013.0</v>
      </c>
      <c r="D104" s="9" t="s">
        <v>5</v>
      </c>
      <c r="E104" s="9" t="s">
        <v>21</v>
      </c>
      <c r="F104" s="75">
        <v>7.4</v>
      </c>
    </row>
    <row r="105">
      <c r="A105" s="24" t="s">
        <v>8</v>
      </c>
      <c r="B105" s="23" t="s">
        <v>405</v>
      </c>
      <c r="C105" s="7">
        <v>2013.0</v>
      </c>
      <c r="D105" s="9" t="s">
        <v>5</v>
      </c>
      <c r="E105" s="9" t="s">
        <v>21</v>
      </c>
      <c r="F105" s="75">
        <v>2.26</v>
      </c>
    </row>
    <row r="106">
      <c r="A106" s="24" t="s">
        <v>9</v>
      </c>
      <c r="B106" s="23" t="s">
        <v>397</v>
      </c>
      <c r="C106" s="7">
        <v>2013.0</v>
      </c>
      <c r="D106" s="9" t="s">
        <v>5</v>
      </c>
      <c r="E106" s="9" t="s">
        <v>21</v>
      </c>
      <c r="F106" s="75">
        <v>4.44</v>
      </c>
    </row>
    <row r="107">
      <c r="A107" s="24" t="s">
        <v>10</v>
      </c>
      <c r="B107" s="23" t="s">
        <v>388</v>
      </c>
      <c r="C107" s="7">
        <v>2013.0</v>
      </c>
      <c r="D107" s="9" t="s">
        <v>5</v>
      </c>
      <c r="E107" s="9" t="s">
        <v>21</v>
      </c>
      <c r="F107" s="75">
        <v>16.3</v>
      </c>
    </row>
    <row r="108">
      <c r="A108" s="24" t="s">
        <v>11</v>
      </c>
      <c r="B108" s="23" t="s">
        <v>402</v>
      </c>
      <c r="C108" s="7">
        <v>2013.0</v>
      </c>
      <c r="D108" s="9" t="s">
        <v>5</v>
      </c>
      <c r="E108" s="9" t="s">
        <v>21</v>
      </c>
      <c r="F108" s="75">
        <v>3.07</v>
      </c>
    </row>
    <row r="109">
      <c r="A109" s="24" t="s">
        <v>12</v>
      </c>
      <c r="B109" s="23" t="s">
        <v>401</v>
      </c>
      <c r="C109" s="7">
        <v>2013.0</v>
      </c>
      <c r="D109" s="9" t="s">
        <v>5</v>
      </c>
      <c r="E109" s="9" t="s">
        <v>21</v>
      </c>
      <c r="F109" s="75">
        <v>1.73</v>
      </c>
    </row>
    <row r="110">
      <c r="A110" s="24">
        <v>10.0</v>
      </c>
      <c r="B110" s="23" t="s">
        <v>403</v>
      </c>
      <c r="C110" s="7">
        <v>2013.0</v>
      </c>
      <c r="D110" s="9" t="s">
        <v>5</v>
      </c>
      <c r="E110" s="9" t="s">
        <v>21</v>
      </c>
      <c r="F110" s="75">
        <v>3.47</v>
      </c>
    </row>
    <row r="111">
      <c r="A111" s="24">
        <v>11.0</v>
      </c>
      <c r="B111" s="23" t="s">
        <v>395</v>
      </c>
      <c r="C111" s="7">
        <v>2013.0</v>
      </c>
      <c r="D111" s="9" t="s">
        <v>5</v>
      </c>
      <c r="E111" s="9" t="s">
        <v>21</v>
      </c>
      <c r="F111" s="75">
        <v>7.16</v>
      </c>
    </row>
    <row r="112">
      <c r="A112" s="24">
        <v>12.0</v>
      </c>
      <c r="B112" s="23" t="s">
        <v>377</v>
      </c>
      <c r="C112" s="7">
        <v>2013.0</v>
      </c>
      <c r="D112" s="9" t="s">
        <v>5</v>
      </c>
      <c r="E112" s="9" t="s">
        <v>21</v>
      </c>
      <c r="F112" s="75">
        <v>15.07</v>
      </c>
    </row>
    <row r="113">
      <c r="A113" s="24">
        <v>13.0</v>
      </c>
      <c r="B113" s="23" t="s">
        <v>382</v>
      </c>
      <c r="C113" s="7">
        <v>2013.0</v>
      </c>
      <c r="D113" s="9" t="s">
        <v>5</v>
      </c>
      <c r="E113" s="9" t="s">
        <v>21</v>
      </c>
      <c r="F113" s="75">
        <v>9.15</v>
      </c>
    </row>
    <row r="114">
      <c r="A114" s="24">
        <v>14.0</v>
      </c>
      <c r="B114" s="23" t="s">
        <v>404</v>
      </c>
      <c r="C114" s="7">
        <v>2013.0</v>
      </c>
      <c r="D114" s="9" t="s">
        <v>5</v>
      </c>
      <c r="E114" s="9" t="s">
        <v>21</v>
      </c>
      <c r="F114" s="75">
        <v>3.91</v>
      </c>
    </row>
    <row r="115">
      <c r="A115" s="24">
        <v>15.0</v>
      </c>
      <c r="B115" s="23" t="s">
        <v>383</v>
      </c>
      <c r="C115" s="7">
        <v>2013.0</v>
      </c>
      <c r="D115" s="9" t="s">
        <v>5</v>
      </c>
      <c r="E115" s="9" t="s">
        <v>21</v>
      </c>
      <c r="F115" s="75">
        <v>3.8</v>
      </c>
    </row>
    <row r="116">
      <c r="A116" s="24">
        <v>16.0</v>
      </c>
      <c r="B116" s="23" t="s">
        <v>380</v>
      </c>
      <c r="C116" s="7">
        <v>2013.0</v>
      </c>
      <c r="D116" s="9" t="s">
        <v>5</v>
      </c>
      <c r="E116" s="9" t="s">
        <v>21</v>
      </c>
      <c r="F116" s="75">
        <v>9.15</v>
      </c>
    </row>
    <row r="117">
      <c r="A117" s="24">
        <v>17.0</v>
      </c>
      <c r="B117" s="23" t="s">
        <v>387</v>
      </c>
      <c r="C117" s="7">
        <v>2013.0</v>
      </c>
      <c r="D117" s="9" t="s">
        <v>5</v>
      </c>
      <c r="E117" s="9" t="s">
        <v>21</v>
      </c>
      <c r="F117" s="75">
        <v>5.59</v>
      </c>
    </row>
    <row r="118">
      <c r="A118" s="24">
        <v>18.0</v>
      </c>
      <c r="B118" s="23" t="s">
        <v>393</v>
      </c>
      <c r="C118" s="7">
        <v>2013.0</v>
      </c>
      <c r="D118" s="9" t="s">
        <v>5</v>
      </c>
      <c r="E118" s="9" t="s">
        <v>21</v>
      </c>
      <c r="F118" s="75">
        <v>5.61</v>
      </c>
    </row>
    <row r="119">
      <c r="A119" s="24">
        <v>19.0</v>
      </c>
      <c r="B119" s="23" t="s">
        <v>408</v>
      </c>
      <c r="C119" s="7">
        <v>2013.0</v>
      </c>
      <c r="D119" s="9" t="s">
        <v>5</v>
      </c>
      <c r="E119" s="9" t="s">
        <v>21</v>
      </c>
      <c r="F119" s="75">
        <v>1.87</v>
      </c>
    </row>
    <row r="120">
      <c r="A120" s="24">
        <v>20.0</v>
      </c>
      <c r="B120" s="23" t="s">
        <v>379</v>
      </c>
      <c r="C120" s="7">
        <v>2013.0</v>
      </c>
      <c r="D120" s="9" t="s">
        <v>5</v>
      </c>
      <c r="E120" s="9" t="s">
        <v>21</v>
      </c>
      <c r="F120" s="75">
        <v>14.76</v>
      </c>
    </row>
    <row r="121">
      <c r="A121" s="24">
        <v>21.0</v>
      </c>
      <c r="B121" s="23" t="s">
        <v>386</v>
      </c>
      <c r="C121" s="7">
        <v>2013.0</v>
      </c>
      <c r="D121" s="9" t="s">
        <v>5</v>
      </c>
      <c r="E121" s="9" t="s">
        <v>21</v>
      </c>
      <c r="F121" s="75">
        <v>9.29</v>
      </c>
    </row>
    <row r="122">
      <c r="A122" s="24">
        <v>22.0</v>
      </c>
      <c r="B122" s="23" t="s">
        <v>406</v>
      </c>
      <c r="C122" s="7">
        <v>2013.0</v>
      </c>
      <c r="D122" s="9" t="s">
        <v>5</v>
      </c>
      <c r="E122" s="9" t="s">
        <v>21</v>
      </c>
      <c r="F122" s="75">
        <v>5.34</v>
      </c>
    </row>
    <row r="123">
      <c r="A123" s="24">
        <v>23.0</v>
      </c>
      <c r="B123" s="23" t="s">
        <v>392</v>
      </c>
      <c r="C123" s="7">
        <v>2013.0</v>
      </c>
      <c r="D123" s="9" t="s">
        <v>5</v>
      </c>
      <c r="E123" s="9" t="s">
        <v>21</v>
      </c>
      <c r="F123" s="75">
        <v>4.3</v>
      </c>
    </row>
    <row r="124">
      <c r="A124" s="24">
        <v>24.0</v>
      </c>
      <c r="B124" s="23" t="s">
        <v>389</v>
      </c>
      <c r="C124" s="7">
        <v>2013.0</v>
      </c>
      <c r="D124" s="9" t="s">
        <v>5</v>
      </c>
      <c r="E124" s="9" t="s">
        <v>21</v>
      </c>
      <c r="F124" s="75">
        <v>7.05</v>
      </c>
    </row>
    <row r="125">
      <c r="A125" s="24">
        <v>25.0</v>
      </c>
      <c r="B125" s="23" t="s">
        <v>391</v>
      </c>
      <c r="C125" s="7">
        <v>2013.0</v>
      </c>
      <c r="D125" s="9" t="s">
        <v>5</v>
      </c>
      <c r="E125" s="9" t="s">
        <v>21</v>
      </c>
      <c r="F125" s="75">
        <v>4.54</v>
      </c>
    </row>
    <row r="126">
      <c r="A126" s="24">
        <v>26.0</v>
      </c>
      <c r="B126" s="23" t="s">
        <v>396</v>
      </c>
      <c r="C126" s="7">
        <v>2013.0</v>
      </c>
      <c r="D126" s="9" t="s">
        <v>5</v>
      </c>
      <c r="E126" s="9" t="s">
        <v>21</v>
      </c>
      <c r="F126" s="75">
        <v>2.55</v>
      </c>
    </row>
    <row r="127">
      <c r="A127" s="24">
        <v>27.0</v>
      </c>
      <c r="B127" s="23" t="s">
        <v>376</v>
      </c>
      <c r="C127" s="7">
        <v>2013.0</v>
      </c>
      <c r="D127" s="9" t="s">
        <v>5</v>
      </c>
      <c r="E127" s="9" t="s">
        <v>21</v>
      </c>
      <c r="F127" s="75">
        <v>6.18</v>
      </c>
    </row>
    <row r="128">
      <c r="A128" s="24">
        <v>28.0</v>
      </c>
      <c r="B128" s="23" t="s">
        <v>407</v>
      </c>
      <c r="C128" s="7">
        <v>2013.0</v>
      </c>
      <c r="D128" s="9" t="s">
        <v>5</v>
      </c>
      <c r="E128" s="9" t="s">
        <v>21</v>
      </c>
      <c r="F128" s="75">
        <v>3.3</v>
      </c>
    </row>
    <row r="129">
      <c r="A129" s="24">
        <v>29.0</v>
      </c>
      <c r="B129" s="23" t="s">
        <v>381</v>
      </c>
      <c r="C129" s="7">
        <v>2013.0</v>
      </c>
      <c r="D129" s="9" t="s">
        <v>5</v>
      </c>
      <c r="E129" s="9" t="s">
        <v>21</v>
      </c>
      <c r="F129" s="75">
        <v>4.49</v>
      </c>
    </row>
    <row r="130">
      <c r="A130" s="24">
        <v>30.0</v>
      </c>
      <c r="B130" s="23" t="s">
        <v>390</v>
      </c>
      <c r="C130" s="7">
        <v>2013.0</v>
      </c>
      <c r="D130" s="9" t="s">
        <v>5</v>
      </c>
      <c r="E130" s="9" t="s">
        <v>21</v>
      </c>
      <c r="F130" s="75">
        <v>10.34</v>
      </c>
    </row>
    <row r="131">
      <c r="A131" s="24">
        <v>31.0</v>
      </c>
      <c r="B131" s="23" t="s">
        <v>398</v>
      </c>
      <c r="C131" s="7">
        <v>2013.0</v>
      </c>
      <c r="D131" s="9" t="s">
        <v>5</v>
      </c>
      <c r="E131" s="9" t="s">
        <v>21</v>
      </c>
      <c r="F131" s="75">
        <v>8.24</v>
      </c>
    </row>
    <row r="132">
      <c r="A132" s="24">
        <v>32.0</v>
      </c>
      <c r="B132" s="23" t="s">
        <v>399</v>
      </c>
      <c r="C132" s="7">
        <v>2013.0</v>
      </c>
      <c r="D132" s="9" t="s">
        <v>5</v>
      </c>
      <c r="E132" s="9" t="s">
        <v>21</v>
      </c>
      <c r="F132" s="75">
        <v>4.99</v>
      </c>
    </row>
    <row r="133">
      <c r="A133" s="27" t="s">
        <v>3</v>
      </c>
      <c r="B133" s="23" t="s">
        <v>400</v>
      </c>
      <c r="C133" s="7">
        <v>2013.0</v>
      </c>
      <c r="D133" s="9" t="s">
        <v>5</v>
      </c>
      <c r="E133" s="9" t="s">
        <v>21</v>
      </c>
      <c r="F133" s="75">
        <v>6.12</v>
      </c>
    </row>
    <row r="134">
      <c r="A134" s="27" t="s">
        <v>4</v>
      </c>
      <c r="B134" s="23" t="s">
        <v>378</v>
      </c>
      <c r="C134" s="7">
        <v>2014.0</v>
      </c>
      <c r="D134" s="9" t="s">
        <v>5</v>
      </c>
      <c r="E134" s="9" t="s">
        <v>21</v>
      </c>
      <c r="F134" s="74">
        <v>2.84</v>
      </c>
    </row>
    <row r="135">
      <c r="A135" s="24" t="s">
        <v>5</v>
      </c>
      <c r="B135" s="23" t="s">
        <v>384</v>
      </c>
      <c r="C135" s="7">
        <v>2014.0</v>
      </c>
      <c r="D135" s="9" t="s">
        <v>5</v>
      </c>
      <c r="E135" s="9" t="s">
        <v>21</v>
      </c>
      <c r="F135" s="72">
        <v>2.09</v>
      </c>
    </row>
    <row r="136">
      <c r="A136" s="24" t="s">
        <v>6</v>
      </c>
      <c r="B136" s="23" t="s">
        <v>394</v>
      </c>
      <c r="C136" s="7">
        <v>2014.0</v>
      </c>
      <c r="D136" s="9" t="s">
        <v>5</v>
      </c>
      <c r="E136" s="9" t="s">
        <v>21</v>
      </c>
      <c r="F136" s="72">
        <v>2.64</v>
      </c>
    </row>
    <row r="137">
      <c r="A137" s="24" t="s">
        <v>7</v>
      </c>
      <c r="B137" s="23" t="s">
        <v>385</v>
      </c>
      <c r="C137" s="7">
        <v>2014.0</v>
      </c>
      <c r="D137" s="9" t="s">
        <v>5</v>
      </c>
      <c r="E137" s="9" t="s">
        <v>21</v>
      </c>
      <c r="F137" s="72">
        <v>7.04</v>
      </c>
    </row>
    <row r="138">
      <c r="A138" s="24" t="s">
        <v>8</v>
      </c>
      <c r="B138" s="23" t="s">
        <v>405</v>
      </c>
      <c r="C138" s="7">
        <v>2014.0</v>
      </c>
      <c r="D138" s="9" t="s">
        <v>5</v>
      </c>
      <c r="E138" s="9" t="s">
        <v>21</v>
      </c>
      <c r="F138" s="72">
        <v>2.12</v>
      </c>
    </row>
    <row r="139">
      <c r="A139" s="24" t="s">
        <v>9</v>
      </c>
      <c r="B139" s="23" t="s">
        <v>397</v>
      </c>
      <c r="C139" s="7">
        <v>2014.0</v>
      </c>
      <c r="D139" s="9" t="s">
        <v>5</v>
      </c>
      <c r="E139" s="9" t="s">
        <v>21</v>
      </c>
      <c r="F139" s="73">
        <v>4.17</v>
      </c>
    </row>
    <row r="140">
      <c r="A140" s="24" t="s">
        <v>10</v>
      </c>
      <c r="B140" s="23" t="s">
        <v>388</v>
      </c>
      <c r="C140" s="7">
        <v>2014.0</v>
      </c>
      <c r="D140" s="9" t="s">
        <v>5</v>
      </c>
      <c r="E140" s="9" t="s">
        <v>21</v>
      </c>
      <c r="F140" s="72">
        <v>15.64</v>
      </c>
    </row>
    <row r="141">
      <c r="A141" s="24" t="s">
        <v>11</v>
      </c>
      <c r="B141" s="23" t="s">
        <v>402</v>
      </c>
      <c r="C141" s="7">
        <v>2014.0</v>
      </c>
      <c r="D141" s="9" t="s">
        <v>5</v>
      </c>
      <c r="E141" s="9" t="s">
        <v>21</v>
      </c>
      <c r="F141" s="73">
        <v>2.84</v>
      </c>
    </row>
    <row r="142">
      <c r="A142" s="24" t="s">
        <v>12</v>
      </c>
      <c r="B142" s="23" t="s">
        <v>401</v>
      </c>
      <c r="C142" s="7">
        <v>2014.0</v>
      </c>
      <c r="D142" s="9" t="s">
        <v>5</v>
      </c>
      <c r="E142" s="9" t="s">
        <v>21</v>
      </c>
      <c r="F142" s="73">
        <v>1.61</v>
      </c>
    </row>
    <row r="143">
      <c r="A143" s="24">
        <v>10.0</v>
      </c>
      <c r="B143" s="23" t="s">
        <v>403</v>
      </c>
      <c r="C143" s="7">
        <v>2014.0</v>
      </c>
      <c r="D143" s="9" t="s">
        <v>5</v>
      </c>
      <c r="E143" s="9" t="s">
        <v>21</v>
      </c>
      <c r="F143" s="72">
        <v>3.32</v>
      </c>
    </row>
    <row r="144">
      <c r="A144" s="24">
        <v>11.0</v>
      </c>
      <c r="B144" s="23" t="s">
        <v>395</v>
      </c>
      <c r="C144" s="7">
        <v>2014.0</v>
      </c>
      <c r="D144" s="9" t="s">
        <v>5</v>
      </c>
      <c r="E144" s="9" t="s">
        <v>21</v>
      </c>
      <c r="F144" s="72">
        <v>6.77</v>
      </c>
    </row>
    <row r="145">
      <c r="A145" s="24">
        <v>12.0</v>
      </c>
      <c r="B145" s="23" t="s">
        <v>377</v>
      </c>
      <c r="C145" s="7">
        <v>2014.0</v>
      </c>
      <c r="D145" s="9" t="s">
        <v>5</v>
      </c>
      <c r="E145" s="9" t="s">
        <v>21</v>
      </c>
      <c r="F145" s="72">
        <v>14.42</v>
      </c>
    </row>
    <row r="146">
      <c r="A146" s="24">
        <v>13.0</v>
      </c>
      <c r="B146" s="23" t="s">
        <v>382</v>
      </c>
      <c r="C146" s="7">
        <v>2014.0</v>
      </c>
      <c r="D146" s="9" t="s">
        <v>5</v>
      </c>
      <c r="E146" s="9" t="s">
        <v>21</v>
      </c>
      <c r="F146" s="72">
        <v>8.7</v>
      </c>
    </row>
    <row r="147">
      <c r="A147" s="24">
        <v>14.0</v>
      </c>
      <c r="B147" s="23" t="s">
        <v>404</v>
      </c>
      <c r="C147" s="7">
        <v>2014.0</v>
      </c>
      <c r="D147" s="9" t="s">
        <v>5</v>
      </c>
      <c r="E147" s="9" t="s">
        <v>21</v>
      </c>
      <c r="F147" s="72">
        <v>3.72</v>
      </c>
    </row>
    <row r="148">
      <c r="A148" s="24">
        <v>15.0</v>
      </c>
      <c r="B148" s="23" t="s">
        <v>383</v>
      </c>
      <c r="C148" s="7">
        <v>2014.0</v>
      </c>
      <c r="D148" s="9" t="s">
        <v>5</v>
      </c>
      <c r="E148" s="9" t="s">
        <v>21</v>
      </c>
      <c r="F148" s="72">
        <v>3.58</v>
      </c>
    </row>
    <row r="149">
      <c r="A149" s="24">
        <v>16.0</v>
      </c>
      <c r="B149" s="23" t="s">
        <v>380</v>
      </c>
      <c r="C149" s="7">
        <v>2014.0</v>
      </c>
      <c r="D149" s="9" t="s">
        <v>5</v>
      </c>
      <c r="E149" s="9" t="s">
        <v>21</v>
      </c>
      <c r="F149" s="73">
        <v>8.75</v>
      </c>
    </row>
    <row r="150">
      <c r="A150" s="24">
        <v>17.0</v>
      </c>
      <c r="B150" s="23" t="s">
        <v>387</v>
      </c>
      <c r="C150" s="7">
        <v>2014.0</v>
      </c>
      <c r="D150" s="9" t="s">
        <v>5</v>
      </c>
      <c r="E150" s="9" t="s">
        <v>21</v>
      </c>
      <c r="F150" s="73">
        <v>5.29</v>
      </c>
    </row>
    <row r="151">
      <c r="A151" s="24">
        <v>18.0</v>
      </c>
      <c r="B151" s="23" t="s">
        <v>393</v>
      </c>
      <c r="C151" s="7">
        <v>2014.0</v>
      </c>
      <c r="D151" s="9" t="s">
        <v>5</v>
      </c>
      <c r="E151" s="9" t="s">
        <v>21</v>
      </c>
      <c r="F151" s="73">
        <v>5.33</v>
      </c>
    </row>
    <row r="152">
      <c r="A152" s="24">
        <v>19.0</v>
      </c>
      <c r="B152" s="23" t="s">
        <v>408</v>
      </c>
      <c r="C152" s="7">
        <v>2014.0</v>
      </c>
      <c r="D152" s="9" t="s">
        <v>5</v>
      </c>
      <c r="E152" s="9" t="s">
        <v>21</v>
      </c>
      <c r="F152" s="73">
        <v>1.75</v>
      </c>
    </row>
    <row r="153">
      <c r="A153" s="24">
        <v>20.0</v>
      </c>
      <c r="B153" s="23" t="s">
        <v>379</v>
      </c>
      <c r="C153" s="7">
        <v>2014.0</v>
      </c>
      <c r="D153" s="9" t="s">
        <v>5</v>
      </c>
      <c r="E153" s="9" t="s">
        <v>21</v>
      </c>
      <c r="F153" s="73">
        <v>14.1</v>
      </c>
    </row>
    <row r="154">
      <c r="A154" s="24">
        <v>21.0</v>
      </c>
      <c r="B154" s="23" t="s">
        <v>386</v>
      </c>
      <c r="C154" s="7">
        <v>2014.0</v>
      </c>
      <c r="D154" s="9" t="s">
        <v>5</v>
      </c>
      <c r="E154" s="9" t="s">
        <v>21</v>
      </c>
      <c r="F154" s="73">
        <v>8.85</v>
      </c>
    </row>
    <row r="155">
      <c r="A155" s="24">
        <v>22.0</v>
      </c>
      <c r="B155" s="23" t="s">
        <v>406</v>
      </c>
      <c r="C155" s="7">
        <v>2014.0</v>
      </c>
      <c r="D155" s="9" t="s">
        <v>5</v>
      </c>
      <c r="E155" s="9" t="s">
        <v>21</v>
      </c>
      <c r="F155" s="73">
        <v>4.97</v>
      </c>
    </row>
    <row r="156">
      <c r="A156" s="24">
        <v>23.0</v>
      </c>
      <c r="B156" s="23" t="s">
        <v>392</v>
      </c>
      <c r="C156" s="7">
        <v>2014.0</v>
      </c>
      <c r="D156" s="9" t="s">
        <v>5</v>
      </c>
      <c r="E156" s="9" t="s">
        <v>21</v>
      </c>
      <c r="F156" s="72">
        <v>4.11</v>
      </c>
    </row>
    <row r="157">
      <c r="A157" s="24">
        <v>24.0</v>
      </c>
      <c r="B157" s="23" t="s">
        <v>389</v>
      </c>
      <c r="C157" s="7">
        <v>2014.0</v>
      </c>
      <c r="D157" s="9" t="s">
        <v>5</v>
      </c>
      <c r="E157" s="9" t="s">
        <v>21</v>
      </c>
      <c r="F157" s="73">
        <v>6.7</v>
      </c>
    </row>
    <row r="158">
      <c r="A158" s="24">
        <v>25.0</v>
      </c>
      <c r="B158" s="23" t="s">
        <v>391</v>
      </c>
      <c r="C158" s="7">
        <v>2014.0</v>
      </c>
      <c r="D158" s="9" t="s">
        <v>5</v>
      </c>
      <c r="E158" s="9" t="s">
        <v>21</v>
      </c>
      <c r="F158" s="73">
        <v>4.35</v>
      </c>
    </row>
    <row r="159">
      <c r="A159" s="24">
        <v>26.0</v>
      </c>
      <c r="B159" s="23" t="s">
        <v>396</v>
      </c>
      <c r="C159" s="7">
        <v>2014.0</v>
      </c>
      <c r="D159" s="9" t="s">
        <v>5</v>
      </c>
      <c r="E159" s="9" t="s">
        <v>21</v>
      </c>
      <c r="F159" s="73">
        <v>2.37</v>
      </c>
    </row>
    <row r="160">
      <c r="A160" s="24">
        <v>27.0</v>
      </c>
      <c r="B160" s="23" t="s">
        <v>376</v>
      </c>
      <c r="C160" s="7">
        <v>2014.0</v>
      </c>
      <c r="D160" s="9" t="s">
        <v>5</v>
      </c>
      <c r="E160" s="9" t="s">
        <v>21</v>
      </c>
      <c r="F160" s="73">
        <v>5.79</v>
      </c>
    </row>
    <row r="161">
      <c r="A161" s="24">
        <v>28.0</v>
      </c>
      <c r="B161" s="23" t="s">
        <v>407</v>
      </c>
      <c r="C161" s="7">
        <v>2014.0</v>
      </c>
      <c r="D161" s="9" t="s">
        <v>5</v>
      </c>
      <c r="E161" s="9" t="s">
        <v>21</v>
      </c>
      <c r="F161" s="73">
        <v>3.17</v>
      </c>
    </row>
    <row r="162">
      <c r="A162" s="24">
        <v>29.0</v>
      </c>
      <c r="B162" s="23" t="s">
        <v>381</v>
      </c>
      <c r="C162" s="7">
        <v>2014.0</v>
      </c>
      <c r="D162" s="9" t="s">
        <v>5</v>
      </c>
      <c r="E162" s="9" t="s">
        <v>21</v>
      </c>
      <c r="F162" s="73">
        <v>4.23</v>
      </c>
    </row>
    <row r="163">
      <c r="A163" s="24">
        <v>30.0</v>
      </c>
      <c r="B163" s="23" t="s">
        <v>390</v>
      </c>
      <c r="C163" s="7">
        <v>2014.0</v>
      </c>
      <c r="D163" s="9" t="s">
        <v>5</v>
      </c>
      <c r="E163" s="9" t="s">
        <v>21</v>
      </c>
      <c r="F163" s="72">
        <v>9.92</v>
      </c>
    </row>
    <row r="164">
      <c r="A164" s="24">
        <v>31.0</v>
      </c>
      <c r="B164" s="23" t="s">
        <v>398</v>
      </c>
      <c r="C164" s="7">
        <v>2014.0</v>
      </c>
      <c r="D164" s="9" t="s">
        <v>5</v>
      </c>
      <c r="E164" s="9" t="s">
        <v>21</v>
      </c>
      <c r="F164" s="72">
        <v>7.85</v>
      </c>
    </row>
    <row r="165">
      <c r="A165" s="24">
        <v>32.0</v>
      </c>
      <c r="B165" s="23" t="s">
        <v>399</v>
      </c>
      <c r="C165" s="7">
        <v>2014.0</v>
      </c>
      <c r="D165" s="9" t="s">
        <v>5</v>
      </c>
      <c r="E165" s="9" t="s">
        <v>21</v>
      </c>
      <c r="F165" s="72">
        <v>4.75</v>
      </c>
    </row>
    <row r="166">
      <c r="A166" s="27" t="s">
        <v>3</v>
      </c>
      <c r="B166" s="23" t="s">
        <v>400</v>
      </c>
      <c r="C166" s="7">
        <v>2014.0</v>
      </c>
      <c r="D166" s="9" t="s">
        <v>5</v>
      </c>
      <c r="E166" s="9" t="s">
        <v>21</v>
      </c>
      <c r="F166" s="72">
        <v>5.82</v>
      </c>
    </row>
    <row r="167">
      <c r="A167" s="27" t="s">
        <v>4</v>
      </c>
      <c r="B167" s="23" t="s">
        <v>378</v>
      </c>
      <c r="C167" s="7">
        <v>2015.0</v>
      </c>
      <c r="D167" s="9" t="s">
        <v>5</v>
      </c>
      <c r="E167" s="9" t="s">
        <v>21</v>
      </c>
      <c r="F167" s="74">
        <v>2.71</v>
      </c>
      <c r="G167" s="74"/>
    </row>
    <row r="168">
      <c r="A168" s="24" t="s">
        <v>5</v>
      </c>
      <c r="B168" s="23" t="s">
        <v>384</v>
      </c>
      <c r="C168" s="7">
        <v>2015.0</v>
      </c>
      <c r="D168" s="9" t="s">
        <v>5</v>
      </c>
      <c r="E168" s="9" t="s">
        <v>21</v>
      </c>
      <c r="F168" s="74">
        <v>1.95</v>
      </c>
      <c r="G168" s="72"/>
    </row>
    <row r="169">
      <c r="A169" s="24" t="s">
        <v>6</v>
      </c>
      <c r="B169" s="23" t="s">
        <v>394</v>
      </c>
      <c r="C169" s="7">
        <v>2015.0</v>
      </c>
      <c r="D169" s="9" t="s">
        <v>5</v>
      </c>
      <c r="E169" s="9" t="s">
        <v>21</v>
      </c>
      <c r="F169" s="74">
        <v>2.49</v>
      </c>
      <c r="G169" s="72"/>
    </row>
    <row r="170">
      <c r="A170" s="24" t="s">
        <v>7</v>
      </c>
      <c r="B170" s="23" t="s">
        <v>385</v>
      </c>
      <c r="C170" s="7">
        <v>2015.0</v>
      </c>
      <c r="D170" s="9" t="s">
        <v>5</v>
      </c>
      <c r="E170" s="9" t="s">
        <v>21</v>
      </c>
      <c r="F170" s="72">
        <v>6.68</v>
      </c>
      <c r="G170" s="72"/>
    </row>
    <row r="171">
      <c r="A171" s="24" t="s">
        <v>8</v>
      </c>
      <c r="B171" s="23" t="s">
        <v>405</v>
      </c>
      <c r="C171" s="7">
        <v>2015.0</v>
      </c>
      <c r="D171" s="9" t="s">
        <v>5</v>
      </c>
      <c r="E171" s="9" t="s">
        <v>21</v>
      </c>
      <c r="F171" s="72">
        <v>1.98</v>
      </c>
      <c r="G171" s="72"/>
    </row>
    <row r="172">
      <c r="A172" s="24" t="s">
        <v>9</v>
      </c>
      <c r="B172" s="23" t="s">
        <v>397</v>
      </c>
      <c r="C172" s="7">
        <v>2015.0</v>
      </c>
      <c r="D172" s="9" t="s">
        <v>5</v>
      </c>
      <c r="E172" s="9" t="s">
        <v>21</v>
      </c>
      <c r="F172" s="73">
        <v>3.91</v>
      </c>
      <c r="G172" s="73"/>
    </row>
    <row r="173">
      <c r="A173" s="24" t="s">
        <v>10</v>
      </c>
      <c r="B173" s="23" t="s">
        <v>388</v>
      </c>
      <c r="C173" s="7">
        <v>2015.0</v>
      </c>
      <c r="D173" s="9" t="s">
        <v>5</v>
      </c>
      <c r="E173" s="9" t="s">
        <v>21</v>
      </c>
      <c r="F173" s="72">
        <v>14.99</v>
      </c>
      <c r="G173" s="72"/>
    </row>
    <row r="174">
      <c r="A174" s="24" t="s">
        <v>11</v>
      </c>
      <c r="B174" s="23" t="s">
        <v>402</v>
      </c>
      <c r="C174" s="7">
        <v>2015.0</v>
      </c>
      <c r="D174" s="9" t="s">
        <v>5</v>
      </c>
      <c r="E174" s="9" t="s">
        <v>21</v>
      </c>
      <c r="F174" s="73">
        <v>2.62</v>
      </c>
      <c r="G174" s="73"/>
    </row>
    <row r="175">
      <c r="A175" s="24" t="s">
        <v>12</v>
      </c>
      <c r="B175" s="23" t="s">
        <v>401</v>
      </c>
      <c r="C175" s="7">
        <v>2015.0</v>
      </c>
      <c r="D175" s="9" t="s">
        <v>5</v>
      </c>
      <c r="E175" s="9" t="s">
        <v>21</v>
      </c>
      <c r="F175" s="73">
        <v>1.48</v>
      </c>
      <c r="G175" s="73"/>
    </row>
    <row r="176">
      <c r="A176" s="24">
        <v>10.0</v>
      </c>
      <c r="B176" s="23" t="s">
        <v>403</v>
      </c>
      <c r="C176" s="7">
        <v>2015.0</v>
      </c>
      <c r="D176" s="9" t="s">
        <v>5</v>
      </c>
      <c r="E176" s="9" t="s">
        <v>21</v>
      </c>
      <c r="F176" s="72">
        <v>3.18</v>
      </c>
      <c r="G176" s="72"/>
    </row>
    <row r="177">
      <c r="A177" s="24">
        <v>11.0</v>
      </c>
      <c r="B177" s="23" t="s">
        <v>395</v>
      </c>
      <c r="C177" s="7">
        <v>2015.0</v>
      </c>
      <c r="D177" s="9" t="s">
        <v>5</v>
      </c>
      <c r="E177" s="9" t="s">
        <v>21</v>
      </c>
      <c r="F177" s="72">
        <v>6.39</v>
      </c>
      <c r="G177" s="72"/>
    </row>
    <row r="178">
      <c r="A178" s="24">
        <v>12.0</v>
      </c>
      <c r="B178" s="23" t="s">
        <v>377</v>
      </c>
      <c r="C178" s="7">
        <v>2015.0</v>
      </c>
      <c r="D178" s="9" t="s">
        <v>5</v>
      </c>
      <c r="E178" s="9" t="s">
        <v>21</v>
      </c>
      <c r="F178" s="72">
        <v>13.76</v>
      </c>
      <c r="G178" s="72"/>
    </row>
    <row r="179">
      <c r="A179" s="24">
        <v>13.0</v>
      </c>
      <c r="B179" s="23" t="s">
        <v>382</v>
      </c>
      <c r="C179" s="7">
        <v>2015.0</v>
      </c>
      <c r="D179" s="9" t="s">
        <v>5</v>
      </c>
      <c r="E179" s="9" t="s">
        <v>21</v>
      </c>
      <c r="F179" s="72">
        <v>8.26</v>
      </c>
      <c r="G179" s="72"/>
    </row>
    <row r="180">
      <c r="A180" s="24">
        <v>14.0</v>
      </c>
      <c r="B180" s="23" t="s">
        <v>404</v>
      </c>
      <c r="C180" s="7">
        <v>2015.0</v>
      </c>
      <c r="D180" s="9" t="s">
        <v>5</v>
      </c>
      <c r="E180" s="9" t="s">
        <v>21</v>
      </c>
      <c r="F180" s="72">
        <v>3.54</v>
      </c>
      <c r="G180" s="72"/>
    </row>
    <row r="181">
      <c r="A181" s="24">
        <v>15.0</v>
      </c>
      <c r="B181" s="23" t="s">
        <v>383</v>
      </c>
      <c r="C181" s="7">
        <v>2015.0</v>
      </c>
      <c r="D181" s="9" t="s">
        <v>5</v>
      </c>
      <c r="E181" s="9" t="s">
        <v>21</v>
      </c>
      <c r="F181" s="72">
        <v>3.36</v>
      </c>
      <c r="G181" s="72"/>
    </row>
    <row r="182">
      <c r="A182" s="24">
        <v>16.0</v>
      </c>
      <c r="B182" s="23" t="s">
        <v>380</v>
      </c>
      <c r="C182" s="7">
        <v>2015.0</v>
      </c>
      <c r="D182" s="9" t="s">
        <v>5</v>
      </c>
      <c r="E182" s="9" t="s">
        <v>21</v>
      </c>
      <c r="F182" s="73">
        <v>8.34</v>
      </c>
      <c r="G182" s="73"/>
    </row>
    <row r="183">
      <c r="A183" s="24">
        <v>17.0</v>
      </c>
      <c r="B183" s="23" t="s">
        <v>387</v>
      </c>
      <c r="C183" s="7">
        <v>2015.0</v>
      </c>
      <c r="D183" s="9" t="s">
        <v>5</v>
      </c>
      <c r="E183" s="9" t="s">
        <v>21</v>
      </c>
      <c r="F183" s="73">
        <v>4.98</v>
      </c>
      <c r="G183" s="73"/>
    </row>
    <row r="184">
      <c r="A184" s="24">
        <v>18.0</v>
      </c>
      <c r="B184" s="23" t="s">
        <v>393</v>
      </c>
      <c r="C184" s="7">
        <v>2015.0</v>
      </c>
      <c r="D184" s="9" t="s">
        <v>5</v>
      </c>
      <c r="E184" s="9" t="s">
        <v>21</v>
      </c>
      <c r="F184" s="73">
        <v>5.04</v>
      </c>
      <c r="G184" s="73"/>
    </row>
    <row r="185">
      <c r="A185" s="24">
        <v>19.0</v>
      </c>
      <c r="B185" s="23" t="s">
        <v>408</v>
      </c>
      <c r="C185" s="7">
        <v>2015.0</v>
      </c>
      <c r="D185" s="9" t="s">
        <v>5</v>
      </c>
      <c r="E185" s="9" t="s">
        <v>21</v>
      </c>
      <c r="F185" s="73">
        <v>1.63</v>
      </c>
      <c r="G185" s="73"/>
    </row>
    <row r="186">
      <c r="A186" s="24">
        <v>20.0</v>
      </c>
      <c r="B186" s="23" t="s">
        <v>379</v>
      </c>
      <c r="C186" s="7">
        <v>2015.0</v>
      </c>
      <c r="D186" s="9" t="s">
        <v>5</v>
      </c>
      <c r="E186" s="9" t="s">
        <v>21</v>
      </c>
      <c r="F186" s="73">
        <v>13.44</v>
      </c>
      <c r="G186" s="73"/>
    </row>
    <row r="187">
      <c r="A187" s="24">
        <v>21.0</v>
      </c>
      <c r="B187" s="23" t="s">
        <v>386</v>
      </c>
      <c r="C187" s="7">
        <v>2015.0</v>
      </c>
      <c r="D187" s="9" t="s">
        <v>5</v>
      </c>
      <c r="E187" s="9" t="s">
        <v>21</v>
      </c>
      <c r="F187" s="73">
        <v>8.41</v>
      </c>
      <c r="G187" s="73"/>
    </row>
    <row r="188">
      <c r="A188" s="24">
        <v>22.0</v>
      </c>
      <c r="B188" s="23" t="s">
        <v>406</v>
      </c>
      <c r="C188" s="7">
        <v>2015.0</v>
      </c>
      <c r="D188" s="9" t="s">
        <v>5</v>
      </c>
      <c r="E188" s="9" t="s">
        <v>21</v>
      </c>
      <c r="F188" s="73">
        <v>4.6</v>
      </c>
      <c r="G188" s="73"/>
    </row>
    <row r="189">
      <c r="A189" s="24">
        <v>23.0</v>
      </c>
      <c r="B189" s="23" t="s">
        <v>392</v>
      </c>
      <c r="C189" s="7">
        <v>2015.0</v>
      </c>
      <c r="D189" s="9" t="s">
        <v>5</v>
      </c>
      <c r="E189" s="9" t="s">
        <v>21</v>
      </c>
      <c r="F189" s="72">
        <v>3.91</v>
      </c>
      <c r="G189" s="72"/>
    </row>
    <row r="190">
      <c r="A190" s="24">
        <v>24.0</v>
      </c>
      <c r="B190" s="23" t="s">
        <v>389</v>
      </c>
      <c r="C190" s="7">
        <v>2015.0</v>
      </c>
      <c r="D190" s="9" t="s">
        <v>5</v>
      </c>
      <c r="E190" s="9" t="s">
        <v>21</v>
      </c>
      <c r="F190" s="73">
        <v>6.35</v>
      </c>
      <c r="G190" s="73"/>
    </row>
    <row r="191">
      <c r="A191" s="24">
        <v>25.0</v>
      </c>
      <c r="B191" s="23" t="s">
        <v>391</v>
      </c>
      <c r="C191" s="7">
        <v>2015.0</v>
      </c>
      <c r="D191" s="9" t="s">
        <v>5</v>
      </c>
      <c r="E191" s="9" t="s">
        <v>21</v>
      </c>
      <c r="F191" s="73">
        <v>4.17</v>
      </c>
      <c r="G191" s="73"/>
    </row>
    <row r="192">
      <c r="A192" s="24">
        <v>26.0</v>
      </c>
      <c r="B192" s="23" t="s">
        <v>396</v>
      </c>
      <c r="C192" s="7">
        <v>2015.0</v>
      </c>
      <c r="D192" s="9" t="s">
        <v>5</v>
      </c>
      <c r="E192" s="9" t="s">
        <v>21</v>
      </c>
      <c r="F192" s="73">
        <v>2.19</v>
      </c>
      <c r="G192" s="73"/>
    </row>
    <row r="193">
      <c r="A193" s="24">
        <v>27.0</v>
      </c>
      <c r="B193" s="23" t="s">
        <v>376</v>
      </c>
      <c r="C193" s="7">
        <v>2015.0</v>
      </c>
      <c r="D193" s="9" t="s">
        <v>5</v>
      </c>
      <c r="E193" s="9" t="s">
        <v>21</v>
      </c>
      <c r="F193" s="73">
        <v>5.39</v>
      </c>
      <c r="G193" s="73"/>
    </row>
    <row r="194">
      <c r="A194" s="24">
        <v>28.0</v>
      </c>
      <c r="B194" s="23" t="s">
        <v>407</v>
      </c>
      <c r="C194" s="7">
        <v>2015.0</v>
      </c>
      <c r="D194" s="9" t="s">
        <v>5</v>
      </c>
      <c r="E194" s="9" t="s">
        <v>21</v>
      </c>
      <c r="F194" s="73">
        <v>3.04</v>
      </c>
      <c r="G194" s="73"/>
    </row>
    <row r="195">
      <c r="A195" s="24">
        <v>29.0</v>
      </c>
      <c r="B195" s="23" t="s">
        <v>381</v>
      </c>
      <c r="C195" s="7">
        <v>2015.0</v>
      </c>
      <c r="D195" s="9" t="s">
        <v>5</v>
      </c>
      <c r="E195" s="9" t="s">
        <v>21</v>
      </c>
      <c r="F195" s="73">
        <v>3.97</v>
      </c>
      <c r="G195" s="73"/>
    </row>
    <row r="196">
      <c r="A196" s="24">
        <v>30.0</v>
      </c>
      <c r="B196" s="23" t="s">
        <v>390</v>
      </c>
      <c r="C196" s="7">
        <v>2015.0</v>
      </c>
      <c r="D196" s="9" t="s">
        <v>5</v>
      </c>
      <c r="E196" s="9" t="s">
        <v>21</v>
      </c>
      <c r="F196" s="72">
        <v>9.5</v>
      </c>
      <c r="G196" s="72"/>
    </row>
    <row r="197">
      <c r="A197" s="24">
        <v>31.0</v>
      </c>
      <c r="B197" s="23" t="s">
        <v>398</v>
      </c>
      <c r="C197" s="7">
        <v>2015.0</v>
      </c>
      <c r="D197" s="9" t="s">
        <v>5</v>
      </c>
      <c r="E197" s="9" t="s">
        <v>21</v>
      </c>
      <c r="F197" s="72">
        <v>7.46</v>
      </c>
      <c r="G197" s="72"/>
    </row>
    <row r="198">
      <c r="A198" s="24">
        <v>32.0</v>
      </c>
      <c r="B198" s="23" t="s">
        <v>399</v>
      </c>
      <c r="C198" s="7">
        <v>2015.0</v>
      </c>
      <c r="D198" s="9" t="s">
        <v>5</v>
      </c>
      <c r="E198" s="9" t="s">
        <v>21</v>
      </c>
      <c r="F198" s="72">
        <v>4.52</v>
      </c>
      <c r="G198" s="72"/>
    </row>
    <row r="199">
      <c r="A199" s="27" t="s">
        <v>3</v>
      </c>
      <c r="B199" s="23" t="s">
        <v>400</v>
      </c>
      <c r="C199" s="7">
        <v>2015.0</v>
      </c>
      <c r="D199" s="9" t="s">
        <v>5</v>
      </c>
      <c r="E199" s="9" t="s">
        <v>21</v>
      </c>
      <c r="F199" s="72">
        <v>5.52</v>
      </c>
      <c r="G199" s="72"/>
    </row>
    <row r="200">
      <c r="A200" s="27" t="s">
        <v>4</v>
      </c>
      <c r="B200" s="23" t="s">
        <v>378</v>
      </c>
      <c r="C200" s="7">
        <v>2016.0</v>
      </c>
      <c r="D200" s="9" t="s">
        <v>5</v>
      </c>
      <c r="E200" s="9" t="s">
        <v>21</v>
      </c>
      <c r="F200" s="35">
        <v>2.6</v>
      </c>
    </row>
    <row r="201">
      <c r="A201" s="24" t="s">
        <v>5</v>
      </c>
      <c r="B201" s="23" t="s">
        <v>384</v>
      </c>
      <c r="C201" s="7">
        <v>2016.0</v>
      </c>
      <c r="D201" s="9" t="s">
        <v>5</v>
      </c>
      <c r="E201" s="9" t="s">
        <v>21</v>
      </c>
      <c r="F201" s="35">
        <v>1.93</v>
      </c>
    </row>
    <row r="202">
      <c r="A202" s="24" t="s">
        <v>6</v>
      </c>
      <c r="B202" s="23" t="s">
        <v>394</v>
      </c>
      <c r="C202" s="7">
        <v>2016.0</v>
      </c>
      <c r="D202" s="7" t="s">
        <v>5</v>
      </c>
      <c r="E202" s="7" t="s">
        <v>21</v>
      </c>
      <c r="F202" s="35">
        <v>2.45</v>
      </c>
    </row>
    <row r="203">
      <c r="A203" s="24" t="s">
        <v>7</v>
      </c>
      <c r="B203" s="23" t="s">
        <v>385</v>
      </c>
      <c r="C203" s="7">
        <v>2016.0</v>
      </c>
      <c r="D203" s="7" t="s">
        <v>5</v>
      </c>
      <c r="E203" s="7" t="s">
        <v>21</v>
      </c>
      <c r="F203" s="35">
        <v>6.52</v>
      </c>
    </row>
    <row r="204">
      <c r="A204" s="24" t="s">
        <v>8</v>
      </c>
      <c r="B204" s="23" t="s">
        <v>405</v>
      </c>
      <c r="C204" s="7">
        <v>2016.0</v>
      </c>
      <c r="D204" s="7" t="s">
        <v>5</v>
      </c>
      <c r="E204" s="7" t="s">
        <v>21</v>
      </c>
      <c r="F204" s="35">
        <v>1.92</v>
      </c>
    </row>
    <row r="205">
      <c r="A205" s="24" t="s">
        <v>9</v>
      </c>
      <c r="B205" s="23" t="s">
        <v>397</v>
      </c>
      <c r="C205" s="7">
        <v>2016.0</v>
      </c>
      <c r="D205" s="7" t="s">
        <v>5</v>
      </c>
      <c r="E205" s="7" t="s">
        <v>21</v>
      </c>
      <c r="F205" s="35">
        <v>3.8</v>
      </c>
    </row>
    <row r="206">
      <c r="A206" s="24" t="s">
        <v>10</v>
      </c>
      <c r="B206" s="23" t="s">
        <v>388</v>
      </c>
      <c r="C206" s="7">
        <v>2016.0</v>
      </c>
      <c r="D206" s="7" t="s">
        <v>5</v>
      </c>
      <c r="E206" s="7" t="s">
        <v>21</v>
      </c>
      <c r="F206" s="35">
        <v>14.74</v>
      </c>
    </row>
    <row r="207">
      <c r="A207" s="24" t="s">
        <v>11</v>
      </c>
      <c r="B207" s="23" t="s">
        <v>402</v>
      </c>
      <c r="C207" s="7">
        <v>2016.0</v>
      </c>
      <c r="D207" s="7" t="s">
        <v>5</v>
      </c>
      <c r="E207" s="7" t="s">
        <v>21</v>
      </c>
      <c r="F207" s="35">
        <v>2.62</v>
      </c>
    </row>
    <row r="208">
      <c r="A208" s="24" t="s">
        <v>12</v>
      </c>
      <c r="B208" s="23" t="s">
        <v>401</v>
      </c>
      <c r="C208" s="7">
        <v>2016.0</v>
      </c>
      <c r="D208" s="7" t="s">
        <v>5</v>
      </c>
      <c r="E208" s="7" t="s">
        <v>21</v>
      </c>
      <c r="F208" s="35">
        <v>1.47</v>
      </c>
    </row>
    <row r="209">
      <c r="A209" s="38">
        <v>10.0</v>
      </c>
      <c r="B209" s="23" t="s">
        <v>403</v>
      </c>
      <c r="C209" s="7">
        <v>2016.0</v>
      </c>
      <c r="D209" s="7" t="s">
        <v>5</v>
      </c>
      <c r="E209" s="7" t="s">
        <v>21</v>
      </c>
      <c r="F209" s="35">
        <v>3.1</v>
      </c>
    </row>
    <row r="210">
      <c r="A210" s="38">
        <v>11.0</v>
      </c>
      <c r="B210" s="23" t="s">
        <v>395</v>
      </c>
      <c r="C210" s="7">
        <v>2016.0</v>
      </c>
      <c r="D210" s="7" t="s">
        <v>5</v>
      </c>
      <c r="E210" s="7" t="s">
        <v>21</v>
      </c>
      <c r="F210" s="35">
        <v>6.17</v>
      </c>
    </row>
    <row r="211">
      <c r="A211" s="38">
        <v>12.0</v>
      </c>
      <c r="B211" s="23" t="s">
        <v>377</v>
      </c>
      <c r="C211" s="7">
        <v>2016.0</v>
      </c>
      <c r="D211" s="7" t="s">
        <v>5</v>
      </c>
      <c r="E211" s="7" t="s">
        <v>21</v>
      </c>
      <c r="F211" s="35">
        <v>13.51</v>
      </c>
    </row>
    <row r="212">
      <c r="A212" s="38">
        <v>13.0</v>
      </c>
      <c r="B212" s="23" t="s">
        <v>382</v>
      </c>
      <c r="C212" s="7">
        <v>2016.0</v>
      </c>
      <c r="D212" s="7" t="s">
        <v>5</v>
      </c>
      <c r="E212" s="7" t="s">
        <v>21</v>
      </c>
      <c r="F212" s="35">
        <v>7.93</v>
      </c>
    </row>
    <row r="213">
      <c r="A213" s="38">
        <v>14.0</v>
      </c>
      <c r="B213" s="23" t="s">
        <v>404</v>
      </c>
      <c r="C213" s="7">
        <v>2016.0</v>
      </c>
      <c r="D213" s="7" t="s">
        <v>5</v>
      </c>
      <c r="E213" s="7" t="s">
        <v>21</v>
      </c>
      <c r="F213" s="35">
        <v>3.41</v>
      </c>
    </row>
    <row r="214">
      <c r="A214" s="38">
        <v>15.0</v>
      </c>
      <c r="B214" s="23" t="s">
        <v>383</v>
      </c>
      <c r="C214" s="7">
        <v>2016.0</v>
      </c>
      <c r="D214" s="7" t="s">
        <v>5</v>
      </c>
      <c r="E214" s="7" t="s">
        <v>21</v>
      </c>
      <c r="F214" s="35">
        <v>3.27</v>
      </c>
    </row>
    <row r="215">
      <c r="A215" s="38">
        <v>16.0</v>
      </c>
      <c r="B215" s="23" t="s">
        <v>380</v>
      </c>
      <c r="C215" s="7">
        <v>2016.0</v>
      </c>
      <c r="D215" s="7" t="s">
        <v>5</v>
      </c>
      <c r="E215" s="7" t="s">
        <v>21</v>
      </c>
      <c r="F215" s="35">
        <v>8.09</v>
      </c>
    </row>
    <row r="216">
      <c r="A216" s="38">
        <v>17.0</v>
      </c>
      <c r="B216" s="23" t="s">
        <v>387</v>
      </c>
      <c r="C216" s="7">
        <v>2016.0</v>
      </c>
      <c r="D216" s="7" t="s">
        <v>5</v>
      </c>
      <c r="E216" s="7" t="s">
        <v>21</v>
      </c>
      <c r="F216" s="35">
        <v>4.87</v>
      </c>
    </row>
    <row r="217">
      <c r="A217" s="38">
        <v>18.0</v>
      </c>
      <c r="B217" s="23" t="s">
        <v>393</v>
      </c>
      <c r="C217" s="7">
        <v>2016.0</v>
      </c>
      <c r="D217" s="7" t="s">
        <v>5</v>
      </c>
      <c r="E217" s="7" t="s">
        <v>21</v>
      </c>
      <c r="F217" s="35">
        <v>4.93</v>
      </c>
    </row>
    <row r="218">
      <c r="A218" s="38">
        <v>19.0</v>
      </c>
      <c r="B218" s="23" t="s">
        <v>408</v>
      </c>
      <c r="C218" s="7">
        <v>2016.0</v>
      </c>
      <c r="D218" s="7" t="s">
        <v>5</v>
      </c>
      <c r="E218" s="7" t="s">
        <v>21</v>
      </c>
      <c r="F218" s="35">
        <v>1.6</v>
      </c>
    </row>
    <row r="219">
      <c r="A219" s="38">
        <v>20.0</v>
      </c>
      <c r="B219" s="23" t="s">
        <v>379</v>
      </c>
      <c r="C219" s="7">
        <v>2016.0</v>
      </c>
      <c r="D219" s="7" t="s">
        <v>5</v>
      </c>
      <c r="E219" s="7" t="s">
        <v>21</v>
      </c>
      <c r="F219" s="35">
        <v>13.13</v>
      </c>
    </row>
    <row r="220">
      <c r="A220" s="38">
        <v>21.0</v>
      </c>
      <c r="B220" s="23" t="s">
        <v>386</v>
      </c>
      <c r="C220" s="7">
        <v>2016.0</v>
      </c>
      <c r="D220" s="7" t="s">
        <v>5</v>
      </c>
      <c r="E220" s="7" t="s">
        <v>21</v>
      </c>
      <c r="F220" s="35">
        <v>8.13</v>
      </c>
    </row>
    <row r="221">
      <c r="A221" s="38">
        <v>22.0</v>
      </c>
      <c r="B221" s="23" t="s">
        <v>406</v>
      </c>
      <c r="C221" s="7">
        <v>2016.0</v>
      </c>
      <c r="D221" s="7" t="s">
        <v>5</v>
      </c>
      <c r="E221" s="7" t="s">
        <v>21</v>
      </c>
      <c r="F221" s="35">
        <v>4.38</v>
      </c>
    </row>
    <row r="222">
      <c r="A222" s="38">
        <v>23.0</v>
      </c>
      <c r="B222" s="23" t="s">
        <v>392</v>
      </c>
      <c r="C222" s="7">
        <v>2016.0</v>
      </c>
      <c r="D222" s="7" t="s">
        <v>5</v>
      </c>
      <c r="E222" s="7" t="s">
        <v>21</v>
      </c>
      <c r="F222" s="35">
        <v>3.74</v>
      </c>
    </row>
    <row r="223">
      <c r="A223" s="38">
        <v>24.0</v>
      </c>
      <c r="B223" s="23" t="s">
        <v>389</v>
      </c>
      <c r="C223" s="7">
        <v>2016.0</v>
      </c>
      <c r="D223" s="7" t="s">
        <v>5</v>
      </c>
      <c r="E223" s="7" t="s">
        <v>21</v>
      </c>
      <c r="F223" s="35">
        <v>6.09</v>
      </c>
    </row>
    <row r="224">
      <c r="A224" s="38">
        <v>25.0</v>
      </c>
      <c r="B224" s="23" t="s">
        <v>391</v>
      </c>
      <c r="C224" s="7">
        <v>2016.0</v>
      </c>
      <c r="D224" s="7" t="s">
        <v>5</v>
      </c>
      <c r="E224" s="7" t="s">
        <v>21</v>
      </c>
      <c r="F224" s="35">
        <v>4.05</v>
      </c>
    </row>
    <row r="225">
      <c r="A225" s="38">
        <v>26.0</v>
      </c>
      <c r="B225" s="23" t="s">
        <v>396</v>
      </c>
      <c r="C225" s="7">
        <v>2016.0</v>
      </c>
      <c r="D225" s="7" t="s">
        <v>5</v>
      </c>
      <c r="E225" s="7" t="s">
        <v>21</v>
      </c>
      <c r="F225" s="35">
        <v>2.15</v>
      </c>
    </row>
    <row r="226">
      <c r="A226" s="38">
        <v>27.0</v>
      </c>
      <c r="B226" s="23" t="s">
        <v>376</v>
      </c>
      <c r="C226" s="7">
        <v>2016.0</v>
      </c>
      <c r="D226" s="7" t="s">
        <v>5</v>
      </c>
      <c r="E226" s="7" t="s">
        <v>21</v>
      </c>
      <c r="F226" s="35">
        <v>5.33</v>
      </c>
    </row>
    <row r="227">
      <c r="A227" s="38">
        <v>28.0</v>
      </c>
      <c r="B227" s="23" t="s">
        <v>407</v>
      </c>
      <c r="C227" s="7">
        <v>2016.0</v>
      </c>
      <c r="D227" s="7" t="s">
        <v>5</v>
      </c>
      <c r="E227" s="7" t="s">
        <v>21</v>
      </c>
      <c r="F227" s="35">
        <v>2.95</v>
      </c>
    </row>
    <row r="228">
      <c r="A228" s="38">
        <v>29.0</v>
      </c>
      <c r="B228" s="23" t="s">
        <v>381</v>
      </c>
      <c r="C228" s="7">
        <v>2016.0</v>
      </c>
      <c r="D228" s="7" t="s">
        <v>5</v>
      </c>
      <c r="E228" s="7" t="s">
        <v>21</v>
      </c>
      <c r="F228" s="35">
        <v>3.85</v>
      </c>
    </row>
    <row r="229">
      <c r="A229" s="38">
        <v>30.0</v>
      </c>
      <c r="B229" s="23" t="s">
        <v>390</v>
      </c>
      <c r="C229" s="7">
        <v>2016.0</v>
      </c>
      <c r="D229" s="7" t="s">
        <v>5</v>
      </c>
      <c r="E229" s="7" t="s">
        <v>21</v>
      </c>
      <c r="F229" s="35">
        <v>9.31</v>
      </c>
    </row>
    <row r="230">
      <c r="A230" s="38">
        <v>31.0</v>
      </c>
      <c r="B230" s="23" t="s">
        <v>398</v>
      </c>
      <c r="C230" s="7">
        <v>2016.0</v>
      </c>
      <c r="D230" s="7" t="s">
        <v>5</v>
      </c>
      <c r="E230" s="7" t="s">
        <v>21</v>
      </c>
      <c r="F230" s="35">
        <v>7.16</v>
      </c>
    </row>
    <row r="231">
      <c r="A231" s="38">
        <v>32.0</v>
      </c>
      <c r="B231" s="23" t="s">
        <v>399</v>
      </c>
      <c r="C231" s="7">
        <v>2016.0</v>
      </c>
      <c r="D231" s="7" t="s">
        <v>5</v>
      </c>
      <c r="E231" s="7" t="s">
        <v>21</v>
      </c>
      <c r="F231" s="35">
        <v>4.37</v>
      </c>
    </row>
    <row r="232">
      <c r="A232" s="27" t="s">
        <v>3</v>
      </c>
      <c r="B232" s="23" t="s">
        <v>400</v>
      </c>
      <c r="C232" s="7">
        <v>2016.0</v>
      </c>
      <c r="D232" s="7" t="s">
        <v>5</v>
      </c>
      <c r="E232" s="7" t="s">
        <v>21</v>
      </c>
      <c r="F232" s="7">
        <v>5.37</v>
      </c>
    </row>
    <row r="233">
      <c r="A233" s="27" t="s">
        <v>4</v>
      </c>
      <c r="B233" s="23" t="s">
        <v>378</v>
      </c>
      <c r="C233" s="7">
        <v>2017.0</v>
      </c>
      <c r="D233" s="9" t="s">
        <v>5</v>
      </c>
      <c r="E233" s="9" t="s">
        <v>21</v>
      </c>
      <c r="F233" s="35">
        <v>2.48</v>
      </c>
    </row>
    <row r="234">
      <c r="A234" s="24" t="s">
        <v>5</v>
      </c>
      <c r="B234" s="23" t="s">
        <v>384</v>
      </c>
      <c r="C234" s="7">
        <v>2017.0</v>
      </c>
      <c r="D234" s="9" t="s">
        <v>5</v>
      </c>
      <c r="E234" s="9" t="s">
        <v>21</v>
      </c>
      <c r="F234" s="35">
        <v>1.9</v>
      </c>
    </row>
    <row r="235">
      <c r="A235" s="24" t="s">
        <v>6</v>
      </c>
      <c r="B235" s="23" t="s">
        <v>394</v>
      </c>
      <c r="C235" s="7">
        <v>2017.0</v>
      </c>
      <c r="D235" s="7" t="s">
        <v>5</v>
      </c>
      <c r="E235" s="7" t="s">
        <v>21</v>
      </c>
      <c r="F235" s="35">
        <v>2.42</v>
      </c>
    </row>
    <row r="236">
      <c r="A236" s="24" t="s">
        <v>7</v>
      </c>
      <c r="B236" s="23" t="s">
        <v>385</v>
      </c>
      <c r="C236" s="7">
        <v>2017.0</v>
      </c>
      <c r="D236" s="7" t="s">
        <v>5</v>
      </c>
      <c r="E236" s="7" t="s">
        <v>21</v>
      </c>
      <c r="F236" s="35">
        <v>6.35</v>
      </c>
    </row>
    <row r="237">
      <c r="A237" s="24" t="s">
        <v>8</v>
      </c>
      <c r="B237" s="23" t="s">
        <v>405</v>
      </c>
      <c r="C237" s="7">
        <v>2017.0</v>
      </c>
      <c r="D237" s="7" t="s">
        <v>5</v>
      </c>
      <c r="E237" s="7" t="s">
        <v>21</v>
      </c>
      <c r="F237" s="35">
        <v>1.86</v>
      </c>
    </row>
    <row r="238">
      <c r="A238" s="24" t="s">
        <v>9</v>
      </c>
      <c r="B238" s="23" t="s">
        <v>397</v>
      </c>
      <c r="C238" s="7">
        <v>2017.0</v>
      </c>
      <c r="D238" s="7" t="s">
        <v>5</v>
      </c>
      <c r="E238" s="7" t="s">
        <v>21</v>
      </c>
      <c r="F238" s="35">
        <v>3.7</v>
      </c>
    </row>
    <row r="239">
      <c r="A239" s="24" t="s">
        <v>10</v>
      </c>
      <c r="B239" s="23" t="s">
        <v>388</v>
      </c>
      <c r="C239" s="7">
        <v>2017.0</v>
      </c>
      <c r="D239" s="7" t="s">
        <v>5</v>
      </c>
      <c r="E239" s="7" t="s">
        <v>21</v>
      </c>
      <c r="F239" s="35">
        <v>14.49</v>
      </c>
    </row>
    <row r="240">
      <c r="A240" s="24" t="s">
        <v>11</v>
      </c>
      <c r="B240" s="23" t="s">
        <v>402</v>
      </c>
      <c r="C240" s="7">
        <v>2017.0</v>
      </c>
      <c r="D240" s="7" t="s">
        <v>5</v>
      </c>
      <c r="E240" s="7" t="s">
        <v>21</v>
      </c>
      <c r="F240" s="35">
        <v>2.62</v>
      </c>
    </row>
    <row r="241">
      <c r="A241" s="24" t="s">
        <v>12</v>
      </c>
      <c r="B241" s="23" t="s">
        <v>401</v>
      </c>
      <c r="C241" s="7">
        <v>2017.0</v>
      </c>
      <c r="D241" s="7" t="s">
        <v>5</v>
      </c>
      <c r="E241" s="7" t="s">
        <v>21</v>
      </c>
      <c r="F241" s="35">
        <v>1.46</v>
      </c>
    </row>
    <row r="242">
      <c r="A242" s="38">
        <v>10.0</v>
      </c>
      <c r="B242" s="23" t="s">
        <v>403</v>
      </c>
      <c r="C242" s="7">
        <v>2017.0</v>
      </c>
      <c r="D242" s="7" t="s">
        <v>5</v>
      </c>
      <c r="E242" s="7" t="s">
        <v>21</v>
      </c>
      <c r="F242" s="35">
        <v>3.01</v>
      </c>
    </row>
    <row r="243">
      <c r="A243" s="38">
        <v>11.0</v>
      </c>
      <c r="B243" s="23" t="s">
        <v>395</v>
      </c>
      <c r="C243" s="7">
        <v>2017.0</v>
      </c>
      <c r="D243" s="7" t="s">
        <v>5</v>
      </c>
      <c r="E243" s="7" t="s">
        <v>21</v>
      </c>
      <c r="F243" s="35">
        <v>5.95</v>
      </c>
    </row>
    <row r="244">
      <c r="A244" s="38">
        <v>12.0</v>
      </c>
      <c r="B244" s="23" t="s">
        <v>377</v>
      </c>
      <c r="C244" s="7">
        <v>2017.0</v>
      </c>
      <c r="D244" s="7" t="s">
        <v>5</v>
      </c>
      <c r="E244" s="7" t="s">
        <v>21</v>
      </c>
      <c r="F244" s="35">
        <v>13.26</v>
      </c>
    </row>
    <row r="245">
      <c r="A245" s="38">
        <v>13.0</v>
      </c>
      <c r="B245" s="23" t="s">
        <v>382</v>
      </c>
      <c r="C245" s="7">
        <v>2017.0</v>
      </c>
      <c r="D245" s="7" t="s">
        <v>5</v>
      </c>
      <c r="E245" s="7" t="s">
        <v>21</v>
      </c>
      <c r="F245" s="35">
        <v>7.61</v>
      </c>
    </row>
    <row r="246">
      <c r="A246" s="38">
        <v>14.0</v>
      </c>
      <c r="B246" s="23" t="s">
        <v>404</v>
      </c>
      <c r="C246" s="7">
        <v>2017.0</v>
      </c>
      <c r="D246" s="7" t="s">
        <v>5</v>
      </c>
      <c r="E246" s="7" t="s">
        <v>21</v>
      </c>
      <c r="F246" s="35">
        <v>3.28</v>
      </c>
    </row>
    <row r="247">
      <c r="A247" s="38">
        <v>15.0</v>
      </c>
      <c r="B247" s="23" t="s">
        <v>383</v>
      </c>
      <c r="C247" s="7">
        <v>2017.0</v>
      </c>
      <c r="D247" s="7" t="s">
        <v>5</v>
      </c>
      <c r="E247" s="7" t="s">
        <v>21</v>
      </c>
      <c r="F247" s="35">
        <v>3.18</v>
      </c>
    </row>
    <row r="248">
      <c r="A248" s="38">
        <v>16.0</v>
      </c>
      <c r="B248" s="23" t="s">
        <v>380</v>
      </c>
      <c r="C248" s="7">
        <v>2017.0</v>
      </c>
      <c r="D248" s="7" t="s">
        <v>5</v>
      </c>
      <c r="E248" s="7" t="s">
        <v>21</v>
      </c>
      <c r="F248" s="35">
        <v>7.83</v>
      </c>
    </row>
    <row r="249">
      <c r="A249" s="38">
        <v>17.0</v>
      </c>
      <c r="B249" s="23" t="s">
        <v>387</v>
      </c>
      <c r="C249" s="7">
        <v>2017.0</v>
      </c>
      <c r="D249" s="7" t="s">
        <v>5</v>
      </c>
      <c r="E249" s="7" t="s">
        <v>21</v>
      </c>
      <c r="F249" s="35">
        <v>4.77</v>
      </c>
    </row>
    <row r="250">
      <c r="A250" s="38">
        <v>18.0</v>
      </c>
      <c r="B250" s="23" t="s">
        <v>393</v>
      </c>
      <c r="C250" s="7">
        <v>2017.0</v>
      </c>
      <c r="D250" s="7" t="s">
        <v>5</v>
      </c>
      <c r="E250" s="7" t="s">
        <v>21</v>
      </c>
      <c r="F250" s="35">
        <v>4.82</v>
      </c>
    </row>
    <row r="251">
      <c r="A251" s="38">
        <v>19.0</v>
      </c>
      <c r="B251" s="23" t="s">
        <v>408</v>
      </c>
      <c r="C251" s="7">
        <v>2017.0</v>
      </c>
      <c r="D251" s="7" t="s">
        <v>5</v>
      </c>
      <c r="E251" s="7" t="s">
        <v>21</v>
      </c>
      <c r="F251" s="35">
        <v>1.56</v>
      </c>
    </row>
    <row r="252">
      <c r="A252" s="38">
        <v>20.0</v>
      </c>
      <c r="B252" s="23" t="s">
        <v>379</v>
      </c>
      <c r="C252" s="7">
        <v>2017.0</v>
      </c>
      <c r="D252" s="7" t="s">
        <v>5</v>
      </c>
      <c r="E252" s="7" t="s">
        <v>21</v>
      </c>
      <c r="F252" s="35">
        <v>12.82</v>
      </c>
    </row>
    <row r="253">
      <c r="A253" s="38">
        <v>21.0</v>
      </c>
      <c r="B253" s="23" t="s">
        <v>386</v>
      </c>
      <c r="C253" s="7">
        <v>2017.0</v>
      </c>
      <c r="D253" s="7" t="s">
        <v>5</v>
      </c>
      <c r="E253" s="7" t="s">
        <v>21</v>
      </c>
      <c r="F253" s="35">
        <v>7.85</v>
      </c>
    </row>
    <row r="254">
      <c r="A254" s="38">
        <v>22.0</v>
      </c>
      <c r="B254" s="23" t="s">
        <v>406</v>
      </c>
      <c r="C254" s="7">
        <v>2017.0</v>
      </c>
      <c r="D254" s="7" t="s">
        <v>5</v>
      </c>
      <c r="E254" s="7" t="s">
        <v>21</v>
      </c>
      <c r="F254" s="35">
        <v>4.16</v>
      </c>
    </row>
    <row r="255">
      <c r="A255" s="38">
        <v>23.0</v>
      </c>
      <c r="B255" s="23" t="s">
        <v>392</v>
      </c>
      <c r="C255" s="7">
        <v>2017.0</v>
      </c>
      <c r="D255" s="7" t="s">
        <v>5</v>
      </c>
      <c r="E255" s="7" t="s">
        <v>21</v>
      </c>
      <c r="F255" s="35">
        <v>3.57</v>
      </c>
    </row>
    <row r="256">
      <c r="A256" s="38">
        <v>24.0</v>
      </c>
      <c r="B256" s="23" t="s">
        <v>389</v>
      </c>
      <c r="C256" s="7">
        <v>2017.0</v>
      </c>
      <c r="D256" s="7" t="s">
        <v>5</v>
      </c>
      <c r="E256" s="7" t="s">
        <v>21</v>
      </c>
      <c r="F256" s="35">
        <v>5.84</v>
      </c>
    </row>
    <row r="257">
      <c r="A257" s="38">
        <v>25.0</v>
      </c>
      <c r="B257" s="23" t="s">
        <v>391</v>
      </c>
      <c r="C257" s="7">
        <v>2017.0</v>
      </c>
      <c r="D257" s="7" t="s">
        <v>5</v>
      </c>
      <c r="E257" s="7" t="s">
        <v>21</v>
      </c>
      <c r="F257" s="35">
        <v>3.93</v>
      </c>
    </row>
    <row r="258">
      <c r="A258" s="38">
        <v>26.0</v>
      </c>
      <c r="B258" s="23" t="s">
        <v>396</v>
      </c>
      <c r="C258" s="7">
        <v>2017.0</v>
      </c>
      <c r="D258" s="7" t="s">
        <v>5</v>
      </c>
      <c r="E258" s="7" t="s">
        <v>21</v>
      </c>
      <c r="F258" s="35">
        <v>2.12</v>
      </c>
    </row>
    <row r="259">
      <c r="A259" s="38">
        <v>27.0</v>
      </c>
      <c r="B259" s="23" t="s">
        <v>376</v>
      </c>
      <c r="C259" s="7">
        <v>2017.0</v>
      </c>
      <c r="D259" s="7" t="s">
        <v>5</v>
      </c>
      <c r="E259" s="7" t="s">
        <v>21</v>
      </c>
      <c r="F259" s="35">
        <v>5.28</v>
      </c>
    </row>
    <row r="260">
      <c r="A260" s="38">
        <v>28.0</v>
      </c>
      <c r="B260" s="23" t="s">
        <v>407</v>
      </c>
      <c r="C260" s="7">
        <v>2017.0</v>
      </c>
      <c r="D260" s="7" t="s">
        <v>5</v>
      </c>
      <c r="E260" s="7" t="s">
        <v>21</v>
      </c>
      <c r="F260" s="35">
        <v>2.86</v>
      </c>
    </row>
    <row r="261">
      <c r="A261" s="38">
        <v>29.0</v>
      </c>
      <c r="B261" s="23" t="s">
        <v>381</v>
      </c>
      <c r="C261" s="7">
        <v>2017.0</v>
      </c>
      <c r="D261" s="7" t="s">
        <v>5</v>
      </c>
      <c r="E261" s="7" t="s">
        <v>21</v>
      </c>
      <c r="F261" s="35">
        <v>3.72</v>
      </c>
    </row>
    <row r="262">
      <c r="A262" s="38">
        <v>30.0</v>
      </c>
      <c r="B262" s="23" t="s">
        <v>390</v>
      </c>
      <c r="C262" s="7">
        <v>2017.0</v>
      </c>
      <c r="D262" s="7" t="s">
        <v>5</v>
      </c>
      <c r="E262" s="7" t="s">
        <v>21</v>
      </c>
      <c r="F262" s="35">
        <v>9.11</v>
      </c>
    </row>
    <row r="263">
      <c r="A263" s="38">
        <v>31.0</v>
      </c>
      <c r="B263" s="23" t="s">
        <v>398</v>
      </c>
      <c r="C263" s="7">
        <v>2017.0</v>
      </c>
      <c r="D263" s="7" t="s">
        <v>5</v>
      </c>
      <c r="E263" s="7" t="s">
        <v>21</v>
      </c>
      <c r="F263" s="35">
        <v>6.87</v>
      </c>
    </row>
    <row r="264">
      <c r="A264" s="38">
        <v>32.0</v>
      </c>
      <c r="B264" s="23" t="s">
        <v>399</v>
      </c>
      <c r="C264" s="7">
        <v>2017.0</v>
      </c>
      <c r="D264" s="7" t="s">
        <v>5</v>
      </c>
      <c r="E264" s="7" t="s">
        <v>21</v>
      </c>
      <c r="F264" s="35">
        <v>4.22</v>
      </c>
    </row>
    <row r="265">
      <c r="A265" s="27" t="s">
        <v>3</v>
      </c>
      <c r="B265" s="23" t="s">
        <v>400</v>
      </c>
      <c r="C265" s="7">
        <v>2017.0</v>
      </c>
      <c r="D265" s="7" t="s">
        <v>5</v>
      </c>
      <c r="E265" s="7" t="s">
        <v>21</v>
      </c>
      <c r="F265" s="7">
        <v>5.22</v>
      </c>
    </row>
    <row r="266">
      <c r="A266" s="27" t="s">
        <v>4</v>
      </c>
      <c r="B266" s="23" t="s">
        <v>378</v>
      </c>
      <c r="C266" s="7">
        <v>2018.0</v>
      </c>
      <c r="D266" s="9" t="s">
        <v>5</v>
      </c>
      <c r="E266" s="9" t="s">
        <v>21</v>
      </c>
      <c r="F266" s="35">
        <v>2.36</v>
      </c>
    </row>
    <row r="267">
      <c r="A267" s="24" t="s">
        <v>5</v>
      </c>
      <c r="B267" s="23" t="s">
        <v>384</v>
      </c>
      <c r="C267" s="76">
        <v>2018.0</v>
      </c>
      <c r="D267" s="9" t="s">
        <v>5</v>
      </c>
      <c r="E267" s="9" t="s">
        <v>21</v>
      </c>
      <c r="F267" s="35">
        <v>1.87</v>
      </c>
    </row>
    <row r="268">
      <c r="A268" s="24" t="s">
        <v>6</v>
      </c>
      <c r="B268" s="23" t="s">
        <v>394</v>
      </c>
      <c r="C268" s="7">
        <v>2018.0</v>
      </c>
      <c r="D268" s="7" t="s">
        <v>5</v>
      </c>
      <c r="E268" s="7" t="s">
        <v>21</v>
      </c>
      <c r="F268" s="35">
        <v>2.39</v>
      </c>
    </row>
    <row r="269">
      <c r="A269" s="24" t="s">
        <v>7</v>
      </c>
      <c r="B269" s="23" t="s">
        <v>385</v>
      </c>
      <c r="C269" s="76">
        <v>2018.0</v>
      </c>
      <c r="D269" s="7" t="s">
        <v>5</v>
      </c>
      <c r="E269" s="7" t="s">
        <v>21</v>
      </c>
      <c r="F269" s="35">
        <v>6.19</v>
      </c>
    </row>
    <row r="270">
      <c r="A270" s="24" t="s">
        <v>8</v>
      </c>
      <c r="B270" s="23" t="s">
        <v>405</v>
      </c>
      <c r="C270" s="7">
        <v>2018.0</v>
      </c>
      <c r="D270" s="7" t="s">
        <v>5</v>
      </c>
      <c r="E270" s="7" t="s">
        <v>21</v>
      </c>
      <c r="F270" s="35">
        <v>1.81</v>
      </c>
    </row>
    <row r="271">
      <c r="A271" s="24" t="s">
        <v>9</v>
      </c>
      <c r="B271" s="23" t="s">
        <v>397</v>
      </c>
      <c r="C271" s="76">
        <v>2018.0</v>
      </c>
      <c r="D271" s="7" t="s">
        <v>5</v>
      </c>
      <c r="E271" s="7" t="s">
        <v>21</v>
      </c>
      <c r="F271" s="35">
        <v>3.59</v>
      </c>
    </row>
    <row r="272">
      <c r="A272" s="24" t="s">
        <v>10</v>
      </c>
      <c r="B272" s="23" t="s">
        <v>388</v>
      </c>
      <c r="C272" s="7">
        <v>2018.0</v>
      </c>
      <c r="D272" s="7" t="s">
        <v>5</v>
      </c>
      <c r="E272" s="7" t="s">
        <v>21</v>
      </c>
      <c r="F272" s="35">
        <v>14.24</v>
      </c>
    </row>
    <row r="273">
      <c r="A273" s="24" t="s">
        <v>11</v>
      </c>
      <c r="B273" s="23" t="s">
        <v>402</v>
      </c>
      <c r="C273" s="76">
        <v>2018.0</v>
      </c>
      <c r="D273" s="7" t="s">
        <v>5</v>
      </c>
      <c r="E273" s="7" t="s">
        <v>21</v>
      </c>
      <c r="F273" s="35">
        <v>2.63</v>
      </c>
    </row>
    <row r="274">
      <c r="A274" s="24" t="s">
        <v>12</v>
      </c>
      <c r="B274" s="23" t="s">
        <v>401</v>
      </c>
      <c r="C274" s="7">
        <v>2018.0</v>
      </c>
      <c r="D274" s="7" t="s">
        <v>5</v>
      </c>
      <c r="E274" s="7" t="s">
        <v>21</v>
      </c>
      <c r="F274" s="35">
        <v>1.45</v>
      </c>
    </row>
    <row r="275">
      <c r="A275" s="38">
        <v>10.0</v>
      </c>
      <c r="B275" s="23" t="s">
        <v>403</v>
      </c>
      <c r="C275" s="76">
        <v>2018.0</v>
      </c>
      <c r="D275" s="7" t="s">
        <v>5</v>
      </c>
      <c r="E275" s="7" t="s">
        <v>21</v>
      </c>
      <c r="F275" s="35">
        <v>2.92</v>
      </c>
    </row>
    <row r="276">
      <c r="A276" s="38">
        <v>11.0</v>
      </c>
      <c r="B276" s="23" t="s">
        <v>395</v>
      </c>
      <c r="C276" s="7">
        <v>2018.0</v>
      </c>
      <c r="D276" s="7" t="s">
        <v>5</v>
      </c>
      <c r="E276" s="7" t="s">
        <v>21</v>
      </c>
      <c r="F276" s="35">
        <v>5.74</v>
      </c>
    </row>
    <row r="277">
      <c r="A277" s="38">
        <v>12.0</v>
      </c>
      <c r="B277" s="23" t="s">
        <v>377</v>
      </c>
      <c r="C277" s="76">
        <v>2018.0</v>
      </c>
      <c r="D277" s="7" t="s">
        <v>5</v>
      </c>
      <c r="E277" s="7" t="s">
        <v>21</v>
      </c>
      <c r="F277" s="35">
        <v>13.01</v>
      </c>
    </row>
    <row r="278">
      <c r="A278" s="38">
        <v>13.0</v>
      </c>
      <c r="B278" s="23" t="s">
        <v>382</v>
      </c>
      <c r="C278" s="7">
        <v>2018.0</v>
      </c>
      <c r="D278" s="7" t="s">
        <v>5</v>
      </c>
      <c r="E278" s="7" t="s">
        <v>21</v>
      </c>
      <c r="F278" s="35">
        <v>7.28</v>
      </c>
    </row>
    <row r="279">
      <c r="A279" s="38">
        <v>14.0</v>
      </c>
      <c r="B279" s="23" t="s">
        <v>404</v>
      </c>
      <c r="C279" s="76">
        <v>2018.0</v>
      </c>
      <c r="D279" s="7" t="s">
        <v>5</v>
      </c>
      <c r="E279" s="7" t="s">
        <v>21</v>
      </c>
      <c r="F279" s="35">
        <v>3.15</v>
      </c>
    </row>
    <row r="280">
      <c r="A280" s="38">
        <v>15.0</v>
      </c>
      <c r="B280" s="23" t="s">
        <v>383</v>
      </c>
      <c r="C280" s="7">
        <v>2018.0</v>
      </c>
      <c r="D280" s="7" t="s">
        <v>5</v>
      </c>
      <c r="E280" s="7" t="s">
        <v>21</v>
      </c>
      <c r="F280" s="35">
        <v>3.09</v>
      </c>
    </row>
    <row r="281">
      <c r="A281" s="38">
        <v>16.0</v>
      </c>
      <c r="B281" s="23" t="s">
        <v>380</v>
      </c>
      <c r="C281" s="76">
        <v>2018.0</v>
      </c>
      <c r="D281" s="7" t="s">
        <v>5</v>
      </c>
      <c r="E281" s="7" t="s">
        <v>21</v>
      </c>
      <c r="F281" s="35">
        <v>7.58</v>
      </c>
    </row>
    <row r="282">
      <c r="A282" s="38">
        <v>17.0</v>
      </c>
      <c r="B282" s="23" t="s">
        <v>387</v>
      </c>
      <c r="C282" s="7">
        <v>2018.0</v>
      </c>
      <c r="D282" s="7" t="s">
        <v>5</v>
      </c>
      <c r="E282" s="7" t="s">
        <v>21</v>
      </c>
      <c r="F282" s="35">
        <v>4.66</v>
      </c>
    </row>
    <row r="283">
      <c r="A283" s="38">
        <v>18.0</v>
      </c>
      <c r="B283" s="23" t="s">
        <v>393</v>
      </c>
      <c r="C283" s="76">
        <v>2018.0</v>
      </c>
      <c r="D283" s="7" t="s">
        <v>5</v>
      </c>
      <c r="E283" s="7" t="s">
        <v>21</v>
      </c>
      <c r="F283" s="35">
        <v>4.71</v>
      </c>
    </row>
    <row r="284">
      <c r="A284" s="38">
        <v>19.0</v>
      </c>
      <c r="B284" s="23" t="s">
        <v>408</v>
      </c>
      <c r="C284" s="7">
        <v>2018.0</v>
      </c>
      <c r="D284" s="7" t="s">
        <v>5</v>
      </c>
      <c r="E284" s="7" t="s">
        <v>21</v>
      </c>
      <c r="F284" s="35">
        <v>1.53</v>
      </c>
    </row>
    <row r="285">
      <c r="A285" s="38">
        <v>20.0</v>
      </c>
      <c r="B285" s="23" t="s">
        <v>379</v>
      </c>
      <c r="C285" s="76">
        <v>2018.0</v>
      </c>
      <c r="D285" s="7" t="s">
        <v>5</v>
      </c>
      <c r="E285" s="7" t="s">
        <v>21</v>
      </c>
      <c r="F285" s="35">
        <v>12.51</v>
      </c>
    </row>
    <row r="286">
      <c r="A286" s="38">
        <v>21.0</v>
      </c>
      <c r="B286" s="23" t="s">
        <v>386</v>
      </c>
      <c r="C286" s="7">
        <v>2018.0</v>
      </c>
      <c r="D286" s="7" t="s">
        <v>5</v>
      </c>
      <c r="E286" s="7" t="s">
        <v>21</v>
      </c>
      <c r="F286" s="35">
        <v>7.57</v>
      </c>
    </row>
    <row r="287">
      <c r="A287" s="38">
        <v>22.0</v>
      </c>
      <c r="B287" s="23" t="s">
        <v>406</v>
      </c>
      <c r="C287" s="76">
        <v>2018.0</v>
      </c>
      <c r="D287" s="7" t="s">
        <v>5</v>
      </c>
      <c r="E287" s="7" t="s">
        <v>21</v>
      </c>
      <c r="F287" s="35">
        <v>3.94</v>
      </c>
    </row>
    <row r="288">
      <c r="A288" s="38">
        <v>23.0</v>
      </c>
      <c r="B288" s="23" t="s">
        <v>392</v>
      </c>
      <c r="C288" s="7">
        <v>2018.0</v>
      </c>
      <c r="D288" s="7" t="s">
        <v>5</v>
      </c>
      <c r="E288" s="7" t="s">
        <v>21</v>
      </c>
      <c r="F288" s="35">
        <v>3.4</v>
      </c>
    </row>
    <row r="289">
      <c r="A289" s="38">
        <v>24.0</v>
      </c>
      <c r="B289" s="23" t="s">
        <v>389</v>
      </c>
      <c r="C289" s="76">
        <v>2018.0</v>
      </c>
      <c r="D289" s="7" t="s">
        <v>5</v>
      </c>
      <c r="E289" s="7" t="s">
        <v>21</v>
      </c>
      <c r="F289" s="35">
        <v>5.58</v>
      </c>
    </row>
    <row r="290">
      <c r="A290" s="38">
        <v>25.0</v>
      </c>
      <c r="B290" s="23" t="s">
        <v>391</v>
      </c>
      <c r="C290" s="7">
        <v>2018.0</v>
      </c>
      <c r="D290" s="7" t="s">
        <v>5</v>
      </c>
      <c r="E290" s="7" t="s">
        <v>21</v>
      </c>
      <c r="F290" s="35">
        <v>3.81</v>
      </c>
    </row>
    <row r="291">
      <c r="A291" s="38">
        <v>26.0</v>
      </c>
      <c r="B291" s="23" t="s">
        <v>396</v>
      </c>
      <c r="C291" s="76">
        <v>2018.0</v>
      </c>
      <c r="D291" s="7" t="s">
        <v>5</v>
      </c>
      <c r="E291" s="7" t="s">
        <v>21</v>
      </c>
      <c r="F291" s="35">
        <v>2.08</v>
      </c>
    </row>
    <row r="292">
      <c r="A292" s="38">
        <v>27.0</v>
      </c>
      <c r="B292" s="23" t="s">
        <v>376</v>
      </c>
      <c r="C292" s="7">
        <v>2018.0</v>
      </c>
      <c r="D292" s="7" t="s">
        <v>5</v>
      </c>
      <c r="E292" s="7" t="s">
        <v>21</v>
      </c>
      <c r="F292" s="35">
        <v>5.22</v>
      </c>
    </row>
    <row r="293">
      <c r="A293" s="38">
        <v>28.0</v>
      </c>
      <c r="B293" s="23" t="s">
        <v>407</v>
      </c>
      <c r="C293" s="76">
        <v>2018.0</v>
      </c>
      <c r="D293" s="7" t="s">
        <v>5</v>
      </c>
      <c r="E293" s="7" t="s">
        <v>21</v>
      </c>
      <c r="F293" s="35">
        <v>2.77</v>
      </c>
    </row>
    <row r="294">
      <c r="A294" s="38">
        <v>29.0</v>
      </c>
      <c r="B294" s="23" t="s">
        <v>381</v>
      </c>
      <c r="C294" s="7">
        <v>2018.0</v>
      </c>
      <c r="D294" s="7" t="s">
        <v>5</v>
      </c>
      <c r="E294" s="7" t="s">
        <v>21</v>
      </c>
      <c r="F294" s="35">
        <v>3.6</v>
      </c>
    </row>
    <row r="295">
      <c r="A295" s="38">
        <v>30.0</v>
      </c>
      <c r="B295" s="23" t="s">
        <v>390</v>
      </c>
      <c r="C295" s="76">
        <v>2018.0</v>
      </c>
      <c r="D295" s="7" t="s">
        <v>5</v>
      </c>
      <c r="E295" s="7" t="s">
        <v>21</v>
      </c>
      <c r="F295" s="35">
        <v>8.91</v>
      </c>
    </row>
    <row r="296">
      <c r="A296" s="38">
        <v>31.0</v>
      </c>
      <c r="B296" s="23" t="s">
        <v>398</v>
      </c>
      <c r="C296" s="7">
        <v>2018.0</v>
      </c>
      <c r="D296" s="7" t="s">
        <v>5</v>
      </c>
      <c r="E296" s="7" t="s">
        <v>21</v>
      </c>
      <c r="F296" s="35">
        <v>6.58</v>
      </c>
    </row>
    <row r="297">
      <c r="A297" s="38">
        <v>32.0</v>
      </c>
      <c r="B297" s="23" t="s">
        <v>399</v>
      </c>
      <c r="C297" s="76">
        <v>2018.0</v>
      </c>
      <c r="D297" s="7" t="s">
        <v>5</v>
      </c>
      <c r="E297" s="7" t="s">
        <v>21</v>
      </c>
      <c r="F297" s="35">
        <v>4.08</v>
      </c>
    </row>
    <row r="298">
      <c r="A298" s="27" t="s">
        <v>3</v>
      </c>
      <c r="B298" s="23" t="s">
        <v>400</v>
      </c>
      <c r="C298" s="7">
        <v>2018.0</v>
      </c>
      <c r="D298" s="7" t="s">
        <v>5</v>
      </c>
      <c r="E298" s="7" t="s">
        <v>21</v>
      </c>
      <c r="F298" s="7">
        <v>5.07</v>
      </c>
    </row>
    <row r="299">
      <c r="A299" s="27" t="s">
        <v>4</v>
      </c>
      <c r="B299" s="23" t="s">
        <v>378</v>
      </c>
      <c r="C299" s="7">
        <v>2019.0</v>
      </c>
      <c r="D299" s="9" t="s">
        <v>5</v>
      </c>
      <c r="E299" s="9" t="s">
        <v>21</v>
      </c>
      <c r="F299" s="35">
        <v>2.24</v>
      </c>
    </row>
    <row r="300">
      <c r="A300" s="24" t="s">
        <v>5</v>
      </c>
      <c r="B300" s="23" t="s">
        <v>384</v>
      </c>
      <c r="C300" s="76">
        <v>2019.0</v>
      </c>
      <c r="D300" s="9" t="s">
        <v>5</v>
      </c>
      <c r="E300" s="9" t="s">
        <v>21</v>
      </c>
      <c r="F300" s="35">
        <v>1.85</v>
      </c>
    </row>
    <row r="301">
      <c r="A301" s="24" t="s">
        <v>6</v>
      </c>
      <c r="B301" s="23" t="s">
        <v>394</v>
      </c>
      <c r="C301" s="7">
        <v>2019.0</v>
      </c>
      <c r="D301" s="7" t="s">
        <v>5</v>
      </c>
      <c r="E301" s="7" t="s">
        <v>21</v>
      </c>
      <c r="F301" s="35">
        <v>2.36</v>
      </c>
    </row>
    <row r="302">
      <c r="A302" s="24" t="s">
        <v>7</v>
      </c>
      <c r="B302" s="23" t="s">
        <v>385</v>
      </c>
      <c r="C302" s="76">
        <v>2019.0</v>
      </c>
      <c r="D302" s="7" t="s">
        <v>5</v>
      </c>
      <c r="E302" s="7" t="s">
        <v>21</v>
      </c>
      <c r="F302" s="35">
        <v>6.02</v>
      </c>
    </row>
    <row r="303">
      <c r="A303" s="24" t="s">
        <v>8</v>
      </c>
      <c r="B303" s="23" t="s">
        <v>405</v>
      </c>
      <c r="C303" s="7">
        <v>2019.0</v>
      </c>
      <c r="D303" s="7" t="s">
        <v>5</v>
      </c>
      <c r="E303" s="7" t="s">
        <v>21</v>
      </c>
      <c r="F303" s="35">
        <v>1.75</v>
      </c>
    </row>
    <row r="304">
      <c r="A304" s="24" t="s">
        <v>9</v>
      </c>
      <c r="B304" s="23" t="s">
        <v>397</v>
      </c>
      <c r="C304" s="76">
        <v>2019.0</v>
      </c>
      <c r="D304" s="7" t="s">
        <v>5</v>
      </c>
      <c r="E304" s="7" t="s">
        <v>21</v>
      </c>
      <c r="F304" s="35">
        <v>3.48</v>
      </c>
    </row>
    <row r="305">
      <c r="A305" s="24" t="s">
        <v>10</v>
      </c>
      <c r="B305" s="23" t="s">
        <v>388</v>
      </c>
      <c r="C305" s="7">
        <v>2019.0</v>
      </c>
      <c r="D305" s="7" t="s">
        <v>5</v>
      </c>
      <c r="E305" s="7" t="s">
        <v>21</v>
      </c>
      <c r="F305" s="35">
        <v>13.99</v>
      </c>
    </row>
    <row r="306">
      <c r="A306" s="24" t="s">
        <v>11</v>
      </c>
      <c r="B306" s="23" t="s">
        <v>402</v>
      </c>
      <c r="C306" s="76">
        <v>2019.0</v>
      </c>
      <c r="D306" s="7" t="s">
        <v>5</v>
      </c>
      <c r="E306" s="7" t="s">
        <v>21</v>
      </c>
      <c r="F306" s="35">
        <v>2.63</v>
      </c>
    </row>
    <row r="307">
      <c r="A307" s="24" t="s">
        <v>12</v>
      </c>
      <c r="B307" s="23" t="s">
        <v>401</v>
      </c>
      <c r="C307" s="7">
        <v>2019.0</v>
      </c>
      <c r="D307" s="7" t="s">
        <v>5</v>
      </c>
      <c r="E307" s="7" t="s">
        <v>21</v>
      </c>
      <c r="F307" s="35">
        <v>1.44</v>
      </c>
    </row>
    <row r="308">
      <c r="A308" s="38">
        <v>10.0</v>
      </c>
      <c r="B308" s="23" t="s">
        <v>403</v>
      </c>
      <c r="C308" s="76">
        <v>2019.0</v>
      </c>
      <c r="D308" s="7" t="s">
        <v>5</v>
      </c>
      <c r="E308" s="7" t="s">
        <v>21</v>
      </c>
      <c r="F308" s="35">
        <v>2.84</v>
      </c>
    </row>
    <row r="309">
      <c r="A309" s="38">
        <v>11.0</v>
      </c>
      <c r="B309" s="23" t="s">
        <v>395</v>
      </c>
      <c r="C309" s="7">
        <v>2019.0</v>
      </c>
      <c r="D309" s="7" t="s">
        <v>5</v>
      </c>
      <c r="E309" s="7" t="s">
        <v>21</v>
      </c>
      <c r="F309" s="35">
        <v>5.52</v>
      </c>
    </row>
    <row r="310">
      <c r="A310" s="38">
        <v>12.0</v>
      </c>
      <c r="B310" s="23" t="s">
        <v>377</v>
      </c>
      <c r="C310" s="76">
        <v>2019.0</v>
      </c>
      <c r="D310" s="7" t="s">
        <v>5</v>
      </c>
      <c r="E310" s="7" t="s">
        <v>21</v>
      </c>
      <c r="F310" s="35">
        <v>12.76</v>
      </c>
    </row>
    <row r="311">
      <c r="A311" s="38">
        <v>13.0</v>
      </c>
      <c r="B311" s="23" t="s">
        <v>382</v>
      </c>
      <c r="C311" s="7">
        <v>2019.0</v>
      </c>
      <c r="D311" s="7" t="s">
        <v>5</v>
      </c>
      <c r="E311" s="7" t="s">
        <v>21</v>
      </c>
      <c r="F311" s="35">
        <v>6.96</v>
      </c>
    </row>
    <row r="312">
      <c r="A312" s="38">
        <v>14.0</v>
      </c>
      <c r="B312" s="23" t="s">
        <v>404</v>
      </c>
      <c r="C312" s="76">
        <v>2019.0</v>
      </c>
      <c r="D312" s="7" t="s">
        <v>5</v>
      </c>
      <c r="E312" s="7" t="s">
        <v>21</v>
      </c>
      <c r="F312" s="35">
        <v>3.03</v>
      </c>
    </row>
    <row r="313">
      <c r="A313" s="38">
        <v>15.0</v>
      </c>
      <c r="B313" s="23" t="s">
        <v>383</v>
      </c>
      <c r="C313" s="7">
        <v>2019.0</v>
      </c>
      <c r="D313" s="7" t="s">
        <v>5</v>
      </c>
      <c r="E313" s="7" t="s">
        <v>21</v>
      </c>
      <c r="F313" s="35">
        <v>3.0</v>
      </c>
    </row>
    <row r="314">
      <c r="A314" s="38">
        <v>16.0</v>
      </c>
      <c r="B314" s="23" t="s">
        <v>380</v>
      </c>
      <c r="C314" s="76">
        <v>2019.0</v>
      </c>
      <c r="D314" s="7" t="s">
        <v>5</v>
      </c>
      <c r="E314" s="7" t="s">
        <v>21</v>
      </c>
      <c r="F314" s="35">
        <v>7.32</v>
      </c>
    </row>
    <row r="315">
      <c r="A315" s="38">
        <v>17.0</v>
      </c>
      <c r="B315" s="23" t="s">
        <v>387</v>
      </c>
      <c r="C315" s="7">
        <v>2019.0</v>
      </c>
      <c r="D315" s="7" t="s">
        <v>5</v>
      </c>
      <c r="E315" s="7" t="s">
        <v>21</v>
      </c>
      <c r="F315" s="35">
        <v>4.55</v>
      </c>
    </row>
    <row r="316">
      <c r="A316" s="38">
        <v>18.0</v>
      </c>
      <c r="B316" s="23" t="s">
        <v>393</v>
      </c>
      <c r="C316" s="76">
        <v>2019.0</v>
      </c>
      <c r="D316" s="7" t="s">
        <v>5</v>
      </c>
      <c r="E316" s="7" t="s">
        <v>21</v>
      </c>
      <c r="F316" s="35">
        <v>4.6</v>
      </c>
    </row>
    <row r="317">
      <c r="A317" s="38">
        <v>19.0</v>
      </c>
      <c r="B317" s="23" t="s">
        <v>408</v>
      </c>
      <c r="C317" s="7">
        <v>2019.0</v>
      </c>
      <c r="D317" s="7" t="s">
        <v>5</v>
      </c>
      <c r="E317" s="7" t="s">
        <v>21</v>
      </c>
      <c r="F317" s="35">
        <v>1.49</v>
      </c>
    </row>
    <row r="318">
      <c r="A318" s="38">
        <v>20.0</v>
      </c>
      <c r="B318" s="23" t="s">
        <v>379</v>
      </c>
      <c r="C318" s="76">
        <v>2019.0</v>
      </c>
      <c r="D318" s="7" t="s">
        <v>5</v>
      </c>
      <c r="E318" s="7" t="s">
        <v>21</v>
      </c>
      <c r="F318" s="35">
        <v>12.19</v>
      </c>
    </row>
    <row r="319">
      <c r="A319" s="38">
        <v>21.0</v>
      </c>
      <c r="B319" s="23" t="s">
        <v>386</v>
      </c>
      <c r="C319" s="7">
        <v>2019.0</v>
      </c>
      <c r="D319" s="7" t="s">
        <v>5</v>
      </c>
      <c r="E319" s="7" t="s">
        <v>21</v>
      </c>
      <c r="F319" s="35">
        <v>7.29</v>
      </c>
    </row>
    <row r="320">
      <c r="A320" s="38">
        <v>22.0</v>
      </c>
      <c r="B320" s="23" t="s">
        <v>406</v>
      </c>
      <c r="C320" s="76">
        <v>2019.0</v>
      </c>
      <c r="D320" s="7" t="s">
        <v>5</v>
      </c>
      <c r="E320" s="7" t="s">
        <v>21</v>
      </c>
      <c r="F320" s="35">
        <v>3.72</v>
      </c>
    </row>
    <row r="321">
      <c r="A321" s="38">
        <v>23.0</v>
      </c>
      <c r="B321" s="23" t="s">
        <v>392</v>
      </c>
      <c r="C321" s="7">
        <v>2019.0</v>
      </c>
      <c r="D321" s="7" t="s">
        <v>5</v>
      </c>
      <c r="E321" s="7" t="s">
        <v>21</v>
      </c>
      <c r="F321" s="35">
        <v>3.23</v>
      </c>
    </row>
    <row r="322">
      <c r="A322" s="38">
        <v>24.0</v>
      </c>
      <c r="B322" s="23" t="s">
        <v>389</v>
      </c>
      <c r="C322" s="76">
        <v>2019.0</v>
      </c>
      <c r="D322" s="7" t="s">
        <v>5</v>
      </c>
      <c r="E322" s="7" t="s">
        <v>21</v>
      </c>
      <c r="F322" s="35">
        <v>5.32</v>
      </c>
    </row>
    <row r="323">
      <c r="A323" s="38">
        <v>25.0</v>
      </c>
      <c r="B323" s="23" t="s">
        <v>391</v>
      </c>
      <c r="C323" s="7">
        <v>2019.0</v>
      </c>
      <c r="D323" s="7" t="s">
        <v>5</v>
      </c>
      <c r="E323" s="7" t="s">
        <v>21</v>
      </c>
      <c r="F323" s="35">
        <v>3.69</v>
      </c>
    </row>
    <row r="324">
      <c r="A324" s="38">
        <v>26.0</v>
      </c>
      <c r="B324" s="23" t="s">
        <v>396</v>
      </c>
      <c r="C324" s="76">
        <v>2019.0</v>
      </c>
      <c r="D324" s="7" t="s">
        <v>5</v>
      </c>
      <c r="E324" s="7" t="s">
        <v>21</v>
      </c>
      <c r="F324" s="35">
        <v>2.04</v>
      </c>
    </row>
    <row r="325">
      <c r="A325" s="38">
        <v>27.0</v>
      </c>
      <c r="B325" s="23" t="s">
        <v>376</v>
      </c>
      <c r="C325" s="7">
        <v>2019.0</v>
      </c>
      <c r="D325" s="7" t="s">
        <v>5</v>
      </c>
      <c r="E325" s="7" t="s">
        <v>21</v>
      </c>
      <c r="F325" s="35">
        <v>5.16</v>
      </c>
    </row>
    <row r="326">
      <c r="A326" s="38">
        <v>28.0</v>
      </c>
      <c r="B326" s="23" t="s">
        <v>407</v>
      </c>
      <c r="C326" s="76">
        <v>2019.0</v>
      </c>
      <c r="D326" s="7" t="s">
        <v>5</v>
      </c>
      <c r="E326" s="7" t="s">
        <v>21</v>
      </c>
      <c r="F326" s="35">
        <v>2.68</v>
      </c>
    </row>
    <row r="327">
      <c r="A327" s="38">
        <v>29.0</v>
      </c>
      <c r="B327" s="23" t="s">
        <v>381</v>
      </c>
      <c r="C327" s="7">
        <v>2019.0</v>
      </c>
      <c r="D327" s="7" t="s">
        <v>5</v>
      </c>
      <c r="E327" s="7" t="s">
        <v>21</v>
      </c>
      <c r="F327" s="35">
        <v>3.48</v>
      </c>
    </row>
    <row r="328">
      <c r="A328" s="38">
        <v>30.0</v>
      </c>
      <c r="B328" s="23" t="s">
        <v>390</v>
      </c>
      <c r="C328" s="76">
        <v>2019.0</v>
      </c>
      <c r="D328" s="7" t="s">
        <v>5</v>
      </c>
      <c r="E328" s="7" t="s">
        <v>21</v>
      </c>
      <c r="F328" s="35">
        <v>8.71</v>
      </c>
    </row>
    <row r="329">
      <c r="A329" s="38">
        <v>31.0</v>
      </c>
      <c r="B329" s="23" t="s">
        <v>398</v>
      </c>
      <c r="C329" s="7">
        <v>2019.0</v>
      </c>
      <c r="D329" s="7" t="s">
        <v>5</v>
      </c>
      <c r="E329" s="7" t="s">
        <v>21</v>
      </c>
      <c r="F329" s="35">
        <v>6.29</v>
      </c>
    </row>
    <row r="330">
      <c r="A330" s="38">
        <v>32.0</v>
      </c>
      <c r="B330" s="23" t="s">
        <v>399</v>
      </c>
      <c r="C330" s="76">
        <v>2019.0</v>
      </c>
      <c r="D330" s="7" t="s">
        <v>5</v>
      </c>
      <c r="E330" s="7" t="s">
        <v>21</v>
      </c>
      <c r="F330" s="35">
        <v>3.93</v>
      </c>
    </row>
    <row r="331">
      <c r="A331" s="27" t="s">
        <v>3</v>
      </c>
      <c r="B331" s="23" t="s">
        <v>400</v>
      </c>
      <c r="C331" s="7">
        <v>2019.0</v>
      </c>
      <c r="D331" s="7" t="s">
        <v>5</v>
      </c>
      <c r="E331" s="7" t="s">
        <v>21</v>
      </c>
      <c r="F331" s="7">
        <v>4.91</v>
      </c>
    </row>
    <row r="332">
      <c r="A332" s="27" t="s">
        <v>4</v>
      </c>
      <c r="B332" s="23" t="s">
        <v>378</v>
      </c>
      <c r="C332" s="7">
        <v>2020.0</v>
      </c>
      <c r="D332" s="9" t="s">
        <v>5</v>
      </c>
      <c r="E332" s="9" t="s">
        <v>21</v>
      </c>
      <c r="F332" s="35">
        <v>2.12</v>
      </c>
    </row>
    <row r="333">
      <c r="A333" s="24" t="s">
        <v>5</v>
      </c>
      <c r="B333" s="23" t="s">
        <v>384</v>
      </c>
      <c r="C333" s="76">
        <v>2020.0</v>
      </c>
      <c r="D333" s="9" t="s">
        <v>5</v>
      </c>
      <c r="E333" s="9" t="s">
        <v>21</v>
      </c>
      <c r="F333" s="35">
        <v>1.82</v>
      </c>
    </row>
    <row r="334">
      <c r="A334" s="24" t="s">
        <v>6</v>
      </c>
      <c r="B334" s="23" t="s">
        <v>394</v>
      </c>
      <c r="C334" s="7">
        <v>2020.0</v>
      </c>
      <c r="D334" s="7" t="s">
        <v>5</v>
      </c>
      <c r="E334" s="7" t="s">
        <v>21</v>
      </c>
      <c r="F334" s="35">
        <v>2.33</v>
      </c>
    </row>
    <row r="335">
      <c r="A335" s="24" t="s">
        <v>7</v>
      </c>
      <c r="B335" s="23" t="s">
        <v>385</v>
      </c>
      <c r="C335" s="76">
        <v>2020.0</v>
      </c>
      <c r="D335" s="7" t="s">
        <v>5</v>
      </c>
      <c r="E335" s="7" t="s">
        <v>21</v>
      </c>
      <c r="F335" s="35">
        <v>5.86</v>
      </c>
    </row>
    <row r="336">
      <c r="A336" s="24" t="s">
        <v>8</v>
      </c>
      <c r="B336" s="23" t="s">
        <v>405</v>
      </c>
      <c r="C336" s="7">
        <v>2020.0</v>
      </c>
      <c r="D336" s="7" t="s">
        <v>5</v>
      </c>
      <c r="E336" s="7" t="s">
        <v>21</v>
      </c>
      <c r="F336" s="35">
        <v>1.69</v>
      </c>
    </row>
    <row r="337">
      <c r="A337" s="24" t="s">
        <v>9</v>
      </c>
      <c r="B337" s="23" t="s">
        <v>397</v>
      </c>
      <c r="C337" s="76">
        <v>2020.0</v>
      </c>
      <c r="D337" s="7" t="s">
        <v>5</v>
      </c>
      <c r="E337" s="7" t="s">
        <v>21</v>
      </c>
      <c r="F337" s="35">
        <v>3.37</v>
      </c>
    </row>
    <row r="338">
      <c r="A338" s="24" t="s">
        <v>10</v>
      </c>
      <c r="B338" s="23" t="s">
        <v>388</v>
      </c>
      <c r="C338" s="7">
        <v>2020.0</v>
      </c>
      <c r="D338" s="7" t="s">
        <v>5</v>
      </c>
      <c r="E338" s="7" t="s">
        <v>21</v>
      </c>
      <c r="F338" s="35">
        <v>13.74</v>
      </c>
    </row>
    <row r="339">
      <c r="A339" s="24" t="s">
        <v>11</v>
      </c>
      <c r="B339" s="23" t="s">
        <v>402</v>
      </c>
      <c r="C339" s="76">
        <v>2020.0</v>
      </c>
      <c r="D339" s="7" t="s">
        <v>5</v>
      </c>
      <c r="E339" s="7" t="s">
        <v>21</v>
      </c>
      <c r="F339" s="35">
        <v>2.63</v>
      </c>
    </row>
    <row r="340">
      <c r="A340" s="24" t="s">
        <v>12</v>
      </c>
      <c r="B340" s="23" t="s">
        <v>401</v>
      </c>
      <c r="C340" s="7">
        <v>2020.0</v>
      </c>
      <c r="D340" s="7" t="s">
        <v>5</v>
      </c>
      <c r="E340" s="7" t="s">
        <v>21</v>
      </c>
      <c r="F340" s="35">
        <v>1.43</v>
      </c>
    </row>
    <row r="341">
      <c r="A341" s="38">
        <v>10.0</v>
      </c>
      <c r="B341" s="23" t="s">
        <v>403</v>
      </c>
      <c r="C341" s="76">
        <v>2020.0</v>
      </c>
      <c r="D341" s="7" t="s">
        <v>5</v>
      </c>
      <c r="E341" s="7" t="s">
        <v>21</v>
      </c>
      <c r="F341" s="35">
        <v>2.75</v>
      </c>
    </row>
    <row r="342">
      <c r="A342" s="38">
        <v>11.0</v>
      </c>
      <c r="B342" s="23" t="s">
        <v>395</v>
      </c>
      <c r="C342" s="7">
        <v>2020.0</v>
      </c>
      <c r="D342" s="7" t="s">
        <v>5</v>
      </c>
      <c r="E342" s="7" t="s">
        <v>21</v>
      </c>
      <c r="F342" s="35">
        <v>5.3</v>
      </c>
    </row>
    <row r="343">
      <c r="A343" s="38">
        <v>12.0</v>
      </c>
      <c r="B343" s="23" t="s">
        <v>377</v>
      </c>
      <c r="C343" s="76">
        <v>2020.0</v>
      </c>
      <c r="D343" s="7" t="s">
        <v>5</v>
      </c>
      <c r="E343" s="7" t="s">
        <v>21</v>
      </c>
      <c r="F343" s="35">
        <v>12.51</v>
      </c>
    </row>
    <row r="344">
      <c r="A344" s="38">
        <v>13.0</v>
      </c>
      <c r="B344" s="23" t="s">
        <v>382</v>
      </c>
      <c r="C344" s="7">
        <v>2020.0</v>
      </c>
      <c r="D344" s="7" t="s">
        <v>5</v>
      </c>
      <c r="E344" s="7" t="s">
        <v>21</v>
      </c>
      <c r="F344" s="35">
        <v>6.63</v>
      </c>
    </row>
    <row r="345">
      <c r="A345" s="38">
        <v>14.0</v>
      </c>
      <c r="B345" s="23" t="s">
        <v>404</v>
      </c>
      <c r="C345" s="76">
        <v>2020.0</v>
      </c>
      <c r="D345" s="7" t="s">
        <v>5</v>
      </c>
      <c r="E345" s="7" t="s">
        <v>21</v>
      </c>
      <c r="F345" s="35">
        <v>2.9</v>
      </c>
    </row>
    <row r="346">
      <c r="A346" s="38">
        <v>15.0</v>
      </c>
      <c r="B346" s="23" t="s">
        <v>383</v>
      </c>
      <c r="C346" s="7">
        <v>2020.0</v>
      </c>
      <c r="D346" s="7" t="s">
        <v>5</v>
      </c>
      <c r="E346" s="7" t="s">
        <v>21</v>
      </c>
      <c r="F346" s="35">
        <v>2.91</v>
      </c>
    </row>
    <row r="347">
      <c r="A347" s="38">
        <v>16.0</v>
      </c>
      <c r="B347" s="23" t="s">
        <v>380</v>
      </c>
      <c r="C347" s="76">
        <v>2020.0</v>
      </c>
      <c r="D347" s="7" t="s">
        <v>5</v>
      </c>
      <c r="E347" s="7" t="s">
        <v>21</v>
      </c>
      <c r="F347" s="35">
        <v>7.07</v>
      </c>
    </row>
    <row r="348">
      <c r="A348" s="38">
        <v>17.0</v>
      </c>
      <c r="B348" s="23" t="s">
        <v>387</v>
      </c>
      <c r="C348" s="7">
        <v>2020.0</v>
      </c>
      <c r="D348" s="7" t="s">
        <v>5</v>
      </c>
      <c r="E348" s="7" t="s">
        <v>21</v>
      </c>
      <c r="F348" s="35">
        <v>4.45</v>
      </c>
    </row>
    <row r="349">
      <c r="A349" s="38">
        <v>18.0</v>
      </c>
      <c r="B349" s="23" t="s">
        <v>393</v>
      </c>
      <c r="C349" s="76">
        <v>2020.0</v>
      </c>
      <c r="D349" s="7" t="s">
        <v>5</v>
      </c>
      <c r="E349" s="7" t="s">
        <v>21</v>
      </c>
      <c r="F349" s="35">
        <v>4.49</v>
      </c>
    </row>
    <row r="350">
      <c r="A350" s="38">
        <v>19.0</v>
      </c>
      <c r="B350" s="23" t="s">
        <v>408</v>
      </c>
      <c r="C350" s="7">
        <v>2020.0</v>
      </c>
      <c r="D350" s="7" t="s">
        <v>5</v>
      </c>
      <c r="E350" s="7" t="s">
        <v>21</v>
      </c>
      <c r="F350" s="35">
        <v>1.46</v>
      </c>
    </row>
    <row r="351">
      <c r="A351" s="38">
        <v>20.0</v>
      </c>
      <c r="B351" s="23" t="s">
        <v>379</v>
      </c>
      <c r="C351" s="76">
        <v>2020.0</v>
      </c>
      <c r="D351" s="7" t="s">
        <v>5</v>
      </c>
      <c r="E351" s="7" t="s">
        <v>21</v>
      </c>
      <c r="F351" s="35">
        <v>11.88</v>
      </c>
    </row>
    <row r="352">
      <c r="A352" s="38">
        <v>21.0</v>
      </c>
      <c r="B352" s="23" t="s">
        <v>386</v>
      </c>
      <c r="C352" s="7">
        <v>2020.0</v>
      </c>
      <c r="D352" s="7" t="s">
        <v>5</v>
      </c>
      <c r="E352" s="7" t="s">
        <v>21</v>
      </c>
      <c r="F352" s="35">
        <v>7.01</v>
      </c>
    </row>
    <row r="353">
      <c r="A353" s="38">
        <v>22.0</v>
      </c>
      <c r="B353" s="23" t="s">
        <v>406</v>
      </c>
      <c r="C353" s="76">
        <v>2020.0</v>
      </c>
      <c r="D353" s="7" t="s">
        <v>5</v>
      </c>
      <c r="E353" s="7" t="s">
        <v>21</v>
      </c>
      <c r="F353" s="35">
        <v>3.49</v>
      </c>
    </row>
    <row r="354">
      <c r="A354" s="38">
        <v>23.0</v>
      </c>
      <c r="B354" s="23" t="s">
        <v>392</v>
      </c>
      <c r="C354" s="7">
        <v>2020.0</v>
      </c>
      <c r="D354" s="7" t="s">
        <v>5</v>
      </c>
      <c r="E354" s="7" t="s">
        <v>21</v>
      </c>
      <c r="F354" s="35">
        <v>3.06</v>
      </c>
    </row>
    <row r="355">
      <c r="A355" s="38">
        <v>24.0</v>
      </c>
      <c r="B355" s="23" t="s">
        <v>389</v>
      </c>
      <c r="C355" s="76">
        <v>2020.0</v>
      </c>
      <c r="D355" s="7" t="s">
        <v>5</v>
      </c>
      <c r="E355" s="7" t="s">
        <v>21</v>
      </c>
      <c r="F355" s="35">
        <v>5.07</v>
      </c>
    </row>
    <row r="356">
      <c r="A356" s="38">
        <v>25.0</v>
      </c>
      <c r="B356" s="23" t="s">
        <v>391</v>
      </c>
      <c r="C356" s="7">
        <v>2020.0</v>
      </c>
      <c r="D356" s="7" t="s">
        <v>5</v>
      </c>
      <c r="E356" s="7" t="s">
        <v>21</v>
      </c>
      <c r="F356" s="35">
        <v>3.58</v>
      </c>
    </row>
    <row r="357">
      <c r="A357" s="38">
        <v>26.0</v>
      </c>
      <c r="B357" s="23" t="s">
        <v>396</v>
      </c>
      <c r="C357" s="76">
        <v>2020.0</v>
      </c>
      <c r="D357" s="7" t="s">
        <v>5</v>
      </c>
      <c r="E357" s="7" t="s">
        <v>21</v>
      </c>
      <c r="F357" s="35">
        <v>2.01</v>
      </c>
    </row>
    <row r="358">
      <c r="A358" s="38">
        <v>27.0</v>
      </c>
      <c r="B358" s="23" t="s">
        <v>376</v>
      </c>
      <c r="C358" s="7">
        <v>2020.0</v>
      </c>
      <c r="D358" s="7" t="s">
        <v>5</v>
      </c>
      <c r="E358" s="7" t="s">
        <v>21</v>
      </c>
      <c r="F358" s="35">
        <v>5.11</v>
      </c>
    </row>
    <row r="359">
      <c r="A359" s="38">
        <v>28.0</v>
      </c>
      <c r="B359" s="23" t="s">
        <v>407</v>
      </c>
      <c r="C359" s="76">
        <v>2020.0</v>
      </c>
      <c r="D359" s="7" t="s">
        <v>5</v>
      </c>
      <c r="E359" s="7" t="s">
        <v>21</v>
      </c>
      <c r="F359" s="35">
        <v>2.59</v>
      </c>
    </row>
    <row r="360">
      <c r="A360" s="38">
        <v>29.0</v>
      </c>
      <c r="B360" s="23" t="s">
        <v>381</v>
      </c>
      <c r="C360" s="7">
        <v>2020.0</v>
      </c>
      <c r="D360" s="7" t="s">
        <v>5</v>
      </c>
      <c r="E360" s="7" t="s">
        <v>21</v>
      </c>
      <c r="F360" s="35">
        <v>3.36</v>
      </c>
    </row>
    <row r="361">
      <c r="A361" s="38">
        <v>30.0</v>
      </c>
      <c r="B361" s="23" t="s">
        <v>390</v>
      </c>
      <c r="C361" s="76">
        <v>2020.0</v>
      </c>
      <c r="D361" s="7" t="s">
        <v>5</v>
      </c>
      <c r="E361" s="7" t="s">
        <v>21</v>
      </c>
      <c r="F361" s="35">
        <v>8.52</v>
      </c>
    </row>
    <row r="362">
      <c r="A362" s="38">
        <v>31.0</v>
      </c>
      <c r="B362" s="23" t="s">
        <v>398</v>
      </c>
      <c r="C362" s="7">
        <v>2020.0</v>
      </c>
      <c r="D362" s="7" t="s">
        <v>5</v>
      </c>
      <c r="E362" s="7" t="s">
        <v>21</v>
      </c>
      <c r="F362" s="35">
        <v>6.0</v>
      </c>
    </row>
    <row r="363">
      <c r="A363" s="38">
        <v>32.0</v>
      </c>
      <c r="B363" s="23" t="s">
        <v>399</v>
      </c>
      <c r="C363" s="76">
        <v>2020.0</v>
      </c>
      <c r="D363" s="7" t="s">
        <v>5</v>
      </c>
      <c r="E363" s="7" t="s">
        <v>21</v>
      </c>
      <c r="F363" s="35">
        <v>3.78</v>
      </c>
    </row>
    <row r="364">
      <c r="A364" s="27" t="s">
        <v>3</v>
      </c>
      <c r="B364" s="23" t="s">
        <v>400</v>
      </c>
      <c r="C364" s="7">
        <v>2020.0</v>
      </c>
      <c r="D364" s="7" t="s">
        <v>5</v>
      </c>
      <c r="E364" s="7" t="s">
        <v>21</v>
      </c>
      <c r="F364" s="7">
        <v>4.76</v>
      </c>
    </row>
    <row r="365">
      <c r="A365" s="27" t="s">
        <v>4</v>
      </c>
      <c r="B365" s="23" t="s">
        <v>378</v>
      </c>
      <c r="C365" s="7">
        <v>2021.0</v>
      </c>
      <c r="D365" s="9" t="s">
        <v>5</v>
      </c>
      <c r="E365" s="9" t="s">
        <v>21</v>
      </c>
      <c r="F365" s="35">
        <v>2.06</v>
      </c>
    </row>
    <row r="366">
      <c r="A366" s="24" t="s">
        <v>5</v>
      </c>
      <c r="B366" s="23" t="s">
        <v>384</v>
      </c>
      <c r="C366" s="76">
        <v>2021.0</v>
      </c>
      <c r="D366" s="9" t="s">
        <v>5</v>
      </c>
      <c r="E366" s="9" t="s">
        <v>21</v>
      </c>
      <c r="F366" s="35">
        <v>1.79</v>
      </c>
    </row>
    <row r="367">
      <c r="A367" s="24" t="s">
        <v>6</v>
      </c>
      <c r="B367" s="23" t="s">
        <v>394</v>
      </c>
      <c r="C367" s="7">
        <v>2021.0</v>
      </c>
      <c r="D367" s="7" t="s">
        <v>5</v>
      </c>
      <c r="E367" s="7" t="s">
        <v>21</v>
      </c>
      <c r="F367" s="35">
        <v>2.28</v>
      </c>
    </row>
    <row r="368">
      <c r="A368" s="24" t="s">
        <v>7</v>
      </c>
      <c r="B368" s="23" t="s">
        <v>385</v>
      </c>
      <c r="C368" s="76">
        <v>2021.0</v>
      </c>
      <c r="D368" s="7" t="s">
        <v>5</v>
      </c>
      <c r="E368" s="7" t="s">
        <v>21</v>
      </c>
      <c r="F368" s="35">
        <v>5.73</v>
      </c>
    </row>
    <row r="369">
      <c r="A369" s="24" t="s">
        <v>8</v>
      </c>
      <c r="B369" s="23" t="s">
        <v>405</v>
      </c>
      <c r="C369" s="7">
        <v>2021.0</v>
      </c>
      <c r="D369" s="7" t="s">
        <v>5</v>
      </c>
      <c r="E369" s="7" t="s">
        <v>21</v>
      </c>
      <c r="F369" s="35">
        <v>1.62</v>
      </c>
    </row>
    <row r="370">
      <c r="A370" s="24" t="s">
        <v>9</v>
      </c>
      <c r="B370" s="23" t="s">
        <v>397</v>
      </c>
      <c r="C370" s="76">
        <v>2021.0</v>
      </c>
      <c r="D370" s="7" t="s">
        <v>5</v>
      </c>
      <c r="E370" s="7" t="s">
        <v>21</v>
      </c>
      <c r="F370" s="35">
        <v>3.3</v>
      </c>
    </row>
    <row r="371">
      <c r="A371" s="24" t="s">
        <v>10</v>
      </c>
      <c r="B371" s="23" t="s">
        <v>388</v>
      </c>
      <c r="C371" s="7">
        <v>2021.0</v>
      </c>
      <c r="D371" s="7" t="s">
        <v>5</v>
      </c>
      <c r="E371" s="7" t="s">
        <v>21</v>
      </c>
      <c r="F371" s="35">
        <v>13.36</v>
      </c>
    </row>
    <row r="372">
      <c r="A372" s="24" t="s">
        <v>11</v>
      </c>
      <c r="B372" s="23" t="s">
        <v>402</v>
      </c>
      <c r="C372" s="76">
        <v>2021.0</v>
      </c>
      <c r="D372" s="7" t="s">
        <v>5</v>
      </c>
      <c r="E372" s="7" t="s">
        <v>21</v>
      </c>
      <c r="F372" s="35">
        <v>2.57</v>
      </c>
    </row>
    <row r="373">
      <c r="A373" s="24" t="s">
        <v>12</v>
      </c>
      <c r="B373" s="23" t="s">
        <v>401</v>
      </c>
      <c r="C373" s="7">
        <v>2021.0</v>
      </c>
      <c r="D373" s="7" t="s">
        <v>5</v>
      </c>
      <c r="E373" s="7" t="s">
        <v>21</v>
      </c>
      <c r="F373" s="35">
        <v>1.41</v>
      </c>
    </row>
    <row r="374">
      <c r="A374" s="38">
        <v>10.0</v>
      </c>
      <c r="B374" s="23" t="s">
        <v>403</v>
      </c>
      <c r="C374" s="76">
        <v>2021.0</v>
      </c>
      <c r="D374" s="7" t="s">
        <v>5</v>
      </c>
      <c r="E374" s="7" t="s">
        <v>21</v>
      </c>
      <c r="F374" s="35">
        <v>2.65</v>
      </c>
    </row>
    <row r="375">
      <c r="A375" s="38">
        <v>11.0</v>
      </c>
      <c r="B375" s="23" t="s">
        <v>395</v>
      </c>
      <c r="C375" s="7">
        <v>2021.0</v>
      </c>
      <c r="D375" s="7" t="s">
        <v>5</v>
      </c>
      <c r="E375" s="7" t="s">
        <v>21</v>
      </c>
      <c r="F375" s="35">
        <v>5.17</v>
      </c>
    </row>
    <row r="376">
      <c r="A376" s="38">
        <v>12.0</v>
      </c>
      <c r="B376" s="23" t="s">
        <v>377</v>
      </c>
      <c r="C376" s="76">
        <v>2021.0</v>
      </c>
      <c r="D376" s="7" t="s">
        <v>5</v>
      </c>
      <c r="E376" s="7" t="s">
        <v>21</v>
      </c>
      <c r="F376" s="35">
        <v>12.17</v>
      </c>
    </row>
    <row r="377">
      <c r="A377" s="38">
        <v>13.0</v>
      </c>
      <c r="B377" s="23" t="s">
        <v>382</v>
      </c>
      <c r="C377" s="7">
        <v>2021.0</v>
      </c>
      <c r="D377" s="7" t="s">
        <v>5</v>
      </c>
      <c r="E377" s="7" t="s">
        <v>21</v>
      </c>
      <c r="F377" s="35">
        <v>6.46</v>
      </c>
    </row>
    <row r="378">
      <c r="A378" s="38">
        <v>14.0</v>
      </c>
      <c r="B378" s="23" t="s">
        <v>404</v>
      </c>
      <c r="C378" s="76">
        <v>2021.0</v>
      </c>
      <c r="D378" s="7" t="s">
        <v>5</v>
      </c>
      <c r="E378" s="7" t="s">
        <v>21</v>
      </c>
      <c r="F378" s="35">
        <v>2.84</v>
      </c>
    </row>
    <row r="379">
      <c r="A379" s="38">
        <v>15.0</v>
      </c>
      <c r="B379" s="23" t="s">
        <v>383</v>
      </c>
      <c r="C379" s="7">
        <v>2021.0</v>
      </c>
      <c r="D379" s="7" t="s">
        <v>5</v>
      </c>
      <c r="E379" s="7" t="s">
        <v>21</v>
      </c>
      <c r="F379" s="35">
        <v>2.84</v>
      </c>
    </row>
    <row r="380">
      <c r="A380" s="38">
        <v>16.0</v>
      </c>
      <c r="B380" s="23" t="s">
        <v>380</v>
      </c>
      <c r="C380" s="76">
        <v>2021.0</v>
      </c>
      <c r="D380" s="7" t="s">
        <v>5</v>
      </c>
      <c r="E380" s="7" t="s">
        <v>21</v>
      </c>
      <c r="F380" s="35">
        <v>6.88</v>
      </c>
    </row>
    <row r="381">
      <c r="A381" s="38">
        <v>17.0</v>
      </c>
      <c r="B381" s="23" t="s">
        <v>387</v>
      </c>
      <c r="C381" s="7">
        <v>2021.0</v>
      </c>
      <c r="D381" s="7" t="s">
        <v>5</v>
      </c>
      <c r="E381" s="7" t="s">
        <v>21</v>
      </c>
      <c r="F381" s="35">
        <v>4.35</v>
      </c>
    </row>
    <row r="382">
      <c r="A382" s="38">
        <v>18.0</v>
      </c>
      <c r="B382" s="23" t="s">
        <v>393</v>
      </c>
      <c r="C382" s="76">
        <v>2021.0</v>
      </c>
      <c r="D382" s="7" t="s">
        <v>5</v>
      </c>
      <c r="E382" s="7" t="s">
        <v>21</v>
      </c>
      <c r="F382" s="35">
        <v>4.38</v>
      </c>
    </row>
    <row r="383">
      <c r="A383" s="38">
        <v>19.0</v>
      </c>
      <c r="B383" s="23" t="s">
        <v>408</v>
      </c>
      <c r="C383" s="7">
        <v>2021.0</v>
      </c>
      <c r="D383" s="7" t="s">
        <v>5</v>
      </c>
      <c r="E383" s="7" t="s">
        <v>21</v>
      </c>
      <c r="F383" s="35">
        <v>1.43</v>
      </c>
    </row>
    <row r="384">
      <c r="A384" s="38">
        <v>20.0</v>
      </c>
      <c r="B384" s="23" t="s">
        <v>379</v>
      </c>
      <c r="C384" s="76">
        <v>2021.0</v>
      </c>
      <c r="D384" s="7" t="s">
        <v>5</v>
      </c>
      <c r="E384" s="7" t="s">
        <v>21</v>
      </c>
      <c r="F384" s="35">
        <v>11.53</v>
      </c>
    </row>
    <row r="385">
      <c r="A385" s="38">
        <v>21.0</v>
      </c>
      <c r="B385" s="23" t="s">
        <v>386</v>
      </c>
      <c r="C385" s="7">
        <v>2021.0</v>
      </c>
      <c r="D385" s="7" t="s">
        <v>5</v>
      </c>
      <c r="E385" s="7" t="s">
        <v>21</v>
      </c>
      <c r="F385" s="35">
        <v>6.8</v>
      </c>
    </row>
    <row r="386">
      <c r="A386" s="38">
        <v>22.0</v>
      </c>
      <c r="B386" s="23" t="s">
        <v>406</v>
      </c>
      <c r="C386" s="76">
        <v>2021.0</v>
      </c>
      <c r="D386" s="7" t="s">
        <v>5</v>
      </c>
      <c r="E386" s="7" t="s">
        <v>21</v>
      </c>
      <c r="F386" s="35">
        <v>3.39</v>
      </c>
    </row>
    <row r="387">
      <c r="A387" s="38">
        <v>23.0</v>
      </c>
      <c r="B387" s="23" t="s">
        <v>392</v>
      </c>
      <c r="C387" s="7">
        <v>2021.0</v>
      </c>
      <c r="D387" s="7" t="s">
        <v>5</v>
      </c>
      <c r="E387" s="7" t="s">
        <v>21</v>
      </c>
      <c r="F387" s="35">
        <v>2.99</v>
      </c>
    </row>
    <row r="388">
      <c r="A388" s="38">
        <v>24.0</v>
      </c>
      <c r="B388" s="23" t="s">
        <v>389</v>
      </c>
      <c r="C388" s="76">
        <v>2021.0</v>
      </c>
      <c r="D388" s="7" t="s">
        <v>5</v>
      </c>
      <c r="E388" s="7" t="s">
        <v>21</v>
      </c>
      <c r="F388" s="35">
        <v>4.88</v>
      </c>
    </row>
    <row r="389">
      <c r="A389" s="38">
        <v>25.0</v>
      </c>
      <c r="B389" s="23" t="s">
        <v>391</v>
      </c>
      <c r="C389" s="7">
        <v>2021.0</v>
      </c>
      <c r="D389" s="7" t="s">
        <v>5</v>
      </c>
      <c r="E389" s="7" t="s">
        <v>21</v>
      </c>
      <c r="F389" s="35">
        <v>3.47</v>
      </c>
    </row>
    <row r="390">
      <c r="A390" s="38">
        <v>26.0</v>
      </c>
      <c r="B390" s="23" t="s">
        <v>396</v>
      </c>
      <c r="C390" s="76">
        <v>2021.0</v>
      </c>
      <c r="D390" s="7" t="s">
        <v>5</v>
      </c>
      <c r="E390" s="7" t="s">
        <v>21</v>
      </c>
      <c r="F390" s="35">
        <v>1.92</v>
      </c>
    </row>
    <row r="391">
      <c r="A391" s="38">
        <v>27.0</v>
      </c>
      <c r="B391" s="23" t="s">
        <v>376</v>
      </c>
      <c r="C391" s="7">
        <v>2021.0</v>
      </c>
      <c r="D391" s="7" t="s">
        <v>5</v>
      </c>
      <c r="E391" s="7" t="s">
        <v>21</v>
      </c>
      <c r="F391" s="35">
        <v>4.97</v>
      </c>
    </row>
    <row r="392">
      <c r="A392" s="38">
        <v>28.0</v>
      </c>
      <c r="B392" s="23" t="s">
        <v>407</v>
      </c>
      <c r="C392" s="76">
        <v>2021.0</v>
      </c>
      <c r="D392" s="7" t="s">
        <v>5</v>
      </c>
      <c r="E392" s="7" t="s">
        <v>21</v>
      </c>
      <c r="F392" s="35">
        <v>2.53</v>
      </c>
    </row>
    <row r="393">
      <c r="A393" s="38">
        <v>29.0</v>
      </c>
      <c r="B393" s="23" t="s">
        <v>381</v>
      </c>
      <c r="C393" s="7">
        <v>2021.0</v>
      </c>
      <c r="D393" s="7" t="s">
        <v>5</v>
      </c>
      <c r="E393" s="7" t="s">
        <v>21</v>
      </c>
      <c r="F393" s="35">
        <v>3.28</v>
      </c>
    </row>
    <row r="394">
      <c r="A394" s="38">
        <v>30.0</v>
      </c>
      <c r="B394" s="23" t="s">
        <v>390</v>
      </c>
      <c r="C394" s="76">
        <v>2021.0</v>
      </c>
      <c r="D394" s="7" t="s">
        <v>5</v>
      </c>
      <c r="E394" s="7" t="s">
        <v>21</v>
      </c>
      <c r="F394" s="35">
        <v>8.33</v>
      </c>
    </row>
    <row r="395">
      <c r="A395" s="38">
        <v>31.0</v>
      </c>
      <c r="B395" s="23" t="s">
        <v>398</v>
      </c>
      <c r="C395" s="7">
        <v>2021.0</v>
      </c>
      <c r="D395" s="7" t="s">
        <v>5</v>
      </c>
      <c r="E395" s="7" t="s">
        <v>21</v>
      </c>
      <c r="F395" s="35">
        <v>5.87</v>
      </c>
    </row>
    <row r="396">
      <c r="A396" s="38">
        <v>32.0</v>
      </c>
      <c r="B396" s="23" t="s">
        <v>399</v>
      </c>
      <c r="C396" s="76">
        <v>2021.0</v>
      </c>
      <c r="D396" s="7" t="s">
        <v>5</v>
      </c>
      <c r="E396" s="7" t="s">
        <v>21</v>
      </c>
      <c r="F396" s="35">
        <v>3.66</v>
      </c>
    </row>
    <row r="397">
      <c r="A397" s="27" t="s">
        <v>3</v>
      </c>
      <c r="B397" s="23" t="s">
        <v>400</v>
      </c>
      <c r="C397" s="7">
        <v>2021.0</v>
      </c>
      <c r="D397" s="7" t="s">
        <v>5</v>
      </c>
      <c r="E397" s="7" t="s">
        <v>21</v>
      </c>
      <c r="F397" s="7">
        <v>4.64</v>
      </c>
    </row>
    <row r="398">
      <c r="A398" s="27" t="s">
        <v>4</v>
      </c>
      <c r="B398" s="23" t="s">
        <v>378</v>
      </c>
      <c r="C398" s="7">
        <v>2022.0</v>
      </c>
      <c r="D398" s="9" t="s">
        <v>5</v>
      </c>
      <c r="E398" s="9" t="s">
        <v>21</v>
      </c>
      <c r="F398" s="35">
        <v>2.0</v>
      </c>
    </row>
    <row r="399">
      <c r="A399" s="24" t="s">
        <v>5</v>
      </c>
      <c r="B399" s="23" t="s">
        <v>384</v>
      </c>
      <c r="C399" s="76">
        <v>2022.0</v>
      </c>
      <c r="D399" s="9" t="s">
        <v>5</v>
      </c>
      <c r="E399" s="9" t="s">
        <v>21</v>
      </c>
      <c r="F399" s="35">
        <v>1.75</v>
      </c>
    </row>
    <row r="400">
      <c r="A400" s="24" t="s">
        <v>6</v>
      </c>
      <c r="B400" s="23" t="s">
        <v>394</v>
      </c>
      <c r="C400" s="7">
        <v>2022.0</v>
      </c>
      <c r="D400" s="7" t="s">
        <v>5</v>
      </c>
      <c r="E400" s="7" t="s">
        <v>21</v>
      </c>
      <c r="F400" s="35">
        <v>2.23</v>
      </c>
    </row>
    <row r="401">
      <c r="A401" s="24" t="s">
        <v>7</v>
      </c>
      <c r="B401" s="23" t="s">
        <v>385</v>
      </c>
      <c r="C401" s="76">
        <v>2022.0</v>
      </c>
      <c r="D401" s="7" t="s">
        <v>5</v>
      </c>
      <c r="E401" s="7" t="s">
        <v>21</v>
      </c>
      <c r="F401" s="35">
        <v>5.59</v>
      </c>
    </row>
    <row r="402">
      <c r="A402" s="24" t="s">
        <v>8</v>
      </c>
      <c r="B402" s="23" t="s">
        <v>405</v>
      </c>
      <c r="C402" s="7">
        <v>2022.0</v>
      </c>
      <c r="D402" s="7" t="s">
        <v>5</v>
      </c>
      <c r="E402" s="7" t="s">
        <v>21</v>
      </c>
      <c r="F402" s="35">
        <v>1.49</v>
      </c>
    </row>
    <row r="403">
      <c r="A403" s="24" t="s">
        <v>9</v>
      </c>
      <c r="B403" s="23" t="s">
        <v>397</v>
      </c>
      <c r="C403" s="76">
        <v>2022.0</v>
      </c>
      <c r="D403" s="7" t="s">
        <v>5</v>
      </c>
      <c r="E403" s="7" t="s">
        <v>21</v>
      </c>
      <c r="F403" s="35">
        <v>3.23</v>
      </c>
    </row>
    <row r="404">
      <c r="A404" s="24" t="s">
        <v>10</v>
      </c>
      <c r="B404" s="23" t="s">
        <v>388</v>
      </c>
      <c r="C404" s="7">
        <v>2022.0</v>
      </c>
      <c r="D404" s="7" t="s">
        <v>5</v>
      </c>
      <c r="E404" s="7" t="s">
        <v>21</v>
      </c>
      <c r="F404" s="35">
        <v>12.86</v>
      </c>
    </row>
    <row r="405">
      <c r="A405" s="24" t="s">
        <v>11</v>
      </c>
      <c r="B405" s="23" t="s">
        <v>402</v>
      </c>
      <c r="C405" s="76">
        <v>2022.0</v>
      </c>
      <c r="D405" s="7" t="s">
        <v>5</v>
      </c>
      <c r="E405" s="7" t="s">
        <v>21</v>
      </c>
      <c r="F405" s="35">
        <v>2.51</v>
      </c>
    </row>
    <row r="406">
      <c r="A406" s="24" t="s">
        <v>12</v>
      </c>
      <c r="B406" s="23" t="s">
        <v>401</v>
      </c>
      <c r="C406" s="7">
        <v>2022.0</v>
      </c>
      <c r="D406" s="7" t="s">
        <v>5</v>
      </c>
      <c r="E406" s="7" t="s">
        <v>21</v>
      </c>
      <c r="F406" s="35">
        <v>1.38</v>
      </c>
    </row>
    <row r="407">
      <c r="A407" s="38">
        <v>10.0</v>
      </c>
      <c r="B407" s="23" t="s">
        <v>403</v>
      </c>
      <c r="C407" s="76">
        <v>2022.0</v>
      </c>
      <c r="D407" s="7" t="s">
        <v>5</v>
      </c>
      <c r="E407" s="7" t="s">
        <v>21</v>
      </c>
      <c r="F407" s="35">
        <v>2.48</v>
      </c>
    </row>
    <row r="408">
      <c r="A408" s="38">
        <v>11.0</v>
      </c>
      <c r="B408" s="23" t="s">
        <v>395</v>
      </c>
      <c r="C408" s="7">
        <v>2022.0</v>
      </c>
      <c r="D408" s="7" t="s">
        <v>5</v>
      </c>
      <c r="E408" s="7" t="s">
        <v>21</v>
      </c>
      <c r="F408" s="35">
        <v>5.02</v>
      </c>
    </row>
    <row r="409">
      <c r="A409" s="38">
        <v>12.0</v>
      </c>
      <c r="B409" s="23" t="s">
        <v>377</v>
      </c>
      <c r="C409" s="76">
        <v>2022.0</v>
      </c>
      <c r="D409" s="7" t="s">
        <v>5</v>
      </c>
      <c r="E409" s="7" t="s">
        <v>21</v>
      </c>
      <c r="F409" s="35">
        <v>11.75</v>
      </c>
    </row>
    <row r="410">
      <c r="A410" s="38">
        <v>13.0</v>
      </c>
      <c r="B410" s="23" t="s">
        <v>382</v>
      </c>
      <c r="C410" s="7">
        <v>2022.0</v>
      </c>
      <c r="D410" s="7" t="s">
        <v>5</v>
      </c>
      <c r="E410" s="7" t="s">
        <v>21</v>
      </c>
      <c r="F410" s="35">
        <v>6.22</v>
      </c>
    </row>
    <row r="411">
      <c r="A411" s="38">
        <v>14.0</v>
      </c>
      <c r="B411" s="23" t="s">
        <v>404</v>
      </c>
      <c r="C411" s="76">
        <v>2022.0</v>
      </c>
      <c r="D411" s="7" t="s">
        <v>5</v>
      </c>
      <c r="E411" s="7" t="s">
        <v>21</v>
      </c>
      <c r="F411" s="35">
        <v>2.77</v>
      </c>
    </row>
    <row r="412">
      <c r="A412" s="38">
        <v>15.0</v>
      </c>
      <c r="B412" s="23" t="s">
        <v>383</v>
      </c>
      <c r="C412" s="7">
        <v>2022.0</v>
      </c>
      <c r="D412" s="7" t="s">
        <v>5</v>
      </c>
      <c r="E412" s="7" t="s">
        <v>21</v>
      </c>
      <c r="F412" s="35">
        <v>2.76</v>
      </c>
    </row>
    <row r="413">
      <c r="A413" s="38">
        <v>16.0</v>
      </c>
      <c r="B413" s="23" t="s">
        <v>380</v>
      </c>
      <c r="C413" s="76">
        <v>2022.0</v>
      </c>
      <c r="D413" s="7" t="s">
        <v>5</v>
      </c>
      <c r="E413" s="7" t="s">
        <v>21</v>
      </c>
      <c r="F413" s="35">
        <v>6.64</v>
      </c>
    </row>
    <row r="414">
      <c r="A414" s="38">
        <v>17.0</v>
      </c>
      <c r="B414" s="23" t="s">
        <v>387</v>
      </c>
      <c r="C414" s="7">
        <v>2022.0</v>
      </c>
      <c r="D414" s="7" t="s">
        <v>5</v>
      </c>
      <c r="E414" s="7" t="s">
        <v>21</v>
      </c>
      <c r="F414" s="35">
        <v>4.25</v>
      </c>
    </row>
    <row r="415">
      <c r="A415" s="38">
        <v>18.0</v>
      </c>
      <c r="B415" s="23" t="s">
        <v>393</v>
      </c>
      <c r="C415" s="76">
        <v>2022.0</v>
      </c>
      <c r="D415" s="7" t="s">
        <v>5</v>
      </c>
      <c r="E415" s="7" t="s">
        <v>21</v>
      </c>
      <c r="F415" s="35">
        <v>4.25</v>
      </c>
    </row>
    <row r="416">
      <c r="A416" s="38">
        <v>19.0</v>
      </c>
      <c r="B416" s="23" t="s">
        <v>408</v>
      </c>
      <c r="C416" s="7">
        <v>2022.0</v>
      </c>
      <c r="D416" s="7" t="s">
        <v>5</v>
      </c>
      <c r="E416" s="7" t="s">
        <v>21</v>
      </c>
      <c r="F416" s="35">
        <v>1.4</v>
      </c>
    </row>
    <row r="417">
      <c r="A417" s="38">
        <v>20.0</v>
      </c>
      <c r="B417" s="23" t="s">
        <v>379</v>
      </c>
      <c r="C417" s="76">
        <v>2022.0</v>
      </c>
      <c r="D417" s="7" t="s">
        <v>5</v>
      </c>
      <c r="E417" s="7" t="s">
        <v>21</v>
      </c>
      <c r="F417" s="35">
        <v>11.15</v>
      </c>
    </row>
    <row r="418">
      <c r="A418" s="38">
        <v>21.0</v>
      </c>
      <c r="B418" s="23" t="s">
        <v>386</v>
      </c>
      <c r="C418" s="7">
        <v>2022.0</v>
      </c>
      <c r="D418" s="7" t="s">
        <v>5</v>
      </c>
      <c r="E418" s="7" t="s">
        <v>21</v>
      </c>
      <c r="F418" s="35">
        <v>6.56</v>
      </c>
    </row>
    <row r="419">
      <c r="A419" s="38">
        <v>22.0</v>
      </c>
      <c r="B419" s="23" t="s">
        <v>406</v>
      </c>
      <c r="C419" s="76">
        <v>2022.0</v>
      </c>
      <c r="D419" s="7" t="s">
        <v>5</v>
      </c>
      <c r="E419" s="7" t="s">
        <v>21</v>
      </c>
      <c r="F419" s="35">
        <v>3.27</v>
      </c>
    </row>
    <row r="420">
      <c r="A420" s="38">
        <v>23.0</v>
      </c>
      <c r="B420" s="23" t="s">
        <v>392</v>
      </c>
      <c r="C420" s="7">
        <v>2022.0</v>
      </c>
      <c r="D420" s="7" t="s">
        <v>5</v>
      </c>
      <c r="E420" s="7" t="s">
        <v>21</v>
      </c>
      <c r="F420" s="35">
        <v>2.92</v>
      </c>
    </row>
    <row r="421">
      <c r="A421" s="38">
        <v>24.0</v>
      </c>
      <c r="B421" s="23" t="s">
        <v>389</v>
      </c>
      <c r="C421" s="76">
        <v>2022.0</v>
      </c>
      <c r="D421" s="7" t="s">
        <v>5</v>
      </c>
      <c r="E421" s="7" t="s">
        <v>21</v>
      </c>
      <c r="F421" s="35">
        <v>4.64</v>
      </c>
    </row>
    <row r="422">
      <c r="A422" s="38">
        <v>25.0</v>
      </c>
      <c r="B422" s="23" t="s">
        <v>391</v>
      </c>
      <c r="C422" s="7">
        <v>2022.0</v>
      </c>
      <c r="D422" s="7" t="s">
        <v>5</v>
      </c>
      <c r="E422" s="7" t="s">
        <v>21</v>
      </c>
      <c r="F422" s="35">
        <v>3.37</v>
      </c>
    </row>
    <row r="423">
      <c r="A423" s="38">
        <v>26.0</v>
      </c>
      <c r="B423" s="23" t="s">
        <v>396</v>
      </c>
      <c r="C423" s="76">
        <v>2022.0</v>
      </c>
      <c r="D423" s="7" t="s">
        <v>5</v>
      </c>
      <c r="E423" s="7" t="s">
        <v>21</v>
      </c>
      <c r="F423" s="35">
        <v>1.73</v>
      </c>
    </row>
    <row r="424">
      <c r="A424" s="38">
        <v>27.0</v>
      </c>
      <c r="B424" s="23" t="s">
        <v>376</v>
      </c>
      <c r="C424" s="7">
        <v>2022.0</v>
      </c>
      <c r="D424" s="7" t="s">
        <v>5</v>
      </c>
      <c r="E424" s="7" t="s">
        <v>21</v>
      </c>
      <c r="F424" s="35">
        <v>4.77</v>
      </c>
    </row>
    <row r="425">
      <c r="A425" s="38">
        <v>28.0</v>
      </c>
      <c r="B425" s="23" t="s">
        <v>407</v>
      </c>
      <c r="C425" s="76">
        <v>2022.0</v>
      </c>
      <c r="D425" s="7" t="s">
        <v>5</v>
      </c>
      <c r="E425" s="7" t="s">
        <v>21</v>
      </c>
      <c r="F425" s="35">
        <v>2.46</v>
      </c>
    </row>
    <row r="426">
      <c r="A426" s="38">
        <v>29.0</v>
      </c>
      <c r="B426" s="23" t="s">
        <v>381</v>
      </c>
      <c r="C426" s="7">
        <v>2022.0</v>
      </c>
      <c r="D426" s="7" t="s">
        <v>5</v>
      </c>
      <c r="E426" s="7" t="s">
        <v>21</v>
      </c>
      <c r="F426" s="35">
        <v>3.19</v>
      </c>
    </row>
    <row r="427">
      <c r="A427" s="38">
        <v>30.0</v>
      </c>
      <c r="B427" s="23" t="s">
        <v>390</v>
      </c>
      <c r="C427" s="76">
        <v>2022.0</v>
      </c>
      <c r="D427" s="7" t="s">
        <v>5</v>
      </c>
      <c r="E427" s="7" t="s">
        <v>21</v>
      </c>
      <c r="F427" s="35">
        <v>8.13</v>
      </c>
    </row>
    <row r="428">
      <c r="A428" s="38">
        <v>31.0</v>
      </c>
      <c r="B428" s="23" t="s">
        <v>398</v>
      </c>
      <c r="C428" s="7">
        <v>2022.0</v>
      </c>
      <c r="D428" s="7" t="s">
        <v>5</v>
      </c>
      <c r="E428" s="7" t="s">
        <v>21</v>
      </c>
      <c r="F428" s="35">
        <v>5.73</v>
      </c>
    </row>
    <row r="429">
      <c r="A429" s="38">
        <v>32.0</v>
      </c>
      <c r="B429" s="23" t="s">
        <v>399</v>
      </c>
      <c r="C429" s="76">
        <v>2022.0</v>
      </c>
      <c r="D429" s="7" t="s">
        <v>5</v>
      </c>
      <c r="E429" s="7" t="s">
        <v>21</v>
      </c>
      <c r="F429" s="35">
        <v>3.52</v>
      </c>
    </row>
    <row r="430">
      <c r="A430" s="27" t="s">
        <v>3</v>
      </c>
      <c r="B430" s="23" t="s">
        <v>400</v>
      </c>
      <c r="C430" s="7">
        <v>2022.0</v>
      </c>
      <c r="D430" s="7" t="s">
        <v>5</v>
      </c>
      <c r="E430" s="7" t="s">
        <v>21</v>
      </c>
      <c r="F430" s="7">
        <v>4.49</v>
      </c>
    </row>
    <row r="432">
      <c r="A432" s="23"/>
      <c r="B432" s="23"/>
    </row>
    <row r="433">
      <c r="A433" s="23"/>
      <c r="B433" s="23"/>
    </row>
    <row r="434">
      <c r="A434" s="23"/>
      <c r="B434" s="23"/>
    </row>
    <row r="435">
      <c r="A435" s="23"/>
      <c r="B435" s="23"/>
    </row>
    <row r="436">
      <c r="A436" s="23"/>
      <c r="B436" s="23"/>
    </row>
    <row r="437">
      <c r="A437" s="23"/>
      <c r="B437" s="23"/>
    </row>
    <row r="438">
      <c r="A438" s="23"/>
      <c r="B438" s="23"/>
    </row>
    <row r="439">
      <c r="A439" s="23"/>
      <c r="B439" s="23"/>
    </row>
    <row r="440">
      <c r="A440" s="23"/>
      <c r="B440" s="23"/>
    </row>
    <row r="441">
      <c r="A441" s="23"/>
      <c r="B441" s="23"/>
    </row>
    <row r="442">
      <c r="A442" s="23"/>
      <c r="B442" s="23"/>
    </row>
    <row r="443">
      <c r="A443" s="23"/>
      <c r="B443" s="23"/>
    </row>
    <row r="444">
      <c r="A444" s="23"/>
      <c r="B444" s="23"/>
    </row>
    <row r="445">
      <c r="A445" s="23"/>
      <c r="B445" s="23"/>
    </row>
    <row r="446">
      <c r="A446" s="23"/>
      <c r="B446" s="23"/>
    </row>
    <row r="447">
      <c r="A447" s="23"/>
      <c r="B447" s="23"/>
    </row>
    <row r="448">
      <c r="A448" s="23"/>
      <c r="B448" s="23"/>
      <c r="C448" s="53"/>
    </row>
    <row r="449">
      <c r="A449" s="23"/>
      <c r="B449" s="23"/>
      <c r="C449" s="53"/>
    </row>
    <row r="450">
      <c r="A450" s="23"/>
      <c r="B450" s="23"/>
      <c r="C450" s="53"/>
    </row>
    <row r="451">
      <c r="A451" s="23"/>
      <c r="B451" s="23"/>
      <c r="C451" s="53"/>
    </row>
    <row r="452">
      <c r="A452" s="23"/>
      <c r="B452" s="23"/>
      <c r="C452" s="53"/>
    </row>
    <row r="453">
      <c r="A453" s="23"/>
      <c r="B453" s="23"/>
      <c r="C453" s="53"/>
    </row>
    <row r="454">
      <c r="A454" s="23"/>
      <c r="B454" s="23"/>
      <c r="C454" s="53"/>
    </row>
    <row r="455">
      <c r="A455" s="23"/>
      <c r="B455" s="23"/>
      <c r="C455" s="53"/>
    </row>
    <row r="456">
      <c r="A456" s="23"/>
      <c r="B456" s="23"/>
      <c r="C456" s="53"/>
    </row>
    <row r="457">
      <c r="A457" s="23"/>
      <c r="B457" s="23"/>
      <c r="C457" s="53"/>
    </row>
    <row r="458">
      <c r="A458" s="23"/>
      <c r="B458" s="23"/>
      <c r="C458" s="53"/>
    </row>
    <row r="459">
      <c r="A459" s="23"/>
      <c r="B459" s="23"/>
      <c r="C459" s="53"/>
    </row>
    <row r="460">
      <c r="A460" s="23"/>
      <c r="B460" s="23"/>
      <c r="C460" s="53"/>
    </row>
    <row r="461">
      <c r="A461" s="23"/>
      <c r="B461" s="23"/>
      <c r="C461" s="53"/>
    </row>
    <row r="462">
      <c r="A462" s="23"/>
      <c r="B462" s="23"/>
      <c r="C462" s="53"/>
    </row>
    <row r="463">
      <c r="A463" s="23"/>
      <c r="B463" s="23"/>
      <c r="C463" s="53"/>
    </row>
    <row r="464">
      <c r="A464" s="23"/>
      <c r="B464" s="23"/>
    </row>
    <row r="465">
      <c r="A465" s="23"/>
      <c r="B465" s="23"/>
    </row>
    <row r="466">
      <c r="A466" s="23"/>
      <c r="B466" s="23"/>
    </row>
    <row r="467">
      <c r="A467" s="23"/>
      <c r="B467" s="23"/>
    </row>
    <row r="468">
      <c r="A468" s="23"/>
      <c r="B468" s="23"/>
    </row>
    <row r="469">
      <c r="A469" s="23"/>
      <c r="B469" s="23"/>
    </row>
    <row r="470">
      <c r="A470" s="23"/>
      <c r="B470" s="23"/>
    </row>
    <row r="471">
      <c r="A471" s="23"/>
      <c r="B471" s="23"/>
    </row>
    <row r="472">
      <c r="A472" s="23"/>
      <c r="B472" s="23"/>
    </row>
    <row r="473">
      <c r="A473" s="23"/>
      <c r="B473" s="23"/>
    </row>
    <row r="474">
      <c r="A474" s="23"/>
      <c r="B474" s="23"/>
    </row>
    <row r="475">
      <c r="A475" s="23"/>
      <c r="B475" s="23"/>
    </row>
    <row r="476">
      <c r="A476" s="23"/>
      <c r="B476" s="23"/>
    </row>
    <row r="477">
      <c r="A477" s="23"/>
      <c r="B477" s="23"/>
    </row>
    <row r="478">
      <c r="A478" s="23"/>
      <c r="B478" s="23"/>
    </row>
    <row r="479">
      <c r="A479" s="23"/>
      <c r="B479" s="23"/>
    </row>
    <row r="480">
      <c r="A480" s="23"/>
      <c r="B480" s="23"/>
    </row>
    <row r="481">
      <c r="A481" s="23"/>
      <c r="B481" s="23"/>
    </row>
    <row r="482">
      <c r="A482" s="23"/>
      <c r="B482" s="23"/>
    </row>
    <row r="483">
      <c r="A483" s="23"/>
      <c r="B483" s="23"/>
    </row>
    <row r="484">
      <c r="A484" s="23"/>
      <c r="B484" s="23"/>
    </row>
    <row r="485">
      <c r="A485" s="23"/>
      <c r="B485" s="23"/>
    </row>
    <row r="486">
      <c r="A486" s="23"/>
      <c r="B486" s="23"/>
    </row>
    <row r="487">
      <c r="A487" s="23"/>
      <c r="B487" s="23"/>
    </row>
    <row r="488">
      <c r="A488" s="23"/>
      <c r="B488" s="23"/>
    </row>
    <row r="489">
      <c r="A489" s="23"/>
      <c r="B489" s="23"/>
    </row>
    <row r="490">
      <c r="A490" s="23"/>
      <c r="B490" s="23"/>
    </row>
    <row r="491">
      <c r="A491" s="23"/>
      <c r="B491" s="23"/>
    </row>
    <row r="492">
      <c r="A492" s="23"/>
      <c r="B492" s="23"/>
    </row>
    <row r="493">
      <c r="A493" s="23"/>
      <c r="B493" s="23"/>
    </row>
    <row r="494">
      <c r="A494" s="23"/>
      <c r="B494" s="23"/>
    </row>
    <row r="495">
      <c r="A495" s="23"/>
      <c r="B495" s="23"/>
    </row>
    <row r="496">
      <c r="A496" s="23"/>
      <c r="B496" s="23"/>
    </row>
    <row r="497">
      <c r="A497" s="23"/>
      <c r="B497" s="23"/>
    </row>
    <row r="498">
      <c r="A498" s="23"/>
      <c r="B498" s="23"/>
    </row>
    <row r="499">
      <c r="A499" s="23"/>
      <c r="B499" s="23"/>
    </row>
    <row r="500">
      <c r="A500" s="23"/>
      <c r="B500" s="23"/>
    </row>
    <row r="501">
      <c r="A501" s="23"/>
      <c r="B501" s="23"/>
    </row>
    <row r="502">
      <c r="A502" s="23"/>
      <c r="B502" s="23"/>
    </row>
    <row r="503">
      <c r="A503" s="23"/>
      <c r="B503" s="23"/>
    </row>
    <row r="504">
      <c r="A504" s="23"/>
      <c r="B504" s="23"/>
    </row>
    <row r="505">
      <c r="A505" s="23"/>
      <c r="B505" s="23"/>
    </row>
    <row r="506">
      <c r="A506" s="23"/>
      <c r="B506" s="23"/>
    </row>
    <row r="507">
      <c r="A507" s="23"/>
      <c r="B507" s="23"/>
    </row>
    <row r="508">
      <c r="A508" s="23"/>
      <c r="B508" s="23"/>
    </row>
    <row r="509">
      <c r="A509" s="23"/>
      <c r="B509" s="23"/>
    </row>
    <row r="510">
      <c r="A510" s="23"/>
      <c r="B510" s="23"/>
    </row>
    <row r="511">
      <c r="A511" s="23"/>
      <c r="B511" s="23"/>
    </row>
    <row r="512">
      <c r="A512" s="23"/>
      <c r="B512" s="23"/>
    </row>
    <row r="513">
      <c r="A513" s="23"/>
      <c r="B513" s="23"/>
    </row>
    <row r="514">
      <c r="A514" s="23"/>
      <c r="B514" s="23"/>
    </row>
    <row r="515">
      <c r="A515" s="23"/>
      <c r="B515" s="23"/>
    </row>
    <row r="516">
      <c r="A516" s="23"/>
      <c r="B516" s="23"/>
    </row>
    <row r="517">
      <c r="A517" s="23"/>
      <c r="B517" s="23"/>
    </row>
    <row r="518">
      <c r="A518" s="23"/>
      <c r="B518" s="23"/>
    </row>
    <row r="519">
      <c r="A519" s="23"/>
      <c r="B519" s="23"/>
    </row>
    <row r="520">
      <c r="A520" s="23"/>
      <c r="B520" s="23"/>
    </row>
    <row r="521">
      <c r="A521" s="23"/>
      <c r="B521" s="23"/>
    </row>
    <row r="522">
      <c r="A522" s="23"/>
      <c r="B522" s="23"/>
    </row>
    <row r="523">
      <c r="A523" s="23"/>
      <c r="B523" s="23"/>
    </row>
    <row r="524">
      <c r="A524" s="23"/>
      <c r="B524" s="23"/>
    </row>
    <row r="525">
      <c r="A525" s="23"/>
      <c r="B525" s="23"/>
    </row>
    <row r="526">
      <c r="A526" s="23"/>
      <c r="B526" s="23"/>
    </row>
    <row r="527">
      <c r="A527" s="23"/>
      <c r="B527" s="23"/>
    </row>
    <row r="528">
      <c r="A528" s="23"/>
      <c r="B528" s="23"/>
    </row>
    <row r="529">
      <c r="A529" s="23"/>
      <c r="B529" s="23"/>
    </row>
    <row r="530">
      <c r="A530" s="23"/>
      <c r="B530" s="23"/>
    </row>
    <row r="531">
      <c r="A531" s="23"/>
      <c r="B531" s="23"/>
    </row>
    <row r="532">
      <c r="A532" s="23"/>
      <c r="B532" s="23"/>
    </row>
    <row r="533">
      <c r="A533" s="23"/>
      <c r="B533" s="23"/>
    </row>
    <row r="534">
      <c r="A534" s="23"/>
      <c r="B534" s="23"/>
    </row>
    <row r="535">
      <c r="A535" s="23"/>
      <c r="B535" s="23"/>
    </row>
    <row r="536">
      <c r="A536" s="23"/>
      <c r="B536" s="23"/>
    </row>
    <row r="537">
      <c r="A537" s="23"/>
      <c r="B537" s="23"/>
    </row>
    <row r="538">
      <c r="A538" s="23"/>
      <c r="B538" s="23"/>
    </row>
    <row r="539">
      <c r="A539" s="23"/>
      <c r="B539" s="23"/>
    </row>
    <row r="540">
      <c r="A540" s="23"/>
      <c r="B540" s="23"/>
    </row>
    <row r="541">
      <c r="A541" s="23"/>
      <c r="B541" s="23"/>
    </row>
    <row r="542">
      <c r="A542" s="23"/>
      <c r="B542" s="23"/>
    </row>
    <row r="543">
      <c r="A543" s="23"/>
      <c r="B543" s="23"/>
    </row>
    <row r="544">
      <c r="A544" s="23"/>
      <c r="B544" s="23"/>
    </row>
    <row r="545">
      <c r="A545" s="23"/>
      <c r="B545" s="23"/>
    </row>
    <row r="546">
      <c r="A546" s="23"/>
      <c r="B546" s="23"/>
    </row>
    <row r="547">
      <c r="A547" s="23"/>
      <c r="B547" s="23"/>
    </row>
    <row r="548">
      <c r="A548" s="23"/>
      <c r="B548" s="23"/>
    </row>
    <row r="549">
      <c r="A549" s="23"/>
      <c r="B549" s="23"/>
    </row>
    <row r="550">
      <c r="A550" s="23"/>
      <c r="B550" s="23"/>
    </row>
    <row r="551">
      <c r="A551" s="23"/>
      <c r="B551" s="23"/>
    </row>
    <row r="552">
      <c r="A552" s="23"/>
      <c r="B552" s="23"/>
    </row>
    <row r="553">
      <c r="A553" s="23"/>
      <c r="B553" s="23"/>
    </row>
    <row r="554">
      <c r="A554" s="23"/>
      <c r="B554" s="23"/>
    </row>
    <row r="555">
      <c r="A555" s="23"/>
      <c r="B555" s="23"/>
    </row>
    <row r="556">
      <c r="A556" s="23"/>
      <c r="B556" s="23"/>
    </row>
    <row r="557">
      <c r="A557" s="23"/>
      <c r="B557" s="23"/>
    </row>
    <row r="558">
      <c r="A558" s="23"/>
      <c r="B558" s="23"/>
    </row>
    <row r="559">
      <c r="A559" s="23"/>
      <c r="B559" s="23"/>
    </row>
    <row r="560">
      <c r="A560" s="23"/>
      <c r="B560" s="23"/>
    </row>
    <row r="561">
      <c r="A561" s="23"/>
      <c r="B561" s="23"/>
    </row>
    <row r="562">
      <c r="A562" s="23"/>
      <c r="B562" s="23"/>
    </row>
    <row r="563">
      <c r="A563" s="23"/>
      <c r="B563" s="23"/>
    </row>
  </sheetData>
  <autoFilter ref="$A$1:$F$430"/>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77" t="s">
        <v>1</v>
      </c>
      <c r="B1" s="77" t="s">
        <v>374</v>
      </c>
      <c r="C1" s="78" t="s">
        <v>0</v>
      </c>
      <c r="D1" s="77" t="s">
        <v>37</v>
      </c>
      <c r="E1" s="77" t="s">
        <v>39</v>
      </c>
      <c r="F1" s="71" t="s">
        <v>375</v>
      </c>
      <c r="M1" s="23"/>
    </row>
    <row r="2">
      <c r="A2" s="2" t="s">
        <v>3</v>
      </c>
      <c r="B2" s="1" t="s">
        <v>400</v>
      </c>
      <c r="C2" s="5">
        <v>2000.0</v>
      </c>
      <c r="D2" s="2" t="s">
        <v>5</v>
      </c>
      <c r="E2" s="2" t="s">
        <v>22</v>
      </c>
      <c r="F2" s="79">
        <v>99.6</v>
      </c>
      <c r="M2" s="80"/>
    </row>
    <row r="3">
      <c r="A3" s="2" t="s">
        <v>4</v>
      </c>
      <c r="B3" s="1" t="s">
        <v>378</v>
      </c>
      <c r="C3" s="5">
        <v>2000.0</v>
      </c>
      <c r="D3" s="2" t="s">
        <v>5</v>
      </c>
      <c r="E3" s="2" t="s">
        <v>22</v>
      </c>
      <c r="F3" s="81">
        <v>98.7</v>
      </c>
      <c r="M3" s="82"/>
    </row>
    <row r="4">
      <c r="A4" s="2" t="s">
        <v>5</v>
      </c>
      <c r="B4" s="1" t="s">
        <v>384</v>
      </c>
      <c r="C4" s="5">
        <v>2000.0</v>
      </c>
      <c r="D4" s="1" t="s">
        <v>5</v>
      </c>
      <c r="E4" s="1" t="s">
        <v>22</v>
      </c>
      <c r="F4" s="81">
        <v>99.9</v>
      </c>
      <c r="M4" s="82"/>
    </row>
    <row r="5">
      <c r="A5" s="2" t="s">
        <v>6</v>
      </c>
      <c r="B5" s="1" t="s">
        <v>394</v>
      </c>
      <c r="C5" s="5">
        <v>2000.0</v>
      </c>
      <c r="D5" s="1" t="s">
        <v>5</v>
      </c>
      <c r="E5" s="1" t="s">
        <v>22</v>
      </c>
      <c r="F5" s="81">
        <v>101.3</v>
      </c>
      <c r="M5" s="82"/>
    </row>
    <row r="6">
      <c r="A6" s="2" t="s">
        <v>7</v>
      </c>
      <c r="B6" s="1" t="s">
        <v>385</v>
      </c>
      <c r="C6" s="5">
        <v>2000.0</v>
      </c>
      <c r="D6" s="1" t="s">
        <v>5</v>
      </c>
      <c r="E6" s="1" t="s">
        <v>22</v>
      </c>
      <c r="F6" s="81">
        <v>96.2</v>
      </c>
      <c r="M6" s="82"/>
    </row>
    <row r="7">
      <c r="A7" s="2" t="s">
        <v>8</v>
      </c>
      <c r="B7" s="1" t="s">
        <v>405</v>
      </c>
      <c r="C7" s="5">
        <v>2000.0</v>
      </c>
      <c r="D7" s="1" t="s">
        <v>5</v>
      </c>
      <c r="E7" s="1" t="s">
        <v>22</v>
      </c>
      <c r="F7" s="81">
        <v>101.4</v>
      </c>
      <c r="M7" s="82"/>
    </row>
    <row r="8">
      <c r="A8" s="2" t="s">
        <v>9</v>
      </c>
      <c r="B8" s="1" t="s">
        <v>397</v>
      </c>
      <c r="C8" s="5">
        <v>2000.0</v>
      </c>
      <c r="D8" s="1" t="s">
        <v>5</v>
      </c>
      <c r="E8" s="1" t="s">
        <v>22</v>
      </c>
      <c r="F8" s="81">
        <v>96.8</v>
      </c>
      <c r="M8" s="82"/>
    </row>
    <row r="9">
      <c r="A9" s="2" t="s">
        <v>10</v>
      </c>
      <c r="B9" s="1" t="s">
        <v>388</v>
      </c>
      <c r="C9" s="5">
        <v>2000.0</v>
      </c>
      <c r="D9" s="1" t="s">
        <v>5</v>
      </c>
      <c r="E9" s="1" t="s">
        <v>22</v>
      </c>
      <c r="F9" s="81">
        <v>100.0</v>
      </c>
      <c r="M9" s="82"/>
    </row>
    <row r="10">
      <c r="A10" s="2" t="s">
        <v>11</v>
      </c>
      <c r="B10" s="1" t="s">
        <v>402</v>
      </c>
      <c r="C10" s="5">
        <v>2000.0</v>
      </c>
      <c r="D10" s="1" t="s">
        <v>5</v>
      </c>
      <c r="E10" s="1" t="s">
        <v>22</v>
      </c>
      <c r="F10" s="81">
        <v>100.3</v>
      </c>
      <c r="M10" s="82"/>
    </row>
    <row r="11">
      <c r="A11" s="2" t="s">
        <v>12</v>
      </c>
      <c r="B11" s="1" t="s">
        <v>401</v>
      </c>
      <c r="C11" s="5">
        <v>2000.0</v>
      </c>
      <c r="D11" s="1" t="s">
        <v>5</v>
      </c>
      <c r="E11" s="1" t="s">
        <v>22</v>
      </c>
      <c r="F11" s="81">
        <v>102.4</v>
      </c>
      <c r="M11" s="82"/>
    </row>
    <row r="12">
      <c r="A12" s="2" t="s">
        <v>13</v>
      </c>
      <c r="B12" s="1" t="s">
        <v>403</v>
      </c>
      <c r="C12" s="5">
        <v>2000.0</v>
      </c>
      <c r="D12" s="1" t="s">
        <v>5</v>
      </c>
      <c r="E12" s="1" t="s">
        <v>22</v>
      </c>
      <c r="F12" s="81">
        <v>101.3</v>
      </c>
      <c r="M12" s="82"/>
    </row>
    <row r="13">
      <c r="A13" s="2" t="s">
        <v>14</v>
      </c>
      <c r="B13" s="1" t="s">
        <v>395</v>
      </c>
      <c r="C13" s="5">
        <v>2000.0</v>
      </c>
      <c r="D13" s="1" t="s">
        <v>5</v>
      </c>
      <c r="E13" s="1" t="s">
        <v>22</v>
      </c>
      <c r="F13" s="81">
        <v>100.0</v>
      </c>
      <c r="M13" s="82"/>
    </row>
    <row r="14">
      <c r="A14" s="2" t="s">
        <v>15</v>
      </c>
      <c r="B14" s="1" t="s">
        <v>377</v>
      </c>
      <c r="C14" s="5">
        <v>2000.0</v>
      </c>
      <c r="D14" s="1" t="s">
        <v>5</v>
      </c>
      <c r="E14" s="1" t="s">
        <v>22</v>
      </c>
      <c r="F14" s="81">
        <v>98.5</v>
      </c>
      <c r="M14" s="82"/>
    </row>
    <row r="15">
      <c r="A15" s="2" t="s">
        <v>16</v>
      </c>
      <c r="B15" s="1" t="s">
        <v>382</v>
      </c>
      <c r="C15" s="5">
        <v>2000.0</v>
      </c>
      <c r="D15" s="1" t="s">
        <v>5</v>
      </c>
      <c r="E15" s="1" t="s">
        <v>22</v>
      </c>
      <c r="F15" s="81">
        <v>103.0</v>
      </c>
      <c r="M15" s="82"/>
    </row>
    <row r="16">
      <c r="A16" s="2" t="s">
        <v>17</v>
      </c>
      <c r="B16" s="1" t="s">
        <v>404</v>
      </c>
      <c r="C16" s="5">
        <v>2000.0</v>
      </c>
      <c r="D16" s="1" t="s">
        <v>5</v>
      </c>
      <c r="E16" s="1" t="s">
        <v>22</v>
      </c>
      <c r="F16" s="81">
        <v>97.6</v>
      </c>
      <c r="M16" s="82"/>
    </row>
    <row r="17">
      <c r="A17" s="2" t="s">
        <v>18</v>
      </c>
      <c r="B17" s="1" t="s">
        <v>383</v>
      </c>
      <c r="C17" s="5">
        <v>2000.0</v>
      </c>
      <c r="D17" s="1" t="s">
        <v>5</v>
      </c>
      <c r="E17" s="1" t="s">
        <v>22</v>
      </c>
      <c r="F17" s="81">
        <v>99.4</v>
      </c>
      <c r="M17" s="82"/>
    </row>
    <row r="18">
      <c r="A18" s="2" t="s">
        <v>19</v>
      </c>
      <c r="B18" s="1" t="s">
        <v>380</v>
      </c>
      <c r="C18" s="5">
        <v>2000.0</v>
      </c>
      <c r="D18" s="1" t="s">
        <v>5</v>
      </c>
      <c r="E18" s="1" t="s">
        <v>22</v>
      </c>
      <c r="F18" s="81">
        <v>99.8</v>
      </c>
      <c r="M18" s="82"/>
    </row>
    <row r="19">
      <c r="A19" s="2" t="s">
        <v>20</v>
      </c>
      <c r="B19" s="1" t="s">
        <v>387</v>
      </c>
      <c r="C19" s="5">
        <v>2000.0</v>
      </c>
      <c r="D19" s="1" t="s">
        <v>5</v>
      </c>
      <c r="E19" s="1" t="s">
        <v>22</v>
      </c>
      <c r="F19" s="81">
        <v>97.8</v>
      </c>
      <c r="M19" s="82"/>
    </row>
    <row r="20">
      <c r="A20" s="2" t="s">
        <v>21</v>
      </c>
      <c r="B20" s="1" t="s">
        <v>393</v>
      </c>
      <c r="C20" s="5">
        <v>2000.0</v>
      </c>
      <c r="D20" s="1" t="s">
        <v>5</v>
      </c>
      <c r="E20" s="1" t="s">
        <v>22</v>
      </c>
      <c r="F20" s="81">
        <v>95.8</v>
      </c>
      <c r="M20" s="82"/>
    </row>
    <row r="21">
      <c r="A21" s="2" t="s">
        <v>22</v>
      </c>
      <c r="B21" s="1" t="s">
        <v>408</v>
      </c>
      <c r="C21" s="5">
        <v>2000.0</v>
      </c>
      <c r="D21" s="1" t="s">
        <v>5</v>
      </c>
      <c r="E21" s="1" t="s">
        <v>22</v>
      </c>
      <c r="F21" s="81">
        <v>96.8</v>
      </c>
      <c r="M21" s="82"/>
    </row>
    <row r="22">
      <c r="A22" s="2" t="s">
        <v>23</v>
      </c>
      <c r="B22" s="1" t="s">
        <v>379</v>
      </c>
      <c r="C22" s="5">
        <v>2000.0</v>
      </c>
      <c r="D22" s="1" t="s">
        <v>5</v>
      </c>
      <c r="E22" s="1" t="s">
        <v>22</v>
      </c>
      <c r="F22" s="81">
        <v>101.5</v>
      </c>
      <c r="M22" s="82"/>
    </row>
    <row r="23">
      <c r="A23" s="2" t="s">
        <v>24</v>
      </c>
      <c r="B23" s="1" t="s">
        <v>386</v>
      </c>
      <c r="C23" s="5">
        <v>2000.0</v>
      </c>
      <c r="D23" s="1" t="s">
        <v>5</v>
      </c>
      <c r="E23" s="1" t="s">
        <v>22</v>
      </c>
      <c r="F23" s="81">
        <v>98.3</v>
      </c>
      <c r="M23" s="82"/>
    </row>
    <row r="24">
      <c r="A24" s="2" t="s">
        <v>25</v>
      </c>
      <c r="B24" s="1" t="s">
        <v>406</v>
      </c>
      <c r="C24" s="5">
        <v>2000.0</v>
      </c>
      <c r="D24" s="1" t="s">
        <v>5</v>
      </c>
      <c r="E24" s="1" t="s">
        <v>22</v>
      </c>
      <c r="F24" s="81">
        <v>101.4</v>
      </c>
      <c r="M24" s="82"/>
    </row>
    <row r="25">
      <c r="A25" s="2" t="s">
        <v>26</v>
      </c>
      <c r="B25" s="1" t="s">
        <v>392</v>
      </c>
      <c r="C25" s="5">
        <v>2000.0</v>
      </c>
      <c r="D25" s="1" t="s">
        <v>5</v>
      </c>
      <c r="E25" s="1" t="s">
        <v>22</v>
      </c>
      <c r="F25" s="81">
        <v>98.8</v>
      </c>
      <c r="M25" s="82"/>
    </row>
    <row r="26">
      <c r="A26" s="2" t="s">
        <v>27</v>
      </c>
      <c r="B26" s="1" t="s">
        <v>389</v>
      </c>
      <c r="C26" s="5">
        <v>2000.0</v>
      </c>
      <c r="D26" s="1" t="s">
        <v>5</v>
      </c>
      <c r="E26" s="1" t="s">
        <v>22</v>
      </c>
      <c r="F26" s="81">
        <v>101.2</v>
      </c>
      <c r="M26" s="82"/>
    </row>
    <row r="27">
      <c r="A27" s="2" t="s">
        <v>28</v>
      </c>
      <c r="B27" s="1" t="s">
        <v>391</v>
      </c>
      <c r="C27" s="5">
        <v>2000.0</v>
      </c>
      <c r="D27" s="1" t="s">
        <v>5</v>
      </c>
      <c r="E27" s="1" t="s">
        <v>22</v>
      </c>
      <c r="F27" s="81">
        <v>95.8</v>
      </c>
      <c r="M27" s="82"/>
    </row>
    <row r="28">
      <c r="A28" s="2" t="s">
        <v>29</v>
      </c>
      <c r="B28" s="1" t="s">
        <v>396</v>
      </c>
      <c r="C28" s="5">
        <v>2000.0</v>
      </c>
      <c r="D28" s="1" t="s">
        <v>5</v>
      </c>
      <c r="E28" s="1" t="s">
        <v>22</v>
      </c>
      <c r="F28" s="81">
        <v>100.1</v>
      </c>
      <c r="M28" s="82"/>
    </row>
    <row r="29">
      <c r="A29" s="2" t="s">
        <v>30</v>
      </c>
      <c r="B29" s="1" t="s">
        <v>376</v>
      </c>
      <c r="C29" s="5">
        <v>2000.0</v>
      </c>
      <c r="D29" s="1" t="s">
        <v>5</v>
      </c>
      <c r="E29" s="1" t="s">
        <v>22</v>
      </c>
      <c r="F29" s="81">
        <v>100.9</v>
      </c>
      <c r="M29" s="82"/>
    </row>
    <row r="30">
      <c r="A30" s="2" t="s">
        <v>31</v>
      </c>
      <c r="B30" s="1" t="s">
        <v>407</v>
      </c>
      <c r="C30" s="5">
        <v>2000.0</v>
      </c>
      <c r="D30" s="1" t="s">
        <v>5</v>
      </c>
      <c r="E30" s="1" t="s">
        <v>22</v>
      </c>
      <c r="F30" s="81">
        <v>98.0</v>
      </c>
      <c r="M30" s="82"/>
    </row>
    <row r="31">
      <c r="A31" s="2" t="s">
        <v>32</v>
      </c>
      <c r="B31" s="1" t="s">
        <v>381</v>
      </c>
      <c r="C31" s="5">
        <v>2000.0</v>
      </c>
      <c r="D31" s="1" t="s">
        <v>5</v>
      </c>
      <c r="E31" s="1" t="s">
        <v>22</v>
      </c>
      <c r="F31" s="81">
        <v>100.6</v>
      </c>
      <c r="M31" s="82"/>
    </row>
    <row r="32">
      <c r="A32" s="2" t="s">
        <v>33</v>
      </c>
      <c r="B32" s="1" t="s">
        <v>390</v>
      </c>
      <c r="C32" s="5">
        <v>2000.0</v>
      </c>
      <c r="D32" s="1" t="s">
        <v>5</v>
      </c>
      <c r="E32" s="1" t="s">
        <v>22</v>
      </c>
      <c r="F32" s="81">
        <v>99.4</v>
      </c>
      <c r="M32" s="82"/>
    </row>
    <row r="33">
      <c r="A33" s="2" t="s">
        <v>34</v>
      </c>
      <c r="B33" s="1" t="s">
        <v>398</v>
      </c>
      <c r="C33" s="5">
        <v>2000.0</v>
      </c>
      <c r="D33" s="1" t="s">
        <v>5</v>
      </c>
      <c r="E33" s="1" t="s">
        <v>22</v>
      </c>
      <c r="F33" s="81">
        <v>98.8</v>
      </c>
      <c r="M33" s="82"/>
    </row>
    <row r="34">
      <c r="A34" s="2" t="s">
        <v>35</v>
      </c>
      <c r="B34" s="1" t="s">
        <v>399</v>
      </c>
      <c r="C34" s="5">
        <v>2000.0</v>
      </c>
      <c r="D34" s="1" t="s">
        <v>5</v>
      </c>
      <c r="E34" s="1" t="s">
        <v>22</v>
      </c>
      <c r="F34" s="81">
        <v>100.5</v>
      </c>
      <c r="M34" s="82"/>
    </row>
    <row r="35">
      <c r="A35" s="2" t="s">
        <v>3</v>
      </c>
      <c r="B35" s="1" t="s">
        <v>400</v>
      </c>
      <c r="C35" s="5">
        <v>2005.0</v>
      </c>
      <c r="D35" s="1" t="s">
        <v>5</v>
      </c>
      <c r="E35" s="1" t="s">
        <v>22</v>
      </c>
      <c r="F35" s="81">
        <v>99.2</v>
      </c>
      <c r="M35" s="82"/>
    </row>
    <row r="36">
      <c r="A36" s="2" t="s">
        <v>4</v>
      </c>
      <c r="B36" s="1" t="s">
        <v>378</v>
      </c>
      <c r="C36" s="5">
        <v>2005.0</v>
      </c>
      <c r="D36" s="1" t="s">
        <v>5</v>
      </c>
      <c r="E36" s="1" t="s">
        <v>22</v>
      </c>
      <c r="F36" s="81">
        <v>95.5</v>
      </c>
      <c r="M36" s="82"/>
    </row>
    <row r="37">
      <c r="A37" s="2" t="s">
        <v>5</v>
      </c>
      <c r="B37" s="1" t="s">
        <v>384</v>
      </c>
      <c r="C37" s="5">
        <v>2005.0</v>
      </c>
      <c r="D37" s="1" t="s">
        <v>5</v>
      </c>
      <c r="E37" s="1" t="s">
        <v>22</v>
      </c>
      <c r="F37" s="81">
        <v>101.3</v>
      </c>
      <c r="M37" s="82"/>
    </row>
    <row r="38">
      <c r="A38" s="2" t="s">
        <v>6</v>
      </c>
      <c r="B38" s="1" t="s">
        <v>394</v>
      </c>
      <c r="C38" s="5">
        <v>2005.0</v>
      </c>
      <c r="D38" s="1" t="s">
        <v>5</v>
      </c>
      <c r="E38" s="1" t="s">
        <v>22</v>
      </c>
      <c r="F38" s="81">
        <v>102.2</v>
      </c>
      <c r="M38" s="82"/>
    </row>
    <row r="39">
      <c r="A39" s="2" t="s">
        <v>7</v>
      </c>
      <c r="B39" s="1" t="s">
        <v>385</v>
      </c>
      <c r="C39" s="5">
        <v>2005.0</v>
      </c>
      <c r="D39" s="1" t="s">
        <v>5</v>
      </c>
      <c r="E39" s="1" t="s">
        <v>22</v>
      </c>
      <c r="F39" s="81">
        <v>95.5</v>
      </c>
      <c r="M39" s="82"/>
    </row>
    <row r="40">
      <c r="A40" s="2" t="s">
        <v>8</v>
      </c>
      <c r="B40" s="1" t="s">
        <v>405</v>
      </c>
      <c r="C40" s="5">
        <v>2005.0</v>
      </c>
      <c r="D40" s="1" t="s">
        <v>5</v>
      </c>
      <c r="E40" s="1" t="s">
        <v>22</v>
      </c>
      <c r="F40" s="81">
        <v>101.6</v>
      </c>
      <c r="M40" s="82"/>
    </row>
    <row r="41">
      <c r="A41" s="2" t="s">
        <v>9</v>
      </c>
      <c r="B41" s="1" t="s">
        <v>397</v>
      </c>
      <c r="C41" s="5">
        <v>2005.0</v>
      </c>
      <c r="D41" s="1" t="s">
        <v>5</v>
      </c>
      <c r="E41" s="1" t="s">
        <v>22</v>
      </c>
      <c r="F41" s="81">
        <v>95.2</v>
      </c>
      <c r="M41" s="82"/>
    </row>
    <row r="42">
      <c r="A42" s="2" t="s">
        <v>10</v>
      </c>
      <c r="B42" s="1" t="s">
        <v>388</v>
      </c>
      <c r="C42" s="5">
        <v>2005.0</v>
      </c>
      <c r="D42" s="1" t="s">
        <v>5</v>
      </c>
      <c r="E42" s="1" t="s">
        <v>22</v>
      </c>
      <c r="F42" s="81">
        <v>102.1</v>
      </c>
      <c r="M42" s="82"/>
    </row>
    <row r="43">
      <c r="A43" s="2" t="s">
        <v>11</v>
      </c>
      <c r="B43" s="1" t="s">
        <v>402</v>
      </c>
      <c r="C43" s="5">
        <v>2005.0</v>
      </c>
      <c r="D43" s="1" t="s">
        <v>5</v>
      </c>
      <c r="E43" s="1" t="s">
        <v>22</v>
      </c>
      <c r="F43" s="81">
        <v>94.9</v>
      </c>
      <c r="M43" s="82"/>
    </row>
    <row r="44">
      <c r="A44" s="2" t="s">
        <v>12</v>
      </c>
      <c r="B44" s="1" t="s">
        <v>401</v>
      </c>
      <c r="C44" s="5">
        <v>2005.0</v>
      </c>
      <c r="D44" s="1" t="s">
        <v>5</v>
      </c>
      <c r="E44" s="1" t="s">
        <v>22</v>
      </c>
      <c r="F44" s="81">
        <v>103.4</v>
      </c>
      <c r="M44" s="82"/>
    </row>
    <row r="45">
      <c r="A45" s="2" t="s">
        <v>13</v>
      </c>
      <c r="B45" s="1" t="s">
        <v>403</v>
      </c>
      <c r="C45" s="5">
        <v>2005.0</v>
      </c>
      <c r="D45" s="1" t="s">
        <v>5</v>
      </c>
      <c r="E45" s="1" t="s">
        <v>22</v>
      </c>
      <c r="F45" s="81">
        <v>100.1</v>
      </c>
      <c r="M45" s="82"/>
    </row>
    <row r="46">
      <c r="A46" s="2" t="s">
        <v>14</v>
      </c>
      <c r="B46" s="1" t="s">
        <v>395</v>
      </c>
      <c r="C46" s="5">
        <v>2005.0</v>
      </c>
      <c r="D46" s="1" t="s">
        <v>5</v>
      </c>
      <c r="E46" s="1" t="s">
        <v>22</v>
      </c>
      <c r="F46" s="81">
        <v>99.7</v>
      </c>
      <c r="M46" s="82"/>
    </row>
    <row r="47">
      <c r="A47" s="2" t="s">
        <v>15</v>
      </c>
      <c r="B47" s="1" t="s">
        <v>377</v>
      </c>
      <c r="C47" s="5">
        <v>2005.0</v>
      </c>
      <c r="D47" s="1" t="s">
        <v>5</v>
      </c>
      <c r="E47" s="1" t="s">
        <v>22</v>
      </c>
      <c r="F47" s="81">
        <v>102.3</v>
      </c>
      <c r="M47" s="82"/>
    </row>
    <row r="48">
      <c r="A48" s="2" t="s">
        <v>16</v>
      </c>
      <c r="B48" s="1" t="s">
        <v>382</v>
      </c>
      <c r="C48" s="5">
        <v>2005.0</v>
      </c>
      <c r="D48" s="1" t="s">
        <v>5</v>
      </c>
      <c r="E48" s="1" t="s">
        <v>22</v>
      </c>
      <c r="F48" s="81">
        <v>99.8</v>
      </c>
      <c r="M48" s="82"/>
    </row>
    <row r="49">
      <c r="A49" s="2" t="s">
        <v>17</v>
      </c>
      <c r="B49" s="1" t="s">
        <v>404</v>
      </c>
      <c r="C49" s="5">
        <v>2005.0</v>
      </c>
      <c r="D49" s="1" t="s">
        <v>5</v>
      </c>
      <c r="E49" s="1" t="s">
        <v>22</v>
      </c>
      <c r="F49" s="81">
        <v>96.0</v>
      </c>
      <c r="M49" s="82"/>
    </row>
    <row r="50">
      <c r="A50" s="2" t="s">
        <v>18</v>
      </c>
      <c r="B50" s="1" t="s">
        <v>383</v>
      </c>
      <c r="C50" s="5">
        <v>2005.0</v>
      </c>
      <c r="D50" s="1" t="s">
        <v>5</v>
      </c>
      <c r="E50" s="1" t="s">
        <v>22</v>
      </c>
      <c r="F50" s="81">
        <v>98.4</v>
      </c>
      <c r="M50" s="82"/>
    </row>
    <row r="51">
      <c r="A51" s="2" t="s">
        <v>19</v>
      </c>
      <c r="B51" s="1" t="s">
        <v>380</v>
      </c>
      <c r="C51" s="5">
        <v>2005.0</v>
      </c>
      <c r="D51" s="1" t="s">
        <v>5</v>
      </c>
      <c r="E51" s="1" t="s">
        <v>22</v>
      </c>
      <c r="F51" s="81">
        <v>97.4</v>
      </c>
      <c r="M51" s="82"/>
    </row>
    <row r="52">
      <c r="A52" s="2" t="s">
        <v>20</v>
      </c>
      <c r="B52" s="1" t="s">
        <v>387</v>
      </c>
      <c r="C52" s="5">
        <v>2005.0</v>
      </c>
      <c r="D52" s="1" t="s">
        <v>5</v>
      </c>
      <c r="E52" s="1" t="s">
        <v>22</v>
      </c>
      <c r="F52" s="81">
        <v>100.8</v>
      </c>
      <c r="M52" s="82"/>
    </row>
    <row r="53">
      <c r="A53" s="2" t="s">
        <v>21</v>
      </c>
      <c r="B53" s="1" t="s">
        <v>393</v>
      </c>
      <c r="C53" s="5">
        <v>2005.0</v>
      </c>
      <c r="D53" s="1" t="s">
        <v>5</v>
      </c>
      <c r="E53" s="1" t="s">
        <v>22</v>
      </c>
      <c r="F53" s="81">
        <v>98.4</v>
      </c>
      <c r="M53" s="82"/>
    </row>
    <row r="54">
      <c r="A54" s="2" t="s">
        <v>22</v>
      </c>
      <c r="B54" s="1" t="s">
        <v>408</v>
      </c>
      <c r="C54" s="5">
        <v>2005.0</v>
      </c>
      <c r="D54" s="1" t="s">
        <v>5</v>
      </c>
      <c r="E54" s="1" t="s">
        <v>22</v>
      </c>
      <c r="F54" s="81">
        <v>98.4</v>
      </c>
      <c r="M54" s="82"/>
    </row>
    <row r="55">
      <c r="A55" s="2" t="s">
        <v>23</v>
      </c>
      <c r="B55" s="1" t="s">
        <v>379</v>
      </c>
      <c r="C55" s="5">
        <v>2005.0</v>
      </c>
      <c r="D55" s="1" t="s">
        <v>5</v>
      </c>
      <c r="E55" s="1" t="s">
        <v>22</v>
      </c>
      <c r="F55" s="81">
        <v>103.1</v>
      </c>
      <c r="M55" s="82"/>
    </row>
    <row r="56">
      <c r="A56" s="2" t="s">
        <v>24</v>
      </c>
      <c r="B56" s="1" t="s">
        <v>386</v>
      </c>
      <c r="C56" s="5">
        <v>2005.0</v>
      </c>
      <c r="D56" s="1" t="s">
        <v>5</v>
      </c>
      <c r="E56" s="1" t="s">
        <v>22</v>
      </c>
      <c r="F56" s="81">
        <v>98.0</v>
      </c>
      <c r="M56" s="82"/>
    </row>
    <row r="57">
      <c r="A57" s="2" t="s">
        <v>25</v>
      </c>
      <c r="B57" s="1" t="s">
        <v>406</v>
      </c>
      <c r="C57" s="5">
        <v>2005.0</v>
      </c>
      <c r="D57" s="1" t="s">
        <v>5</v>
      </c>
      <c r="E57" s="1" t="s">
        <v>22</v>
      </c>
      <c r="F57" s="81">
        <v>101.9</v>
      </c>
      <c r="M57" s="82"/>
    </row>
    <row r="58">
      <c r="A58" s="2" t="s">
        <v>26</v>
      </c>
      <c r="B58" s="1" t="s">
        <v>392</v>
      </c>
      <c r="C58" s="5">
        <v>2005.0</v>
      </c>
      <c r="D58" s="1" t="s">
        <v>5</v>
      </c>
      <c r="E58" s="1" t="s">
        <v>22</v>
      </c>
      <c r="F58" s="81">
        <v>98.0</v>
      </c>
      <c r="M58" s="82"/>
    </row>
    <row r="59">
      <c r="A59" s="2" t="s">
        <v>27</v>
      </c>
      <c r="B59" s="1" t="s">
        <v>389</v>
      </c>
      <c r="C59" s="5">
        <v>2005.0</v>
      </c>
      <c r="D59" s="1" t="s">
        <v>5</v>
      </c>
      <c r="E59" s="1" t="s">
        <v>22</v>
      </c>
      <c r="F59" s="81">
        <v>98.8</v>
      </c>
      <c r="M59" s="82"/>
    </row>
    <row r="60">
      <c r="A60" s="2" t="s">
        <v>28</v>
      </c>
      <c r="B60" s="1" t="s">
        <v>391</v>
      </c>
      <c r="C60" s="5">
        <v>2005.0</v>
      </c>
      <c r="D60" s="1" t="s">
        <v>5</v>
      </c>
      <c r="E60" s="1" t="s">
        <v>22</v>
      </c>
      <c r="F60" s="81">
        <v>99.6</v>
      </c>
      <c r="M60" s="82"/>
    </row>
    <row r="61">
      <c r="A61" s="2" t="s">
        <v>29</v>
      </c>
      <c r="B61" s="1" t="s">
        <v>396</v>
      </c>
      <c r="C61" s="5">
        <v>2005.0</v>
      </c>
      <c r="D61" s="1" t="s">
        <v>5</v>
      </c>
      <c r="E61" s="1" t="s">
        <v>22</v>
      </c>
      <c r="F61" s="81">
        <v>98.8</v>
      </c>
      <c r="M61" s="82"/>
    </row>
    <row r="62">
      <c r="A62" s="2" t="s">
        <v>30</v>
      </c>
      <c r="B62" s="1" t="s">
        <v>376</v>
      </c>
      <c r="C62" s="5">
        <v>2005.0</v>
      </c>
      <c r="D62" s="1" t="s">
        <v>5</v>
      </c>
      <c r="E62" s="1" t="s">
        <v>22</v>
      </c>
      <c r="F62" s="81">
        <v>99.7</v>
      </c>
      <c r="M62" s="82"/>
    </row>
    <row r="63">
      <c r="A63" s="2" t="s">
        <v>31</v>
      </c>
      <c r="B63" s="1" t="s">
        <v>407</v>
      </c>
      <c r="C63" s="5">
        <v>2005.0</v>
      </c>
      <c r="D63" s="1" t="s">
        <v>5</v>
      </c>
      <c r="E63" s="1" t="s">
        <v>22</v>
      </c>
      <c r="F63" s="81">
        <v>97.5</v>
      </c>
      <c r="M63" s="82"/>
    </row>
    <row r="64">
      <c r="A64" s="2" t="s">
        <v>32</v>
      </c>
      <c r="B64" s="1" t="s">
        <v>381</v>
      </c>
      <c r="C64" s="5">
        <v>2005.0</v>
      </c>
      <c r="D64" s="1" t="s">
        <v>5</v>
      </c>
      <c r="E64" s="1" t="s">
        <v>22</v>
      </c>
      <c r="F64" s="81">
        <v>101.6</v>
      </c>
      <c r="M64" s="82"/>
    </row>
    <row r="65">
      <c r="A65" s="2" t="s">
        <v>33</v>
      </c>
      <c r="B65" s="1" t="s">
        <v>390</v>
      </c>
      <c r="C65" s="5">
        <v>2005.0</v>
      </c>
      <c r="D65" s="1" t="s">
        <v>5</v>
      </c>
      <c r="E65" s="1" t="s">
        <v>22</v>
      </c>
      <c r="F65" s="81">
        <v>98.2</v>
      </c>
      <c r="M65" s="82"/>
    </row>
    <row r="66">
      <c r="A66" s="2" t="s">
        <v>34</v>
      </c>
      <c r="B66" s="1" t="s">
        <v>398</v>
      </c>
      <c r="C66" s="5">
        <v>2005.0</v>
      </c>
      <c r="D66" s="1" t="s">
        <v>5</v>
      </c>
      <c r="E66" s="1" t="s">
        <v>22</v>
      </c>
      <c r="F66" s="81">
        <v>93.1</v>
      </c>
      <c r="M66" s="82"/>
    </row>
    <row r="67">
      <c r="A67" s="2" t="s">
        <v>35</v>
      </c>
      <c r="B67" s="1" t="s">
        <v>399</v>
      </c>
      <c r="C67" s="5">
        <v>2005.0</v>
      </c>
      <c r="D67" s="1" t="s">
        <v>5</v>
      </c>
      <c r="E67" s="1" t="s">
        <v>22</v>
      </c>
      <c r="F67" s="81">
        <v>100.0</v>
      </c>
      <c r="M67" s="82"/>
    </row>
    <row r="68">
      <c r="A68" s="2" t="s">
        <v>3</v>
      </c>
      <c r="B68" s="1" t="s">
        <v>400</v>
      </c>
      <c r="C68" s="5">
        <v>2010.0</v>
      </c>
      <c r="D68" s="1" t="s">
        <v>5</v>
      </c>
      <c r="E68" s="1" t="s">
        <v>22</v>
      </c>
      <c r="F68" s="81">
        <v>101.7</v>
      </c>
      <c r="M68" s="82"/>
    </row>
    <row r="69">
      <c r="A69" s="2" t="s">
        <v>4</v>
      </c>
      <c r="B69" s="1" t="s">
        <v>378</v>
      </c>
      <c r="C69" s="5">
        <v>2010.0</v>
      </c>
      <c r="D69" s="1" t="s">
        <v>5</v>
      </c>
      <c r="E69" s="1" t="s">
        <v>22</v>
      </c>
      <c r="F69" s="81">
        <v>97.6</v>
      </c>
      <c r="M69" s="82"/>
    </row>
    <row r="70">
      <c r="A70" s="2" t="s">
        <v>5</v>
      </c>
      <c r="B70" s="1" t="s">
        <v>384</v>
      </c>
      <c r="C70" s="5">
        <v>2010.0</v>
      </c>
      <c r="D70" s="1" t="s">
        <v>5</v>
      </c>
      <c r="E70" s="1" t="s">
        <v>22</v>
      </c>
      <c r="F70" s="81">
        <v>100.9</v>
      </c>
      <c r="M70" s="82"/>
    </row>
    <row r="71">
      <c r="A71" s="2" t="s">
        <v>6</v>
      </c>
      <c r="B71" s="1" t="s">
        <v>394</v>
      </c>
      <c r="C71" s="5">
        <v>2010.0</v>
      </c>
      <c r="D71" s="1" t="s">
        <v>5</v>
      </c>
      <c r="E71" s="1" t="s">
        <v>22</v>
      </c>
      <c r="F71" s="81">
        <v>102.9</v>
      </c>
      <c r="M71" s="82"/>
    </row>
    <row r="72">
      <c r="A72" s="2" t="s">
        <v>7</v>
      </c>
      <c r="B72" s="1" t="s">
        <v>385</v>
      </c>
      <c r="C72" s="5">
        <v>2010.0</v>
      </c>
      <c r="D72" s="1" t="s">
        <v>5</v>
      </c>
      <c r="E72" s="1" t="s">
        <v>22</v>
      </c>
      <c r="F72" s="81">
        <v>98.7</v>
      </c>
      <c r="M72" s="82"/>
    </row>
    <row r="73">
      <c r="A73" s="2" t="s">
        <v>8</v>
      </c>
      <c r="B73" s="1" t="s">
        <v>405</v>
      </c>
      <c r="C73" s="5">
        <v>2010.0</v>
      </c>
      <c r="D73" s="1" t="s">
        <v>5</v>
      </c>
      <c r="E73" s="1" t="s">
        <v>22</v>
      </c>
      <c r="F73" s="81">
        <v>108.7</v>
      </c>
      <c r="M73" s="82"/>
    </row>
    <row r="74">
      <c r="A74" s="2" t="s">
        <v>9</v>
      </c>
      <c r="B74" s="1" t="s">
        <v>397</v>
      </c>
      <c r="C74" s="5">
        <v>2010.0</v>
      </c>
      <c r="D74" s="1" t="s">
        <v>5</v>
      </c>
      <c r="E74" s="1" t="s">
        <v>22</v>
      </c>
      <c r="F74" s="81">
        <v>96.3</v>
      </c>
      <c r="M74" s="82"/>
    </row>
    <row r="75">
      <c r="A75" s="2" t="s">
        <v>10</v>
      </c>
      <c r="B75" s="1" t="s">
        <v>388</v>
      </c>
      <c r="C75" s="5">
        <v>2010.0</v>
      </c>
      <c r="D75" s="1" t="s">
        <v>5</v>
      </c>
      <c r="E75" s="1" t="s">
        <v>22</v>
      </c>
      <c r="F75" s="81">
        <v>103.6</v>
      </c>
      <c r="M75" s="82"/>
    </row>
    <row r="76">
      <c r="A76" s="2" t="s">
        <v>11</v>
      </c>
      <c r="B76" s="1" t="s">
        <v>402</v>
      </c>
      <c r="C76" s="5">
        <v>2010.0</v>
      </c>
      <c r="D76" s="1" t="s">
        <v>5</v>
      </c>
      <c r="E76" s="1" t="s">
        <v>22</v>
      </c>
      <c r="F76" s="81">
        <v>97.5</v>
      </c>
      <c r="M76" s="82"/>
    </row>
    <row r="77">
      <c r="A77" s="2" t="s">
        <v>12</v>
      </c>
      <c r="B77" s="1" t="s">
        <v>401</v>
      </c>
      <c r="C77" s="5">
        <v>2010.0</v>
      </c>
      <c r="D77" s="1" t="s">
        <v>5</v>
      </c>
      <c r="E77" s="1" t="s">
        <v>22</v>
      </c>
      <c r="F77" s="81">
        <v>106.6</v>
      </c>
      <c r="M77" s="82"/>
    </row>
    <row r="78">
      <c r="A78" s="2" t="s">
        <v>13</v>
      </c>
      <c r="B78" s="1" t="s">
        <v>403</v>
      </c>
      <c r="C78" s="5">
        <v>2010.0</v>
      </c>
      <c r="D78" s="1" t="s">
        <v>5</v>
      </c>
      <c r="E78" s="1" t="s">
        <v>22</v>
      </c>
      <c r="F78" s="81">
        <v>101.4</v>
      </c>
      <c r="M78" s="82"/>
    </row>
    <row r="79">
      <c r="A79" s="2" t="s">
        <v>14</v>
      </c>
      <c r="B79" s="1" t="s">
        <v>395</v>
      </c>
      <c r="C79" s="5">
        <v>2010.0</v>
      </c>
      <c r="D79" s="1" t="s">
        <v>5</v>
      </c>
      <c r="E79" s="1" t="s">
        <v>22</v>
      </c>
      <c r="F79" s="81">
        <v>102.6</v>
      </c>
      <c r="M79" s="82"/>
    </row>
    <row r="80">
      <c r="A80" s="2" t="s">
        <v>15</v>
      </c>
      <c r="B80" s="1" t="s">
        <v>377</v>
      </c>
      <c r="C80" s="5">
        <v>2010.0</v>
      </c>
      <c r="D80" s="1" t="s">
        <v>5</v>
      </c>
      <c r="E80" s="1" t="s">
        <v>22</v>
      </c>
      <c r="F80" s="81">
        <v>102.1</v>
      </c>
      <c r="M80" s="82"/>
    </row>
    <row r="81">
      <c r="A81" s="2" t="s">
        <v>16</v>
      </c>
      <c r="B81" s="1" t="s">
        <v>382</v>
      </c>
      <c r="C81" s="5">
        <v>2010.0</v>
      </c>
      <c r="D81" s="1" t="s">
        <v>5</v>
      </c>
      <c r="E81" s="1" t="s">
        <v>22</v>
      </c>
      <c r="F81" s="81">
        <v>100.8</v>
      </c>
      <c r="M81" s="82"/>
    </row>
    <row r="82">
      <c r="A82" s="2" t="s">
        <v>17</v>
      </c>
      <c r="B82" s="1" t="s">
        <v>404</v>
      </c>
      <c r="C82" s="5">
        <v>2010.0</v>
      </c>
      <c r="D82" s="1" t="s">
        <v>5</v>
      </c>
      <c r="E82" s="1" t="s">
        <v>22</v>
      </c>
      <c r="F82" s="81">
        <v>102.1</v>
      </c>
      <c r="M82" s="82"/>
    </row>
    <row r="83">
      <c r="A83" s="2" t="s">
        <v>18</v>
      </c>
      <c r="B83" s="1" t="s">
        <v>383</v>
      </c>
      <c r="C83" s="5">
        <v>2010.0</v>
      </c>
      <c r="D83" s="1" t="s">
        <v>5</v>
      </c>
      <c r="E83" s="1" t="s">
        <v>22</v>
      </c>
      <c r="F83" s="81">
        <v>101.6</v>
      </c>
      <c r="M83" s="82"/>
    </row>
    <row r="84">
      <c r="A84" s="2" t="s">
        <v>19</v>
      </c>
      <c r="B84" s="1" t="s">
        <v>380</v>
      </c>
      <c r="C84" s="5">
        <v>2010.0</v>
      </c>
      <c r="D84" s="1" t="s">
        <v>5</v>
      </c>
      <c r="E84" s="1" t="s">
        <v>22</v>
      </c>
      <c r="F84" s="81">
        <v>94.7</v>
      </c>
      <c r="M84" s="82"/>
    </row>
    <row r="85">
      <c r="A85" s="2" t="s">
        <v>20</v>
      </c>
      <c r="B85" s="1" t="s">
        <v>387</v>
      </c>
      <c r="C85" s="5">
        <v>2010.0</v>
      </c>
      <c r="D85" s="1" t="s">
        <v>5</v>
      </c>
      <c r="E85" s="1" t="s">
        <v>22</v>
      </c>
      <c r="F85" s="81">
        <v>102.5</v>
      </c>
      <c r="M85" s="82"/>
    </row>
    <row r="86">
      <c r="A86" s="2" t="s">
        <v>21</v>
      </c>
      <c r="B86" s="1" t="s">
        <v>393</v>
      </c>
      <c r="C86" s="5">
        <v>2010.0</v>
      </c>
      <c r="D86" s="1" t="s">
        <v>5</v>
      </c>
      <c r="E86" s="1" t="s">
        <v>22</v>
      </c>
      <c r="F86" s="81">
        <v>98.3</v>
      </c>
      <c r="M86" s="82"/>
    </row>
    <row r="87">
      <c r="A87" s="2" t="s">
        <v>22</v>
      </c>
      <c r="B87" s="1" t="s">
        <v>408</v>
      </c>
      <c r="C87" s="5">
        <v>2010.0</v>
      </c>
      <c r="D87" s="1" t="s">
        <v>5</v>
      </c>
      <c r="E87" s="1" t="s">
        <v>22</v>
      </c>
      <c r="F87" s="81">
        <v>103.9</v>
      </c>
      <c r="M87" s="82"/>
    </row>
    <row r="88">
      <c r="A88" s="2" t="s">
        <v>23</v>
      </c>
      <c r="B88" s="1" t="s">
        <v>379</v>
      </c>
      <c r="C88" s="5">
        <v>2010.0</v>
      </c>
      <c r="D88" s="1" t="s">
        <v>5</v>
      </c>
      <c r="E88" s="1" t="s">
        <v>22</v>
      </c>
      <c r="F88" s="81">
        <v>101.2</v>
      </c>
      <c r="M88" s="82"/>
    </row>
    <row r="89">
      <c r="A89" s="2" t="s">
        <v>24</v>
      </c>
      <c r="B89" s="1" t="s">
        <v>386</v>
      </c>
      <c r="C89" s="5">
        <v>2010.0</v>
      </c>
      <c r="D89" s="1" t="s">
        <v>5</v>
      </c>
      <c r="E89" s="1" t="s">
        <v>22</v>
      </c>
      <c r="F89" s="81">
        <v>103.0</v>
      </c>
      <c r="M89" s="82"/>
    </row>
    <row r="90">
      <c r="A90" s="2" t="s">
        <v>25</v>
      </c>
      <c r="B90" s="1" t="s">
        <v>406</v>
      </c>
      <c r="C90" s="5">
        <v>2010.0</v>
      </c>
      <c r="D90" s="1" t="s">
        <v>5</v>
      </c>
      <c r="E90" s="1" t="s">
        <v>22</v>
      </c>
      <c r="F90" s="81">
        <v>103.2</v>
      </c>
      <c r="M90" s="82"/>
    </row>
    <row r="91">
      <c r="A91" s="2" t="s">
        <v>26</v>
      </c>
      <c r="B91" s="1" t="s">
        <v>392</v>
      </c>
      <c r="C91" s="5">
        <v>2010.0</v>
      </c>
      <c r="D91" s="1" t="s">
        <v>5</v>
      </c>
      <c r="E91" s="1" t="s">
        <v>22</v>
      </c>
      <c r="F91" s="81">
        <v>96.0</v>
      </c>
      <c r="M91" s="82"/>
    </row>
    <row r="92">
      <c r="A92" s="2" t="s">
        <v>27</v>
      </c>
      <c r="B92" s="1" t="s">
        <v>389</v>
      </c>
      <c r="C92" s="5">
        <v>2010.0</v>
      </c>
      <c r="D92" s="1" t="s">
        <v>5</v>
      </c>
      <c r="E92" s="1" t="s">
        <v>22</v>
      </c>
      <c r="F92" s="81">
        <v>103.2</v>
      </c>
      <c r="M92" s="82"/>
    </row>
    <row r="93">
      <c r="A93" s="2" t="s">
        <v>28</v>
      </c>
      <c r="B93" s="1" t="s">
        <v>391</v>
      </c>
      <c r="C93" s="5">
        <v>2010.0</v>
      </c>
      <c r="D93" s="1" t="s">
        <v>5</v>
      </c>
      <c r="E93" s="1" t="s">
        <v>22</v>
      </c>
      <c r="F93" s="81">
        <v>99.5</v>
      </c>
      <c r="M93" s="82"/>
    </row>
    <row r="94">
      <c r="A94" s="2" t="s">
        <v>29</v>
      </c>
      <c r="B94" s="1" t="s">
        <v>396</v>
      </c>
      <c r="C94" s="5">
        <v>2010.0</v>
      </c>
      <c r="D94" s="1" t="s">
        <v>5</v>
      </c>
      <c r="E94" s="1" t="s">
        <v>22</v>
      </c>
      <c r="F94" s="81">
        <v>101.8</v>
      </c>
      <c r="M94" s="82"/>
    </row>
    <row r="95">
      <c r="A95" s="2" t="s">
        <v>30</v>
      </c>
      <c r="B95" s="1" t="s">
        <v>376</v>
      </c>
      <c r="C95" s="5">
        <v>2010.0</v>
      </c>
      <c r="D95" s="1" t="s">
        <v>5</v>
      </c>
      <c r="E95" s="1" t="s">
        <v>22</v>
      </c>
      <c r="F95" s="81">
        <v>99.2</v>
      </c>
      <c r="M95" s="82"/>
    </row>
    <row r="96">
      <c r="A96" s="2" t="s">
        <v>31</v>
      </c>
      <c r="B96" s="1" t="s">
        <v>407</v>
      </c>
      <c r="C96" s="5">
        <v>2010.0</v>
      </c>
      <c r="D96" s="1" t="s">
        <v>5</v>
      </c>
      <c r="E96" s="1" t="s">
        <v>22</v>
      </c>
      <c r="F96" s="81">
        <v>99.6</v>
      </c>
      <c r="M96" s="82"/>
    </row>
    <row r="97">
      <c r="A97" s="2" t="s">
        <v>32</v>
      </c>
      <c r="B97" s="1" t="s">
        <v>381</v>
      </c>
      <c r="C97" s="5">
        <v>2010.0</v>
      </c>
      <c r="D97" s="1" t="s">
        <v>5</v>
      </c>
      <c r="E97" s="1" t="s">
        <v>22</v>
      </c>
      <c r="F97" s="81">
        <v>99.3</v>
      </c>
      <c r="M97" s="82"/>
    </row>
    <row r="98">
      <c r="A98" s="2" t="s">
        <v>33</v>
      </c>
      <c r="B98" s="1" t="s">
        <v>390</v>
      </c>
      <c r="C98" s="5">
        <v>2010.0</v>
      </c>
      <c r="D98" s="1" t="s">
        <v>5</v>
      </c>
      <c r="E98" s="1" t="s">
        <v>22</v>
      </c>
      <c r="F98" s="81">
        <v>101.1</v>
      </c>
      <c r="M98" s="82"/>
    </row>
    <row r="99">
      <c r="A99" s="2" t="s">
        <v>34</v>
      </c>
      <c r="B99" s="1" t="s">
        <v>398</v>
      </c>
      <c r="C99" s="5">
        <v>2010.0</v>
      </c>
      <c r="D99" s="1" t="s">
        <v>5</v>
      </c>
      <c r="E99" s="1" t="s">
        <v>22</v>
      </c>
      <c r="F99" s="81">
        <v>100.7</v>
      </c>
      <c r="M99" s="82"/>
    </row>
    <row r="100">
      <c r="A100" s="2" t="s">
        <v>35</v>
      </c>
      <c r="B100" s="1" t="s">
        <v>399</v>
      </c>
      <c r="C100" s="5">
        <v>2010.0</v>
      </c>
      <c r="D100" s="1" t="s">
        <v>5</v>
      </c>
      <c r="E100" s="1" t="s">
        <v>22</v>
      </c>
      <c r="F100" s="81">
        <v>102.2</v>
      </c>
      <c r="M100" s="82"/>
    </row>
    <row r="101">
      <c r="A101" s="2" t="s">
        <v>3</v>
      </c>
      <c r="B101" s="1" t="s">
        <v>400</v>
      </c>
      <c r="C101" s="5">
        <v>2015.0</v>
      </c>
      <c r="D101" s="1" t="s">
        <v>5</v>
      </c>
      <c r="E101" s="1" t="s">
        <v>22</v>
      </c>
      <c r="F101" s="81">
        <v>98.8</v>
      </c>
      <c r="M101" s="82"/>
    </row>
    <row r="102">
      <c r="A102" s="2" t="s">
        <v>4</v>
      </c>
      <c r="B102" s="1" t="s">
        <v>378</v>
      </c>
      <c r="C102" s="5">
        <v>2015.0</v>
      </c>
      <c r="D102" s="1" t="s">
        <v>5</v>
      </c>
      <c r="E102" s="1" t="s">
        <v>22</v>
      </c>
      <c r="F102" s="81">
        <v>92.8</v>
      </c>
      <c r="M102" s="82"/>
    </row>
    <row r="103">
      <c r="A103" s="2" t="s">
        <v>5</v>
      </c>
      <c r="B103" s="1" t="s">
        <v>384</v>
      </c>
      <c r="C103" s="5">
        <v>2015.0</v>
      </c>
      <c r="D103" s="1" t="s">
        <v>5</v>
      </c>
      <c r="E103" s="1" t="s">
        <v>22</v>
      </c>
      <c r="F103" s="81">
        <v>98.7</v>
      </c>
      <c r="M103" s="82"/>
    </row>
    <row r="104">
      <c r="A104" s="2" t="s">
        <v>6</v>
      </c>
      <c r="B104" s="1" t="s">
        <v>394</v>
      </c>
      <c r="C104" s="5">
        <v>2015.0</v>
      </c>
      <c r="D104" s="1" t="s">
        <v>5</v>
      </c>
      <c r="E104" s="1" t="s">
        <v>22</v>
      </c>
      <c r="F104" s="81">
        <v>97.1</v>
      </c>
      <c r="M104" s="82"/>
    </row>
    <row r="105">
      <c r="A105" s="2" t="s">
        <v>7</v>
      </c>
      <c r="B105" s="1" t="s">
        <v>385</v>
      </c>
      <c r="C105" s="5">
        <v>2015.0</v>
      </c>
      <c r="D105" s="1" t="s">
        <v>5</v>
      </c>
      <c r="E105" s="1" t="s">
        <v>22</v>
      </c>
      <c r="F105" s="81">
        <v>93.2</v>
      </c>
      <c r="M105" s="82"/>
    </row>
    <row r="106">
      <c r="A106" s="2" t="s">
        <v>8</v>
      </c>
      <c r="B106" s="1" t="s">
        <v>405</v>
      </c>
      <c r="C106" s="5">
        <v>2015.0</v>
      </c>
      <c r="D106" s="1" t="s">
        <v>5</v>
      </c>
      <c r="E106" s="1" t="s">
        <v>22</v>
      </c>
      <c r="F106" s="81">
        <v>94.3</v>
      </c>
      <c r="M106" s="82"/>
    </row>
    <row r="107">
      <c r="A107" s="2" t="s">
        <v>9</v>
      </c>
      <c r="B107" s="1" t="s">
        <v>397</v>
      </c>
      <c r="C107" s="5">
        <v>2015.0</v>
      </c>
      <c r="D107" s="1" t="s">
        <v>5</v>
      </c>
      <c r="E107" s="1" t="s">
        <v>22</v>
      </c>
      <c r="F107" s="81">
        <v>94.4</v>
      </c>
      <c r="M107" s="82"/>
    </row>
    <row r="108">
      <c r="A108" s="2" t="s">
        <v>10</v>
      </c>
      <c r="B108" s="1" t="s">
        <v>388</v>
      </c>
      <c r="C108" s="5">
        <v>2015.0</v>
      </c>
      <c r="D108" s="1" t="s">
        <v>5</v>
      </c>
      <c r="E108" s="1" t="s">
        <v>22</v>
      </c>
      <c r="F108" s="81">
        <v>102.8</v>
      </c>
      <c r="M108" s="82"/>
    </row>
    <row r="109">
      <c r="A109" s="2" t="s">
        <v>11</v>
      </c>
      <c r="B109" s="1" t="s">
        <v>402</v>
      </c>
      <c r="C109" s="5">
        <v>2015.0</v>
      </c>
      <c r="D109" s="1" t="s">
        <v>5</v>
      </c>
      <c r="E109" s="1" t="s">
        <v>22</v>
      </c>
      <c r="F109" s="81">
        <v>101.4</v>
      </c>
      <c r="M109" s="82"/>
    </row>
    <row r="110">
      <c r="A110" s="2" t="s">
        <v>12</v>
      </c>
      <c r="B110" s="1" t="s">
        <v>401</v>
      </c>
      <c r="C110" s="5">
        <v>2015.0</v>
      </c>
      <c r="D110" s="1" t="s">
        <v>5</v>
      </c>
      <c r="E110" s="1" t="s">
        <v>22</v>
      </c>
      <c r="F110" s="81">
        <v>112.8</v>
      </c>
      <c r="M110" s="82"/>
    </row>
    <row r="111">
      <c r="A111" s="2" t="s">
        <v>13</v>
      </c>
      <c r="B111" s="1" t="s">
        <v>403</v>
      </c>
      <c r="C111" s="5">
        <v>2015.0</v>
      </c>
      <c r="D111" s="1" t="s">
        <v>5</v>
      </c>
      <c r="E111" s="1" t="s">
        <v>22</v>
      </c>
      <c r="F111" s="81">
        <v>95.6</v>
      </c>
      <c r="M111" s="82"/>
    </row>
    <row r="112">
      <c r="A112" s="2" t="s">
        <v>14</v>
      </c>
      <c r="B112" s="1" t="s">
        <v>395</v>
      </c>
      <c r="C112" s="5">
        <v>2015.0</v>
      </c>
      <c r="D112" s="1" t="s">
        <v>5</v>
      </c>
      <c r="E112" s="1" t="s">
        <v>22</v>
      </c>
      <c r="F112" s="81">
        <v>97.3</v>
      </c>
      <c r="M112" s="82"/>
    </row>
    <row r="113">
      <c r="A113" s="2" t="s">
        <v>15</v>
      </c>
      <c r="B113" s="1" t="s">
        <v>377</v>
      </c>
      <c r="C113" s="5">
        <v>2015.0</v>
      </c>
      <c r="D113" s="1" t="s">
        <v>5</v>
      </c>
      <c r="E113" s="1" t="s">
        <v>22</v>
      </c>
      <c r="F113" s="81">
        <v>98.5</v>
      </c>
      <c r="M113" s="82"/>
    </row>
    <row r="114">
      <c r="A114" s="2" t="s">
        <v>16</v>
      </c>
      <c r="B114" s="1" t="s">
        <v>382</v>
      </c>
      <c r="C114" s="5">
        <v>2015.0</v>
      </c>
      <c r="D114" s="1" t="s">
        <v>5</v>
      </c>
      <c r="E114" s="1" t="s">
        <v>22</v>
      </c>
      <c r="F114" s="81">
        <v>100.2</v>
      </c>
      <c r="M114" s="82"/>
    </row>
    <row r="115">
      <c r="A115" s="2" t="s">
        <v>17</v>
      </c>
      <c r="B115" s="1" t="s">
        <v>404</v>
      </c>
      <c r="C115" s="5">
        <v>2015.0</v>
      </c>
      <c r="D115" s="1" t="s">
        <v>5</v>
      </c>
      <c r="E115" s="1" t="s">
        <v>22</v>
      </c>
      <c r="F115" s="81">
        <v>96.3</v>
      </c>
      <c r="M115" s="82"/>
    </row>
    <row r="116">
      <c r="A116" s="2" t="s">
        <v>18</v>
      </c>
      <c r="B116" s="1" t="s">
        <v>383</v>
      </c>
      <c r="C116" s="5">
        <v>2015.0</v>
      </c>
      <c r="D116" s="1" t="s">
        <v>5</v>
      </c>
      <c r="E116" s="1" t="s">
        <v>22</v>
      </c>
      <c r="F116" s="81">
        <v>103.3</v>
      </c>
      <c r="M116" s="82"/>
    </row>
    <row r="117">
      <c r="A117" s="2" t="s">
        <v>19</v>
      </c>
      <c r="B117" s="1" t="s">
        <v>380</v>
      </c>
      <c r="C117" s="5">
        <v>2015.0</v>
      </c>
      <c r="D117" s="1" t="s">
        <v>5</v>
      </c>
      <c r="E117" s="1" t="s">
        <v>22</v>
      </c>
      <c r="F117" s="81">
        <v>94.4</v>
      </c>
      <c r="M117" s="82"/>
    </row>
    <row r="118">
      <c r="A118" s="2" t="s">
        <v>20</v>
      </c>
      <c r="B118" s="1" t="s">
        <v>387</v>
      </c>
      <c r="C118" s="5">
        <v>2015.0</v>
      </c>
      <c r="D118" s="1" t="s">
        <v>5</v>
      </c>
      <c r="E118" s="1" t="s">
        <v>22</v>
      </c>
      <c r="F118" s="81">
        <v>98.2</v>
      </c>
      <c r="M118" s="82"/>
    </row>
    <row r="119">
      <c r="A119" s="2" t="s">
        <v>21</v>
      </c>
      <c r="B119" s="1" t="s">
        <v>393</v>
      </c>
      <c r="C119" s="5">
        <v>2015.0</v>
      </c>
      <c r="D119" s="1" t="s">
        <v>5</v>
      </c>
      <c r="E119" s="1" t="s">
        <v>22</v>
      </c>
      <c r="F119" s="81">
        <v>92.9</v>
      </c>
      <c r="M119" s="82"/>
    </row>
    <row r="120">
      <c r="A120" s="2" t="s">
        <v>22</v>
      </c>
      <c r="B120" s="1" t="s">
        <v>408</v>
      </c>
      <c r="C120" s="5">
        <v>2015.0</v>
      </c>
      <c r="D120" s="1" t="s">
        <v>5</v>
      </c>
      <c r="E120" s="1" t="s">
        <v>22</v>
      </c>
      <c r="F120" s="81">
        <v>95.5</v>
      </c>
      <c r="M120" s="82"/>
    </row>
    <row r="121">
      <c r="A121" s="2" t="s">
        <v>23</v>
      </c>
      <c r="B121" s="1" t="s">
        <v>379</v>
      </c>
      <c r="C121" s="5">
        <v>2015.0</v>
      </c>
      <c r="D121" s="1" t="s">
        <v>5</v>
      </c>
      <c r="E121" s="1" t="s">
        <v>22</v>
      </c>
      <c r="F121" s="81">
        <v>100.7</v>
      </c>
      <c r="M121" s="82"/>
    </row>
    <row r="122">
      <c r="A122" s="2" t="s">
        <v>24</v>
      </c>
      <c r="B122" s="1" t="s">
        <v>386</v>
      </c>
      <c r="C122" s="5">
        <v>2015.0</v>
      </c>
      <c r="D122" s="1" t="s">
        <v>5</v>
      </c>
      <c r="E122" s="1" t="s">
        <v>22</v>
      </c>
      <c r="F122" s="81">
        <v>99.0</v>
      </c>
      <c r="M122" s="82"/>
    </row>
    <row r="123">
      <c r="A123" s="2" t="s">
        <v>25</v>
      </c>
      <c r="B123" s="1" t="s">
        <v>406</v>
      </c>
      <c r="C123" s="5">
        <v>2015.0</v>
      </c>
      <c r="D123" s="1" t="s">
        <v>5</v>
      </c>
      <c r="E123" s="1" t="s">
        <v>22</v>
      </c>
      <c r="F123" s="81">
        <v>99.7</v>
      </c>
      <c r="M123" s="82"/>
    </row>
    <row r="124">
      <c r="A124" s="2" t="s">
        <v>26</v>
      </c>
      <c r="B124" s="1" t="s">
        <v>392</v>
      </c>
      <c r="C124" s="5">
        <v>2015.0</v>
      </c>
      <c r="D124" s="1" t="s">
        <v>5</v>
      </c>
      <c r="E124" s="1" t="s">
        <v>22</v>
      </c>
      <c r="F124" s="81">
        <v>97.0</v>
      </c>
      <c r="M124" s="82"/>
    </row>
    <row r="125">
      <c r="A125" s="2" t="s">
        <v>27</v>
      </c>
      <c r="B125" s="1" t="s">
        <v>389</v>
      </c>
      <c r="C125" s="5">
        <v>2015.0</v>
      </c>
      <c r="D125" s="1" t="s">
        <v>5</v>
      </c>
      <c r="E125" s="1" t="s">
        <v>22</v>
      </c>
      <c r="F125" s="81">
        <v>98.5</v>
      </c>
      <c r="M125" s="82"/>
    </row>
    <row r="126">
      <c r="A126" s="2" t="s">
        <v>28</v>
      </c>
      <c r="B126" s="1" t="s">
        <v>391</v>
      </c>
      <c r="C126" s="5">
        <v>2015.0</v>
      </c>
      <c r="D126" s="1" t="s">
        <v>5</v>
      </c>
      <c r="E126" s="1" t="s">
        <v>22</v>
      </c>
      <c r="F126" s="81">
        <v>93.9</v>
      </c>
      <c r="M126" s="82"/>
    </row>
    <row r="127">
      <c r="A127" s="2" t="s">
        <v>29</v>
      </c>
      <c r="B127" s="1" t="s">
        <v>396</v>
      </c>
      <c r="C127" s="5">
        <v>2015.0</v>
      </c>
      <c r="D127" s="1" t="s">
        <v>5</v>
      </c>
      <c r="E127" s="1" t="s">
        <v>22</v>
      </c>
      <c r="F127" s="81">
        <v>94.5</v>
      </c>
      <c r="M127" s="82"/>
    </row>
    <row r="128">
      <c r="A128" s="2" t="s">
        <v>30</v>
      </c>
      <c r="B128" s="1" t="s">
        <v>376</v>
      </c>
      <c r="C128" s="5">
        <v>2015.0</v>
      </c>
      <c r="D128" s="1" t="s">
        <v>5</v>
      </c>
      <c r="E128" s="1" t="s">
        <v>22</v>
      </c>
      <c r="F128" s="81">
        <v>102.8</v>
      </c>
      <c r="M128" s="82"/>
    </row>
    <row r="129">
      <c r="A129" s="2" t="s">
        <v>31</v>
      </c>
      <c r="B129" s="1" t="s">
        <v>407</v>
      </c>
      <c r="C129" s="5">
        <v>2015.0</v>
      </c>
      <c r="D129" s="1" t="s">
        <v>5</v>
      </c>
      <c r="E129" s="1" t="s">
        <v>22</v>
      </c>
      <c r="F129" s="81">
        <v>94.6</v>
      </c>
      <c r="M129" s="82"/>
    </row>
    <row r="130">
      <c r="A130" s="2" t="s">
        <v>32</v>
      </c>
      <c r="B130" s="1" t="s">
        <v>381</v>
      </c>
      <c r="C130" s="5">
        <v>2015.0</v>
      </c>
      <c r="D130" s="1" t="s">
        <v>5</v>
      </c>
      <c r="E130" s="1" t="s">
        <v>22</v>
      </c>
      <c r="F130" s="81">
        <v>97.6</v>
      </c>
      <c r="M130" s="82"/>
    </row>
    <row r="131">
      <c r="A131" s="2" t="s">
        <v>33</v>
      </c>
      <c r="B131" s="1" t="s">
        <v>390</v>
      </c>
      <c r="C131" s="5">
        <v>2015.0</v>
      </c>
      <c r="D131" s="1" t="s">
        <v>5</v>
      </c>
      <c r="E131" s="1" t="s">
        <v>22</v>
      </c>
      <c r="F131" s="81">
        <v>92.5</v>
      </c>
      <c r="M131" s="82"/>
    </row>
    <row r="132">
      <c r="A132" s="2" t="s">
        <v>34</v>
      </c>
      <c r="B132" s="1" t="s">
        <v>398</v>
      </c>
      <c r="C132" s="5">
        <v>2015.0</v>
      </c>
      <c r="D132" s="1" t="s">
        <v>5</v>
      </c>
      <c r="E132" s="1" t="s">
        <v>22</v>
      </c>
      <c r="F132" s="81">
        <v>93.5</v>
      </c>
      <c r="M132" s="82"/>
    </row>
    <row r="133">
      <c r="A133" s="2" t="s">
        <v>35</v>
      </c>
      <c r="B133" s="1" t="s">
        <v>399</v>
      </c>
      <c r="C133" s="5">
        <v>2015.0</v>
      </c>
      <c r="D133" s="1" t="s">
        <v>5</v>
      </c>
      <c r="E133" s="1" t="s">
        <v>22</v>
      </c>
      <c r="F133" s="81">
        <v>96.7</v>
      </c>
      <c r="M133" s="82"/>
    </row>
    <row r="134">
      <c r="A134" s="2" t="s">
        <v>3</v>
      </c>
      <c r="B134" s="1" t="s">
        <v>400</v>
      </c>
      <c r="C134" s="5">
        <v>2020.0</v>
      </c>
      <c r="D134" s="1" t="s">
        <v>5</v>
      </c>
      <c r="E134" s="1" t="s">
        <v>22</v>
      </c>
      <c r="F134" s="81">
        <v>97.4</v>
      </c>
      <c r="M134" s="82"/>
    </row>
    <row r="135">
      <c r="A135" s="2" t="s">
        <v>4</v>
      </c>
      <c r="B135" s="1" t="s">
        <v>378</v>
      </c>
      <c r="C135" s="5">
        <v>2020.0</v>
      </c>
      <c r="D135" s="1" t="s">
        <v>5</v>
      </c>
      <c r="E135" s="1" t="s">
        <v>22</v>
      </c>
      <c r="F135" s="81">
        <v>95.6</v>
      </c>
      <c r="M135" s="82"/>
    </row>
    <row r="136">
      <c r="A136" s="2" t="s">
        <v>5</v>
      </c>
      <c r="B136" s="1" t="s">
        <v>384</v>
      </c>
      <c r="C136" s="5">
        <v>2020.0</v>
      </c>
      <c r="D136" s="1" t="s">
        <v>5</v>
      </c>
      <c r="E136" s="1" t="s">
        <v>22</v>
      </c>
      <c r="F136" s="81">
        <v>99.0</v>
      </c>
      <c r="M136" s="82"/>
    </row>
    <row r="137">
      <c r="A137" s="2" t="s">
        <v>6</v>
      </c>
      <c r="B137" s="1" t="s">
        <v>394</v>
      </c>
      <c r="C137" s="5">
        <v>2020.0</v>
      </c>
      <c r="D137" s="1" t="s">
        <v>5</v>
      </c>
      <c r="E137" s="1" t="s">
        <v>22</v>
      </c>
      <c r="F137" s="81">
        <v>95.9</v>
      </c>
      <c r="M137" s="82"/>
    </row>
    <row r="138">
      <c r="A138" s="2" t="s">
        <v>7</v>
      </c>
      <c r="B138" s="1" t="s">
        <v>385</v>
      </c>
      <c r="C138" s="5">
        <v>2020.0</v>
      </c>
      <c r="D138" s="1" t="s">
        <v>5</v>
      </c>
      <c r="E138" s="1" t="s">
        <v>22</v>
      </c>
      <c r="F138" s="81">
        <v>88.9</v>
      </c>
      <c r="M138" s="82"/>
    </row>
    <row r="139">
      <c r="A139" s="2" t="s">
        <v>8</v>
      </c>
      <c r="B139" s="1" t="s">
        <v>405</v>
      </c>
      <c r="C139" s="5">
        <v>2020.0</v>
      </c>
      <c r="D139" s="1" t="s">
        <v>5</v>
      </c>
      <c r="E139" s="1" t="s">
        <v>22</v>
      </c>
      <c r="F139" s="81">
        <v>93.8</v>
      </c>
      <c r="M139" s="82"/>
    </row>
    <row r="140">
      <c r="A140" s="2" t="s">
        <v>9</v>
      </c>
      <c r="B140" s="1" t="s">
        <v>397</v>
      </c>
      <c r="C140" s="5">
        <v>2020.0</v>
      </c>
      <c r="D140" s="1" t="s">
        <v>5</v>
      </c>
      <c r="E140" s="1" t="s">
        <v>22</v>
      </c>
      <c r="F140" s="81">
        <v>87.5</v>
      </c>
      <c r="M140" s="82"/>
    </row>
    <row r="141">
      <c r="A141" s="2" t="s">
        <v>10</v>
      </c>
      <c r="B141" s="1" t="s">
        <v>388</v>
      </c>
      <c r="C141" s="5">
        <v>2020.0</v>
      </c>
      <c r="D141" s="1" t="s">
        <v>5</v>
      </c>
      <c r="E141" s="1" t="s">
        <v>22</v>
      </c>
      <c r="F141" s="81">
        <v>103.3</v>
      </c>
      <c r="M141" s="82"/>
    </row>
    <row r="142">
      <c r="A142" s="2" t="s">
        <v>11</v>
      </c>
      <c r="B142" s="1" t="s">
        <v>402</v>
      </c>
      <c r="C142" s="5">
        <v>2020.0</v>
      </c>
      <c r="D142" s="1" t="s">
        <v>5</v>
      </c>
      <c r="E142" s="1" t="s">
        <v>22</v>
      </c>
      <c r="F142" s="81">
        <v>96.1</v>
      </c>
      <c r="M142" s="82"/>
    </row>
    <row r="143">
      <c r="A143" s="2" t="s">
        <v>12</v>
      </c>
      <c r="B143" s="1" t="s">
        <v>401</v>
      </c>
      <c r="C143" s="5">
        <v>2020.0</v>
      </c>
      <c r="D143" s="1" t="s">
        <v>5</v>
      </c>
      <c r="E143" s="1" t="s">
        <v>22</v>
      </c>
      <c r="F143" s="81">
        <v>114.3</v>
      </c>
      <c r="M143" s="82"/>
    </row>
    <row r="144">
      <c r="A144" s="2" t="s">
        <v>13</v>
      </c>
      <c r="B144" s="1" t="s">
        <v>403</v>
      </c>
      <c r="C144" s="5">
        <v>2020.0</v>
      </c>
      <c r="D144" s="1" t="s">
        <v>5</v>
      </c>
      <c r="E144" s="1" t="s">
        <v>22</v>
      </c>
      <c r="F144" s="81">
        <v>97.4</v>
      </c>
      <c r="M144" s="82"/>
    </row>
    <row r="145">
      <c r="A145" s="2" t="s">
        <v>14</v>
      </c>
      <c r="B145" s="1" t="s">
        <v>395</v>
      </c>
      <c r="C145" s="5">
        <v>2020.0</v>
      </c>
      <c r="D145" s="1" t="s">
        <v>5</v>
      </c>
      <c r="E145" s="1" t="s">
        <v>22</v>
      </c>
      <c r="F145" s="81">
        <v>96.5</v>
      </c>
      <c r="M145" s="82"/>
    </row>
    <row r="146">
      <c r="A146" s="2" t="s">
        <v>15</v>
      </c>
      <c r="B146" s="1" t="s">
        <v>377</v>
      </c>
      <c r="C146" s="5">
        <v>2020.0</v>
      </c>
      <c r="D146" s="1" t="s">
        <v>5</v>
      </c>
      <c r="E146" s="1" t="s">
        <v>22</v>
      </c>
      <c r="F146" s="81">
        <v>96.4</v>
      </c>
      <c r="M146" s="82"/>
    </row>
    <row r="147">
      <c r="A147" s="2" t="s">
        <v>16</v>
      </c>
      <c r="B147" s="1" t="s">
        <v>382</v>
      </c>
      <c r="C147" s="5">
        <v>2020.0</v>
      </c>
      <c r="D147" s="1" t="s">
        <v>5</v>
      </c>
      <c r="E147" s="1" t="s">
        <v>22</v>
      </c>
      <c r="F147" s="81">
        <v>97.7</v>
      </c>
      <c r="M147" s="82"/>
    </row>
    <row r="148">
      <c r="A148" s="2" t="s">
        <v>17</v>
      </c>
      <c r="B148" s="1" t="s">
        <v>404</v>
      </c>
      <c r="C148" s="5">
        <v>2020.0</v>
      </c>
      <c r="D148" s="1" t="s">
        <v>5</v>
      </c>
      <c r="E148" s="1" t="s">
        <v>22</v>
      </c>
      <c r="F148" s="81">
        <v>98.1</v>
      </c>
      <c r="M148" s="82"/>
    </row>
    <row r="149">
      <c r="A149" s="2" t="s">
        <v>18</v>
      </c>
      <c r="B149" s="1" t="s">
        <v>383</v>
      </c>
      <c r="C149" s="5">
        <v>2020.0</v>
      </c>
      <c r="D149" s="1" t="s">
        <v>5</v>
      </c>
      <c r="E149" s="1" t="s">
        <v>22</v>
      </c>
      <c r="F149" s="81">
        <v>98.5</v>
      </c>
      <c r="M149" s="82"/>
    </row>
    <row r="150">
      <c r="A150" s="2" t="s">
        <v>19</v>
      </c>
      <c r="B150" s="1" t="s">
        <v>380</v>
      </c>
      <c r="C150" s="5">
        <v>2020.0</v>
      </c>
      <c r="D150" s="1" t="s">
        <v>5</v>
      </c>
      <c r="E150" s="1" t="s">
        <v>22</v>
      </c>
      <c r="F150" s="81">
        <v>92.7</v>
      </c>
      <c r="M150" s="82"/>
    </row>
    <row r="151">
      <c r="A151" s="2" t="s">
        <v>20</v>
      </c>
      <c r="B151" s="1" t="s">
        <v>387</v>
      </c>
      <c r="C151" s="5">
        <v>2020.0</v>
      </c>
      <c r="D151" s="1" t="s">
        <v>5</v>
      </c>
      <c r="E151" s="1" t="s">
        <v>22</v>
      </c>
      <c r="F151" s="81">
        <v>94.1</v>
      </c>
      <c r="M151" s="82"/>
    </row>
    <row r="152">
      <c r="A152" s="2" t="s">
        <v>21</v>
      </c>
      <c r="B152" s="1" t="s">
        <v>393</v>
      </c>
      <c r="C152" s="5">
        <v>2020.0</v>
      </c>
      <c r="D152" s="1" t="s">
        <v>5</v>
      </c>
      <c r="E152" s="1" t="s">
        <v>22</v>
      </c>
      <c r="F152" s="81">
        <v>90.2</v>
      </c>
      <c r="M152" s="82"/>
    </row>
    <row r="153">
      <c r="A153" s="2" t="s">
        <v>22</v>
      </c>
      <c r="B153" s="1" t="s">
        <v>408</v>
      </c>
      <c r="C153" s="5">
        <v>2020.0</v>
      </c>
      <c r="D153" s="1" t="s">
        <v>5</v>
      </c>
      <c r="E153" s="1" t="s">
        <v>22</v>
      </c>
      <c r="F153" s="81">
        <v>98.6</v>
      </c>
      <c r="M153" s="82"/>
    </row>
    <row r="154">
      <c r="A154" s="2" t="s">
        <v>23</v>
      </c>
      <c r="B154" s="1" t="s">
        <v>379</v>
      </c>
      <c r="C154" s="5">
        <v>2020.0</v>
      </c>
      <c r="D154" s="1" t="s">
        <v>5</v>
      </c>
      <c r="E154" s="1" t="s">
        <v>22</v>
      </c>
      <c r="F154" s="81">
        <v>95.0</v>
      </c>
      <c r="M154" s="82"/>
    </row>
    <row r="155">
      <c r="A155" s="2" t="s">
        <v>24</v>
      </c>
      <c r="B155" s="1" t="s">
        <v>386</v>
      </c>
      <c r="C155" s="5">
        <v>2020.0</v>
      </c>
      <c r="D155" s="1" t="s">
        <v>5</v>
      </c>
      <c r="E155" s="1" t="s">
        <v>22</v>
      </c>
      <c r="F155" s="81">
        <v>98.4</v>
      </c>
      <c r="M155" s="82"/>
    </row>
    <row r="156">
      <c r="A156" s="2" t="s">
        <v>25</v>
      </c>
      <c r="B156" s="1" t="s">
        <v>406</v>
      </c>
      <c r="C156" s="5">
        <v>2020.0</v>
      </c>
      <c r="D156" s="1" t="s">
        <v>5</v>
      </c>
      <c r="E156" s="1" t="s">
        <v>22</v>
      </c>
      <c r="F156" s="81">
        <v>101.3</v>
      </c>
      <c r="M156" s="82"/>
    </row>
    <row r="157">
      <c r="A157" s="2" t="s">
        <v>26</v>
      </c>
      <c r="B157" s="1" t="s">
        <v>392</v>
      </c>
      <c r="C157" s="5">
        <v>2020.0</v>
      </c>
      <c r="D157" s="1" t="s">
        <v>5</v>
      </c>
      <c r="E157" s="1" t="s">
        <v>22</v>
      </c>
      <c r="F157" s="81">
        <v>100.8</v>
      </c>
      <c r="M157" s="82"/>
    </row>
    <row r="158">
      <c r="A158" s="2" t="s">
        <v>27</v>
      </c>
      <c r="B158" s="1" t="s">
        <v>389</v>
      </c>
      <c r="C158" s="5">
        <v>2020.0</v>
      </c>
      <c r="D158" s="1" t="s">
        <v>5</v>
      </c>
      <c r="E158" s="1" t="s">
        <v>22</v>
      </c>
      <c r="F158" s="81">
        <v>98.4</v>
      </c>
      <c r="M158" s="82"/>
    </row>
    <row r="159">
      <c r="A159" s="2" t="s">
        <v>28</v>
      </c>
      <c r="B159" s="1" t="s">
        <v>391</v>
      </c>
      <c r="C159" s="5">
        <v>2020.0</v>
      </c>
      <c r="D159" s="1" t="s">
        <v>5</v>
      </c>
      <c r="E159" s="1" t="s">
        <v>22</v>
      </c>
      <c r="F159" s="81">
        <v>93.9</v>
      </c>
      <c r="M159" s="82"/>
    </row>
    <row r="160">
      <c r="A160" s="2" t="s">
        <v>29</v>
      </c>
      <c r="B160" s="1" t="s">
        <v>396</v>
      </c>
      <c r="C160" s="5">
        <v>2020.0</v>
      </c>
      <c r="D160" s="1" t="s">
        <v>5</v>
      </c>
      <c r="E160" s="1" t="s">
        <v>22</v>
      </c>
      <c r="F160" s="81">
        <v>91.2</v>
      </c>
      <c r="M160" s="82"/>
    </row>
    <row r="161">
      <c r="A161" s="2" t="s">
        <v>30</v>
      </c>
      <c r="B161" s="1" t="s">
        <v>376</v>
      </c>
      <c r="C161" s="5">
        <v>2020.0</v>
      </c>
      <c r="D161" s="1" t="s">
        <v>5</v>
      </c>
      <c r="E161" s="1" t="s">
        <v>22</v>
      </c>
      <c r="F161" s="81">
        <v>99.8</v>
      </c>
      <c r="M161" s="82"/>
    </row>
    <row r="162">
      <c r="A162" s="2" t="s">
        <v>31</v>
      </c>
      <c r="B162" s="1" t="s">
        <v>407</v>
      </c>
      <c r="C162" s="5">
        <v>2020.0</v>
      </c>
      <c r="D162" s="1" t="s">
        <v>5</v>
      </c>
      <c r="E162" s="1" t="s">
        <v>22</v>
      </c>
      <c r="F162" s="81">
        <v>92.2</v>
      </c>
      <c r="M162" s="82"/>
    </row>
    <row r="163">
      <c r="A163" s="2" t="s">
        <v>32</v>
      </c>
      <c r="B163" s="1" t="s">
        <v>381</v>
      </c>
      <c r="C163" s="5">
        <v>2020.0</v>
      </c>
      <c r="D163" s="1" t="s">
        <v>5</v>
      </c>
      <c r="E163" s="1" t="s">
        <v>22</v>
      </c>
      <c r="F163" s="81">
        <v>97.0</v>
      </c>
      <c r="M163" s="82"/>
    </row>
    <row r="164">
      <c r="A164" s="2" t="s">
        <v>33</v>
      </c>
      <c r="B164" s="1" t="s">
        <v>390</v>
      </c>
      <c r="C164" s="5">
        <v>2020.0</v>
      </c>
      <c r="D164" s="1" t="s">
        <v>5</v>
      </c>
      <c r="E164" s="1" t="s">
        <v>22</v>
      </c>
      <c r="F164" s="81">
        <v>88.9</v>
      </c>
      <c r="M164" s="82"/>
    </row>
    <row r="165">
      <c r="A165" s="2" t="s">
        <v>34</v>
      </c>
      <c r="B165" s="1" t="s">
        <v>398</v>
      </c>
      <c r="C165" s="5">
        <v>2020.0</v>
      </c>
      <c r="D165" s="1" t="s">
        <v>5</v>
      </c>
      <c r="E165" s="1" t="s">
        <v>22</v>
      </c>
      <c r="F165" s="81">
        <v>96.4</v>
      </c>
      <c r="M165" s="82"/>
    </row>
    <row r="166">
      <c r="A166" s="2" t="s">
        <v>35</v>
      </c>
      <c r="B166" s="1" t="s">
        <v>399</v>
      </c>
      <c r="C166" s="5">
        <v>2020.0</v>
      </c>
      <c r="D166" s="1" t="s">
        <v>5</v>
      </c>
      <c r="E166" s="1" t="s">
        <v>22</v>
      </c>
      <c r="F166" s="81">
        <v>97.8</v>
      </c>
      <c r="M166" s="82"/>
    </row>
    <row r="167">
      <c r="A167" s="2" t="s">
        <v>3</v>
      </c>
      <c r="B167" s="1" t="s">
        <v>400</v>
      </c>
      <c r="C167" s="5">
        <v>2021.0</v>
      </c>
      <c r="D167" s="1" t="s">
        <v>5</v>
      </c>
      <c r="E167" s="1" t="s">
        <v>22</v>
      </c>
      <c r="F167" s="81">
        <v>96.3</v>
      </c>
      <c r="M167" s="82"/>
    </row>
    <row r="168">
      <c r="A168" s="2" t="s">
        <v>4</v>
      </c>
      <c r="B168" s="1" t="s">
        <v>378</v>
      </c>
      <c r="C168" s="5">
        <v>2021.0</v>
      </c>
      <c r="D168" s="1" t="s">
        <v>5</v>
      </c>
      <c r="E168" s="1" t="s">
        <v>22</v>
      </c>
      <c r="F168" s="81">
        <v>95.6</v>
      </c>
      <c r="M168" s="82"/>
    </row>
    <row r="169">
      <c r="A169" s="2" t="s">
        <v>5</v>
      </c>
      <c r="B169" s="1" t="s">
        <v>384</v>
      </c>
      <c r="C169" s="5">
        <v>2021.0</v>
      </c>
      <c r="D169" s="1" t="s">
        <v>5</v>
      </c>
      <c r="E169" s="1" t="s">
        <v>22</v>
      </c>
      <c r="F169" s="81">
        <v>97.7</v>
      </c>
      <c r="M169" s="82"/>
    </row>
    <row r="170">
      <c r="A170" s="2" t="s">
        <v>6</v>
      </c>
      <c r="B170" s="1" t="s">
        <v>394</v>
      </c>
      <c r="C170" s="5">
        <v>2021.0</v>
      </c>
      <c r="D170" s="1" t="s">
        <v>5</v>
      </c>
      <c r="E170" s="1" t="s">
        <v>22</v>
      </c>
      <c r="F170" s="81">
        <v>93.9</v>
      </c>
      <c r="M170" s="82"/>
    </row>
    <row r="171">
      <c r="A171" s="2" t="s">
        <v>7</v>
      </c>
      <c r="B171" s="1" t="s">
        <v>385</v>
      </c>
      <c r="C171" s="5">
        <v>2021.0</v>
      </c>
      <c r="D171" s="1" t="s">
        <v>5</v>
      </c>
      <c r="E171" s="1" t="s">
        <v>22</v>
      </c>
      <c r="F171" s="81">
        <v>86.9</v>
      </c>
      <c r="M171" s="82"/>
    </row>
    <row r="172">
      <c r="A172" s="2" t="s">
        <v>8</v>
      </c>
      <c r="B172" s="1" t="s">
        <v>405</v>
      </c>
      <c r="C172" s="5">
        <v>2021.0</v>
      </c>
      <c r="D172" s="1" t="s">
        <v>5</v>
      </c>
      <c r="E172" s="1" t="s">
        <v>22</v>
      </c>
      <c r="F172" s="81">
        <v>92.8</v>
      </c>
      <c r="M172" s="82"/>
    </row>
    <row r="173">
      <c r="A173" s="2" t="s">
        <v>9</v>
      </c>
      <c r="B173" s="1" t="s">
        <v>397</v>
      </c>
      <c r="C173" s="5">
        <v>2021.0</v>
      </c>
      <c r="D173" s="1" t="s">
        <v>5</v>
      </c>
      <c r="E173" s="1" t="s">
        <v>22</v>
      </c>
      <c r="F173" s="81">
        <v>85.0</v>
      </c>
      <c r="M173" s="82"/>
    </row>
    <row r="174">
      <c r="A174" s="2" t="s">
        <v>10</v>
      </c>
      <c r="B174" s="1" t="s">
        <v>388</v>
      </c>
      <c r="C174" s="5">
        <v>2021.0</v>
      </c>
      <c r="D174" s="1" t="s">
        <v>5</v>
      </c>
      <c r="E174" s="1" t="s">
        <v>22</v>
      </c>
      <c r="F174" s="81">
        <v>102.0</v>
      </c>
      <c r="M174" s="82"/>
    </row>
    <row r="175">
      <c r="A175" s="2" t="s">
        <v>11</v>
      </c>
      <c r="B175" s="1" t="s">
        <v>402</v>
      </c>
      <c r="C175" s="5">
        <v>2021.0</v>
      </c>
      <c r="D175" s="1" t="s">
        <v>5</v>
      </c>
      <c r="E175" s="1" t="s">
        <v>22</v>
      </c>
      <c r="F175" s="81">
        <v>96.9</v>
      </c>
      <c r="M175" s="82"/>
    </row>
    <row r="176">
      <c r="A176" s="2" t="s">
        <v>12</v>
      </c>
      <c r="B176" s="1" t="s">
        <v>401</v>
      </c>
      <c r="C176" s="5">
        <v>2021.0</v>
      </c>
      <c r="D176" s="1" t="s">
        <v>5</v>
      </c>
      <c r="E176" s="1" t="s">
        <v>22</v>
      </c>
      <c r="F176" s="81">
        <v>115.2</v>
      </c>
      <c r="M176" s="82"/>
    </row>
    <row r="177">
      <c r="A177" s="2" t="s">
        <v>13</v>
      </c>
      <c r="B177" s="1" t="s">
        <v>403</v>
      </c>
      <c r="C177" s="5">
        <v>2021.0</v>
      </c>
      <c r="D177" s="1" t="s">
        <v>5</v>
      </c>
      <c r="E177" s="1" t="s">
        <v>22</v>
      </c>
      <c r="F177" s="81">
        <v>96.3</v>
      </c>
      <c r="M177" s="82"/>
    </row>
    <row r="178">
      <c r="A178" s="2" t="s">
        <v>14</v>
      </c>
      <c r="B178" s="1" t="s">
        <v>395</v>
      </c>
      <c r="C178" s="5">
        <v>2021.0</v>
      </c>
      <c r="D178" s="1" t="s">
        <v>5</v>
      </c>
      <c r="E178" s="1" t="s">
        <v>22</v>
      </c>
      <c r="F178" s="81">
        <v>95.5</v>
      </c>
      <c r="M178" s="82"/>
    </row>
    <row r="179">
      <c r="A179" s="2" t="s">
        <v>15</v>
      </c>
      <c r="B179" s="1" t="s">
        <v>377</v>
      </c>
      <c r="C179" s="5">
        <v>2021.0</v>
      </c>
      <c r="D179" s="1" t="s">
        <v>5</v>
      </c>
      <c r="E179" s="1" t="s">
        <v>22</v>
      </c>
      <c r="F179" s="81">
        <v>95.4</v>
      </c>
      <c r="M179" s="82"/>
    </row>
    <row r="180">
      <c r="A180" s="2" t="s">
        <v>16</v>
      </c>
      <c r="B180" s="1" t="s">
        <v>382</v>
      </c>
      <c r="C180" s="5">
        <v>2021.0</v>
      </c>
      <c r="D180" s="1" t="s">
        <v>5</v>
      </c>
      <c r="E180" s="1" t="s">
        <v>22</v>
      </c>
      <c r="F180" s="81">
        <v>96.3</v>
      </c>
      <c r="M180" s="82"/>
    </row>
    <row r="181">
      <c r="A181" s="2" t="s">
        <v>17</v>
      </c>
      <c r="B181" s="1" t="s">
        <v>404</v>
      </c>
      <c r="C181" s="5">
        <v>2021.0</v>
      </c>
      <c r="D181" s="1" t="s">
        <v>5</v>
      </c>
      <c r="E181" s="1" t="s">
        <v>22</v>
      </c>
      <c r="F181" s="81">
        <v>99.3</v>
      </c>
      <c r="M181" s="82"/>
    </row>
    <row r="182">
      <c r="A182" s="2" t="s">
        <v>18</v>
      </c>
      <c r="B182" s="1" t="s">
        <v>383</v>
      </c>
      <c r="C182" s="5">
        <v>2021.0</v>
      </c>
      <c r="D182" s="1" t="s">
        <v>5</v>
      </c>
      <c r="E182" s="1" t="s">
        <v>22</v>
      </c>
      <c r="F182" s="81">
        <v>95.5</v>
      </c>
      <c r="M182" s="82"/>
    </row>
    <row r="183">
      <c r="A183" s="2" t="s">
        <v>19</v>
      </c>
      <c r="B183" s="1" t="s">
        <v>380</v>
      </c>
      <c r="C183" s="5">
        <v>2021.0</v>
      </c>
      <c r="D183" s="1" t="s">
        <v>5</v>
      </c>
      <c r="E183" s="1" t="s">
        <v>22</v>
      </c>
      <c r="F183" s="81">
        <v>91.2</v>
      </c>
      <c r="M183" s="82"/>
    </row>
    <row r="184">
      <c r="A184" s="2" t="s">
        <v>20</v>
      </c>
      <c r="B184" s="1" t="s">
        <v>387</v>
      </c>
      <c r="C184" s="5">
        <v>2021.0</v>
      </c>
      <c r="D184" s="1" t="s">
        <v>5</v>
      </c>
      <c r="E184" s="1" t="s">
        <v>22</v>
      </c>
      <c r="F184" s="81">
        <v>92.8</v>
      </c>
      <c r="M184" s="82"/>
    </row>
    <row r="185">
      <c r="A185" s="2" t="s">
        <v>21</v>
      </c>
      <c r="B185" s="1" t="s">
        <v>393</v>
      </c>
      <c r="C185" s="5">
        <v>2021.0</v>
      </c>
      <c r="D185" s="1" t="s">
        <v>5</v>
      </c>
      <c r="E185" s="1" t="s">
        <v>22</v>
      </c>
      <c r="F185" s="81">
        <v>88.1</v>
      </c>
      <c r="M185" s="82"/>
    </row>
    <row r="186">
      <c r="A186" s="2" t="s">
        <v>22</v>
      </c>
      <c r="B186" s="1" t="s">
        <v>408</v>
      </c>
      <c r="C186" s="5">
        <v>2021.0</v>
      </c>
      <c r="D186" s="1" t="s">
        <v>5</v>
      </c>
      <c r="E186" s="1" t="s">
        <v>22</v>
      </c>
      <c r="F186" s="81">
        <v>98.3</v>
      </c>
      <c r="M186" s="82"/>
    </row>
    <row r="187">
      <c r="A187" s="2" t="s">
        <v>23</v>
      </c>
      <c r="B187" s="1" t="s">
        <v>379</v>
      </c>
      <c r="C187" s="5">
        <v>2021.0</v>
      </c>
      <c r="D187" s="1" t="s">
        <v>5</v>
      </c>
      <c r="E187" s="1" t="s">
        <v>22</v>
      </c>
      <c r="F187" s="81">
        <v>94.3</v>
      </c>
      <c r="M187" s="82"/>
    </row>
    <row r="188">
      <c r="A188" s="2" t="s">
        <v>24</v>
      </c>
      <c r="B188" s="1" t="s">
        <v>386</v>
      </c>
      <c r="C188" s="5">
        <v>2021.0</v>
      </c>
      <c r="D188" s="1" t="s">
        <v>5</v>
      </c>
      <c r="E188" s="1" t="s">
        <v>22</v>
      </c>
      <c r="F188" s="81">
        <v>96.9</v>
      </c>
      <c r="M188" s="82"/>
    </row>
    <row r="189">
      <c r="A189" s="2" t="s">
        <v>25</v>
      </c>
      <c r="B189" s="1" t="s">
        <v>406</v>
      </c>
      <c r="C189" s="5">
        <v>2021.0</v>
      </c>
      <c r="D189" s="1" t="s">
        <v>5</v>
      </c>
      <c r="E189" s="1" t="s">
        <v>22</v>
      </c>
      <c r="F189" s="81">
        <v>100.7</v>
      </c>
      <c r="M189" s="82"/>
    </row>
    <row r="190">
      <c r="A190" s="2" t="s">
        <v>26</v>
      </c>
      <c r="B190" s="1" t="s">
        <v>392</v>
      </c>
      <c r="C190" s="5">
        <v>2021.0</v>
      </c>
      <c r="D190" s="1" t="s">
        <v>5</v>
      </c>
      <c r="E190" s="1" t="s">
        <v>22</v>
      </c>
      <c r="F190" s="81">
        <v>99.8</v>
      </c>
      <c r="M190" s="82"/>
    </row>
    <row r="191">
      <c r="A191" s="2" t="s">
        <v>27</v>
      </c>
      <c r="B191" s="1" t="s">
        <v>389</v>
      </c>
      <c r="C191" s="5">
        <v>2021.0</v>
      </c>
      <c r="D191" s="1" t="s">
        <v>5</v>
      </c>
      <c r="E191" s="1" t="s">
        <v>22</v>
      </c>
      <c r="F191" s="81">
        <v>97.7</v>
      </c>
      <c r="M191" s="82"/>
    </row>
    <row r="192">
      <c r="A192" s="2" t="s">
        <v>28</v>
      </c>
      <c r="B192" s="1" t="s">
        <v>391</v>
      </c>
      <c r="C192" s="5">
        <v>2021.0</v>
      </c>
      <c r="D192" s="1" t="s">
        <v>5</v>
      </c>
      <c r="E192" s="1" t="s">
        <v>22</v>
      </c>
      <c r="F192" s="81">
        <v>92.4</v>
      </c>
      <c r="M192" s="82"/>
    </row>
    <row r="193">
      <c r="A193" s="2" t="s">
        <v>29</v>
      </c>
      <c r="B193" s="1" t="s">
        <v>396</v>
      </c>
      <c r="C193" s="5">
        <v>2021.0</v>
      </c>
      <c r="D193" s="1" t="s">
        <v>5</v>
      </c>
      <c r="E193" s="1" t="s">
        <v>22</v>
      </c>
      <c r="F193" s="81">
        <v>90.0</v>
      </c>
      <c r="M193" s="82"/>
    </row>
    <row r="194">
      <c r="A194" s="2" t="s">
        <v>30</v>
      </c>
      <c r="B194" s="1" t="s">
        <v>376</v>
      </c>
      <c r="C194" s="5">
        <v>2021.0</v>
      </c>
      <c r="D194" s="1" t="s">
        <v>5</v>
      </c>
      <c r="E194" s="1" t="s">
        <v>22</v>
      </c>
      <c r="F194" s="81">
        <v>98.4</v>
      </c>
      <c r="M194" s="82"/>
    </row>
    <row r="195">
      <c r="A195" s="2" t="s">
        <v>31</v>
      </c>
      <c r="B195" s="1" t="s">
        <v>407</v>
      </c>
      <c r="C195" s="5">
        <v>2021.0</v>
      </c>
      <c r="D195" s="1" t="s">
        <v>5</v>
      </c>
      <c r="E195" s="1" t="s">
        <v>22</v>
      </c>
      <c r="F195" s="81">
        <v>91.1</v>
      </c>
      <c r="M195" s="82"/>
    </row>
    <row r="196">
      <c r="A196" s="2" t="s">
        <v>32</v>
      </c>
      <c r="B196" s="1" t="s">
        <v>381</v>
      </c>
      <c r="C196" s="5">
        <v>2021.0</v>
      </c>
      <c r="D196" s="1" t="s">
        <v>5</v>
      </c>
      <c r="E196" s="1" t="s">
        <v>22</v>
      </c>
      <c r="F196" s="81">
        <v>95.7</v>
      </c>
      <c r="M196" s="82"/>
    </row>
    <row r="197">
      <c r="A197" s="2" t="s">
        <v>33</v>
      </c>
      <c r="B197" s="1" t="s">
        <v>390</v>
      </c>
      <c r="C197" s="5">
        <v>2021.0</v>
      </c>
      <c r="D197" s="1" t="s">
        <v>5</v>
      </c>
      <c r="E197" s="1" t="s">
        <v>22</v>
      </c>
      <c r="F197" s="81">
        <v>87.3</v>
      </c>
      <c r="M197" s="82"/>
    </row>
    <row r="198">
      <c r="A198" s="2" t="s">
        <v>34</v>
      </c>
      <c r="B198" s="1" t="s">
        <v>398</v>
      </c>
      <c r="C198" s="5">
        <v>2021.0</v>
      </c>
      <c r="D198" s="1" t="s">
        <v>5</v>
      </c>
      <c r="E198" s="1" t="s">
        <v>22</v>
      </c>
      <c r="F198" s="81">
        <v>98.5</v>
      </c>
      <c r="M198" s="82"/>
    </row>
    <row r="199">
      <c r="A199" s="2" t="s">
        <v>35</v>
      </c>
      <c r="B199" s="1" t="s">
        <v>399</v>
      </c>
      <c r="C199" s="5">
        <v>2021.0</v>
      </c>
      <c r="D199" s="1" t="s">
        <v>5</v>
      </c>
      <c r="E199" s="1" t="s">
        <v>22</v>
      </c>
      <c r="F199" s="81">
        <v>96.5</v>
      </c>
      <c r="M199" s="82"/>
    </row>
    <row r="200">
      <c r="A200" s="2" t="s">
        <v>3</v>
      </c>
      <c r="B200" s="1" t="s">
        <v>400</v>
      </c>
      <c r="C200" s="5">
        <v>2022.0</v>
      </c>
      <c r="D200" s="1" t="s">
        <v>5</v>
      </c>
      <c r="E200" s="1" t="s">
        <v>22</v>
      </c>
      <c r="F200" s="5">
        <v>95.7771277</v>
      </c>
      <c r="M200" s="83"/>
    </row>
    <row r="201">
      <c r="A201" s="2" t="s">
        <v>4</v>
      </c>
      <c r="B201" s="1" t="s">
        <v>378</v>
      </c>
      <c r="C201" s="5">
        <v>2022.0</v>
      </c>
      <c r="D201" s="1" t="s">
        <v>5</v>
      </c>
      <c r="E201" s="1" t="s">
        <v>22</v>
      </c>
      <c r="F201" s="5">
        <v>96.3377755</v>
      </c>
      <c r="M201" s="84"/>
    </row>
    <row r="202">
      <c r="A202" s="2" t="s">
        <v>5</v>
      </c>
      <c r="B202" s="1" t="s">
        <v>384</v>
      </c>
      <c r="C202" s="5">
        <v>2022.0</v>
      </c>
      <c r="D202" s="1" t="s">
        <v>5</v>
      </c>
      <c r="E202" s="1" t="s">
        <v>22</v>
      </c>
      <c r="F202" s="5">
        <v>97.0947529</v>
      </c>
      <c r="M202" s="84"/>
    </row>
    <row r="203">
      <c r="A203" s="2" t="s">
        <v>6</v>
      </c>
      <c r="B203" s="1" t="s">
        <v>394</v>
      </c>
      <c r="C203" s="5">
        <v>2022.0</v>
      </c>
      <c r="D203" s="1" t="s">
        <v>5</v>
      </c>
      <c r="E203" s="1" t="s">
        <v>22</v>
      </c>
      <c r="F203" s="5">
        <v>92.7794605</v>
      </c>
      <c r="M203" s="84"/>
    </row>
    <row r="204">
      <c r="A204" s="2" t="s">
        <v>7</v>
      </c>
      <c r="B204" s="1" t="s">
        <v>385</v>
      </c>
      <c r="C204" s="5">
        <v>2022.0</v>
      </c>
      <c r="D204" s="1" t="s">
        <v>5</v>
      </c>
      <c r="E204" s="1" t="s">
        <v>22</v>
      </c>
      <c r="F204" s="5">
        <v>85.5679222</v>
      </c>
      <c r="M204" s="84"/>
    </row>
    <row r="205">
      <c r="A205" s="2" t="s">
        <v>8</v>
      </c>
      <c r="B205" s="1" t="s">
        <v>405</v>
      </c>
      <c r="C205" s="5">
        <v>2022.0</v>
      </c>
      <c r="D205" s="1" t="s">
        <v>5</v>
      </c>
      <c r="E205" s="1" t="s">
        <v>22</v>
      </c>
      <c r="F205" s="5">
        <v>92.6373696</v>
      </c>
      <c r="M205" s="84"/>
    </row>
    <row r="206">
      <c r="A206" s="2" t="s">
        <v>9</v>
      </c>
      <c r="B206" s="1" t="s">
        <v>397</v>
      </c>
      <c r="C206" s="5">
        <v>2022.0</v>
      </c>
      <c r="D206" s="1" t="s">
        <v>5</v>
      </c>
      <c r="E206" s="1" t="s">
        <v>22</v>
      </c>
      <c r="F206" s="5">
        <v>82.3143731</v>
      </c>
      <c r="M206" s="84"/>
    </row>
    <row r="207">
      <c r="A207" s="2" t="s">
        <v>10</v>
      </c>
      <c r="B207" s="1" t="s">
        <v>388</v>
      </c>
      <c r="C207" s="5">
        <v>2022.0</v>
      </c>
      <c r="D207" s="1" t="s">
        <v>5</v>
      </c>
      <c r="E207" s="1" t="s">
        <v>22</v>
      </c>
      <c r="F207" s="5">
        <v>101.967857</v>
      </c>
      <c r="M207" s="84"/>
    </row>
    <row r="208">
      <c r="A208" s="2" t="s">
        <v>11</v>
      </c>
      <c r="B208" s="1" t="s">
        <v>402</v>
      </c>
      <c r="C208" s="5">
        <v>2022.0</v>
      </c>
      <c r="D208" s="1" t="s">
        <v>5</v>
      </c>
      <c r="E208" s="1" t="s">
        <v>22</v>
      </c>
      <c r="F208" s="5">
        <v>97.0506486</v>
      </c>
      <c r="M208" s="84"/>
    </row>
    <row r="209">
      <c r="A209" s="2" t="s">
        <v>12</v>
      </c>
      <c r="B209" s="1" t="s">
        <v>401</v>
      </c>
      <c r="C209" s="5">
        <v>2022.0</v>
      </c>
      <c r="D209" s="1" t="s">
        <v>5</v>
      </c>
      <c r="E209" s="1" t="s">
        <v>22</v>
      </c>
      <c r="F209" s="5">
        <v>113.249124</v>
      </c>
      <c r="M209" s="84"/>
    </row>
    <row r="210">
      <c r="A210" s="2" t="s">
        <v>13</v>
      </c>
      <c r="B210" s="1" t="s">
        <v>403</v>
      </c>
      <c r="C210" s="5">
        <v>2022.0</v>
      </c>
      <c r="D210" s="1" t="s">
        <v>5</v>
      </c>
      <c r="E210" s="1" t="s">
        <v>22</v>
      </c>
      <c r="F210" s="5">
        <v>96.1843124</v>
      </c>
      <c r="M210" s="84"/>
    </row>
    <row r="211">
      <c r="A211" s="2" t="s">
        <v>14</v>
      </c>
      <c r="B211" s="1" t="s">
        <v>395</v>
      </c>
      <c r="C211" s="5">
        <v>2022.0</v>
      </c>
      <c r="D211" s="1" t="s">
        <v>5</v>
      </c>
      <c r="E211" s="1" t="s">
        <v>22</v>
      </c>
      <c r="F211" s="5">
        <v>94.4462821</v>
      </c>
      <c r="M211" s="84"/>
    </row>
    <row r="212">
      <c r="A212" s="2" t="s">
        <v>15</v>
      </c>
      <c r="B212" s="1" t="s">
        <v>377</v>
      </c>
      <c r="C212" s="5">
        <v>2022.0</v>
      </c>
      <c r="D212" s="1" t="s">
        <v>5</v>
      </c>
      <c r="E212" s="1" t="s">
        <v>22</v>
      </c>
      <c r="F212" s="5">
        <v>94.7060661</v>
      </c>
      <c r="M212" s="84"/>
    </row>
    <row r="213">
      <c r="A213" s="2" t="s">
        <v>16</v>
      </c>
      <c r="B213" s="1" t="s">
        <v>382</v>
      </c>
      <c r="C213" s="5">
        <v>2022.0</v>
      </c>
      <c r="D213" s="1" t="s">
        <v>5</v>
      </c>
      <c r="E213" s="1" t="s">
        <v>22</v>
      </c>
      <c r="F213" s="5">
        <v>94.9218407</v>
      </c>
      <c r="M213" s="84"/>
    </row>
    <row r="214">
      <c r="A214" s="2" t="s">
        <v>17</v>
      </c>
      <c r="B214" s="1" t="s">
        <v>404</v>
      </c>
      <c r="C214" s="5">
        <v>2022.0</v>
      </c>
      <c r="D214" s="1" t="s">
        <v>5</v>
      </c>
      <c r="E214" s="1" t="s">
        <v>22</v>
      </c>
      <c r="F214" s="5">
        <v>97.8512857</v>
      </c>
      <c r="M214" s="84"/>
    </row>
    <row r="215">
      <c r="A215" s="2" t="s">
        <v>18</v>
      </c>
      <c r="B215" s="1" t="s">
        <v>383</v>
      </c>
      <c r="C215" s="5">
        <v>2022.0</v>
      </c>
      <c r="D215" s="1" t="s">
        <v>5</v>
      </c>
      <c r="E215" s="1" t="s">
        <v>22</v>
      </c>
      <c r="F215" s="5">
        <v>95.006574</v>
      </c>
      <c r="M215" s="84"/>
    </row>
    <row r="216">
      <c r="A216" s="2" t="s">
        <v>19</v>
      </c>
      <c r="B216" s="1" t="s">
        <v>380</v>
      </c>
      <c r="C216" s="5">
        <v>2022.0</v>
      </c>
      <c r="D216" s="1" t="s">
        <v>5</v>
      </c>
      <c r="E216" s="1" t="s">
        <v>22</v>
      </c>
      <c r="F216" s="5">
        <v>92.7102245</v>
      </c>
      <c r="M216" s="84"/>
    </row>
    <row r="217">
      <c r="A217" s="2" t="s">
        <v>20</v>
      </c>
      <c r="B217" s="1" t="s">
        <v>387</v>
      </c>
      <c r="C217" s="5">
        <v>2022.0</v>
      </c>
      <c r="D217" s="1" t="s">
        <v>5</v>
      </c>
      <c r="E217" s="1" t="s">
        <v>22</v>
      </c>
      <c r="F217" s="5">
        <v>91.0814883</v>
      </c>
      <c r="M217" s="84"/>
    </row>
    <row r="218">
      <c r="A218" s="2" t="s">
        <v>21</v>
      </c>
      <c r="B218" s="1" t="s">
        <v>393</v>
      </c>
      <c r="C218" s="5">
        <v>2022.0</v>
      </c>
      <c r="D218" s="1" t="s">
        <v>5</v>
      </c>
      <c r="E218" s="1" t="s">
        <v>22</v>
      </c>
      <c r="F218" s="5">
        <v>86.9454745</v>
      </c>
      <c r="M218" s="84"/>
    </row>
    <row r="219">
      <c r="A219" s="2" t="s">
        <v>22</v>
      </c>
      <c r="B219" s="1" t="s">
        <v>408</v>
      </c>
      <c r="C219" s="5">
        <v>2022.0</v>
      </c>
      <c r="D219" s="1" t="s">
        <v>5</v>
      </c>
      <c r="E219" s="1" t="s">
        <v>22</v>
      </c>
      <c r="F219" s="5">
        <v>98.6124116</v>
      </c>
      <c r="M219" s="84"/>
    </row>
    <row r="220">
      <c r="A220" s="2" t="s">
        <v>23</v>
      </c>
      <c r="B220" s="1" t="s">
        <v>379</v>
      </c>
      <c r="C220" s="5">
        <v>2022.0</v>
      </c>
      <c r="D220" s="1" t="s">
        <v>5</v>
      </c>
      <c r="E220" s="1" t="s">
        <v>22</v>
      </c>
      <c r="F220" s="5">
        <v>95.1947858</v>
      </c>
      <c r="M220" s="84"/>
    </row>
    <row r="221">
      <c r="A221" s="2" t="s">
        <v>24</v>
      </c>
      <c r="B221" s="1" t="s">
        <v>386</v>
      </c>
      <c r="C221" s="5">
        <v>2022.0</v>
      </c>
      <c r="D221" s="1" t="s">
        <v>5</v>
      </c>
      <c r="E221" s="1" t="s">
        <v>22</v>
      </c>
      <c r="F221" s="5">
        <v>97.4936122</v>
      </c>
      <c r="M221" s="84"/>
    </row>
    <row r="222">
      <c r="A222" s="2" t="s">
        <v>25</v>
      </c>
      <c r="B222" s="1" t="s">
        <v>406</v>
      </c>
      <c r="C222" s="5">
        <v>2022.0</v>
      </c>
      <c r="D222" s="1" t="s">
        <v>5</v>
      </c>
      <c r="E222" s="1" t="s">
        <v>22</v>
      </c>
      <c r="F222" s="5">
        <v>99.0167967</v>
      </c>
      <c r="M222" s="84"/>
    </row>
    <row r="223">
      <c r="A223" s="2" t="s">
        <v>26</v>
      </c>
      <c r="B223" s="1" t="s">
        <v>392</v>
      </c>
      <c r="C223" s="5">
        <v>2022.0</v>
      </c>
      <c r="D223" s="1" t="s">
        <v>5</v>
      </c>
      <c r="E223" s="1" t="s">
        <v>22</v>
      </c>
      <c r="F223" s="5">
        <v>100.043505</v>
      </c>
      <c r="M223" s="84"/>
    </row>
    <row r="224">
      <c r="A224" s="2" t="s">
        <v>27</v>
      </c>
      <c r="B224" s="1" t="s">
        <v>389</v>
      </c>
      <c r="C224" s="5">
        <v>2022.0</v>
      </c>
      <c r="D224" s="1" t="s">
        <v>5</v>
      </c>
      <c r="E224" s="1" t="s">
        <v>22</v>
      </c>
      <c r="F224" s="5">
        <v>97.6166846</v>
      </c>
      <c r="M224" s="84"/>
    </row>
    <row r="225">
      <c r="A225" s="2" t="s">
        <v>28</v>
      </c>
      <c r="B225" s="1" t="s">
        <v>391</v>
      </c>
      <c r="C225" s="5">
        <v>2022.0</v>
      </c>
      <c r="D225" s="1" t="s">
        <v>5</v>
      </c>
      <c r="E225" s="1" t="s">
        <v>22</v>
      </c>
      <c r="F225" s="5">
        <v>92.0288309</v>
      </c>
      <c r="M225" s="84"/>
    </row>
    <row r="226">
      <c r="A226" s="2" t="s">
        <v>29</v>
      </c>
      <c r="B226" s="1" t="s">
        <v>396</v>
      </c>
      <c r="C226" s="5">
        <v>2022.0</v>
      </c>
      <c r="D226" s="1" t="s">
        <v>5</v>
      </c>
      <c r="E226" s="1" t="s">
        <v>22</v>
      </c>
      <c r="F226" s="5">
        <v>88.7615742</v>
      </c>
      <c r="M226" s="84"/>
    </row>
    <row r="227">
      <c r="A227" s="2" t="s">
        <v>30</v>
      </c>
      <c r="B227" s="1" t="s">
        <v>376</v>
      </c>
      <c r="C227" s="5">
        <v>2022.0</v>
      </c>
      <c r="D227" s="1" t="s">
        <v>5</v>
      </c>
      <c r="E227" s="1" t="s">
        <v>22</v>
      </c>
      <c r="F227" s="5">
        <v>97.2971533</v>
      </c>
      <c r="M227" s="84"/>
    </row>
    <row r="228">
      <c r="A228" s="2" t="s">
        <v>31</v>
      </c>
      <c r="B228" s="1" t="s">
        <v>407</v>
      </c>
      <c r="C228" s="5">
        <v>2022.0</v>
      </c>
      <c r="D228" s="1" t="s">
        <v>5</v>
      </c>
      <c r="E228" s="1" t="s">
        <v>22</v>
      </c>
      <c r="F228" s="5">
        <v>90.9909308</v>
      </c>
      <c r="M228" s="84"/>
    </row>
    <row r="229">
      <c r="A229" s="2" t="s">
        <v>32</v>
      </c>
      <c r="B229" s="1" t="s">
        <v>381</v>
      </c>
      <c r="C229" s="5">
        <v>2022.0</v>
      </c>
      <c r="D229" s="1" t="s">
        <v>5</v>
      </c>
      <c r="E229" s="1" t="s">
        <v>22</v>
      </c>
      <c r="F229" s="5">
        <v>95.6764419</v>
      </c>
      <c r="M229" s="84"/>
    </row>
    <row r="230">
      <c r="A230" s="2" t="s">
        <v>33</v>
      </c>
      <c r="B230" s="1" t="s">
        <v>390</v>
      </c>
      <c r="C230" s="5">
        <v>2022.0</v>
      </c>
      <c r="D230" s="1" t="s">
        <v>5</v>
      </c>
      <c r="E230" s="1" t="s">
        <v>22</v>
      </c>
      <c r="F230" s="5">
        <v>85.9841364</v>
      </c>
      <c r="M230" s="84"/>
    </row>
    <row r="231">
      <c r="A231" s="2" t="s">
        <v>34</v>
      </c>
      <c r="B231" s="1" t="s">
        <v>398</v>
      </c>
      <c r="C231" s="5">
        <v>2022.0</v>
      </c>
      <c r="D231" s="1" t="s">
        <v>5</v>
      </c>
      <c r="E231" s="1" t="s">
        <v>22</v>
      </c>
      <c r="F231" s="5">
        <v>97.2415953</v>
      </c>
      <c r="M231" s="84"/>
    </row>
    <row r="232">
      <c r="A232" s="2" t="s">
        <v>35</v>
      </c>
      <c r="B232" s="1" t="s">
        <v>399</v>
      </c>
      <c r="C232" s="5">
        <v>2022.0</v>
      </c>
      <c r="D232" s="1" t="s">
        <v>5</v>
      </c>
      <c r="E232" s="1" t="s">
        <v>22</v>
      </c>
      <c r="F232" s="5">
        <v>96.0643762</v>
      </c>
      <c r="M232" s="84"/>
    </row>
    <row r="233">
      <c r="A233" s="2" t="s">
        <v>4</v>
      </c>
      <c r="B233" s="1" t="s">
        <v>378</v>
      </c>
      <c r="C233" s="7">
        <v>2018.0</v>
      </c>
      <c r="D233" s="1" t="s">
        <v>5</v>
      </c>
      <c r="E233" s="1" t="s">
        <v>22</v>
      </c>
      <c r="F233" s="85">
        <v>94.2</v>
      </c>
    </row>
    <row r="234">
      <c r="A234" s="2" t="s">
        <v>5</v>
      </c>
      <c r="B234" s="1" t="s">
        <v>384</v>
      </c>
      <c r="C234" s="7">
        <v>2018.0</v>
      </c>
      <c r="D234" s="1" t="s">
        <v>5</v>
      </c>
      <c r="E234" s="1" t="s">
        <v>22</v>
      </c>
      <c r="F234" s="85">
        <v>100.2</v>
      </c>
    </row>
    <row r="235">
      <c r="A235" s="2" t="s">
        <v>6</v>
      </c>
      <c r="B235" s="1" t="s">
        <v>394</v>
      </c>
      <c r="C235" s="7">
        <v>2018.0</v>
      </c>
      <c r="D235" s="1" t="s">
        <v>5</v>
      </c>
      <c r="E235" s="1" t="s">
        <v>22</v>
      </c>
      <c r="F235" s="85">
        <v>98.7</v>
      </c>
    </row>
    <row r="236">
      <c r="A236" s="2" t="s">
        <v>7</v>
      </c>
      <c r="B236" s="1" t="s">
        <v>385</v>
      </c>
      <c r="C236" s="7">
        <v>2018.0</v>
      </c>
      <c r="D236" s="1" t="s">
        <v>5</v>
      </c>
      <c r="E236" s="1" t="s">
        <v>22</v>
      </c>
      <c r="F236" s="85">
        <v>90.6</v>
      </c>
    </row>
    <row r="237">
      <c r="A237" s="2" t="s">
        <v>8</v>
      </c>
      <c r="B237" s="1" t="s">
        <v>405</v>
      </c>
      <c r="C237" s="7">
        <v>2018.0</v>
      </c>
      <c r="D237" s="1" t="s">
        <v>5</v>
      </c>
      <c r="E237" s="1" t="s">
        <v>22</v>
      </c>
      <c r="F237" s="85">
        <v>93.7</v>
      </c>
    </row>
    <row r="238">
      <c r="A238" s="2" t="s">
        <v>9</v>
      </c>
      <c r="B238" s="1" t="s">
        <v>397</v>
      </c>
      <c r="C238" s="7">
        <v>2018.0</v>
      </c>
      <c r="D238" s="1" t="s">
        <v>5</v>
      </c>
      <c r="E238" s="1" t="s">
        <v>22</v>
      </c>
      <c r="F238" s="85">
        <v>90.7</v>
      </c>
    </row>
    <row r="239">
      <c r="A239" s="2" t="s">
        <v>10</v>
      </c>
      <c r="B239" s="1" t="s">
        <v>388</v>
      </c>
      <c r="C239" s="7">
        <v>2018.0</v>
      </c>
      <c r="D239" s="1" t="s">
        <v>5</v>
      </c>
      <c r="E239" s="1" t="s">
        <v>22</v>
      </c>
      <c r="F239" s="85">
        <v>103.6</v>
      </c>
    </row>
    <row r="240">
      <c r="A240" s="2" t="s">
        <v>11</v>
      </c>
      <c r="B240" s="1" t="s">
        <v>402</v>
      </c>
      <c r="C240" s="7">
        <v>2018.0</v>
      </c>
      <c r="D240" s="1" t="s">
        <v>5</v>
      </c>
      <c r="E240" s="1" t="s">
        <v>22</v>
      </c>
      <c r="F240" s="85">
        <v>97.5</v>
      </c>
    </row>
    <row r="241">
      <c r="A241" s="2" t="s">
        <v>12</v>
      </c>
      <c r="B241" s="1" t="s">
        <v>401</v>
      </c>
      <c r="C241" s="7">
        <v>2018.0</v>
      </c>
      <c r="D241" s="1" t="s">
        <v>5</v>
      </c>
      <c r="E241" s="1" t="s">
        <v>22</v>
      </c>
      <c r="F241" s="85">
        <v>112.9</v>
      </c>
    </row>
    <row r="242">
      <c r="A242" s="2" t="s">
        <v>13</v>
      </c>
      <c r="B242" s="1" t="s">
        <v>403</v>
      </c>
      <c r="C242" s="7">
        <v>2018.0</v>
      </c>
      <c r="D242" s="1" t="s">
        <v>5</v>
      </c>
      <c r="E242" s="1" t="s">
        <v>22</v>
      </c>
      <c r="F242" s="85">
        <v>96.8</v>
      </c>
    </row>
    <row r="243">
      <c r="A243" s="2" t="s">
        <v>14</v>
      </c>
      <c r="B243" s="1" t="s">
        <v>395</v>
      </c>
      <c r="C243" s="7">
        <v>2018.0</v>
      </c>
      <c r="D243" s="1" t="s">
        <v>5</v>
      </c>
      <c r="E243" s="1" t="s">
        <v>22</v>
      </c>
      <c r="F243" s="85">
        <v>97.9</v>
      </c>
    </row>
    <row r="244">
      <c r="A244" s="2" t="s">
        <v>15</v>
      </c>
      <c r="B244" s="1" t="s">
        <v>377</v>
      </c>
      <c r="C244" s="7">
        <v>2018.0</v>
      </c>
      <c r="D244" s="1" t="s">
        <v>5</v>
      </c>
      <c r="E244" s="1" t="s">
        <v>22</v>
      </c>
      <c r="F244" s="85">
        <v>96.5</v>
      </c>
    </row>
    <row r="245">
      <c r="A245" s="2" t="s">
        <v>16</v>
      </c>
      <c r="B245" s="1" t="s">
        <v>382</v>
      </c>
      <c r="C245" s="7">
        <v>2018.0</v>
      </c>
      <c r="D245" s="1" t="s">
        <v>5</v>
      </c>
      <c r="E245" s="1" t="s">
        <v>22</v>
      </c>
      <c r="F245" s="85">
        <v>100.2</v>
      </c>
    </row>
    <row r="246">
      <c r="A246" s="2" t="s">
        <v>17</v>
      </c>
      <c r="B246" s="1" t="s">
        <v>404</v>
      </c>
      <c r="C246" s="7">
        <v>2018.0</v>
      </c>
      <c r="D246" s="1" t="s">
        <v>5</v>
      </c>
      <c r="E246" s="1" t="s">
        <v>22</v>
      </c>
      <c r="F246" s="85">
        <v>97.8</v>
      </c>
    </row>
    <row r="247">
      <c r="A247" s="2" t="s">
        <v>18</v>
      </c>
      <c r="B247" s="1" t="s">
        <v>383</v>
      </c>
      <c r="C247" s="7">
        <v>2018.0</v>
      </c>
      <c r="D247" s="1" t="s">
        <v>5</v>
      </c>
      <c r="E247" s="1" t="s">
        <v>22</v>
      </c>
      <c r="F247" s="85">
        <v>102.4</v>
      </c>
    </row>
    <row r="248">
      <c r="A248" s="2" t="s">
        <v>19</v>
      </c>
      <c r="B248" s="1" t="s">
        <v>380</v>
      </c>
      <c r="C248" s="7">
        <v>2018.0</v>
      </c>
      <c r="D248" s="1" t="s">
        <v>5</v>
      </c>
      <c r="E248" s="1" t="s">
        <v>22</v>
      </c>
      <c r="F248" s="85">
        <v>95.2</v>
      </c>
    </row>
    <row r="249">
      <c r="A249" s="2" t="s">
        <v>20</v>
      </c>
      <c r="B249" s="1" t="s">
        <v>387</v>
      </c>
      <c r="C249" s="7">
        <v>2018.0</v>
      </c>
      <c r="D249" s="1" t="s">
        <v>5</v>
      </c>
      <c r="E249" s="1" t="s">
        <v>22</v>
      </c>
      <c r="F249" s="85">
        <v>96.7</v>
      </c>
    </row>
    <row r="250">
      <c r="A250" s="2" t="s">
        <v>21</v>
      </c>
      <c r="B250" s="1" t="s">
        <v>393</v>
      </c>
      <c r="C250" s="7">
        <v>2018.0</v>
      </c>
      <c r="D250" s="1" t="s">
        <v>5</v>
      </c>
      <c r="E250" s="1" t="s">
        <v>22</v>
      </c>
      <c r="F250" s="85">
        <v>91.6</v>
      </c>
    </row>
    <row r="251">
      <c r="A251" s="2" t="s">
        <v>22</v>
      </c>
      <c r="B251" s="1" t="s">
        <v>408</v>
      </c>
      <c r="C251" s="7">
        <v>2018.0</v>
      </c>
      <c r="D251" s="1" t="s">
        <v>5</v>
      </c>
      <c r="E251" s="1" t="s">
        <v>22</v>
      </c>
      <c r="F251" s="85">
        <v>98.2</v>
      </c>
    </row>
    <row r="252">
      <c r="A252" s="2" t="s">
        <v>23</v>
      </c>
      <c r="B252" s="1" t="s">
        <v>379</v>
      </c>
      <c r="C252" s="7">
        <v>2018.0</v>
      </c>
      <c r="D252" s="1" t="s">
        <v>5</v>
      </c>
      <c r="E252" s="1" t="s">
        <v>22</v>
      </c>
      <c r="F252" s="85">
        <v>99.8</v>
      </c>
    </row>
    <row r="253">
      <c r="A253" s="2" t="s">
        <v>24</v>
      </c>
      <c r="B253" s="1" t="s">
        <v>386</v>
      </c>
      <c r="C253" s="7">
        <v>2018.0</v>
      </c>
      <c r="D253" s="1" t="s">
        <v>5</v>
      </c>
      <c r="E253" s="1" t="s">
        <v>22</v>
      </c>
      <c r="F253" s="85">
        <v>99.6</v>
      </c>
    </row>
    <row r="254">
      <c r="A254" s="2" t="s">
        <v>25</v>
      </c>
      <c r="B254" s="1" t="s">
        <v>406</v>
      </c>
      <c r="C254" s="7">
        <v>2018.0</v>
      </c>
      <c r="D254" s="1" t="s">
        <v>5</v>
      </c>
      <c r="E254" s="1" t="s">
        <v>22</v>
      </c>
      <c r="F254" s="85">
        <v>102.8</v>
      </c>
    </row>
    <row r="255">
      <c r="A255" s="2" t="s">
        <v>26</v>
      </c>
      <c r="B255" s="1" t="s">
        <v>392</v>
      </c>
      <c r="C255" s="7">
        <v>2018.0</v>
      </c>
      <c r="D255" s="1" t="s">
        <v>5</v>
      </c>
      <c r="E255" s="1" t="s">
        <v>22</v>
      </c>
      <c r="F255" s="85">
        <v>103.0</v>
      </c>
    </row>
    <row r="256">
      <c r="A256" s="2" t="s">
        <v>27</v>
      </c>
      <c r="B256" s="1" t="s">
        <v>389</v>
      </c>
      <c r="C256" s="7">
        <v>2018.0</v>
      </c>
      <c r="D256" s="1" t="s">
        <v>5</v>
      </c>
      <c r="E256" s="1" t="s">
        <v>22</v>
      </c>
      <c r="F256" s="85">
        <v>98.6</v>
      </c>
    </row>
    <row r="257">
      <c r="A257" s="2" t="s">
        <v>28</v>
      </c>
      <c r="B257" s="1" t="s">
        <v>391</v>
      </c>
      <c r="C257" s="7">
        <v>2018.0</v>
      </c>
      <c r="D257" s="1" t="s">
        <v>5</v>
      </c>
      <c r="E257" s="1" t="s">
        <v>22</v>
      </c>
      <c r="F257" s="85">
        <v>93.6</v>
      </c>
    </row>
    <row r="258">
      <c r="A258" s="2" t="s">
        <v>29</v>
      </c>
      <c r="B258" s="1" t="s">
        <v>396</v>
      </c>
      <c r="C258" s="7">
        <v>2018.0</v>
      </c>
      <c r="D258" s="1" t="s">
        <v>5</v>
      </c>
      <c r="E258" s="1" t="s">
        <v>22</v>
      </c>
      <c r="F258" s="85">
        <v>92.7</v>
      </c>
    </row>
    <row r="259">
      <c r="A259" s="2" t="s">
        <v>30</v>
      </c>
      <c r="B259" s="1" t="s">
        <v>376</v>
      </c>
      <c r="C259" s="7">
        <v>2018.0</v>
      </c>
      <c r="D259" s="1" t="s">
        <v>5</v>
      </c>
      <c r="E259" s="1" t="s">
        <v>22</v>
      </c>
      <c r="F259" s="85">
        <v>98.5</v>
      </c>
    </row>
    <row r="260">
      <c r="A260" s="2" t="s">
        <v>31</v>
      </c>
      <c r="B260" s="1" t="s">
        <v>407</v>
      </c>
      <c r="C260" s="7">
        <v>2018.0</v>
      </c>
      <c r="D260" s="1" t="s">
        <v>5</v>
      </c>
      <c r="E260" s="1" t="s">
        <v>22</v>
      </c>
      <c r="F260" s="85">
        <v>94.2</v>
      </c>
    </row>
    <row r="261">
      <c r="A261" s="2" t="s">
        <v>32</v>
      </c>
      <c r="B261" s="1" t="s">
        <v>381</v>
      </c>
      <c r="C261" s="7">
        <v>2018.0</v>
      </c>
      <c r="D261" s="1" t="s">
        <v>5</v>
      </c>
      <c r="E261" s="1" t="s">
        <v>22</v>
      </c>
      <c r="F261" s="85">
        <v>97.4</v>
      </c>
    </row>
    <row r="262">
      <c r="A262" s="2" t="s">
        <v>33</v>
      </c>
      <c r="B262" s="1" t="s">
        <v>390</v>
      </c>
      <c r="C262" s="7">
        <v>2018.0</v>
      </c>
      <c r="D262" s="1" t="s">
        <v>5</v>
      </c>
      <c r="E262" s="1" t="s">
        <v>22</v>
      </c>
      <c r="F262" s="85">
        <v>90.4</v>
      </c>
    </row>
    <row r="263">
      <c r="A263" s="2" t="s">
        <v>34</v>
      </c>
      <c r="B263" s="1" t="s">
        <v>398</v>
      </c>
      <c r="C263" s="7">
        <v>2018.0</v>
      </c>
      <c r="D263" s="1" t="s">
        <v>5</v>
      </c>
      <c r="E263" s="1" t="s">
        <v>22</v>
      </c>
      <c r="F263" s="85">
        <v>94.9</v>
      </c>
    </row>
    <row r="264">
      <c r="A264" s="2" t="s">
        <v>35</v>
      </c>
      <c r="B264" s="1" t="s">
        <v>399</v>
      </c>
      <c r="C264" s="7">
        <v>2018.0</v>
      </c>
      <c r="D264" s="1" t="s">
        <v>5</v>
      </c>
      <c r="E264" s="1" t="s">
        <v>22</v>
      </c>
      <c r="F264" s="85">
        <v>98.3</v>
      </c>
    </row>
    <row r="265">
      <c r="A265" s="9" t="s">
        <v>3</v>
      </c>
      <c r="B265" s="7" t="s">
        <v>400</v>
      </c>
      <c r="C265" s="7">
        <v>2018.0</v>
      </c>
      <c r="D265" s="1" t="s">
        <v>5</v>
      </c>
      <c r="E265" s="1" t="s">
        <v>22</v>
      </c>
      <c r="F265" s="86">
        <v>98.7</v>
      </c>
    </row>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23" t="s">
        <v>0</v>
      </c>
      <c r="D1" s="1" t="s">
        <v>37</v>
      </c>
      <c r="E1" s="1" t="s">
        <v>39</v>
      </c>
      <c r="F1" s="1" t="s">
        <v>375</v>
      </c>
    </row>
    <row r="2">
      <c r="A2" s="2" t="s">
        <v>3</v>
      </c>
      <c r="B2" s="1" t="s">
        <v>400</v>
      </c>
      <c r="C2" s="5">
        <v>2000.0</v>
      </c>
      <c r="D2" s="2" t="s">
        <v>5</v>
      </c>
      <c r="E2" s="2" t="s">
        <v>23</v>
      </c>
      <c r="F2" s="81">
        <v>66.5</v>
      </c>
    </row>
    <row r="3">
      <c r="A3" s="2" t="s">
        <v>4</v>
      </c>
      <c r="B3" s="1" t="s">
        <v>378</v>
      </c>
      <c r="C3" s="5">
        <v>2000.0</v>
      </c>
      <c r="D3" s="2" t="s">
        <v>5</v>
      </c>
      <c r="E3" s="2" t="s">
        <v>23</v>
      </c>
      <c r="F3" s="81">
        <v>70.3</v>
      </c>
    </row>
    <row r="4">
      <c r="A4" s="2" t="s">
        <v>5</v>
      </c>
      <c r="B4" s="1" t="s">
        <v>384</v>
      </c>
      <c r="C4" s="5">
        <v>2000.0</v>
      </c>
      <c r="D4" s="1" t="s">
        <v>5</v>
      </c>
      <c r="E4" s="1" t="s">
        <v>23</v>
      </c>
      <c r="F4" s="81">
        <v>66.8</v>
      </c>
    </row>
    <row r="5">
      <c r="A5" s="2" t="s">
        <v>6</v>
      </c>
      <c r="B5" s="1" t="s">
        <v>394</v>
      </c>
      <c r="C5" s="5">
        <v>2000.0</v>
      </c>
      <c r="D5" s="1" t="s">
        <v>5</v>
      </c>
      <c r="E5" s="1" t="s">
        <v>23</v>
      </c>
      <c r="F5" s="81">
        <v>74.6</v>
      </c>
    </row>
    <row r="6">
      <c r="A6" s="2" t="s">
        <v>7</v>
      </c>
      <c r="B6" s="1" t="s">
        <v>385</v>
      </c>
      <c r="C6" s="5">
        <v>2000.0</v>
      </c>
      <c r="D6" s="1" t="s">
        <v>5</v>
      </c>
      <c r="E6" s="1" t="s">
        <v>23</v>
      </c>
      <c r="F6" s="81">
        <v>62.3</v>
      </c>
    </row>
    <row r="7">
      <c r="A7" s="2" t="s">
        <v>8</v>
      </c>
      <c r="B7" s="1" t="s">
        <v>405</v>
      </c>
      <c r="C7" s="5">
        <v>2000.0</v>
      </c>
      <c r="D7" s="1" t="s">
        <v>5</v>
      </c>
      <c r="E7" s="1" t="s">
        <v>23</v>
      </c>
      <c r="F7" s="81">
        <v>80.9</v>
      </c>
    </row>
    <row r="8">
      <c r="A8" s="2" t="s">
        <v>9</v>
      </c>
      <c r="B8" s="1" t="s">
        <v>397</v>
      </c>
      <c r="C8" s="5">
        <v>2000.0</v>
      </c>
      <c r="D8" s="1" t="s">
        <v>5</v>
      </c>
      <c r="E8" s="1" t="s">
        <v>23</v>
      </c>
      <c r="F8" s="81">
        <v>69.6</v>
      </c>
    </row>
    <row r="9">
      <c r="A9" s="2" t="s">
        <v>10</v>
      </c>
      <c r="B9" s="1" t="s">
        <v>388</v>
      </c>
      <c r="C9" s="5">
        <v>2000.0</v>
      </c>
      <c r="D9" s="1" t="s">
        <v>5</v>
      </c>
      <c r="E9" s="1" t="s">
        <v>23</v>
      </c>
      <c r="F9" s="81">
        <v>46.8</v>
      </c>
    </row>
    <row r="10">
      <c r="A10" s="2" t="s">
        <v>11</v>
      </c>
      <c r="B10" s="1" t="s">
        <v>402</v>
      </c>
      <c r="C10" s="5">
        <v>2000.0</v>
      </c>
      <c r="D10" s="1" t="s">
        <v>5</v>
      </c>
      <c r="E10" s="1" t="s">
        <v>23</v>
      </c>
      <c r="F10" s="81">
        <v>61.2</v>
      </c>
    </row>
    <row r="11">
      <c r="A11" s="2" t="s">
        <v>12</v>
      </c>
      <c r="B11" s="1" t="s">
        <v>401</v>
      </c>
      <c r="C11" s="5">
        <v>2000.0</v>
      </c>
      <c r="D11" s="1" t="s">
        <v>5</v>
      </c>
      <c r="E11" s="1" t="s">
        <v>23</v>
      </c>
      <c r="F11" s="81">
        <v>85.2</v>
      </c>
    </row>
    <row r="12">
      <c r="A12" s="2" t="s">
        <v>13</v>
      </c>
      <c r="B12" s="1" t="s">
        <v>403</v>
      </c>
      <c r="C12" s="5">
        <v>2000.0</v>
      </c>
      <c r="D12" s="1" t="s">
        <v>5</v>
      </c>
      <c r="E12" s="1" t="s">
        <v>23</v>
      </c>
      <c r="F12" s="81">
        <v>68.2</v>
      </c>
    </row>
    <row r="13">
      <c r="A13" s="2" t="s">
        <v>14</v>
      </c>
      <c r="B13" s="1" t="s">
        <v>395</v>
      </c>
      <c r="C13" s="5">
        <v>2000.0</v>
      </c>
      <c r="D13" s="1" t="s">
        <v>5</v>
      </c>
      <c r="E13" s="1" t="s">
        <v>23</v>
      </c>
      <c r="F13" s="81">
        <v>61.9</v>
      </c>
    </row>
    <row r="14">
      <c r="A14" s="2" t="s">
        <v>15</v>
      </c>
      <c r="B14" s="1" t="s">
        <v>377</v>
      </c>
      <c r="C14" s="5">
        <v>2000.0</v>
      </c>
      <c r="D14" s="1" t="s">
        <v>5</v>
      </c>
      <c r="E14" s="1" t="s">
        <v>23</v>
      </c>
      <c r="F14" s="81">
        <v>54.1</v>
      </c>
    </row>
    <row r="15">
      <c r="A15" s="2" t="s">
        <v>16</v>
      </c>
      <c r="B15" s="1" t="s">
        <v>382</v>
      </c>
      <c r="C15" s="5">
        <v>2000.0</v>
      </c>
      <c r="D15" s="1" t="s">
        <v>5</v>
      </c>
      <c r="E15" s="1" t="s">
        <v>23</v>
      </c>
      <c r="F15" s="81">
        <v>74.3</v>
      </c>
    </row>
    <row r="16">
      <c r="A16" s="2" t="s">
        <v>17</v>
      </c>
      <c r="B16" s="1" t="s">
        <v>404</v>
      </c>
      <c r="C16" s="5">
        <v>2000.0</v>
      </c>
      <c r="D16" s="1" t="s">
        <v>5</v>
      </c>
      <c r="E16" s="1" t="s">
        <v>23</v>
      </c>
      <c r="F16" s="81">
        <v>66.2</v>
      </c>
    </row>
    <row r="17">
      <c r="A17" s="2" t="s">
        <v>18</v>
      </c>
      <c r="B17" s="1" t="s">
        <v>383</v>
      </c>
      <c r="C17" s="5">
        <v>2000.0</v>
      </c>
      <c r="D17" s="1" t="s">
        <v>5</v>
      </c>
      <c r="E17" s="1" t="s">
        <v>23</v>
      </c>
      <c r="F17" s="81">
        <v>67.6</v>
      </c>
    </row>
    <row r="18">
      <c r="A18" s="2" t="s">
        <v>19</v>
      </c>
      <c r="B18" s="1" t="s">
        <v>380</v>
      </c>
      <c r="C18" s="5">
        <v>2000.0</v>
      </c>
      <c r="D18" s="1" t="s">
        <v>5</v>
      </c>
      <c r="E18" s="1" t="s">
        <v>23</v>
      </c>
      <c r="F18" s="81">
        <v>59.6</v>
      </c>
    </row>
    <row r="19">
      <c r="A19" s="2" t="s">
        <v>20</v>
      </c>
      <c r="B19" s="1" t="s">
        <v>387</v>
      </c>
      <c r="C19" s="5">
        <v>2000.0</v>
      </c>
      <c r="D19" s="1" t="s">
        <v>5</v>
      </c>
      <c r="E19" s="1" t="s">
        <v>23</v>
      </c>
      <c r="F19" s="81">
        <v>73.9</v>
      </c>
    </row>
    <row r="20">
      <c r="A20" s="2" t="s">
        <v>21</v>
      </c>
      <c r="B20" s="1" t="s">
        <v>393</v>
      </c>
      <c r="C20" s="5">
        <v>2000.0</v>
      </c>
      <c r="D20" s="1" t="s">
        <v>5</v>
      </c>
      <c r="E20" s="1" t="s">
        <v>23</v>
      </c>
      <c r="F20" s="81">
        <v>73.1</v>
      </c>
    </row>
    <row r="21">
      <c r="A21" s="2" t="s">
        <v>22</v>
      </c>
      <c r="B21" s="1" t="s">
        <v>408</v>
      </c>
      <c r="C21" s="5">
        <v>2000.0</v>
      </c>
      <c r="D21" s="1" t="s">
        <v>5</v>
      </c>
      <c r="E21" s="1" t="s">
        <v>23</v>
      </c>
      <c r="F21" s="81">
        <v>71.5</v>
      </c>
    </row>
    <row r="22">
      <c r="A22" s="2" t="s">
        <v>23</v>
      </c>
      <c r="B22" s="1" t="s">
        <v>379</v>
      </c>
      <c r="C22" s="5">
        <v>2000.0</v>
      </c>
      <c r="D22" s="1" t="s">
        <v>5</v>
      </c>
      <c r="E22" s="1" t="s">
        <v>23</v>
      </c>
      <c r="F22" s="81">
        <v>57.6</v>
      </c>
    </row>
    <row r="23">
      <c r="A23" s="2" t="s">
        <v>24</v>
      </c>
      <c r="B23" s="1" t="s">
        <v>386</v>
      </c>
      <c r="C23" s="5">
        <v>2000.0</v>
      </c>
      <c r="D23" s="1" t="s">
        <v>5</v>
      </c>
      <c r="E23" s="1" t="s">
        <v>23</v>
      </c>
      <c r="F23" s="81">
        <v>61.3</v>
      </c>
    </row>
    <row r="24">
      <c r="A24" s="2" t="s">
        <v>25</v>
      </c>
      <c r="B24" s="1" t="s">
        <v>406</v>
      </c>
      <c r="C24" s="5">
        <v>2000.0</v>
      </c>
      <c r="D24" s="1" t="s">
        <v>5</v>
      </c>
      <c r="E24" s="1" t="s">
        <v>23</v>
      </c>
      <c r="F24" s="81">
        <v>67.9</v>
      </c>
    </row>
    <row r="25">
      <c r="A25" s="2" t="s">
        <v>26</v>
      </c>
      <c r="B25" s="1" t="s">
        <v>392</v>
      </c>
      <c r="C25" s="5">
        <v>2000.0</v>
      </c>
      <c r="D25" s="1" t="s">
        <v>5</v>
      </c>
      <c r="E25" s="1" t="s">
        <v>23</v>
      </c>
      <c r="F25" s="81">
        <v>61.9</v>
      </c>
    </row>
    <row r="26">
      <c r="A26" s="2" t="s">
        <v>27</v>
      </c>
      <c r="B26" s="1" t="s">
        <v>389</v>
      </c>
      <c r="C26" s="5">
        <v>2000.0</v>
      </c>
      <c r="D26" s="1" t="s">
        <v>5</v>
      </c>
      <c r="E26" s="1" t="s">
        <v>23</v>
      </c>
      <c r="F26" s="81">
        <v>71.6</v>
      </c>
    </row>
    <row r="27">
      <c r="A27" s="2" t="s">
        <v>28</v>
      </c>
      <c r="B27" s="1" t="s">
        <v>391</v>
      </c>
      <c r="C27" s="5">
        <v>2000.0</v>
      </c>
      <c r="D27" s="1" t="s">
        <v>5</v>
      </c>
      <c r="E27" s="1" t="s">
        <v>23</v>
      </c>
      <c r="F27" s="81">
        <v>69.2</v>
      </c>
    </row>
    <row r="28">
      <c r="A28" s="2" t="s">
        <v>29</v>
      </c>
      <c r="B28" s="1" t="s">
        <v>396</v>
      </c>
      <c r="C28" s="5">
        <v>2000.0</v>
      </c>
      <c r="D28" s="1" t="s">
        <v>5</v>
      </c>
      <c r="E28" s="1" t="s">
        <v>23</v>
      </c>
      <c r="F28" s="81">
        <v>72.2</v>
      </c>
    </row>
    <row r="29">
      <c r="A29" s="2" t="s">
        <v>30</v>
      </c>
      <c r="B29" s="1" t="s">
        <v>376</v>
      </c>
      <c r="C29" s="5">
        <v>2000.0</v>
      </c>
      <c r="D29" s="1" t="s">
        <v>5</v>
      </c>
      <c r="E29" s="1" t="s">
        <v>23</v>
      </c>
      <c r="F29" s="81">
        <v>73.0</v>
      </c>
    </row>
    <row r="30">
      <c r="A30" s="2" t="s">
        <v>31</v>
      </c>
      <c r="B30" s="1" t="s">
        <v>407</v>
      </c>
      <c r="C30" s="5">
        <v>2000.0</v>
      </c>
      <c r="D30" s="1" t="s">
        <v>5</v>
      </c>
      <c r="E30" s="1" t="s">
        <v>23</v>
      </c>
      <c r="F30" s="81">
        <v>70.3</v>
      </c>
    </row>
    <row r="31">
      <c r="A31" s="2" t="s">
        <v>32</v>
      </c>
      <c r="B31" s="1" t="s">
        <v>381</v>
      </c>
      <c r="C31" s="5">
        <v>2000.0</v>
      </c>
      <c r="D31" s="1" t="s">
        <v>5</v>
      </c>
      <c r="E31" s="1" t="s">
        <v>23</v>
      </c>
      <c r="F31" s="81">
        <v>74.9</v>
      </c>
    </row>
    <row r="32">
      <c r="A32" s="2" t="s">
        <v>33</v>
      </c>
      <c r="B32" s="1" t="s">
        <v>390</v>
      </c>
      <c r="C32" s="5">
        <v>2000.0</v>
      </c>
      <c r="D32" s="1" t="s">
        <v>5</v>
      </c>
      <c r="E32" s="1" t="s">
        <v>23</v>
      </c>
      <c r="F32" s="81">
        <v>60.3</v>
      </c>
    </row>
    <row r="33">
      <c r="A33" s="2" t="s">
        <v>34</v>
      </c>
      <c r="B33" s="1" t="s">
        <v>398</v>
      </c>
      <c r="C33" s="5">
        <v>2000.0</v>
      </c>
      <c r="D33" s="1" t="s">
        <v>5</v>
      </c>
      <c r="E33" s="1" t="s">
        <v>23</v>
      </c>
      <c r="F33" s="81">
        <v>61.9</v>
      </c>
    </row>
    <row r="34">
      <c r="A34" s="2" t="s">
        <v>35</v>
      </c>
      <c r="B34" s="1" t="s">
        <v>399</v>
      </c>
      <c r="C34" s="5">
        <v>2000.0</v>
      </c>
      <c r="D34" s="1" t="s">
        <v>5</v>
      </c>
      <c r="E34" s="1" t="s">
        <v>23</v>
      </c>
      <c r="F34" s="81">
        <v>71.4</v>
      </c>
    </row>
    <row r="35">
      <c r="A35" s="2" t="s">
        <v>3</v>
      </c>
      <c r="B35" s="1" t="s">
        <v>400</v>
      </c>
      <c r="C35" s="5">
        <v>2005.0</v>
      </c>
      <c r="D35" s="1" t="s">
        <v>5</v>
      </c>
      <c r="E35" s="1" t="s">
        <v>23</v>
      </c>
      <c r="F35" s="87">
        <v>76.5</v>
      </c>
    </row>
    <row r="36">
      <c r="A36" s="2" t="s">
        <v>4</v>
      </c>
      <c r="B36" s="1" t="s">
        <v>378</v>
      </c>
      <c r="C36" s="5">
        <v>2005.0</v>
      </c>
      <c r="D36" s="1" t="s">
        <v>5</v>
      </c>
      <c r="E36" s="1" t="s">
        <v>23</v>
      </c>
      <c r="F36" s="87">
        <v>77.6</v>
      </c>
    </row>
    <row r="37">
      <c r="A37" s="2" t="s">
        <v>5</v>
      </c>
      <c r="B37" s="1" t="s">
        <v>384</v>
      </c>
      <c r="C37" s="5">
        <v>2005.0</v>
      </c>
      <c r="D37" s="1" t="s">
        <v>5</v>
      </c>
      <c r="E37" s="1" t="s">
        <v>23</v>
      </c>
      <c r="F37" s="87">
        <v>75.8</v>
      </c>
    </row>
    <row r="38">
      <c r="A38" s="2" t="s">
        <v>6</v>
      </c>
      <c r="B38" s="1" t="s">
        <v>394</v>
      </c>
      <c r="C38" s="5">
        <v>2005.0</v>
      </c>
      <c r="D38" s="1" t="s">
        <v>5</v>
      </c>
      <c r="E38" s="1" t="s">
        <v>23</v>
      </c>
      <c r="F38" s="87">
        <v>78.9</v>
      </c>
    </row>
    <row r="39">
      <c r="A39" s="2" t="s">
        <v>7</v>
      </c>
      <c r="B39" s="1" t="s">
        <v>385</v>
      </c>
      <c r="C39" s="5">
        <v>2005.0</v>
      </c>
      <c r="D39" s="1" t="s">
        <v>5</v>
      </c>
      <c r="E39" s="1" t="s">
        <v>23</v>
      </c>
      <c r="F39" s="87">
        <v>68.7</v>
      </c>
    </row>
    <row r="40">
      <c r="A40" s="2" t="s">
        <v>8</v>
      </c>
      <c r="B40" s="1" t="s">
        <v>405</v>
      </c>
      <c r="C40" s="5">
        <v>2005.0</v>
      </c>
      <c r="D40" s="1" t="s">
        <v>5</v>
      </c>
      <c r="E40" s="1" t="s">
        <v>23</v>
      </c>
      <c r="F40" s="87">
        <v>86.6</v>
      </c>
    </row>
    <row r="41">
      <c r="A41" s="2" t="s">
        <v>9</v>
      </c>
      <c r="B41" s="1" t="s">
        <v>397</v>
      </c>
      <c r="C41" s="5">
        <v>2005.0</v>
      </c>
      <c r="D41" s="1" t="s">
        <v>5</v>
      </c>
      <c r="E41" s="1" t="s">
        <v>23</v>
      </c>
      <c r="F41" s="87">
        <v>73.4</v>
      </c>
    </row>
    <row r="42">
      <c r="A42" s="2" t="s">
        <v>10</v>
      </c>
      <c r="B42" s="1" t="s">
        <v>388</v>
      </c>
      <c r="C42" s="5">
        <v>2005.0</v>
      </c>
      <c r="D42" s="1" t="s">
        <v>5</v>
      </c>
      <c r="E42" s="1" t="s">
        <v>23</v>
      </c>
      <c r="F42" s="87">
        <v>61.7</v>
      </c>
    </row>
    <row r="43">
      <c r="A43" s="2" t="s">
        <v>11</v>
      </c>
      <c r="B43" s="1" t="s">
        <v>402</v>
      </c>
      <c r="C43" s="5">
        <v>2005.0</v>
      </c>
      <c r="D43" s="1" t="s">
        <v>5</v>
      </c>
      <c r="E43" s="1" t="s">
        <v>23</v>
      </c>
      <c r="F43" s="87">
        <v>71.0</v>
      </c>
    </row>
    <row r="44">
      <c r="A44" s="2" t="s">
        <v>12</v>
      </c>
      <c r="B44" s="1" t="s">
        <v>401</v>
      </c>
      <c r="C44" s="5">
        <v>2005.0</v>
      </c>
      <c r="D44" s="1" t="s">
        <v>5</v>
      </c>
      <c r="E44" s="1" t="s">
        <v>23</v>
      </c>
      <c r="F44" s="87">
        <v>93.9</v>
      </c>
    </row>
    <row r="45">
      <c r="A45" s="2" t="s">
        <v>13</v>
      </c>
      <c r="B45" s="1" t="s">
        <v>403</v>
      </c>
      <c r="C45" s="5">
        <v>2005.0</v>
      </c>
      <c r="D45" s="1" t="s">
        <v>5</v>
      </c>
      <c r="E45" s="1" t="s">
        <v>23</v>
      </c>
      <c r="F45" s="87">
        <v>77.7</v>
      </c>
    </row>
    <row r="46">
      <c r="A46" s="2" t="s">
        <v>14</v>
      </c>
      <c r="B46" s="1" t="s">
        <v>395</v>
      </c>
      <c r="C46" s="5">
        <v>2005.0</v>
      </c>
      <c r="D46" s="1" t="s">
        <v>5</v>
      </c>
      <c r="E46" s="1" t="s">
        <v>23</v>
      </c>
      <c r="F46" s="87">
        <v>73.8</v>
      </c>
    </row>
    <row r="47">
      <c r="A47" s="2" t="s">
        <v>15</v>
      </c>
      <c r="B47" s="1" t="s">
        <v>377</v>
      </c>
      <c r="C47" s="5">
        <v>2005.0</v>
      </c>
      <c r="D47" s="1" t="s">
        <v>5</v>
      </c>
      <c r="E47" s="1" t="s">
        <v>23</v>
      </c>
      <c r="F47" s="87">
        <v>64.2</v>
      </c>
    </row>
    <row r="48">
      <c r="A48" s="2" t="s">
        <v>16</v>
      </c>
      <c r="B48" s="1" t="s">
        <v>382</v>
      </c>
      <c r="C48" s="5">
        <v>2005.0</v>
      </c>
      <c r="D48" s="1" t="s">
        <v>5</v>
      </c>
      <c r="E48" s="1" t="s">
        <v>23</v>
      </c>
      <c r="F48" s="87">
        <v>84.9</v>
      </c>
    </row>
    <row r="49">
      <c r="A49" s="2" t="s">
        <v>17</v>
      </c>
      <c r="B49" s="1" t="s">
        <v>404</v>
      </c>
      <c r="C49" s="5">
        <v>2005.0</v>
      </c>
      <c r="D49" s="1" t="s">
        <v>5</v>
      </c>
      <c r="E49" s="1" t="s">
        <v>23</v>
      </c>
      <c r="F49" s="87">
        <v>73.4</v>
      </c>
    </row>
    <row r="50">
      <c r="A50" s="2" t="s">
        <v>18</v>
      </c>
      <c r="B50" s="1" t="s">
        <v>383</v>
      </c>
      <c r="C50" s="5">
        <v>2005.0</v>
      </c>
      <c r="D50" s="1" t="s">
        <v>5</v>
      </c>
      <c r="E50" s="1" t="s">
        <v>23</v>
      </c>
      <c r="F50" s="87">
        <v>78.7</v>
      </c>
    </row>
    <row r="51">
      <c r="A51" s="2" t="s">
        <v>19</v>
      </c>
      <c r="B51" s="1" t="s">
        <v>380</v>
      </c>
      <c r="C51" s="5">
        <v>2005.0</v>
      </c>
      <c r="D51" s="1" t="s">
        <v>5</v>
      </c>
      <c r="E51" s="1" t="s">
        <v>23</v>
      </c>
      <c r="F51" s="87">
        <v>70.1</v>
      </c>
    </row>
    <row r="52">
      <c r="A52" s="2" t="s">
        <v>20</v>
      </c>
      <c r="B52" s="1" t="s">
        <v>387</v>
      </c>
      <c r="C52" s="5">
        <v>2005.0</v>
      </c>
      <c r="D52" s="1" t="s">
        <v>5</v>
      </c>
      <c r="E52" s="1" t="s">
        <v>23</v>
      </c>
      <c r="F52" s="87">
        <v>82.0</v>
      </c>
    </row>
    <row r="53">
      <c r="A53" s="2" t="s">
        <v>21</v>
      </c>
      <c r="B53" s="1" t="s">
        <v>393</v>
      </c>
      <c r="C53" s="5">
        <v>2005.0</v>
      </c>
      <c r="D53" s="1" t="s">
        <v>5</v>
      </c>
      <c r="E53" s="1" t="s">
        <v>23</v>
      </c>
      <c r="F53" s="87">
        <v>77.7</v>
      </c>
    </row>
    <row r="54">
      <c r="A54" s="2" t="s">
        <v>22</v>
      </c>
      <c r="B54" s="1" t="s">
        <v>408</v>
      </c>
      <c r="C54" s="5">
        <v>2005.0</v>
      </c>
      <c r="D54" s="1" t="s">
        <v>5</v>
      </c>
      <c r="E54" s="1" t="s">
        <v>23</v>
      </c>
      <c r="F54" s="87">
        <v>80.5</v>
      </c>
    </row>
    <row r="55">
      <c r="A55" s="2" t="s">
        <v>23</v>
      </c>
      <c r="B55" s="1" t="s">
        <v>379</v>
      </c>
      <c r="C55" s="5">
        <v>2005.0</v>
      </c>
      <c r="D55" s="1" t="s">
        <v>5</v>
      </c>
      <c r="E55" s="1" t="s">
        <v>23</v>
      </c>
      <c r="F55" s="87">
        <v>71.4</v>
      </c>
    </row>
    <row r="56">
      <c r="A56" s="2" t="s">
        <v>24</v>
      </c>
      <c r="B56" s="1" t="s">
        <v>386</v>
      </c>
      <c r="C56" s="5">
        <v>2005.0</v>
      </c>
      <c r="D56" s="1" t="s">
        <v>5</v>
      </c>
      <c r="E56" s="1" t="s">
        <v>23</v>
      </c>
      <c r="F56" s="87">
        <v>72.6</v>
      </c>
    </row>
    <row r="57">
      <c r="A57" s="2" t="s">
        <v>25</v>
      </c>
      <c r="B57" s="1" t="s">
        <v>406</v>
      </c>
      <c r="C57" s="5">
        <v>2005.0</v>
      </c>
      <c r="D57" s="1" t="s">
        <v>5</v>
      </c>
      <c r="E57" s="1" t="s">
        <v>23</v>
      </c>
      <c r="F57" s="87">
        <v>77.0</v>
      </c>
    </row>
    <row r="58">
      <c r="A58" s="2" t="s">
        <v>26</v>
      </c>
      <c r="B58" s="1" t="s">
        <v>392</v>
      </c>
      <c r="C58" s="5">
        <v>2005.0</v>
      </c>
      <c r="D58" s="1" t="s">
        <v>5</v>
      </c>
      <c r="E58" s="1" t="s">
        <v>23</v>
      </c>
      <c r="F58" s="87">
        <v>73.5</v>
      </c>
    </row>
    <row r="59">
      <c r="A59" s="2" t="s">
        <v>27</v>
      </c>
      <c r="B59" s="1" t="s">
        <v>389</v>
      </c>
      <c r="C59" s="5">
        <v>2005.0</v>
      </c>
      <c r="D59" s="1" t="s">
        <v>5</v>
      </c>
      <c r="E59" s="1" t="s">
        <v>23</v>
      </c>
      <c r="F59" s="87">
        <v>81.5</v>
      </c>
    </row>
    <row r="60">
      <c r="A60" s="2" t="s">
        <v>28</v>
      </c>
      <c r="B60" s="1" t="s">
        <v>391</v>
      </c>
      <c r="C60" s="5">
        <v>2005.0</v>
      </c>
      <c r="D60" s="1" t="s">
        <v>5</v>
      </c>
      <c r="E60" s="1" t="s">
        <v>23</v>
      </c>
      <c r="F60" s="87">
        <v>76.7</v>
      </c>
    </row>
    <row r="61">
      <c r="A61" s="2" t="s">
        <v>29</v>
      </c>
      <c r="B61" s="1" t="s">
        <v>396</v>
      </c>
      <c r="C61" s="5">
        <v>2005.0</v>
      </c>
      <c r="D61" s="1" t="s">
        <v>5</v>
      </c>
      <c r="E61" s="1" t="s">
        <v>23</v>
      </c>
      <c r="F61" s="87">
        <v>83.4</v>
      </c>
    </row>
    <row r="62">
      <c r="A62" s="2" t="s">
        <v>30</v>
      </c>
      <c r="B62" s="1" t="s">
        <v>376</v>
      </c>
      <c r="C62" s="5">
        <v>2005.0</v>
      </c>
      <c r="D62" s="1" t="s">
        <v>5</v>
      </c>
      <c r="E62" s="1" t="s">
        <v>23</v>
      </c>
      <c r="F62" s="87">
        <v>83.5</v>
      </c>
    </row>
    <row r="63">
      <c r="A63" s="2" t="s">
        <v>31</v>
      </c>
      <c r="B63" s="1" t="s">
        <v>407</v>
      </c>
      <c r="C63" s="5">
        <v>2005.0</v>
      </c>
      <c r="D63" s="1" t="s">
        <v>5</v>
      </c>
      <c r="E63" s="1" t="s">
        <v>23</v>
      </c>
      <c r="F63" s="87">
        <v>76.9</v>
      </c>
    </row>
    <row r="64">
      <c r="A64" s="2" t="s">
        <v>32</v>
      </c>
      <c r="B64" s="1" t="s">
        <v>381</v>
      </c>
      <c r="C64" s="5">
        <v>2005.0</v>
      </c>
      <c r="D64" s="1" t="s">
        <v>5</v>
      </c>
      <c r="E64" s="1" t="s">
        <v>23</v>
      </c>
      <c r="F64" s="87">
        <v>84.7</v>
      </c>
    </row>
    <row r="65">
      <c r="A65" s="2" t="s">
        <v>33</v>
      </c>
      <c r="B65" s="1" t="s">
        <v>390</v>
      </c>
      <c r="C65" s="5">
        <v>2005.0</v>
      </c>
      <c r="D65" s="1" t="s">
        <v>5</v>
      </c>
      <c r="E65" s="1" t="s">
        <v>23</v>
      </c>
      <c r="F65" s="87">
        <v>73.0</v>
      </c>
    </row>
    <row r="66">
      <c r="A66" s="2" t="s">
        <v>34</v>
      </c>
      <c r="B66" s="1" t="s">
        <v>398</v>
      </c>
      <c r="C66" s="5">
        <v>2005.0</v>
      </c>
      <c r="D66" s="1" t="s">
        <v>5</v>
      </c>
      <c r="E66" s="1" t="s">
        <v>23</v>
      </c>
      <c r="F66" s="87">
        <v>69.0</v>
      </c>
    </row>
    <row r="67">
      <c r="A67" s="2" t="s">
        <v>35</v>
      </c>
      <c r="B67" s="1" t="s">
        <v>399</v>
      </c>
      <c r="C67" s="5">
        <v>2005.0</v>
      </c>
      <c r="D67" s="1" t="s">
        <v>5</v>
      </c>
      <c r="E67" s="1" t="s">
        <v>23</v>
      </c>
      <c r="F67" s="87">
        <v>79.1</v>
      </c>
    </row>
    <row r="68">
      <c r="A68" s="2" t="s">
        <v>3</v>
      </c>
      <c r="B68" s="1" t="s">
        <v>400</v>
      </c>
      <c r="C68" s="5">
        <v>2010.0</v>
      </c>
      <c r="D68" s="1" t="s">
        <v>5</v>
      </c>
      <c r="E68" s="1" t="s">
        <v>23</v>
      </c>
      <c r="F68" s="87">
        <v>80.3</v>
      </c>
    </row>
    <row r="69">
      <c r="A69" s="2" t="s">
        <v>4</v>
      </c>
      <c r="B69" s="1" t="s">
        <v>378</v>
      </c>
      <c r="C69" s="5">
        <v>2010.0</v>
      </c>
      <c r="D69" s="1" t="s">
        <v>5</v>
      </c>
      <c r="E69" s="1" t="s">
        <v>23</v>
      </c>
      <c r="F69" s="87">
        <v>79.7</v>
      </c>
    </row>
    <row r="70">
      <c r="A70" s="2" t="s">
        <v>5</v>
      </c>
      <c r="B70" s="1" t="s">
        <v>384</v>
      </c>
      <c r="C70" s="5">
        <v>2010.0</v>
      </c>
      <c r="D70" s="1" t="s">
        <v>5</v>
      </c>
      <c r="E70" s="1" t="s">
        <v>23</v>
      </c>
      <c r="F70" s="87">
        <v>84.1</v>
      </c>
    </row>
    <row r="71">
      <c r="A71" s="2" t="s">
        <v>6</v>
      </c>
      <c r="B71" s="1" t="s">
        <v>394</v>
      </c>
      <c r="C71" s="5">
        <v>2010.0</v>
      </c>
      <c r="D71" s="1" t="s">
        <v>5</v>
      </c>
      <c r="E71" s="1" t="s">
        <v>23</v>
      </c>
      <c r="F71" s="87">
        <v>82.3</v>
      </c>
    </row>
    <row r="72">
      <c r="A72" s="2" t="s">
        <v>7</v>
      </c>
      <c r="B72" s="1" t="s">
        <v>385</v>
      </c>
      <c r="C72" s="5">
        <v>2010.0</v>
      </c>
      <c r="D72" s="1" t="s">
        <v>5</v>
      </c>
      <c r="E72" s="1" t="s">
        <v>23</v>
      </c>
      <c r="F72" s="87">
        <v>75.7</v>
      </c>
    </row>
    <row r="73">
      <c r="A73" s="2" t="s">
        <v>8</v>
      </c>
      <c r="B73" s="1" t="s">
        <v>405</v>
      </c>
      <c r="C73" s="5">
        <v>2010.0</v>
      </c>
      <c r="D73" s="1" t="s">
        <v>5</v>
      </c>
      <c r="E73" s="1" t="s">
        <v>23</v>
      </c>
      <c r="F73" s="87">
        <v>88.1</v>
      </c>
    </row>
    <row r="74">
      <c r="A74" s="2" t="s">
        <v>9</v>
      </c>
      <c r="B74" s="1" t="s">
        <v>397</v>
      </c>
      <c r="C74" s="5">
        <v>2010.0</v>
      </c>
      <c r="D74" s="1" t="s">
        <v>5</v>
      </c>
      <c r="E74" s="1" t="s">
        <v>23</v>
      </c>
      <c r="F74" s="87">
        <v>76.6</v>
      </c>
    </row>
    <row r="75">
      <c r="A75" s="2" t="s">
        <v>10</v>
      </c>
      <c r="B75" s="1" t="s">
        <v>388</v>
      </c>
      <c r="C75" s="5">
        <v>2010.0</v>
      </c>
      <c r="D75" s="1" t="s">
        <v>5</v>
      </c>
      <c r="E75" s="1" t="s">
        <v>23</v>
      </c>
      <c r="F75" s="87">
        <v>70.6</v>
      </c>
    </row>
    <row r="76">
      <c r="A76" s="2" t="s">
        <v>11</v>
      </c>
      <c r="B76" s="1" t="s">
        <v>402</v>
      </c>
      <c r="C76" s="5">
        <v>2010.0</v>
      </c>
      <c r="D76" s="1" t="s">
        <v>5</v>
      </c>
      <c r="E76" s="1" t="s">
        <v>23</v>
      </c>
      <c r="F76" s="87">
        <v>75.1</v>
      </c>
    </row>
    <row r="77">
      <c r="A77" s="2" t="s">
        <v>12</v>
      </c>
      <c r="B77" s="1" t="s">
        <v>401</v>
      </c>
      <c r="C77" s="5">
        <v>2010.0</v>
      </c>
      <c r="D77" s="1" t="s">
        <v>5</v>
      </c>
      <c r="E77" s="1" t="s">
        <v>23</v>
      </c>
      <c r="F77" s="87">
        <v>95.5</v>
      </c>
    </row>
    <row r="78">
      <c r="A78" s="2" t="s">
        <v>13</v>
      </c>
      <c r="B78" s="1" t="s">
        <v>403</v>
      </c>
      <c r="C78" s="5">
        <v>2010.0</v>
      </c>
      <c r="D78" s="1" t="s">
        <v>5</v>
      </c>
      <c r="E78" s="1" t="s">
        <v>23</v>
      </c>
      <c r="F78" s="87">
        <v>82.9</v>
      </c>
    </row>
    <row r="79">
      <c r="A79" s="2" t="s">
        <v>14</v>
      </c>
      <c r="B79" s="1" t="s">
        <v>395</v>
      </c>
      <c r="C79" s="5">
        <v>2010.0</v>
      </c>
      <c r="D79" s="1" t="s">
        <v>5</v>
      </c>
      <c r="E79" s="1" t="s">
        <v>23</v>
      </c>
      <c r="F79" s="87">
        <v>82.1</v>
      </c>
    </row>
    <row r="80">
      <c r="A80" s="2" t="s">
        <v>15</v>
      </c>
      <c r="B80" s="1" t="s">
        <v>377</v>
      </c>
      <c r="C80" s="5">
        <v>2010.0</v>
      </c>
      <c r="D80" s="1" t="s">
        <v>5</v>
      </c>
      <c r="E80" s="1" t="s">
        <v>23</v>
      </c>
      <c r="F80" s="87">
        <v>73.8</v>
      </c>
    </row>
    <row r="81">
      <c r="A81" s="2" t="s">
        <v>16</v>
      </c>
      <c r="B81" s="1" t="s">
        <v>382</v>
      </c>
      <c r="C81" s="5">
        <v>2010.0</v>
      </c>
      <c r="D81" s="1" t="s">
        <v>5</v>
      </c>
      <c r="E81" s="1" t="s">
        <v>23</v>
      </c>
      <c r="F81" s="87">
        <v>81.5</v>
      </c>
    </row>
    <row r="82">
      <c r="A82" s="2" t="s">
        <v>17</v>
      </c>
      <c r="B82" s="1" t="s">
        <v>404</v>
      </c>
      <c r="C82" s="5">
        <v>2010.0</v>
      </c>
      <c r="D82" s="1" t="s">
        <v>5</v>
      </c>
      <c r="E82" s="1" t="s">
        <v>23</v>
      </c>
      <c r="F82" s="87">
        <v>78.0</v>
      </c>
    </row>
    <row r="83">
      <c r="A83" s="2" t="s">
        <v>18</v>
      </c>
      <c r="B83" s="1" t="s">
        <v>383</v>
      </c>
      <c r="C83" s="5">
        <v>2010.0</v>
      </c>
      <c r="D83" s="1" t="s">
        <v>5</v>
      </c>
      <c r="E83" s="1" t="s">
        <v>23</v>
      </c>
      <c r="F83" s="87">
        <v>78.7</v>
      </c>
    </row>
    <row r="84">
      <c r="A84" s="2" t="s">
        <v>19</v>
      </c>
      <c r="B84" s="1" t="s">
        <v>380</v>
      </c>
      <c r="C84" s="5">
        <v>2010.0</v>
      </c>
      <c r="D84" s="1" t="s">
        <v>5</v>
      </c>
      <c r="E84" s="1" t="s">
        <v>23</v>
      </c>
      <c r="F84" s="87">
        <v>72.7</v>
      </c>
    </row>
    <row r="85">
      <c r="A85" s="2" t="s">
        <v>20</v>
      </c>
      <c r="B85" s="1" t="s">
        <v>387</v>
      </c>
      <c r="C85" s="5">
        <v>2010.0</v>
      </c>
      <c r="D85" s="1" t="s">
        <v>5</v>
      </c>
      <c r="E85" s="1" t="s">
        <v>23</v>
      </c>
      <c r="F85" s="87">
        <v>84.3</v>
      </c>
    </row>
    <row r="86">
      <c r="A86" s="2" t="s">
        <v>21</v>
      </c>
      <c r="B86" s="1" t="s">
        <v>393</v>
      </c>
      <c r="C86" s="5">
        <v>2010.0</v>
      </c>
      <c r="D86" s="1" t="s">
        <v>5</v>
      </c>
      <c r="E86" s="1" t="s">
        <v>23</v>
      </c>
      <c r="F86" s="87">
        <v>82.5</v>
      </c>
    </row>
    <row r="87">
      <c r="A87" s="2" t="s">
        <v>22</v>
      </c>
      <c r="B87" s="1" t="s">
        <v>408</v>
      </c>
      <c r="C87" s="5">
        <v>2010.0</v>
      </c>
      <c r="D87" s="1" t="s">
        <v>5</v>
      </c>
      <c r="E87" s="1" t="s">
        <v>23</v>
      </c>
      <c r="F87" s="87">
        <v>87.6</v>
      </c>
    </row>
    <row r="88">
      <c r="A88" s="2" t="s">
        <v>23</v>
      </c>
      <c r="B88" s="1" t="s">
        <v>379</v>
      </c>
      <c r="C88" s="5">
        <v>2010.0</v>
      </c>
      <c r="D88" s="1" t="s">
        <v>5</v>
      </c>
      <c r="E88" s="1" t="s">
        <v>23</v>
      </c>
      <c r="F88" s="87">
        <v>73.6</v>
      </c>
    </row>
    <row r="89">
      <c r="A89" s="2" t="s">
        <v>24</v>
      </c>
      <c r="B89" s="1" t="s">
        <v>386</v>
      </c>
      <c r="C89" s="5">
        <v>2010.0</v>
      </c>
      <c r="D89" s="1" t="s">
        <v>5</v>
      </c>
      <c r="E89" s="1" t="s">
        <v>23</v>
      </c>
      <c r="F89" s="87">
        <v>78.2</v>
      </c>
    </row>
    <row r="90">
      <c r="A90" s="2" t="s">
        <v>25</v>
      </c>
      <c r="B90" s="1" t="s">
        <v>406</v>
      </c>
      <c r="C90" s="5">
        <v>2010.0</v>
      </c>
      <c r="D90" s="1" t="s">
        <v>5</v>
      </c>
      <c r="E90" s="1" t="s">
        <v>23</v>
      </c>
      <c r="F90" s="87">
        <v>82.4</v>
      </c>
    </row>
    <row r="91">
      <c r="A91" s="2" t="s">
        <v>26</v>
      </c>
      <c r="B91" s="1" t="s">
        <v>392</v>
      </c>
      <c r="C91" s="5">
        <v>2010.0</v>
      </c>
      <c r="D91" s="1" t="s">
        <v>5</v>
      </c>
      <c r="E91" s="1" t="s">
        <v>23</v>
      </c>
      <c r="F91" s="87">
        <v>79.0</v>
      </c>
    </row>
    <row r="92">
      <c r="A92" s="2" t="s">
        <v>27</v>
      </c>
      <c r="B92" s="1" t="s">
        <v>389</v>
      </c>
      <c r="C92" s="5">
        <v>2010.0</v>
      </c>
      <c r="D92" s="1" t="s">
        <v>5</v>
      </c>
      <c r="E92" s="1" t="s">
        <v>23</v>
      </c>
      <c r="F92" s="87">
        <v>83.9</v>
      </c>
    </row>
    <row r="93">
      <c r="A93" s="2" t="s">
        <v>28</v>
      </c>
      <c r="B93" s="1" t="s">
        <v>391</v>
      </c>
      <c r="C93" s="5">
        <v>2010.0</v>
      </c>
      <c r="D93" s="1" t="s">
        <v>5</v>
      </c>
      <c r="E93" s="1" t="s">
        <v>23</v>
      </c>
      <c r="F93" s="87">
        <v>84.0</v>
      </c>
    </row>
    <row r="94">
      <c r="A94" s="2" t="s">
        <v>29</v>
      </c>
      <c r="B94" s="1" t="s">
        <v>396</v>
      </c>
      <c r="C94" s="5">
        <v>2010.0</v>
      </c>
      <c r="D94" s="1" t="s">
        <v>5</v>
      </c>
      <c r="E94" s="1" t="s">
        <v>23</v>
      </c>
      <c r="F94" s="87">
        <v>87.1</v>
      </c>
    </row>
    <row r="95">
      <c r="A95" s="2" t="s">
        <v>30</v>
      </c>
      <c r="B95" s="1" t="s">
        <v>376</v>
      </c>
      <c r="C95" s="5">
        <v>2010.0</v>
      </c>
      <c r="D95" s="1" t="s">
        <v>5</v>
      </c>
      <c r="E95" s="1" t="s">
        <v>23</v>
      </c>
      <c r="F95" s="87">
        <v>81.0</v>
      </c>
    </row>
    <row r="96">
      <c r="A96" s="2" t="s">
        <v>31</v>
      </c>
      <c r="B96" s="1" t="s">
        <v>407</v>
      </c>
      <c r="C96" s="5">
        <v>2010.0</v>
      </c>
      <c r="D96" s="1" t="s">
        <v>5</v>
      </c>
      <c r="E96" s="1" t="s">
        <v>23</v>
      </c>
      <c r="F96" s="87">
        <v>80.3</v>
      </c>
    </row>
    <row r="97">
      <c r="A97" s="2" t="s">
        <v>32</v>
      </c>
      <c r="B97" s="1" t="s">
        <v>381</v>
      </c>
      <c r="C97" s="5">
        <v>2010.0</v>
      </c>
      <c r="D97" s="1" t="s">
        <v>5</v>
      </c>
      <c r="E97" s="1" t="s">
        <v>23</v>
      </c>
      <c r="F97" s="87">
        <v>89.6</v>
      </c>
    </row>
    <row r="98">
      <c r="A98" s="2" t="s">
        <v>33</v>
      </c>
      <c r="B98" s="1" t="s">
        <v>390</v>
      </c>
      <c r="C98" s="5">
        <v>2010.0</v>
      </c>
      <c r="D98" s="1" t="s">
        <v>5</v>
      </c>
      <c r="E98" s="1" t="s">
        <v>23</v>
      </c>
      <c r="F98" s="87">
        <v>76.6</v>
      </c>
    </row>
    <row r="99">
      <c r="A99" s="2" t="s">
        <v>34</v>
      </c>
      <c r="B99" s="1" t="s">
        <v>398</v>
      </c>
      <c r="C99" s="5">
        <v>2010.0</v>
      </c>
      <c r="D99" s="1" t="s">
        <v>5</v>
      </c>
      <c r="E99" s="1" t="s">
        <v>23</v>
      </c>
      <c r="F99" s="87">
        <v>72.8</v>
      </c>
    </row>
    <row r="100">
      <c r="A100" s="2" t="s">
        <v>35</v>
      </c>
      <c r="B100" s="1" t="s">
        <v>399</v>
      </c>
      <c r="C100" s="5">
        <v>2010.0</v>
      </c>
      <c r="D100" s="1" t="s">
        <v>5</v>
      </c>
      <c r="E100" s="1" t="s">
        <v>23</v>
      </c>
      <c r="F100" s="87">
        <v>82.8</v>
      </c>
    </row>
    <row r="101">
      <c r="A101" s="2" t="s">
        <v>3</v>
      </c>
      <c r="B101" s="1" t="s">
        <v>400</v>
      </c>
      <c r="C101" s="5">
        <v>2015.0</v>
      </c>
      <c r="D101" s="1" t="s">
        <v>5</v>
      </c>
      <c r="E101" s="1" t="s">
        <v>23</v>
      </c>
      <c r="F101" s="87">
        <v>87.9</v>
      </c>
    </row>
    <row r="102">
      <c r="A102" s="2" t="s">
        <v>4</v>
      </c>
      <c r="B102" s="1" t="s">
        <v>378</v>
      </c>
      <c r="C102" s="5">
        <v>2015.0</v>
      </c>
      <c r="D102" s="1" t="s">
        <v>5</v>
      </c>
      <c r="E102" s="1" t="s">
        <v>23</v>
      </c>
      <c r="F102" s="87">
        <v>83.5</v>
      </c>
    </row>
    <row r="103">
      <c r="A103" s="2" t="s">
        <v>5</v>
      </c>
      <c r="B103" s="1" t="s">
        <v>384</v>
      </c>
      <c r="C103" s="5">
        <v>2015.0</v>
      </c>
      <c r="D103" s="1" t="s">
        <v>5</v>
      </c>
      <c r="E103" s="1" t="s">
        <v>23</v>
      </c>
      <c r="F103" s="87">
        <v>92.6</v>
      </c>
    </row>
    <row r="104">
      <c r="A104" s="2" t="s">
        <v>6</v>
      </c>
      <c r="B104" s="1" t="s">
        <v>394</v>
      </c>
      <c r="C104" s="5">
        <v>2015.0</v>
      </c>
      <c r="D104" s="1" t="s">
        <v>5</v>
      </c>
      <c r="E104" s="1" t="s">
        <v>23</v>
      </c>
      <c r="F104" s="87">
        <v>88.7</v>
      </c>
    </row>
    <row r="105">
      <c r="A105" s="2" t="s">
        <v>7</v>
      </c>
      <c r="B105" s="1" t="s">
        <v>385</v>
      </c>
      <c r="C105" s="5">
        <v>2015.0</v>
      </c>
      <c r="D105" s="1" t="s">
        <v>5</v>
      </c>
      <c r="E105" s="1" t="s">
        <v>23</v>
      </c>
      <c r="F105" s="87">
        <v>81.6</v>
      </c>
    </row>
    <row r="106">
      <c r="A106" s="2" t="s">
        <v>8</v>
      </c>
      <c r="B106" s="1" t="s">
        <v>405</v>
      </c>
      <c r="C106" s="5">
        <v>2015.0</v>
      </c>
      <c r="D106" s="1" t="s">
        <v>5</v>
      </c>
      <c r="E106" s="1" t="s">
        <v>23</v>
      </c>
      <c r="F106" s="87">
        <v>91.0</v>
      </c>
    </row>
    <row r="107">
      <c r="A107" s="2" t="s">
        <v>9</v>
      </c>
      <c r="B107" s="1" t="s">
        <v>397</v>
      </c>
      <c r="C107" s="5">
        <v>2015.0</v>
      </c>
      <c r="D107" s="1" t="s">
        <v>5</v>
      </c>
      <c r="E107" s="1" t="s">
        <v>23</v>
      </c>
      <c r="F107" s="87">
        <v>83.6</v>
      </c>
    </row>
    <row r="108">
      <c r="A108" s="2" t="s">
        <v>10</v>
      </c>
      <c r="B108" s="1" t="s">
        <v>388</v>
      </c>
      <c r="C108" s="5">
        <v>2015.0</v>
      </c>
      <c r="D108" s="1" t="s">
        <v>5</v>
      </c>
      <c r="E108" s="1" t="s">
        <v>23</v>
      </c>
      <c r="F108" s="87">
        <v>77.5</v>
      </c>
    </row>
    <row r="109">
      <c r="A109" s="2" t="s">
        <v>11</v>
      </c>
      <c r="B109" s="1" t="s">
        <v>402</v>
      </c>
      <c r="C109" s="5">
        <v>2015.0</v>
      </c>
      <c r="D109" s="1" t="s">
        <v>5</v>
      </c>
      <c r="E109" s="1" t="s">
        <v>23</v>
      </c>
      <c r="F109" s="87">
        <v>86.8</v>
      </c>
    </row>
    <row r="110">
      <c r="A110" s="2" t="s">
        <v>12</v>
      </c>
      <c r="B110" s="1" t="s">
        <v>401</v>
      </c>
      <c r="C110" s="5">
        <v>2015.0</v>
      </c>
      <c r="D110" s="1" t="s">
        <v>5</v>
      </c>
      <c r="E110" s="1" t="s">
        <v>23</v>
      </c>
      <c r="F110" s="87">
        <v>107.8</v>
      </c>
    </row>
    <row r="111">
      <c r="A111" s="2" t="s">
        <v>13</v>
      </c>
      <c r="B111" s="1" t="s">
        <v>403</v>
      </c>
      <c r="C111" s="5">
        <v>2015.0</v>
      </c>
      <c r="D111" s="1" t="s">
        <v>5</v>
      </c>
      <c r="E111" s="1" t="s">
        <v>23</v>
      </c>
      <c r="F111" s="87">
        <v>86.7</v>
      </c>
    </row>
    <row r="112">
      <c r="A112" s="2" t="s">
        <v>14</v>
      </c>
      <c r="B112" s="1" t="s">
        <v>395</v>
      </c>
      <c r="C112" s="5">
        <v>2015.0</v>
      </c>
      <c r="D112" s="1" t="s">
        <v>5</v>
      </c>
      <c r="E112" s="1" t="s">
        <v>23</v>
      </c>
      <c r="F112" s="87">
        <v>91.4</v>
      </c>
    </row>
    <row r="113">
      <c r="A113" s="2" t="s">
        <v>15</v>
      </c>
      <c r="B113" s="1" t="s">
        <v>377</v>
      </c>
      <c r="C113" s="5">
        <v>2015.0</v>
      </c>
      <c r="D113" s="1" t="s">
        <v>5</v>
      </c>
      <c r="E113" s="1" t="s">
        <v>23</v>
      </c>
      <c r="F113" s="87">
        <v>82.6</v>
      </c>
    </row>
    <row r="114">
      <c r="A114" s="2" t="s">
        <v>16</v>
      </c>
      <c r="B114" s="1" t="s">
        <v>382</v>
      </c>
      <c r="C114" s="5">
        <v>2015.0</v>
      </c>
      <c r="D114" s="1" t="s">
        <v>5</v>
      </c>
      <c r="E114" s="1" t="s">
        <v>23</v>
      </c>
      <c r="F114" s="87">
        <v>91.1</v>
      </c>
    </row>
    <row r="115">
      <c r="A115" s="2" t="s">
        <v>17</v>
      </c>
      <c r="B115" s="1" t="s">
        <v>404</v>
      </c>
      <c r="C115" s="5">
        <v>2015.0</v>
      </c>
      <c r="D115" s="1" t="s">
        <v>5</v>
      </c>
      <c r="E115" s="1" t="s">
        <v>23</v>
      </c>
      <c r="F115" s="87">
        <v>85.9</v>
      </c>
    </row>
    <row r="116">
      <c r="A116" s="2" t="s">
        <v>18</v>
      </c>
      <c r="B116" s="1" t="s">
        <v>383</v>
      </c>
      <c r="C116" s="5">
        <v>2015.0</v>
      </c>
      <c r="D116" s="1" t="s">
        <v>5</v>
      </c>
      <c r="E116" s="1" t="s">
        <v>23</v>
      </c>
      <c r="F116" s="87">
        <v>88.8</v>
      </c>
    </row>
    <row r="117">
      <c r="A117" s="2" t="s">
        <v>19</v>
      </c>
      <c r="B117" s="1" t="s">
        <v>380</v>
      </c>
      <c r="C117" s="5">
        <v>2015.0</v>
      </c>
      <c r="D117" s="1" t="s">
        <v>5</v>
      </c>
      <c r="E117" s="1" t="s">
        <v>23</v>
      </c>
      <c r="F117" s="87">
        <v>76.9</v>
      </c>
    </row>
    <row r="118">
      <c r="A118" s="2" t="s">
        <v>20</v>
      </c>
      <c r="B118" s="1" t="s">
        <v>387</v>
      </c>
      <c r="C118" s="5">
        <v>2015.0</v>
      </c>
      <c r="D118" s="1" t="s">
        <v>5</v>
      </c>
      <c r="E118" s="1" t="s">
        <v>23</v>
      </c>
      <c r="F118" s="87">
        <v>90.2</v>
      </c>
    </row>
    <row r="119">
      <c r="A119" s="2" t="s">
        <v>21</v>
      </c>
      <c r="B119" s="1" t="s">
        <v>393</v>
      </c>
      <c r="C119" s="5">
        <v>2015.0</v>
      </c>
      <c r="D119" s="1" t="s">
        <v>5</v>
      </c>
      <c r="E119" s="1" t="s">
        <v>23</v>
      </c>
      <c r="F119" s="87">
        <v>86.7</v>
      </c>
    </row>
    <row r="120">
      <c r="A120" s="2" t="s">
        <v>22</v>
      </c>
      <c r="B120" s="1" t="s">
        <v>408</v>
      </c>
      <c r="C120" s="5">
        <v>2015.0</v>
      </c>
      <c r="D120" s="1" t="s">
        <v>5</v>
      </c>
      <c r="E120" s="1" t="s">
        <v>23</v>
      </c>
      <c r="F120" s="87">
        <v>92.6</v>
      </c>
    </row>
    <row r="121">
      <c r="A121" s="2" t="s">
        <v>23</v>
      </c>
      <c r="B121" s="1" t="s">
        <v>379</v>
      </c>
      <c r="C121" s="5">
        <v>2015.0</v>
      </c>
      <c r="D121" s="1" t="s">
        <v>5</v>
      </c>
      <c r="E121" s="1" t="s">
        <v>23</v>
      </c>
      <c r="F121" s="87">
        <v>80.8</v>
      </c>
    </row>
    <row r="122">
      <c r="A122" s="2" t="s">
        <v>24</v>
      </c>
      <c r="B122" s="1" t="s">
        <v>386</v>
      </c>
      <c r="C122" s="5">
        <v>2015.0</v>
      </c>
      <c r="D122" s="1" t="s">
        <v>5</v>
      </c>
      <c r="E122" s="1" t="s">
        <v>23</v>
      </c>
      <c r="F122" s="87">
        <v>90.5</v>
      </c>
    </row>
    <row r="123">
      <c r="A123" s="2" t="s">
        <v>25</v>
      </c>
      <c r="B123" s="1" t="s">
        <v>406</v>
      </c>
      <c r="C123" s="5">
        <v>2015.0</v>
      </c>
      <c r="D123" s="1" t="s">
        <v>5</v>
      </c>
      <c r="E123" s="1" t="s">
        <v>23</v>
      </c>
      <c r="F123" s="87">
        <v>90.9</v>
      </c>
    </row>
    <row r="124">
      <c r="A124" s="2" t="s">
        <v>26</v>
      </c>
      <c r="B124" s="1" t="s">
        <v>392</v>
      </c>
      <c r="C124" s="5">
        <v>2015.0</v>
      </c>
      <c r="D124" s="1" t="s">
        <v>5</v>
      </c>
      <c r="E124" s="1" t="s">
        <v>23</v>
      </c>
      <c r="F124" s="87">
        <v>86.7</v>
      </c>
    </row>
    <row r="125">
      <c r="A125" s="2" t="s">
        <v>27</v>
      </c>
      <c r="B125" s="1" t="s">
        <v>389</v>
      </c>
      <c r="C125" s="5">
        <v>2015.0</v>
      </c>
      <c r="D125" s="1" t="s">
        <v>5</v>
      </c>
      <c r="E125" s="1" t="s">
        <v>23</v>
      </c>
      <c r="F125" s="87">
        <v>91.0</v>
      </c>
    </row>
    <row r="126">
      <c r="A126" s="2" t="s">
        <v>28</v>
      </c>
      <c r="B126" s="1" t="s">
        <v>391</v>
      </c>
      <c r="C126" s="5">
        <v>2015.0</v>
      </c>
      <c r="D126" s="1" t="s">
        <v>5</v>
      </c>
      <c r="E126" s="1" t="s">
        <v>23</v>
      </c>
      <c r="F126" s="87">
        <v>83.5</v>
      </c>
    </row>
    <row r="127">
      <c r="A127" s="2" t="s">
        <v>29</v>
      </c>
      <c r="B127" s="1" t="s">
        <v>396</v>
      </c>
      <c r="C127" s="5">
        <v>2015.0</v>
      </c>
      <c r="D127" s="1" t="s">
        <v>5</v>
      </c>
      <c r="E127" s="1" t="s">
        <v>23</v>
      </c>
      <c r="F127" s="87">
        <v>92.2</v>
      </c>
    </row>
    <row r="128">
      <c r="A128" s="2" t="s">
        <v>30</v>
      </c>
      <c r="B128" s="1" t="s">
        <v>376</v>
      </c>
      <c r="C128" s="5">
        <v>2015.0</v>
      </c>
      <c r="D128" s="1" t="s">
        <v>5</v>
      </c>
      <c r="E128" s="1" t="s">
        <v>23</v>
      </c>
      <c r="F128" s="87">
        <v>87.2</v>
      </c>
    </row>
    <row r="129">
      <c r="A129" s="2" t="s">
        <v>31</v>
      </c>
      <c r="B129" s="1" t="s">
        <v>407</v>
      </c>
      <c r="C129" s="5">
        <v>2015.0</v>
      </c>
      <c r="D129" s="1" t="s">
        <v>5</v>
      </c>
      <c r="E129" s="1" t="s">
        <v>23</v>
      </c>
      <c r="F129" s="87">
        <v>83.3</v>
      </c>
    </row>
    <row r="130">
      <c r="A130" s="2" t="s">
        <v>32</v>
      </c>
      <c r="B130" s="1" t="s">
        <v>381</v>
      </c>
      <c r="C130" s="5">
        <v>2015.0</v>
      </c>
      <c r="D130" s="1" t="s">
        <v>5</v>
      </c>
      <c r="E130" s="1" t="s">
        <v>23</v>
      </c>
      <c r="F130" s="87">
        <v>90.8</v>
      </c>
    </row>
    <row r="131">
      <c r="A131" s="2" t="s">
        <v>33</v>
      </c>
      <c r="B131" s="1" t="s">
        <v>390</v>
      </c>
      <c r="C131" s="5">
        <v>2015.0</v>
      </c>
      <c r="D131" s="1" t="s">
        <v>5</v>
      </c>
      <c r="E131" s="1" t="s">
        <v>23</v>
      </c>
      <c r="F131" s="87">
        <v>82.8</v>
      </c>
    </row>
    <row r="132">
      <c r="A132" s="2" t="s">
        <v>34</v>
      </c>
      <c r="B132" s="1" t="s">
        <v>398</v>
      </c>
      <c r="C132" s="5">
        <v>2015.0</v>
      </c>
      <c r="D132" s="1" t="s">
        <v>5</v>
      </c>
      <c r="E132" s="1" t="s">
        <v>23</v>
      </c>
      <c r="F132" s="87">
        <v>84.1</v>
      </c>
    </row>
    <row r="133">
      <c r="A133" s="2" t="s">
        <v>35</v>
      </c>
      <c r="B133" s="1" t="s">
        <v>399</v>
      </c>
      <c r="C133" s="5">
        <v>2015.0</v>
      </c>
      <c r="D133" s="1" t="s">
        <v>5</v>
      </c>
      <c r="E133" s="1" t="s">
        <v>23</v>
      </c>
      <c r="F133" s="87">
        <v>90.6</v>
      </c>
    </row>
    <row r="134">
      <c r="A134" s="2" t="s">
        <v>3</v>
      </c>
      <c r="B134" s="1" t="s">
        <v>400</v>
      </c>
      <c r="C134" s="5">
        <v>2020.0</v>
      </c>
      <c r="D134" s="1" t="s">
        <v>5</v>
      </c>
      <c r="E134" s="1" t="s">
        <v>23</v>
      </c>
      <c r="F134" s="87">
        <v>84.2</v>
      </c>
    </row>
    <row r="135">
      <c r="A135" s="2" t="s">
        <v>4</v>
      </c>
      <c r="B135" s="1" t="s">
        <v>378</v>
      </c>
      <c r="C135" s="5">
        <v>2020.0</v>
      </c>
      <c r="D135" s="1" t="s">
        <v>5</v>
      </c>
      <c r="E135" s="1" t="s">
        <v>23</v>
      </c>
      <c r="F135" s="87">
        <v>82.1</v>
      </c>
    </row>
    <row r="136">
      <c r="A136" s="2" t="s">
        <v>5</v>
      </c>
      <c r="B136" s="1" t="s">
        <v>384</v>
      </c>
      <c r="C136" s="5">
        <v>2020.0</v>
      </c>
      <c r="D136" s="1" t="s">
        <v>5</v>
      </c>
      <c r="E136" s="1" t="s">
        <v>23</v>
      </c>
      <c r="F136" s="87">
        <v>88.2</v>
      </c>
    </row>
    <row r="137">
      <c r="A137" s="2" t="s">
        <v>6</v>
      </c>
      <c r="B137" s="1" t="s">
        <v>394</v>
      </c>
      <c r="C137" s="5">
        <v>2020.0</v>
      </c>
      <c r="D137" s="1" t="s">
        <v>5</v>
      </c>
      <c r="E137" s="1" t="s">
        <v>23</v>
      </c>
      <c r="F137" s="87">
        <v>89.4</v>
      </c>
    </row>
    <row r="138">
      <c r="A138" s="2" t="s">
        <v>7</v>
      </c>
      <c r="B138" s="1" t="s">
        <v>385</v>
      </c>
      <c r="C138" s="5">
        <v>2020.0</v>
      </c>
      <c r="D138" s="1" t="s">
        <v>5</v>
      </c>
      <c r="E138" s="1" t="s">
        <v>23</v>
      </c>
      <c r="F138" s="87">
        <v>77.9</v>
      </c>
    </row>
    <row r="139">
      <c r="A139" s="2" t="s">
        <v>8</v>
      </c>
      <c r="B139" s="1" t="s">
        <v>405</v>
      </c>
      <c r="C139" s="5">
        <v>2020.0</v>
      </c>
      <c r="D139" s="1" t="s">
        <v>5</v>
      </c>
      <c r="E139" s="1" t="s">
        <v>23</v>
      </c>
      <c r="F139" s="87">
        <v>82.2</v>
      </c>
    </row>
    <row r="140">
      <c r="A140" s="2" t="s">
        <v>9</v>
      </c>
      <c r="B140" s="1" t="s">
        <v>397</v>
      </c>
      <c r="C140" s="5">
        <v>2020.0</v>
      </c>
      <c r="D140" s="1" t="s">
        <v>5</v>
      </c>
      <c r="E140" s="1" t="s">
        <v>23</v>
      </c>
      <c r="F140" s="87">
        <v>77.2</v>
      </c>
    </row>
    <row r="141">
      <c r="A141" s="2" t="s">
        <v>10</v>
      </c>
      <c r="B141" s="1" t="s">
        <v>388</v>
      </c>
      <c r="C141" s="5">
        <v>2020.0</v>
      </c>
      <c r="D141" s="1" t="s">
        <v>5</v>
      </c>
      <c r="E141" s="1" t="s">
        <v>23</v>
      </c>
      <c r="F141" s="87">
        <v>73.5</v>
      </c>
    </row>
    <row r="142">
      <c r="A142" s="2" t="s">
        <v>11</v>
      </c>
      <c r="B142" s="1" t="s">
        <v>402</v>
      </c>
      <c r="C142" s="5">
        <v>2020.0</v>
      </c>
      <c r="D142" s="1" t="s">
        <v>5</v>
      </c>
      <c r="E142" s="1" t="s">
        <v>23</v>
      </c>
      <c r="F142" s="87">
        <v>82.3</v>
      </c>
    </row>
    <row r="143">
      <c r="A143" s="2" t="s">
        <v>12</v>
      </c>
      <c r="B143" s="1" t="s">
        <v>401</v>
      </c>
      <c r="C143" s="5">
        <v>2020.0</v>
      </c>
      <c r="D143" s="1" t="s">
        <v>5</v>
      </c>
      <c r="E143" s="1" t="s">
        <v>23</v>
      </c>
      <c r="F143" s="87">
        <v>111.2</v>
      </c>
    </row>
    <row r="144">
      <c r="A144" s="2" t="s">
        <v>13</v>
      </c>
      <c r="B144" s="1" t="s">
        <v>403</v>
      </c>
      <c r="C144" s="5">
        <v>2020.0</v>
      </c>
      <c r="D144" s="1" t="s">
        <v>5</v>
      </c>
      <c r="E144" s="1" t="s">
        <v>23</v>
      </c>
      <c r="F144" s="87">
        <v>77.7</v>
      </c>
    </row>
    <row r="145">
      <c r="A145" s="2" t="s">
        <v>14</v>
      </c>
      <c r="B145" s="1" t="s">
        <v>395</v>
      </c>
      <c r="C145" s="5">
        <v>2020.0</v>
      </c>
      <c r="D145" s="1" t="s">
        <v>5</v>
      </c>
      <c r="E145" s="1" t="s">
        <v>23</v>
      </c>
      <c r="F145" s="87">
        <v>82.0</v>
      </c>
    </row>
    <row r="146">
      <c r="A146" s="2" t="s">
        <v>15</v>
      </c>
      <c r="B146" s="1" t="s">
        <v>377</v>
      </c>
      <c r="C146" s="5">
        <v>2020.0</v>
      </c>
      <c r="D146" s="1" t="s">
        <v>5</v>
      </c>
      <c r="E146" s="1" t="s">
        <v>23</v>
      </c>
      <c r="F146" s="87">
        <v>76.7</v>
      </c>
    </row>
    <row r="147">
      <c r="A147" s="2" t="s">
        <v>16</v>
      </c>
      <c r="B147" s="1" t="s">
        <v>382</v>
      </c>
      <c r="C147" s="5">
        <v>2020.0</v>
      </c>
      <c r="D147" s="1" t="s">
        <v>5</v>
      </c>
      <c r="E147" s="1" t="s">
        <v>23</v>
      </c>
      <c r="F147" s="87">
        <v>90.5</v>
      </c>
    </row>
    <row r="148">
      <c r="A148" s="2" t="s">
        <v>17</v>
      </c>
      <c r="B148" s="1" t="s">
        <v>404</v>
      </c>
      <c r="C148" s="5">
        <v>2020.0</v>
      </c>
      <c r="D148" s="1" t="s">
        <v>5</v>
      </c>
      <c r="E148" s="1" t="s">
        <v>23</v>
      </c>
      <c r="F148" s="87">
        <v>81.5</v>
      </c>
    </row>
    <row r="149">
      <c r="A149" s="2" t="s">
        <v>18</v>
      </c>
      <c r="B149" s="1" t="s">
        <v>383</v>
      </c>
      <c r="C149" s="5">
        <v>2020.0</v>
      </c>
      <c r="D149" s="1" t="s">
        <v>5</v>
      </c>
      <c r="E149" s="1" t="s">
        <v>23</v>
      </c>
      <c r="F149" s="87">
        <v>88.4</v>
      </c>
    </row>
    <row r="150">
      <c r="A150" s="2" t="s">
        <v>19</v>
      </c>
      <c r="B150" s="1" t="s">
        <v>380</v>
      </c>
      <c r="C150" s="5">
        <v>2020.0</v>
      </c>
      <c r="D150" s="1" t="s">
        <v>5</v>
      </c>
      <c r="E150" s="1" t="s">
        <v>23</v>
      </c>
      <c r="F150" s="87">
        <v>73.8</v>
      </c>
    </row>
    <row r="151">
      <c r="A151" s="2" t="s">
        <v>20</v>
      </c>
      <c r="B151" s="1" t="s">
        <v>387</v>
      </c>
      <c r="C151" s="5">
        <v>2020.0</v>
      </c>
      <c r="D151" s="1" t="s">
        <v>5</v>
      </c>
      <c r="E151" s="1" t="s">
        <v>23</v>
      </c>
      <c r="F151" s="87">
        <v>84.9</v>
      </c>
    </row>
    <row r="152">
      <c r="A152" s="2" t="s">
        <v>21</v>
      </c>
      <c r="B152" s="1" t="s">
        <v>393</v>
      </c>
      <c r="C152" s="5">
        <v>2020.0</v>
      </c>
      <c r="D152" s="1" t="s">
        <v>5</v>
      </c>
      <c r="E152" s="1" t="s">
        <v>23</v>
      </c>
      <c r="F152" s="87">
        <v>81.0</v>
      </c>
    </row>
    <row r="153">
      <c r="A153" s="2" t="s">
        <v>22</v>
      </c>
      <c r="B153" s="1" t="s">
        <v>408</v>
      </c>
      <c r="C153" s="5">
        <v>2020.0</v>
      </c>
      <c r="D153" s="1" t="s">
        <v>5</v>
      </c>
      <c r="E153" s="1" t="s">
        <v>23</v>
      </c>
      <c r="F153" s="87">
        <v>86.9</v>
      </c>
    </row>
    <row r="154">
      <c r="A154" s="2" t="s">
        <v>23</v>
      </c>
      <c r="B154" s="1" t="s">
        <v>379</v>
      </c>
      <c r="C154" s="5">
        <v>2020.0</v>
      </c>
      <c r="D154" s="1" t="s">
        <v>5</v>
      </c>
      <c r="E154" s="1" t="s">
        <v>23</v>
      </c>
      <c r="F154" s="87">
        <v>82.3</v>
      </c>
    </row>
    <row r="155">
      <c r="A155" s="2" t="s">
        <v>24</v>
      </c>
      <c r="B155" s="1" t="s">
        <v>386</v>
      </c>
      <c r="C155" s="5">
        <v>2020.0</v>
      </c>
      <c r="D155" s="1" t="s">
        <v>5</v>
      </c>
      <c r="E155" s="1" t="s">
        <v>23</v>
      </c>
      <c r="F155" s="87">
        <v>81.6</v>
      </c>
    </row>
    <row r="156">
      <c r="A156" s="2" t="s">
        <v>25</v>
      </c>
      <c r="B156" s="1" t="s">
        <v>406</v>
      </c>
      <c r="C156" s="5">
        <v>2020.0</v>
      </c>
      <c r="D156" s="1" t="s">
        <v>5</v>
      </c>
      <c r="E156" s="1" t="s">
        <v>23</v>
      </c>
      <c r="F156" s="87">
        <v>88.7</v>
      </c>
    </row>
    <row r="157">
      <c r="A157" s="2" t="s">
        <v>26</v>
      </c>
      <c r="B157" s="1" t="s">
        <v>392</v>
      </c>
      <c r="C157" s="5">
        <v>2020.0</v>
      </c>
      <c r="D157" s="1" t="s">
        <v>5</v>
      </c>
      <c r="E157" s="1" t="s">
        <v>23</v>
      </c>
      <c r="F157" s="87">
        <v>88.2</v>
      </c>
    </row>
    <row r="158">
      <c r="A158" s="2" t="s">
        <v>27</v>
      </c>
      <c r="B158" s="1" t="s">
        <v>389</v>
      </c>
      <c r="C158" s="5">
        <v>2020.0</v>
      </c>
      <c r="D158" s="1" t="s">
        <v>5</v>
      </c>
      <c r="E158" s="1" t="s">
        <v>23</v>
      </c>
      <c r="F158" s="87">
        <v>83.6</v>
      </c>
    </row>
    <row r="159">
      <c r="A159" s="2" t="s">
        <v>28</v>
      </c>
      <c r="B159" s="1" t="s">
        <v>391</v>
      </c>
      <c r="C159" s="5">
        <v>2020.0</v>
      </c>
      <c r="D159" s="1" t="s">
        <v>5</v>
      </c>
      <c r="E159" s="1" t="s">
        <v>23</v>
      </c>
      <c r="F159" s="87">
        <v>84.0</v>
      </c>
    </row>
    <row r="160">
      <c r="A160" s="2" t="s">
        <v>29</v>
      </c>
      <c r="B160" s="1" t="s">
        <v>396</v>
      </c>
      <c r="C160" s="5">
        <v>2020.0</v>
      </c>
      <c r="D160" s="1" t="s">
        <v>5</v>
      </c>
      <c r="E160" s="1" t="s">
        <v>23</v>
      </c>
      <c r="F160" s="87">
        <v>85.3</v>
      </c>
    </row>
    <row r="161">
      <c r="A161" s="2" t="s">
        <v>30</v>
      </c>
      <c r="B161" s="1" t="s">
        <v>376</v>
      </c>
      <c r="C161" s="5">
        <v>2020.0</v>
      </c>
      <c r="D161" s="1" t="s">
        <v>5</v>
      </c>
      <c r="E161" s="1" t="s">
        <v>23</v>
      </c>
      <c r="F161" s="87">
        <v>88.3</v>
      </c>
    </row>
    <row r="162">
      <c r="A162" s="2" t="s">
        <v>31</v>
      </c>
      <c r="B162" s="1" t="s">
        <v>407</v>
      </c>
      <c r="C162" s="5">
        <v>2020.0</v>
      </c>
      <c r="D162" s="1" t="s">
        <v>5</v>
      </c>
      <c r="E162" s="1" t="s">
        <v>23</v>
      </c>
      <c r="F162" s="87">
        <v>81.8</v>
      </c>
    </row>
    <row r="163">
      <c r="A163" s="2" t="s">
        <v>32</v>
      </c>
      <c r="B163" s="1" t="s">
        <v>381</v>
      </c>
      <c r="C163" s="5">
        <v>2020.0</v>
      </c>
      <c r="D163" s="1" t="s">
        <v>5</v>
      </c>
      <c r="E163" s="1" t="s">
        <v>23</v>
      </c>
      <c r="F163" s="87">
        <v>87.4</v>
      </c>
    </row>
    <row r="164">
      <c r="A164" s="2" t="s">
        <v>33</v>
      </c>
      <c r="B164" s="1" t="s">
        <v>390</v>
      </c>
      <c r="C164" s="5">
        <v>2020.0</v>
      </c>
      <c r="D164" s="1" t="s">
        <v>5</v>
      </c>
      <c r="E164" s="1" t="s">
        <v>23</v>
      </c>
      <c r="F164" s="87">
        <v>76.1</v>
      </c>
    </row>
    <row r="165">
      <c r="A165" s="2" t="s">
        <v>34</v>
      </c>
      <c r="B165" s="1" t="s">
        <v>398</v>
      </c>
      <c r="C165" s="5">
        <v>2020.0</v>
      </c>
      <c r="D165" s="1" t="s">
        <v>5</v>
      </c>
      <c r="E165" s="1" t="s">
        <v>23</v>
      </c>
      <c r="F165" s="87">
        <v>81.5</v>
      </c>
    </row>
    <row r="166">
      <c r="A166" s="2" t="s">
        <v>35</v>
      </c>
      <c r="B166" s="1" t="s">
        <v>399</v>
      </c>
      <c r="C166" s="5">
        <v>2020.0</v>
      </c>
      <c r="D166" s="1" t="s">
        <v>5</v>
      </c>
      <c r="E166" s="1" t="s">
        <v>23</v>
      </c>
      <c r="F166" s="87">
        <v>85.3</v>
      </c>
    </row>
    <row r="167">
      <c r="A167" s="2" t="s">
        <v>3</v>
      </c>
      <c r="B167" s="1" t="s">
        <v>400</v>
      </c>
      <c r="C167" s="5">
        <v>2021.0</v>
      </c>
      <c r="D167" s="1" t="s">
        <v>5</v>
      </c>
      <c r="E167" s="1" t="s">
        <v>23</v>
      </c>
      <c r="F167" s="87">
        <v>83.9</v>
      </c>
    </row>
    <row r="168">
      <c r="A168" s="2" t="s">
        <v>4</v>
      </c>
      <c r="B168" s="1" t="s">
        <v>378</v>
      </c>
      <c r="C168" s="5">
        <v>2021.0</v>
      </c>
      <c r="D168" s="1" t="s">
        <v>5</v>
      </c>
      <c r="E168" s="1" t="s">
        <v>23</v>
      </c>
      <c r="F168" s="87">
        <v>82.2</v>
      </c>
    </row>
    <row r="169">
      <c r="A169" s="2" t="s">
        <v>5</v>
      </c>
      <c r="B169" s="1" t="s">
        <v>384</v>
      </c>
      <c r="C169" s="5">
        <v>2021.0</v>
      </c>
      <c r="D169" s="1" t="s">
        <v>5</v>
      </c>
      <c r="E169" s="1" t="s">
        <v>23</v>
      </c>
      <c r="F169" s="87">
        <v>88.2</v>
      </c>
    </row>
    <row r="170">
      <c r="A170" s="2" t="s">
        <v>6</v>
      </c>
      <c r="B170" s="1" t="s">
        <v>394</v>
      </c>
      <c r="C170" s="5">
        <v>2021.0</v>
      </c>
      <c r="D170" s="1" t="s">
        <v>5</v>
      </c>
      <c r="E170" s="1" t="s">
        <v>23</v>
      </c>
      <c r="F170" s="87">
        <v>89.9</v>
      </c>
    </row>
    <row r="171">
      <c r="A171" s="2" t="s">
        <v>7</v>
      </c>
      <c r="B171" s="1" t="s">
        <v>385</v>
      </c>
      <c r="C171" s="5">
        <v>2021.0</v>
      </c>
      <c r="D171" s="1" t="s">
        <v>5</v>
      </c>
      <c r="E171" s="1" t="s">
        <v>23</v>
      </c>
      <c r="F171" s="87">
        <v>76.1</v>
      </c>
    </row>
    <row r="172">
      <c r="A172" s="2" t="s">
        <v>8</v>
      </c>
      <c r="B172" s="1" t="s">
        <v>405</v>
      </c>
      <c r="C172" s="5">
        <v>2021.0</v>
      </c>
      <c r="D172" s="1" t="s">
        <v>5</v>
      </c>
      <c r="E172" s="1" t="s">
        <v>23</v>
      </c>
      <c r="F172" s="87">
        <v>82.8</v>
      </c>
    </row>
    <row r="173">
      <c r="A173" s="2" t="s">
        <v>9</v>
      </c>
      <c r="B173" s="1" t="s">
        <v>397</v>
      </c>
      <c r="C173" s="5">
        <v>2021.0</v>
      </c>
      <c r="D173" s="1" t="s">
        <v>5</v>
      </c>
      <c r="E173" s="1" t="s">
        <v>23</v>
      </c>
      <c r="F173" s="87">
        <v>78.9</v>
      </c>
    </row>
    <row r="174">
      <c r="A174" s="2" t="s">
        <v>10</v>
      </c>
      <c r="B174" s="1" t="s">
        <v>388</v>
      </c>
      <c r="C174" s="5">
        <v>2021.0</v>
      </c>
      <c r="D174" s="1" t="s">
        <v>5</v>
      </c>
      <c r="E174" s="1" t="s">
        <v>23</v>
      </c>
      <c r="F174" s="87">
        <v>72.0</v>
      </c>
    </row>
    <row r="175">
      <c r="A175" s="2" t="s">
        <v>11</v>
      </c>
      <c r="B175" s="1" t="s">
        <v>402</v>
      </c>
      <c r="C175" s="5">
        <v>2021.0</v>
      </c>
      <c r="D175" s="1" t="s">
        <v>5</v>
      </c>
      <c r="E175" s="1" t="s">
        <v>23</v>
      </c>
      <c r="F175" s="87">
        <v>83.5</v>
      </c>
    </row>
    <row r="176">
      <c r="A176" s="2" t="s">
        <v>12</v>
      </c>
      <c r="B176" s="1" t="s">
        <v>401</v>
      </c>
      <c r="C176" s="5">
        <v>2021.0</v>
      </c>
      <c r="D176" s="1" t="s">
        <v>5</v>
      </c>
      <c r="E176" s="1" t="s">
        <v>23</v>
      </c>
      <c r="F176" s="87">
        <v>112.5</v>
      </c>
    </row>
    <row r="177">
      <c r="A177" s="2" t="s">
        <v>13</v>
      </c>
      <c r="B177" s="1" t="s">
        <v>403</v>
      </c>
      <c r="C177" s="5">
        <v>2021.0</v>
      </c>
      <c r="D177" s="1" t="s">
        <v>5</v>
      </c>
      <c r="E177" s="1" t="s">
        <v>23</v>
      </c>
      <c r="F177" s="87">
        <v>78.5</v>
      </c>
    </row>
    <row r="178">
      <c r="A178" s="2" t="s">
        <v>14</v>
      </c>
      <c r="B178" s="1" t="s">
        <v>395</v>
      </c>
      <c r="C178" s="5">
        <v>2021.0</v>
      </c>
      <c r="D178" s="1" t="s">
        <v>5</v>
      </c>
      <c r="E178" s="1" t="s">
        <v>23</v>
      </c>
      <c r="F178" s="87">
        <v>81.3</v>
      </c>
    </row>
    <row r="179">
      <c r="A179" s="2" t="s">
        <v>15</v>
      </c>
      <c r="B179" s="1" t="s">
        <v>377</v>
      </c>
      <c r="C179" s="5">
        <v>2021.0</v>
      </c>
      <c r="D179" s="1" t="s">
        <v>5</v>
      </c>
      <c r="E179" s="1" t="s">
        <v>23</v>
      </c>
      <c r="F179" s="87">
        <v>76.2</v>
      </c>
    </row>
    <row r="180">
      <c r="A180" s="2" t="s">
        <v>16</v>
      </c>
      <c r="B180" s="1" t="s">
        <v>382</v>
      </c>
      <c r="C180" s="5">
        <v>2021.0</v>
      </c>
      <c r="D180" s="1" t="s">
        <v>5</v>
      </c>
      <c r="E180" s="1" t="s">
        <v>23</v>
      </c>
      <c r="F180" s="87">
        <v>89.4</v>
      </c>
    </row>
    <row r="181">
      <c r="A181" s="2" t="s">
        <v>17</v>
      </c>
      <c r="B181" s="1" t="s">
        <v>404</v>
      </c>
      <c r="C181" s="5">
        <v>2021.0</v>
      </c>
      <c r="D181" s="1" t="s">
        <v>5</v>
      </c>
      <c r="E181" s="1" t="s">
        <v>23</v>
      </c>
      <c r="F181" s="87">
        <v>83.8</v>
      </c>
    </row>
    <row r="182">
      <c r="A182" s="2" t="s">
        <v>18</v>
      </c>
      <c r="B182" s="1" t="s">
        <v>383</v>
      </c>
      <c r="C182" s="5">
        <v>2021.0</v>
      </c>
      <c r="D182" s="1" t="s">
        <v>5</v>
      </c>
      <c r="E182" s="1" t="s">
        <v>23</v>
      </c>
      <c r="F182" s="87">
        <v>87.4</v>
      </c>
    </row>
    <row r="183">
      <c r="A183" s="2" t="s">
        <v>19</v>
      </c>
      <c r="B183" s="1" t="s">
        <v>380</v>
      </c>
      <c r="C183" s="5">
        <v>2021.0</v>
      </c>
      <c r="D183" s="1" t="s">
        <v>5</v>
      </c>
      <c r="E183" s="1" t="s">
        <v>23</v>
      </c>
      <c r="F183" s="87">
        <v>71.4</v>
      </c>
    </row>
    <row r="184">
      <c r="A184" s="2" t="s">
        <v>20</v>
      </c>
      <c r="B184" s="1" t="s">
        <v>387</v>
      </c>
      <c r="C184" s="5">
        <v>2021.0</v>
      </c>
      <c r="D184" s="1" t="s">
        <v>5</v>
      </c>
      <c r="E184" s="1" t="s">
        <v>23</v>
      </c>
      <c r="F184" s="87">
        <v>82.1</v>
      </c>
    </row>
    <row r="185">
      <c r="A185" s="2" t="s">
        <v>21</v>
      </c>
      <c r="B185" s="1" t="s">
        <v>393</v>
      </c>
      <c r="C185" s="5">
        <v>2021.0</v>
      </c>
      <c r="D185" s="1" t="s">
        <v>5</v>
      </c>
      <c r="E185" s="1" t="s">
        <v>23</v>
      </c>
      <c r="F185" s="87">
        <v>80.8</v>
      </c>
    </row>
    <row r="186">
      <c r="A186" s="2" t="s">
        <v>22</v>
      </c>
      <c r="B186" s="1" t="s">
        <v>408</v>
      </c>
      <c r="C186" s="5">
        <v>2021.0</v>
      </c>
      <c r="D186" s="1" t="s">
        <v>5</v>
      </c>
      <c r="E186" s="1" t="s">
        <v>23</v>
      </c>
      <c r="F186" s="87">
        <v>87.5</v>
      </c>
    </row>
    <row r="187">
      <c r="A187" s="2" t="s">
        <v>23</v>
      </c>
      <c r="B187" s="1" t="s">
        <v>379</v>
      </c>
      <c r="C187" s="5">
        <v>2021.0</v>
      </c>
      <c r="D187" s="1" t="s">
        <v>5</v>
      </c>
      <c r="E187" s="1" t="s">
        <v>23</v>
      </c>
      <c r="F187" s="87">
        <v>79.4</v>
      </c>
    </row>
    <row r="188">
      <c r="A188" s="2" t="s">
        <v>24</v>
      </c>
      <c r="B188" s="1" t="s">
        <v>386</v>
      </c>
      <c r="C188" s="5">
        <v>2021.0</v>
      </c>
      <c r="D188" s="1" t="s">
        <v>5</v>
      </c>
      <c r="E188" s="1" t="s">
        <v>23</v>
      </c>
      <c r="F188" s="87">
        <v>80.7</v>
      </c>
    </row>
    <row r="189">
      <c r="A189" s="2" t="s">
        <v>25</v>
      </c>
      <c r="B189" s="1" t="s">
        <v>406</v>
      </c>
      <c r="C189" s="5">
        <v>2021.0</v>
      </c>
      <c r="D189" s="1" t="s">
        <v>5</v>
      </c>
      <c r="E189" s="1" t="s">
        <v>23</v>
      </c>
      <c r="F189" s="87">
        <v>90.5</v>
      </c>
    </row>
    <row r="190">
      <c r="A190" s="2" t="s">
        <v>26</v>
      </c>
      <c r="B190" s="1" t="s">
        <v>392</v>
      </c>
      <c r="C190" s="5">
        <v>2021.0</v>
      </c>
      <c r="D190" s="1" t="s">
        <v>5</v>
      </c>
      <c r="E190" s="1" t="s">
        <v>23</v>
      </c>
      <c r="F190" s="87">
        <v>91.3</v>
      </c>
    </row>
    <row r="191">
      <c r="A191" s="2" t="s">
        <v>27</v>
      </c>
      <c r="B191" s="1" t="s">
        <v>389</v>
      </c>
      <c r="C191" s="5">
        <v>2021.0</v>
      </c>
      <c r="D191" s="1" t="s">
        <v>5</v>
      </c>
      <c r="E191" s="1" t="s">
        <v>23</v>
      </c>
      <c r="F191" s="87">
        <v>81.9</v>
      </c>
    </row>
    <row r="192">
      <c r="A192" s="2" t="s">
        <v>28</v>
      </c>
      <c r="B192" s="1" t="s">
        <v>391</v>
      </c>
      <c r="C192" s="5">
        <v>2021.0</v>
      </c>
      <c r="D192" s="1" t="s">
        <v>5</v>
      </c>
      <c r="E192" s="1" t="s">
        <v>23</v>
      </c>
      <c r="F192" s="87">
        <v>83.6</v>
      </c>
    </row>
    <row r="193">
      <c r="A193" s="2" t="s">
        <v>29</v>
      </c>
      <c r="B193" s="1" t="s">
        <v>396</v>
      </c>
      <c r="C193" s="5">
        <v>2021.0</v>
      </c>
      <c r="D193" s="1" t="s">
        <v>5</v>
      </c>
      <c r="E193" s="1" t="s">
        <v>23</v>
      </c>
      <c r="F193" s="87">
        <v>86.0</v>
      </c>
    </row>
    <row r="194">
      <c r="A194" s="2" t="s">
        <v>30</v>
      </c>
      <c r="B194" s="1" t="s">
        <v>376</v>
      </c>
      <c r="C194" s="5">
        <v>2021.0</v>
      </c>
      <c r="D194" s="1" t="s">
        <v>5</v>
      </c>
      <c r="E194" s="1" t="s">
        <v>23</v>
      </c>
      <c r="F194" s="87">
        <v>93.2</v>
      </c>
    </row>
    <row r="195">
      <c r="A195" s="2" t="s">
        <v>31</v>
      </c>
      <c r="B195" s="1" t="s">
        <v>407</v>
      </c>
      <c r="C195" s="5">
        <v>2021.0</v>
      </c>
      <c r="D195" s="1" t="s">
        <v>5</v>
      </c>
      <c r="E195" s="1" t="s">
        <v>23</v>
      </c>
      <c r="F195" s="87">
        <v>81.6</v>
      </c>
    </row>
    <row r="196">
      <c r="A196" s="2" t="s">
        <v>32</v>
      </c>
      <c r="B196" s="1" t="s">
        <v>381</v>
      </c>
      <c r="C196" s="5">
        <v>2021.0</v>
      </c>
      <c r="D196" s="1" t="s">
        <v>5</v>
      </c>
      <c r="E196" s="1" t="s">
        <v>23</v>
      </c>
      <c r="F196" s="87">
        <v>86.9</v>
      </c>
    </row>
    <row r="197">
      <c r="A197" s="2" t="s">
        <v>33</v>
      </c>
      <c r="B197" s="1" t="s">
        <v>390</v>
      </c>
      <c r="C197" s="5">
        <v>2021.0</v>
      </c>
      <c r="D197" s="1" t="s">
        <v>5</v>
      </c>
      <c r="E197" s="1" t="s">
        <v>23</v>
      </c>
      <c r="F197" s="87">
        <v>73.6</v>
      </c>
    </row>
    <row r="198">
      <c r="A198" s="2" t="s">
        <v>34</v>
      </c>
      <c r="B198" s="1" t="s">
        <v>398</v>
      </c>
      <c r="C198" s="5">
        <v>2021.0</v>
      </c>
      <c r="D198" s="1" t="s">
        <v>5</v>
      </c>
      <c r="E198" s="1" t="s">
        <v>23</v>
      </c>
      <c r="F198" s="87">
        <v>83.6</v>
      </c>
    </row>
    <row r="199">
      <c r="A199" s="2" t="s">
        <v>35</v>
      </c>
      <c r="B199" s="1" t="s">
        <v>399</v>
      </c>
      <c r="C199" s="5">
        <v>2021.0</v>
      </c>
      <c r="D199" s="1" t="s">
        <v>5</v>
      </c>
      <c r="E199" s="1" t="s">
        <v>23</v>
      </c>
      <c r="F199" s="87">
        <v>83.7</v>
      </c>
    </row>
    <row r="200">
      <c r="A200" s="2" t="s">
        <v>3</v>
      </c>
      <c r="B200" s="1" t="s">
        <v>400</v>
      </c>
      <c r="C200" s="5">
        <v>2022.0</v>
      </c>
      <c r="D200" s="1" t="s">
        <v>5</v>
      </c>
      <c r="E200" s="1" t="s">
        <v>23</v>
      </c>
      <c r="F200" s="5">
        <v>82.8907376</v>
      </c>
    </row>
    <row r="201">
      <c r="A201" s="2" t="s">
        <v>4</v>
      </c>
      <c r="B201" s="1" t="s">
        <v>378</v>
      </c>
      <c r="C201" s="5">
        <v>2022.0</v>
      </c>
      <c r="D201" s="1" t="s">
        <v>5</v>
      </c>
      <c r="E201" s="1" t="s">
        <v>23</v>
      </c>
      <c r="F201" s="5">
        <v>81.8219337</v>
      </c>
    </row>
    <row r="202">
      <c r="A202" s="2" t="s">
        <v>5</v>
      </c>
      <c r="B202" s="1" t="s">
        <v>384</v>
      </c>
      <c r="C202" s="5">
        <v>2022.0</v>
      </c>
      <c r="D202" s="1" t="s">
        <v>5</v>
      </c>
      <c r="E202" s="1" t="s">
        <v>23</v>
      </c>
      <c r="F202" s="5">
        <v>87.8218628</v>
      </c>
    </row>
    <row r="203">
      <c r="A203" s="2" t="s">
        <v>6</v>
      </c>
      <c r="B203" s="1" t="s">
        <v>394</v>
      </c>
      <c r="C203" s="5">
        <v>2022.0</v>
      </c>
      <c r="D203" s="1" t="s">
        <v>5</v>
      </c>
      <c r="E203" s="1" t="s">
        <v>23</v>
      </c>
      <c r="F203" s="5">
        <v>89.391069</v>
      </c>
    </row>
    <row r="204">
      <c r="A204" s="2" t="s">
        <v>7</v>
      </c>
      <c r="B204" s="1" t="s">
        <v>385</v>
      </c>
      <c r="C204" s="5">
        <v>2022.0</v>
      </c>
      <c r="D204" s="1" t="s">
        <v>5</v>
      </c>
      <c r="E204" s="1" t="s">
        <v>23</v>
      </c>
      <c r="F204" s="5">
        <v>75.2690643</v>
      </c>
    </row>
    <row r="205">
      <c r="A205" s="2" t="s">
        <v>8</v>
      </c>
      <c r="B205" s="1" t="s">
        <v>405</v>
      </c>
      <c r="C205" s="5">
        <v>2022.0</v>
      </c>
      <c r="D205" s="1" t="s">
        <v>5</v>
      </c>
      <c r="E205" s="1" t="s">
        <v>23</v>
      </c>
      <c r="F205" s="5">
        <v>80.9653273</v>
      </c>
    </row>
    <row r="206">
      <c r="A206" s="2" t="s">
        <v>9</v>
      </c>
      <c r="B206" s="1" t="s">
        <v>397</v>
      </c>
      <c r="C206" s="5">
        <v>2022.0</v>
      </c>
      <c r="D206" s="1" t="s">
        <v>5</v>
      </c>
      <c r="E206" s="1" t="s">
        <v>23</v>
      </c>
      <c r="F206" s="5">
        <v>75.8196313</v>
      </c>
    </row>
    <row r="207">
      <c r="A207" s="2" t="s">
        <v>10</v>
      </c>
      <c r="B207" s="1" t="s">
        <v>388</v>
      </c>
      <c r="C207" s="5">
        <v>2022.0</v>
      </c>
      <c r="D207" s="1" t="s">
        <v>5</v>
      </c>
      <c r="E207" s="1" t="s">
        <v>23</v>
      </c>
      <c r="F207" s="5">
        <v>71.3899087</v>
      </c>
    </row>
    <row r="208">
      <c r="A208" s="2" t="s">
        <v>11</v>
      </c>
      <c r="B208" s="1" t="s">
        <v>402</v>
      </c>
      <c r="C208" s="5">
        <v>2022.0</v>
      </c>
      <c r="D208" s="1" t="s">
        <v>5</v>
      </c>
      <c r="E208" s="1" t="s">
        <v>23</v>
      </c>
      <c r="F208" s="5">
        <v>80.4653386</v>
      </c>
    </row>
    <row r="209">
      <c r="A209" s="2" t="s">
        <v>12</v>
      </c>
      <c r="B209" s="1" t="s">
        <v>401</v>
      </c>
      <c r="C209" s="5">
        <v>2022.0</v>
      </c>
      <c r="D209" s="1" t="s">
        <v>5</v>
      </c>
      <c r="E209" s="1" t="s">
        <v>23</v>
      </c>
      <c r="F209" s="5">
        <v>109.045254</v>
      </c>
    </row>
    <row r="210">
      <c r="A210" s="2" t="s">
        <v>13</v>
      </c>
      <c r="B210" s="1" t="s">
        <v>403</v>
      </c>
      <c r="C210" s="5">
        <v>2022.0</v>
      </c>
      <c r="D210" s="1" t="s">
        <v>5</v>
      </c>
      <c r="E210" s="1" t="s">
        <v>23</v>
      </c>
      <c r="F210" s="5">
        <v>80.1599148</v>
      </c>
    </row>
    <row r="211">
      <c r="A211" s="2" t="s">
        <v>14</v>
      </c>
      <c r="B211" s="1" t="s">
        <v>395</v>
      </c>
      <c r="C211" s="5">
        <v>2022.0</v>
      </c>
      <c r="D211" s="1" t="s">
        <v>5</v>
      </c>
      <c r="E211" s="1" t="s">
        <v>23</v>
      </c>
      <c r="F211" s="5">
        <v>80.7710415</v>
      </c>
    </row>
    <row r="212">
      <c r="A212" s="2" t="s">
        <v>15</v>
      </c>
      <c r="B212" s="1" t="s">
        <v>377</v>
      </c>
      <c r="C212" s="5">
        <v>2022.0</v>
      </c>
      <c r="D212" s="1" t="s">
        <v>5</v>
      </c>
      <c r="E212" s="1" t="s">
        <v>23</v>
      </c>
      <c r="F212" s="5">
        <v>76.3682213</v>
      </c>
    </row>
    <row r="213">
      <c r="A213" s="2" t="s">
        <v>16</v>
      </c>
      <c r="B213" s="1" t="s">
        <v>382</v>
      </c>
      <c r="C213" s="5">
        <v>2022.0</v>
      </c>
      <c r="D213" s="1" t="s">
        <v>5</v>
      </c>
      <c r="E213" s="1" t="s">
        <v>23</v>
      </c>
      <c r="F213" s="5">
        <v>88.8496685</v>
      </c>
    </row>
    <row r="214">
      <c r="A214" s="2" t="s">
        <v>17</v>
      </c>
      <c r="B214" s="1" t="s">
        <v>404</v>
      </c>
      <c r="C214" s="5">
        <v>2022.0</v>
      </c>
      <c r="D214" s="1" t="s">
        <v>5</v>
      </c>
      <c r="E214" s="1" t="s">
        <v>23</v>
      </c>
      <c r="F214" s="5">
        <v>83.1279395</v>
      </c>
    </row>
    <row r="215">
      <c r="A215" s="2" t="s">
        <v>18</v>
      </c>
      <c r="B215" s="1" t="s">
        <v>383</v>
      </c>
      <c r="C215" s="5">
        <v>2022.0</v>
      </c>
      <c r="D215" s="1" t="s">
        <v>5</v>
      </c>
      <c r="E215" s="1" t="s">
        <v>23</v>
      </c>
      <c r="F215" s="5">
        <v>86.7691047</v>
      </c>
    </row>
    <row r="216">
      <c r="A216" s="2" t="s">
        <v>19</v>
      </c>
      <c r="B216" s="1" t="s">
        <v>380</v>
      </c>
      <c r="C216" s="5">
        <v>2022.0</v>
      </c>
      <c r="D216" s="1" t="s">
        <v>5</v>
      </c>
      <c r="E216" s="1" t="s">
        <v>23</v>
      </c>
      <c r="F216" s="5">
        <v>73.094661</v>
      </c>
    </row>
    <row r="217">
      <c r="A217" s="2" t="s">
        <v>20</v>
      </c>
      <c r="B217" s="1" t="s">
        <v>387</v>
      </c>
      <c r="C217" s="5">
        <v>2022.0</v>
      </c>
      <c r="D217" s="1" t="s">
        <v>5</v>
      </c>
      <c r="E217" s="1" t="s">
        <v>23</v>
      </c>
      <c r="F217" s="5">
        <v>81.1660649</v>
      </c>
    </row>
    <row r="218">
      <c r="A218" s="2" t="s">
        <v>21</v>
      </c>
      <c r="B218" s="1" t="s">
        <v>393</v>
      </c>
      <c r="C218" s="5">
        <v>2022.0</v>
      </c>
      <c r="D218" s="1" t="s">
        <v>5</v>
      </c>
      <c r="E218" s="1" t="s">
        <v>23</v>
      </c>
      <c r="F218" s="5">
        <v>79.6450837</v>
      </c>
    </row>
    <row r="219">
      <c r="A219" s="2" t="s">
        <v>22</v>
      </c>
      <c r="B219" s="1" t="s">
        <v>408</v>
      </c>
      <c r="C219" s="5">
        <v>2022.0</v>
      </c>
      <c r="D219" s="1" t="s">
        <v>5</v>
      </c>
      <c r="E219" s="1" t="s">
        <v>23</v>
      </c>
      <c r="F219" s="5">
        <v>86.2735527</v>
      </c>
    </row>
    <row r="220">
      <c r="A220" s="2" t="s">
        <v>23</v>
      </c>
      <c r="B220" s="1" t="s">
        <v>379</v>
      </c>
      <c r="C220" s="5">
        <v>2022.0</v>
      </c>
      <c r="D220" s="1" t="s">
        <v>5</v>
      </c>
      <c r="E220" s="1" t="s">
        <v>23</v>
      </c>
      <c r="F220" s="5">
        <v>73.6374318</v>
      </c>
    </row>
    <row r="221">
      <c r="A221" s="2" t="s">
        <v>24</v>
      </c>
      <c r="B221" s="1" t="s">
        <v>386</v>
      </c>
      <c r="C221" s="5">
        <v>2022.0</v>
      </c>
      <c r="D221" s="1" t="s">
        <v>5</v>
      </c>
      <c r="E221" s="1" t="s">
        <v>23</v>
      </c>
      <c r="F221" s="5">
        <v>80.7436382</v>
      </c>
    </row>
    <row r="222">
      <c r="A222" s="2" t="s">
        <v>25</v>
      </c>
      <c r="B222" s="1" t="s">
        <v>406</v>
      </c>
      <c r="C222" s="5">
        <v>2022.0</v>
      </c>
      <c r="D222" s="1" t="s">
        <v>5</v>
      </c>
      <c r="E222" s="1" t="s">
        <v>23</v>
      </c>
      <c r="F222" s="5">
        <v>87.9301288</v>
      </c>
    </row>
    <row r="223">
      <c r="A223" s="2" t="s">
        <v>26</v>
      </c>
      <c r="B223" s="1" t="s">
        <v>392</v>
      </c>
      <c r="C223" s="5">
        <v>2022.0</v>
      </c>
      <c r="D223" s="1" t="s">
        <v>5</v>
      </c>
      <c r="E223" s="1" t="s">
        <v>23</v>
      </c>
      <c r="F223" s="5">
        <v>93.0105825</v>
      </c>
    </row>
    <row r="224">
      <c r="A224" s="2" t="s">
        <v>27</v>
      </c>
      <c r="B224" s="1" t="s">
        <v>389</v>
      </c>
      <c r="C224" s="5">
        <v>2022.0</v>
      </c>
      <c r="D224" s="1" t="s">
        <v>5</v>
      </c>
      <c r="E224" s="1" t="s">
        <v>23</v>
      </c>
      <c r="F224" s="5">
        <v>81.9670737</v>
      </c>
    </row>
    <row r="225">
      <c r="A225" s="2" t="s">
        <v>28</v>
      </c>
      <c r="B225" s="1" t="s">
        <v>391</v>
      </c>
      <c r="C225" s="5">
        <v>2022.0</v>
      </c>
      <c r="D225" s="1" t="s">
        <v>5</v>
      </c>
      <c r="E225" s="1" t="s">
        <v>23</v>
      </c>
      <c r="F225" s="5">
        <v>82.4752267</v>
      </c>
    </row>
    <row r="226">
      <c r="A226" s="2" t="s">
        <v>29</v>
      </c>
      <c r="B226" s="1" t="s">
        <v>396</v>
      </c>
      <c r="C226" s="5">
        <v>2022.0</v>
      </c>
      <c r="D226" s="1" t="s">
        <v>5</v>
      </c>
      <c r="E226" s="1" t="s">
        <v>23</v>
      </c>
      <c r="F226" s="5">
        <v>82.6568382</v>
      </c>
    </row>
    <row r="227">
      <c r="A227" s="2" t="s">
        <v>30</v>
      </c>
      <c r="B227" s="1" t="s">
        <v>376</v>
      </c>
      <c r="C227" s="5">
        <v>2022.0</v>
      </c>
      <c r="D227" s="1" t="s">
        <v>5</v>
      </c>
      <c r="E227" s="1" t="s">
        <v>23</v>
      </c>
      <c r="F227" s="5">
        <v>93.5783069</v>
      </c>
    </row>
    <row r="228">
      <c r="A228" s="2" t="s">
        <v>31</v>
      </c>
      <c r="B228" s="1" t="s">
        <v>407</v>
      </c>
      <c r="C228" s="5">
        <v>2022.0</v>
      </c>
      <c r="D228" s="1" t="s">
        <v>5</v>
      </c>
      <c r="E228" s="1" t="s">
        <v>23</v>
      </c>
      <c r="F228" s="5">
        <v>80.0066765</v>
      </c>
    </row>
    <row r="229">
      <c r="A229" s="2" t="s">
        <v>32</v>
      </c>
      <c r="B229" s="1" t="s">
        <v>381</v>
      </c>
      <c r="C229" s="5">
        <v>2022.0</v>
      </c>
      <c r="D229" s="1" t="s">
        <v>5</v>
      </c>
      <c r="E229" s="1" t="s">
        <v>23</v>
      </c>
      <c r="F229" s="5">
        <v>86.9573406</v>
      </c>
    </row>
    <row r="230">
      <c r="A230" s="2" t="s">
        <v>33</v>
      </c>
      <c r="B230" s="1" t="s">
        <v>390</v>
      </c>
      <c r="C230" s="5">
        <v>2022.0</v>
      </c>
      <c r="D230" s="1" t="s">
        <v>5</v>
      </c>
      <c r="E230" s="1" t="s">
        <v>23</v>
      </c>
      <c r="F230" s="5">
        <v>73.635499</v>
      </c>
    </row>
    <row r="231">
      <c r="A231" s="2" t="s">
        <v>34</v>
      </c>
      <c r="B231" s="1" t="s">
        <v>398</v>
      </c>
      <c r="C231" s="5">
        <v>2022.0</v>
      </c>
      <c r="D231" s="1" t="s">
        <v>5</v>
      </c>
      <c r="E231" s="1" t="s">
        <v>23</v>
      </c>
      <c r="F231" s="5">
        <v>81.8462894</v>
      </c>
    </row>
    <row r="232">
      <c r="A232" s="2" t="s">
        <v>35</v>
      </c>
      <c r="B232" s="1" t="s">
        <v>399</v>
      </c>
      <c r="C232" s="5">
        <v>2022.0</v>
      </c>
      <c r="D232" s="1" t="s">
        <v>5</v>
      </c>
      <c r="E232" s="1" t="s">
        <v>23</v>
      </c>
      <c r="F232" s="5">
        <v>84.082395</v>
      </c>
    </row>
    <row r="233">
      <c r="A233" s="2" t="s">
        <v>4</v>
      </c>
      <c r="B233" s="1" t="s">
        <v>378</v>
      </c>
      <c r="C233" s="5">
        <v>2018.0</v>
      </c>
      <c r="D233" s="1" t="s">
        <v>5</v>
      </c>
      <c r="E233" s="1" t="s">
        <v>23</v>
      </c>
      <c r="F233" s="81">
        <v>80.0</v>
      </c>
    </row>
    <row r="234">
      <c r="A234" s="2" t="s">
        <v>5</v>
      </c>
      <c r="B234" s="1" t="s">
        <v>384</v>
      </c>
      <c r="C234" s="5">
        <v>2018.0</v>
      </c>
      <c r="D234" s="1" t="s">
        <v>5</v>
      </c>
      <c r="E234" s="1" t="s">
        <v>23</v>
      </c>
      <c r="F234" s="81">
        <v>85.9</v>
      </c>
    </row>
    <row r="235">
      <c r="A235" s="2" t="s">
        <v>6</v>
      </c>
      <c r="B235" s="1" t="s">
        <v>394</v>
      </c>
      <c r="C235" s="5">
        <v>2018.0</v>
      </c>
      <c r="D235" s="1" t="s">
        <v>5</v>
      </c>
      <c r="E235" s="1" t="s">
        <v>23</v>
      </c>
      <c r="F235" s="81">
        <v>85.4</v>
      </c>
    </row>
    <row r="236">
      <c r="A236" s="2" t="s">
        <v>7</v>
      </c>
      <c r="B236" s="1" t="s">
        <v>385</v>
      </c>
      <c r="C236" s="5">
        <v>2018.0</v>
      </c>
      <c r="D236" s="1" t="s">
        <v>5</v>
      </c>
      <c r="E236" s="1" t="s">
        <v>23</v>
      </c>
      <c r="F236" s="81">
        <v>77.0</v>
      </c>
    </row>
    <row r="237">
      <c r="A237" s="2" t="s">
        <v>8</v>
      </c>
      <c r="B237" s="1" t="s">
        <v>405</v>
      </c>
      <c r="C237" s="5">
        <v>2018.0</v>
      </c>
      <c r="D237" s="1" t="s">
        <v>5</v>
      </c>
      <c r="E237" s="1" t="s">
        <v>23</v>
      </c>
      <c r="F237" s="81">
        <v>80.7</v>
      </c>
    </row>
    <row r="238">
      <c r="A238" s="2" t="s">
        <v>9</v>
      </c>
      <c r="B238" s="1" t="s">
        <v>397</v>
      </c>
      <c r="C238" s="5">
        <v>2018.0</v>
      </c>
      <c r="D238" s="1" t="s">
        <v>5</v>
      </c>
      <c r="E238" s="1" t="s">
        <v>23</v>
      </c>
      <c r="F238" s="81">
        <v>78.7</v>
      </c>
    </row>
    <row r="239">
      <c r="A239" s="2" t="s">
        <v>10</v>
      </c>
      <c r="B239" s="1" t="s">
        <v>388</v>
      </c>
      <c r="C239" s="5">
        <v>2018.0</v>
      </c>
      <c r="D239" s="1" t="s">
        <v>5</v>
      </c>
      <c r="E239" s="1" t="s">
        <v>23</v>
      </c>
      <c r="F239" s="81">
        <v>75.7</v>
      </c>
    </row>
    <row r="240">
      <c r="A240" s="2" t="s">
        <v>11</v>
      </c>
      <c r="B240" s="1" t="s">
        <v>402</v>
      </c>
      <c r="C240" s="5">
        <v>2018.0</v>
      </c>
      <c r="D240" s="1" t="s">
        <v>5</v>
      </c>
      <c r="E240" s="1" t="s">
        <v>23</v>
      </c>
      <c r="F240" s="81">
        <v>79.8</v>
      </c>
    </row>
    <row r="241">
      <c r="A241" s="2" t="s">
        <v>12</v>
      </c>
      <c r="B241" s="1" t="s">
        <v>401</v>
      </c>
      <c r="C241" s="5">
        <v>2018.0</v>
      </c>
      <c r="D241" s="1" t="s">
        <v>5</v>
      </c>
      <c r="E241" s="1" t="s">
        <v>23</v>
      </c>
      <c r="F241" s="81">
        <v>107.0</v>
      </c>
    </row>
    <row r="242">
      <c r="A242" s="2" t="s">
        <v>13</v>
      </c>
      <c r="B242" s="1" t="s">
        <v>403</v>
      </c>
      <c r="C242" s="5">
        <v>2018.0</v>
      </c>
      <c r="D242" s="1" t="s">
        <v>5</v>
      </c>
      <c r="E242" s="1" t="s">
        <v>23</v>
      </c>
      <c r="F242" s="81">
        <v>79.4</v>
      </c>
    </row>
    <row r="243">
      <c r="A243" s="2" t="s">
        <v>14</v>
      </c>
      <c r="B243" s="1" t="s">
        <v>395</v>
      </c>
      <c r="C243" s="5">
        <v>2018.0</v>
      </c>
      <c r="D243" s="1" t="s">
        <v>5</v>
      </c>
      <c r="E243" s="1" t="s">
        <v>23</v>
      </c>
      <c r="F243" s="81">
        <v>82.4</v>
      </c>
    </row>
    <row r="244">
      <c r="A244" s="2" t="s">
        <v>15</v>
      </c>
      <c r="B244" s="1" t="s">
        <v>377</v>
      </c>
      <c r="C244" s="5">
        <v>2018.0</v>
      </c>
      <c r="D244" s="1" t="s">
        <v>5</v>
      </c>
      <c r="E244" s="1" t="s">
        <v>23</v>
      </c>
      <c r="F244" s="81">
        <v>78.8</v>
      </c>
    </row>
    <row r="245">
      <c r="A245" s="2" t="s">
        <v>16</v>
      </c>
      <c r="B245" s="1" t="s">
        <v>382</v>
      </c>
      <c r="C245" s="5">
        <v>2018.0</v>
      </c>
      <c r="D245" s="1" t="s">
        <v>5</v>
      </c>
      <c r="E245" s="1" t="s">
        <v>23</v>
      </c>
      <c r="F245" s="81">
        <v>90.4</v>
      </c>
    </row>
    <row r="246">
      <c r="A246" s="2" t="s">
        <v>17</v>
      </c>
      <c r="B246" s="1" t="s">
        <v>404</v>
      </c>
      <c r="C246" s="5">
        <v>2018.0</v>
      </c>
      <c r="D246" s="1" t="s">
        <v>5</v>
      </c>
      <c r="E246" s="1" t="s">
        <v>23</v>
      </c>
      <c r="F246" s="81">
        <v>80.9</v>
      </c>
    </row>
    <row r="247">
      <c r="A247" s="2" t="s">
        <v>18</v>
      </c>
      <c r="B247" s="1" t="s">
        <v>383</v>
      </c>
      <c r="C247" s="5">
        <v>2018.0</v>
      </c>
      <c r="D247" s="1" t="s">
        <v>5</v>
      </c>
      <c r="E247" s="1" t="s">
        <v>23</v>
      </c>
      <c r="F247" s="81">
        <v>88.8</v>
      </c>
    </row>
    <row r="248">
      <c r="A248" s="2" t="s">
        <v>19</v>
      </c>
      <c r="B248" s="1" t="s">
        <v>380</v>
      </c>
      <c r="C248" s="5">
        <v>2018.0</v>
      </c>
      <c r="D248" s="1" t="s">
        <v>5</v>
      </c>
      <c r="E248" s="1" t="s">
        <v>23</v>
      </c>
      <c r="F248" s="81">
        <v>76.2</v>
      </c>
    </row>
    <row r="249">
      <c r="A249" s="2" t="s">
        <v>20</v>
      </c>
      <c r="B249" s="1" t="s">
        <v>387</v>
      </c>
      <c r="C249" s="5">
        <v>2018.0</v>
      </c>
      <c r="D249" s="1" t="s">
        <v>5</v>
      </c>
      <c r="E249" s="1" t="s">
        <v>23</v>
      </c>
      <c r="F249" s="81">
        <v>85.4</v>
      </c>
    </row>
    <row r="250">
      <c r="A250" s="2" t="s">
        <v>21</v>
      </c>
      <c r="B250" s="1" t="s">
        <v>393</v>
      </c>
      <c r="C250" s="5">
        <v>2018.0</v>
      </c>
      <c r="D250" s="1" t="s">
        <v>5</v>
      </c>
      <c r="E250" s="1" t="s">
        <v>23</v>
      </c>
      <c r="F250" s="81">
        <v>79.6</v>
      </c>
    </row>
    <row r="251">
      <c r="A251" s="2" t="s">
        <v>22</v>
      </c>
      <c r="B251" s="1" t="s">
        <v>408</v>
      </c>
      <c r="C251" s="5">
        <v>2018.0</v>
      </c>
      <c r="D251" s="1" t="s">
        <v>5</v>
      </c>
      <c r="E251" s="1" t="s">
        <v>23</v>
      </c>
      <c r="F251" s="81">
        <v>83.7</v>
      </c>
    </row>
    <row r="252">
      <c r="A252" s="2" t="s">
        <v>23</v>
      </c>
      <c r="B252" s="1" t="s">
        <v>379</v>
      </c>
      <c r="C252" s="5">
        <v>2018.0</v>
      </c>
      <c r="D252" s="1" t="s">
        <v>5</v>
      </c>
      <c r="E252" s="1" t="s">
        <v>23</v>
      </c>
      <c r="F252" s="81">
        <v>83.2</v>
      </c>
    </row>
    <row r="253">
      <c r="A253" s="2" t="s">
        <v>24</v>
      </c>
      <c r="B253" s="1" t="s">
        <v>386</v>
      </c>
      <c r="C253" s="5">
        <v>2018.0</v>
      </c>
      <c r="D253" s="1" t="s">
        <v>5</v>
      </c>
      <c r="E253" s="1" t="s">
        <v>23</v>
      </c>
      <c r="F253" s="81">
        <v>84.1</v>
      </c>
    </row>
    <row r="254">
      <c r="A254" s="2" t="s">
        <v>25</v>
      </c>
      <c r="B254" s="1" t="s">
        <v>406</v>
      </c>
      <c r="C254" s="5">
        <v>2018.0</v>
      </c>
      <c r="D254" s="1" t="s">
        <v>5</v>
      </c>
      <c r="E254" s="1" t="s">
        <v>23</v>
      </c>
      <c r="F254" s="81">
        <v>85.3</v>
      </c>
    </row>
    <row r="255">
      <c r="A255" s="2" t="s">
        <v>26</v>
      </c>
      <c r="B255" s="1" t="s">
        <v>392</v>
      </c>
      <c r="C255" s="5">
        <v>2018.0</v>
      </c>
      <c r="D255" s="1" t="s">
        <v>5</v>
      </c>
      <c r="E255" s="1" t="s">
        <v>23</v>
      </c>
      <c r="F255" s="81">
        <v>84.6</v>
      </c>
    </row>
    <row r="256">
      <c r="A256" s="2" t="s">
        <v>27</v>
      </c>
      <c r="B256" s="1" t="s">
        <v>389</v>
      </c>
      <c r="C256" s="5">
        <v>2018.0</v>
      </c>
      <c r="D256" s="1" t="s">
        <v>5</v>
      </c>
      <c r="E256" s="1" t="s">
        <v>23</v>
      </c>
      <c r="F256" s="81">
        <v>84.9</v>
      </c>
    </row>
    <row r="257">
      <c r="A257" s="2" t="s">
        <v>28</v>
      </c>
      <c r="B257" s="1" t="s">
        <v>391</v>
      </c>
      <c r="C257" s="5">
        <v>2018.0</v>
      </c>
      <c r="D257" s="1" t="s">
        <v>5</v>
      </c>
      <c r="E257" s="1" t="s">
        <v>23</v>
      </c>
      <c r="F257" s="81">
        <v>80.6</v>
      </c>
    </row>
    <row r="258">
      <c r="A258" s="2" t="s">
        <v>29</v>
      </c>
      <c r="B258" s="1" t="s">
        <v>396</v>
      </c>
      <c r="C258" s="5">
        <v>2018.0</v>
      </c>
      <c r="D258" s="1" t="s">
        <v>5</v>
      </c>
      <c r="E258" s="1" t="s">
        <v>23</v>
      </c>
      <c r="F258" s="81">
        <v>81.9</v>
      </c>
    </row>
    <row r="259">
      <c r="A259" s="2" t="s">
        <v>30</v>
      </c>
      <c r="B259" s="1" t="s">
        <v>376</v>
      </c>
      <c r="C259" s="5">
        <v>2018.0</v>
      </c>
      <c r="D259" s="1" t="s">
        <v>5</v>
      </c>
      <c r="E259" s="1" t="s">
        <v>23</v>
      </c>
      <c r="F259" s="81">
        <v>91.0</v>
      </c>
    </row>
    <row r="260">
      <c r="A260" s="2" t="s">
        <v>31</v>
      </c>
      <c r="B260" s="1" t="s">
        <v>407</v>
      </c>
      <c r="C260" s="5">
        <v>2018.0</v>
      </c>
      <c r="D260" s="1" t="s">
        <v>5</v>
      </c>
      <c r="E260" s="1" t="s">
        <v>23</v>
      </c>
      <c r="F260" s="81">
        <v>79.1</v>
      </c>
    </row>
    <row r="261">
      <c r="A261" s="2" t="s">
        <v>32</v>
      </c>
      <c r="B261" s="1" t="s">
        <v>381</v>
      </c>
      <c r="C261" s="5">
        <v>2018.0</v>
      </c>
      <c r="D261" s="1" t="s">
        <v>5</v>
      </c>
      <c r="E261" s="1" t="s">
        <v>23</v>
      </c>
      <c r="F261" s="81">
        <v>87.6</v>
      </c>
    </row>
    <row r="262">
      <c r="A262" s="2" t="s">
        <v>33</v>
      </c>
      <c r="B262" s="1" t="s">
        <v>390</v>
      </c>
      <c r="C262" s="5">
        <v>2018.0</v>
      </c>
      <c r="D262" s="1" t="s">
        <v>5</v>
      </c>
      <c r="E262" s="1" t="s">
        <v>23</v>
      </c>
      <c r="F262" s="81">
        <v>77.8</v>
      </c>
    </row>
    <row r="263">
      <c r="A263" s="2" t="s">
        <v>34</v>
      </c>
      <c r="B263" s="1" t="s">
        <v>398</v>
      </c>
      <c r="C263" s="5">
        <v>2018.0</v>
      </c>
      <c r="D263" s="1" t="s">
        <v>5</v>
      </c>
      <c r="E263" s="1" t="s">
        <v>23</v>
      </c>
      <c r="F263" s="81">
        <v>80.5</v>
      </c>
    </row>
    <row r="264">
      <c r="A264" s="2" t="s">
        <v>35</v>
      </c>
      <c r="B264" s="1" t="s">
        <v>399</v>
      </c>
      <c r="C264" s="5">
        <v>2018.0</v>
      </c>
      <c r="D264" s="1" t="s">
        <v>5</v>
      </c>
      <c r="E264" s="1" t="s">
        <v>23</v>
      </c>
      <c r="F264" s="81">
        <v>83.7</v>
      </c>
    </row>
    <row r="265">
      <c r="A265" s="2" t="s">
        <v>3</v>
      </c>
      <c r="B265" s="1" t="s">
        <v>400</v>
      </c>
      <c r="C265" s="5">
        <v>2018.0</v>
      </c>
      <c r="D265" s="1" t="s">
        <v>5</v>
      </c>
      <c r="E265" s="1" t="s">
        <v>23</v>
      </c>
      <c r="F265" s="81">
        <v>84.0</v>
      </c>
    </row>
  </sheetData>
  <autoFilter ref="$A$1:$F$364"/>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2" t="s">
        <v>4</v>
      </c>
      <c r="B2" s="1" t="s">
        <v>378</v>
      </c>
      <c r="C2" s="1">
        <v>2009.0</v>
      </c>
      <c r="D2" s="2" t="s">
        <v>5</v>
      </c>
      <c r="E2" s="2" t="s">
        <v>24</v>
      </c>
      <c r="F2" s="1">
        <v>49.9433198380567</v>
      </c>
    </row>
    <row r="3">
      <c r="A3" s="2" t="s">
        <v>5</v>
      </c>
      <c r="B3" s="1" t="s">
        <v>384</v>
      </c>
      <c r="C3" s="1">
        <v>2009.0</v>
      </c>
      <c r="D3" s="2" t="s">
        <v>5</v>
      </c>
      <c r="E3" s="2" t="s">
        <v>24</v>
      </c>
      <c r="F3" s="1">
        <v>49.5861402916274</v>
      </c>
    </row>
    <row r="4">
      <c r="A4" s="2" t="s">
        <v>6</v>
      </c>
      <c r="B4" s="1" t="s">
        <v>394</v>
      </c>
      <c r="C4" s="1">
        <v>2009.0</v>
      </c>
      <c r="D4" s="2" t="s">
        <v>5</v>
      </c>
      <c r="E4" s="2" t="s">
        <v>24</v>
      </c>
      <c r="F4" s="1">
        <v>49.1826938160826</v>
      </c>
    </row>
    <row r="5">
      <c r="A5" s="2" t="s">
        <v>7</v>
      </c>
      <c r="B5" s="1" t="s">
        <v>385</v>
      </c>
      <c r="C5" s="1">
        <v>2009.0</v>
      </c>
      <c r="D5" s="2" t="s">
        <v>5</v>
      </c>
      <c r="E5" s="2" t="s">
        <v>24</v>
      </c>
      <c r="F5" s="1">
        <v>49.6992586375717</v>
      </c>
    </row>
    <row r="6">
      <c r="A6" s="2" t="s">
        <v>10</v>
      </c>
      <c r="B6" s="1" t="s">
        <v>388</v>
      </c>
      <c r="C6" s="1">
        <v>2009.0</v>
      </c>
      <c r="D6" s="2" t="s">
        <v>5</v>
      </c>
      <c r="E6" s="2" t="s">
        <v>24</v>
      </c>
      <c r="F6" s="1">
        <v>47.9912014659516</v>
      </c>
    </row>
    <row r="7">
      <c r="A7" s="2" t="s">
        <v>11</v>
      </c>
      <c r="B7" s="1" t="s">
        <v>402</v>
      </c>
      <c r="C7" s="1">
        <v>2009.0</v>
      </c>
      <c r="D7" s="2" t="s">
        <v>5</v>
      </c>
      <c r="E7" s="2" t="s">
        <v>24</v>
      </c>
      <c r="F7" s="1">
        <v>50.3211690788473</v>
      </c>
    </row>
    <row r="8">
      <c r="A8" s="2" t="s">
        <v>8</v>
      </c>
      <c r="B8" s="1" t="s">
        <v>405</v>
      </c>
      <c r="C8" s="1">
        <v>2009.0</v>
      </c>
      <c r="D8" s="2" t="s">
        <v>5</v>
      </c>
      <c r="E8" s="2" t="s">
        <v>24</v>
      </c>
      <c r="F8" s="1">
        <v>49.7728869117303</v>
      </c>
    </row>
    <row r="9">
      <c r="A9" s="2" t="s">
        <v>9</v>
      </c>
      <c r="B9" s="1" t="s">
        <v>397</v>
      </c>
      <c r="C9" s="1">
        <v>2009.0</v>
      </c>
      <c r="D9" s="2" t="s">
        <v>5</v>
      </c>
      <c r="E9" s="2" t="s">
        <v>24</v>
      </c>
      <c r="F9" s="1">
        <v>49.7018307591389</v>
      </c>
    </row>
    <row r="10">
      <c r="A10" s="2" t="s">
        <v>12</v>
      </c>
      <c r="B10" s="1" t="s">
        <v>401</v>
      </c>
      <c r="C10" s="1">
        <v>2009.0</v>
      </c>
      <c r="D10" s="2" t="s">
        <v>5</v>
      </c>
      <c r="E10" s="2" t="s">
        <v>24</v>
      </c>
      <c r="F10" s="1">
        <v>49.4117293890863</v>
      </c>
    </row>
    <row r="11">
      <c r="A11" s="2" t="s">
        <v>13</v>
      </c>
      <c r="B11" s="1" t="s">
        <v>403</v>
      </c>
      <c r="C11" s="1">
        <v>2009.0</v>
      </c>
      <c r="D11" s="2" t="s">
        <v>5</v>
      </c>
      <c r="E11" s="2" t="s">
        <v>24</v>
      </c>
      <c r="F11" s="1">
        <v>50.0176824236709</v>
      </c>
    </row>
    <row r="12">
      <c r="A12" s="2" t="s">
        <v>14</v>
      </c>
      <c r="B12" s="1" t="s">
        <v>395</v>
      </c>
      <c r="C12" s="1">
        <v>2009.0</v>
      </c>
      <c r="D12" s="2" t="s">
        <v>5</v>
      </c>
      <c r="E12" s="2" t="s">
        <v>24</v>
      </c>
      <c r="F12" s="1">
        <v>49.8883193210869</v>
      </c>
    </row>
    <row r="13">
      <c r="A13" s="2" t="s">
        <v>15</v>
      </c>
      <c r="B13" s="1" t="s">
        <v>377</v>
      </c>
      <c r="C13" s="1">
        <v>2009.0</v>
      </c>
      <c r="D13" s="2" t="s">
        <v>5</v>
      </c>
      <c r="E13" s="2" t="s">
        <v>24</v>
      </c>
      <c r="F13" s="1">
        <v>50.0489782789861</v>
      </c>
    </row>
    <row r="14">
      <c r="A14" s="2" t="s">
        <v>16</v>
      </c>
      <c r="B14" s="1" t="s">
        <v>382</v>
      </c>
      <c r="C14" s="1">
        <v>2009.0</v>
      </c>
      <c r="D14" s="2" t="s">
        <v>5</v>
      </c>
      <c r="E14" s="2" t="s">
        <v>24</v>
      </c>
      <c r="F14" s="1">
        <v>49.6609599685381</v>
      </c>
    </row>
    <row r="15">
      <c r="A15" s="2" t="s">
        <v>17</v>
      </c>
      <c r="B15" s="1" t="s">
        <v>404</v>
      </c>
      <c r="C15" s="1">
        <v>2009.0</v>
      </c>
      <c r="D15" s="2" t="s">
        <v>5</v>
      </c>
      <c r="E15" s="2" t="s">
        <v>24</v>
      </c>
      <c r="F15" s="1">
        <v>50.0954584131036</v>
      </c>
    </row>
    <row r="16">
      <c r="A16" s="2" t="s">
        <v>18</v>
      </c>
      <c r="B16" s="1" t="s">
        <v>383</v>
      </c>
      <c r="C16" s="1">
        <v>2009.0</v>
      </c>
      <c r="D16" s="2" t="s">
        <v>5</v>
      </c>
      <c r="E16" s="2" t="s">
        <v>24</v>
      </c>
      <c r="F16" s="1">
        <v>49.4764013064241</v>
      </c>
    </row>
    <row r="17">
      <c r="A17" s="2" t="s">
        <v>19</v>
      </c>
      <c r="B17" s="1" t="s">
        <v>380</v>
      </c>
      <c r="C17" s="1">
        <v>2009.0</v>
      </c>
      <c r="D17" s="2" t="s">
        <v>5</v>
      </c>
      <c r="E17" s="2" t="s">
        <v>24</v>
      </c>
      <c r="F17" s="1">
        <v>50.8911328385482</v>
      </c>
    </row>
    <row r="18">
      <c r="A18" s="2" t="s">
        <v>20</v>
      </c>
      <c r="B18" s="1" t="s">
        <v>387</v>
      </c>
      <c r="C18" s="1">
        <v>2009.0</v>
      </c>
      <c r="D18" s="2" t="s">
        <v>5</v>
      </c>
      <c r="E18" s="2" t="s">
        <v>24</v>
      </c>
      <c r="F18" s="1">
        <v>50.3533914260141</v>
      </c>
    </row>
    <row r="19">
      <c r="A19" s="2" t="s">
        <v>21</v>
      </c>
      <c r="B19" s="1" t="s">
        <v>393</v>
      </c>
      <c r="C19" s="1">
        <v>2009.0</v>
      </c>
      <c r="D19" s="2" t="s">
        <v>5</v>
      </c>
      <c r="E19" s="2" t="s">
        <v>24</v>
      </c>
      <c r="F19" s="1">
        <v>49.2535562890605</v>
      </c>
    </row>
    <row r="20">
      <c r="A20" s="2" t="s">
        <v>22</v>
      </c>
      <c r="B20" s="1" t="s">
        <v>408</v>
      </c>
      <c r="C20" s="1">
        <v>2009.0</v>
      </c>
      <c r="D20" s="2" t="s">
        <v>5</v>
      </c>
      <c r="E20" s="2" t="s">
        <v>24</v>
      </c>
      <c r="F20" s="1">
        <v>49.4440955454014</v>
      </c>
    </row>
    <row r="21">
      <c r="A21" s="2" t="s">
        <v>23</v>
      </c>
      <c r="B21" s="1" t="s">
        <v>379</v>
      </c>
      <c r="C21" s="1">
        <v>2009.0</v>
      </c>
      <c r="D21" s="2" t="s">
        <v>5</v>
      </c>
      <c r="E21" s="2" t="s">
        <v>24</v>
      </c>
      <c r="F21" s="1">
        <v>49.4401993500213</v>
      </c>
    </row>
    <row r="22">
      <c r="A22" s="2" t="s">
        <v>24</v>
      </c>
      <c r="B22" s="1" t="s">
        <v>386</v>
      </c>
      <c r="C22" s="1">
        <v>2009.0</v>
      </c>
      <c r="D22" s="2" t="s">
        <v>5</v>
      </c>
      <c r="E22" s="2" t="s">
        <v>24</v>
      </c>
      <c r="F22" s="1">
        <v>49.8962817150582</v>
      </c>
    </row>
    <row r="23">
      <c r="A23" s="2" t="s">
        <v>25</v>
      </c>
      <c r="B23" s="1" t="s">
        <v>406</v>
      </c>
      <c r="C23" s="1">
        <v>2009.0</v>
      </c>
      <c r="D23" s="2" t="s">
        <v>5</v>
      </c>
      <c r="E23" s="2" t="s">
        <v>24</v>
      </c>
      <c r="F23" s="1">
        <v>50.1576853170899</v>
      </c>
    </row>
    <row r="24">
      <c r="A24" s="2" t="s">
        <v>26</v>
      </c>
      <c r="B24" s="1" t="s">
        <v>392</v>
      </c>
      <c r="C24" s="1">
        <v>2009.0</v>
      </c>
      <c r="D24" s="2" t="s">
        <v>5</v>
      </c>
      <c r="E24" s="2" t="s">
        <v>24</v>
      </c>
      <c r="F24" s="1">
        <v>49.4862729934265</v>
      </c>
    </row>
    <row r="25">
      <c r="A25" s="2" t="s">
        <v>27</v>
      </c>
      <c r="B25" s="1" t="s">
        <v>389</v>
      </c>
      <c r="C25" s="1">
        <v>2009.0</v>
      </c>
      <c r="D25" s="2" t="s">
        <v>5</v>
      </c>
      <c r="E25" s="2" t="s">
        <v>24</v>
      </c>
      <c r="F25" s="1">
        <v>50.2417969957957</v>
      </c>
    </row>
    <row r="26">
      <c r="A26" s="2" t="s">
        <v>28</v>
      </c>
      <c r="B26" s="1" t="s">
        <v>391</v>
      </c>
      <c r="C26" s="1">
        <v>2009.0</v>
      </c>
      <c r="D26" s="2" t="s">
        <v>5</v>
      </c>
      <c r="E26" s="2" t="s">
        <v>24</v>
      </c>
      <c r="F26" s="1">
        <v>50.1579862517684</v>
      </c>
    </row>
    <row r="27">
      <c r="A27" s="2" t="s">
        <v>29</v>
      </c>
      <c r="B27" s="1" t="s">
        <v>396</v>
      </c>
      <c r="C27" s="1">
        <v>2009.0</v>
      </c>
      <c r="D27" s="2" t="s">
        <v>5</v>
      </c>
      <c r="E27" s="2" t="s">
        <v>24</v>
      </c>
      <c r="F27" s="1">
        <v>49.6350723539237</v>
      </c>
    </row>
    <row r="28">
      <c r="A28" s="2" t="s">
        <v>30</v>
      </c>
      <c r="B28" s="1" t="s">
        <v>376</v>
      </c>
      <c r="C28" s="1">
        <v>2009.0</v>
      </c>
      <c r="D28" s="2" t="s">
        <v>5</v>
      </c>
      <c r="E28" s="2" t="s">
        <v>24</v>
      </c>
      <c r="F28" s="1">
        <v>49.3861646440224</v>
      </c>
    </row>
    <row r="29">
      <c r="A29" s="2" t="s">
        <v>31</v>
      </c>
      <c r="B29" s="1" t="s">
        <v>407</v>
      </c>
      <c r="C29" s="1">
        <v>2009.0</v>
      </c>
      <c r="D29" s="2" t="s">
        <v>5</v>
      </c>
      <c r="E29" s="2" t="s">
        <v>24</v>
      </c>
      <c r="F29" s="1">
        <v>49.6734537072608</v>
      </c>
    </row>
    <row r="30">
      <c r="A30" s="2" t="s">
        <v>32</v>
      </c>
      <c r="B30" s="1" t="s">
        <v>381</v>
      </c>
      <c r="C30" s="1">
        <v>2009.0</v>
      </c>
      <c r="D30" s="2" t="s">
        <v>5</v>
      </c>
      <c r="E30" s="2" t="s">
        <v>24</v>
      </c>
      <c r="F30" s="1">
        <v>49.737269772481</v>
      </c>
    </row>
    <row r="31">
      <c r="A31" s="2" t="s">
        <v>33</v>
      </c>
      <c r="B31" s="1" t="s">
        <v>390</v>
      </c>
      <c r="C31" s="1">
        <v>2009.0</v>
      </c>
      <c r="D31" s="2" t="s">
        <v>5</v>
      </c>
      <c r="E31" s="2" t="s">
        <v>24</v>
      </c>
      <c r="F31" s="1">
        <v>49.6983894582723</v>
      </c>
    </row>
    <row r="32">
      <c r="A32" s="2" t="s">
        <v>34</v>
      </c>
      <c r="B32" s="1" t="s">
        <v>398</v>
      </c>
      <c r="C32" s="1">
        <v>2009.0</v>
      </c>
      <c r="D32" s="2" t="s">
        <v>5</v>
      </c>
      <c r="E32" s="2" t="s">
        <v>24</v>
      </c>
      <c r="F32" s="1">
        <v>48.720953525641</v>
      </c>
    </row>
    <row r="33">
      <c r="A33" s="2" t="s">
        <v>35</v>
      </c>
      <c r="B33" s="1" t="s">
        <v>399</v>
      </c>
      <c r="C33" s="1">
        <v>2009.0</v>
      </c>
      <c r="D33" s="2" t="s">
        <v>5</v>
      </c>
      <c r="E33" s="2" t="s">
        <v>24</v>
      </c>
      <c r="F33" s="1">
        <v>50.0402404961416</v>
      </c>
    </row>
    <row r="34">
      <c r="A34" s="2" t="s">
        <v>3</v>
      </c>
      <c r="B34" s="1" t="s">
        <v>400</v>
      </c>
      <c r="C34" s="1">
        <v>2009.0</v>
      </c>
      <c r="D34" s="2" t="s">
        <v>5</v>
      </c>
      <c r="E34" s="2" t="s">
        <v>24</v>
      </c>
      <c r="F34" s="1">
        <v>49.6870217572017</v>
      </c>
    </row>
    <row r="35">
      <c r="A35" s="2" t="s">
        <v>4</v>
      </c>
      <c r="B35" s="1" t="s">
        <v>378</v>
      </c>
      <c r="C35" s="1">
        <v>2010.0</v>
      </c>
      <c r="D35" s="2" t="s">
        <v>5</v>
      </c>
      <c r="E35" s="2" t="s">
        <v>24</v>
      </c>
      <c r="F35" s="1">
        <v>49.8610461034402</v>
      </c>
    </row>
    <row r="36">
      <c r="A36" s="2" t="s">
        <v>5</v>
      </c>
      <c r="B36" s="1" t="s">
        <v>384</v>
      </c>
      <c r="C36" s="1">
        <v>2010.0</v>
      </c>
      <c r="D36" s="2" t="s">
        <v>5</v>
      </c>
      <c r="E36" s="2" t="s">
        <v>24</v>
      </c>
      <c r="F36" s="1">
        <v>49.4884439218714</v>
      </c>
    </row>
    <row r="37">
      <c r="A37" s="2" t="s">
        <v>6</v>
      </c>
      <c r="B37" s="1" t="s">
        <v>394</v>
      </c>
      <c r="C37" s="1">
        <v>2010.0</v>
      </c>
      <c r="D37" s="2" t="s">
        <v>5</v>
      </c>
      <c r="E37" s="2" t="s">
        <v>24</v>
      </c>
      <c r="F37" s="1">
        <v>49.049301182614</v>
      </c>
    </row>
    <row r="38">
      <c r="A38" s="2" t="s">
        <v>7</v>
      </c>
      <c r="B38" s="1" t="s">
        <v>385</v>
      </c>
      <c r="C38" s="1">
        <v>2010.0</v>
      </c>
      <c r="D38" s="2" t="s">
        <v>5</v>
      </c>
      <c r="E38" s="2" t="s">
        <v>24</v>
      </c>
      <c r="F38" s="1">
        <v>49.6301061434545</v>
      </c>
    </row>
    <row r="39">
      <c r="A39" s="2" t="s">
        <v>10</v>
      </c>
      <c r="B39" s="1" t="s">
        <v>388</v>
      </c>
      <c r="C39" s="1">
        <v>2010.0</v>
      </c>
      <c r="D39" s="2" t="s">
        <v>5</v>
      </c>
      <c r="E39" s="2" t="s">
        <v>24</v>
      </c>
      <c r="F39" s="1">
        <v>47.8542679420835</v>
      </c>
    </row>
    <row r="40">
      <c r="A40" s="2" t="s">
        <v>11</v>
      </c>
      <c r="B40" s="1" t="s">
        <v>402</v>
      </c>
      <c r="C40" s="1">
        <v>2010.0</v>
      </c>
      <c r="D40" s="2" t="s">
        <v>5</v>
      </c>
      <c r="E40" s="2" t="s">
        <v>24</v>
      </c>
      <c r="F40" s="1">
        <v>50.1206071596025</v>
      </c>
    </row>
    <row r="41">
      <c r="A41" s="2" t="s">
        <v>8</v>
      </c>
      <c r="B41" s="1" t="s">
        <v>405</v>
      </c>
      <c r="C41" s="1">
        <v>2010.0</v>
      </c>
      <c r="D41" s="2" t="s">
        <v>5</v>
      </c>
      <c r="E41" s="2" t="s">
        <v>24</v>
      </c>
      <c r="F41" s="1">
        <v>49.6850017817402</v>
      </c>
    </row>
    <row r="42">
      <c r="A42" s="2" t="s">
        <v>9</v>
      </c>
      <c r="B42" s="1" t="s">
        <v>397</v>
      </c>
      <c r="C42" s="1">
        <v>2010.0</v>
      </c>
      <c r="D42" s="2" t="s">
        <v>5</v>
      </c>
      <c r="E42" s="2" t="s">
        <v>24</v>
      </c>
      <c r="F42" s="1">
        <v>49.3660469369095</v>
      </c>
    </row>
    <row r="43">
      <c r="A43" s="2" t="s">
        <v>12</v>
      </c>
      <c r="B43" s="1" t="s">
        <v>401</v>
      </c>
      <c r="C43" s="1">
        <v>2010.0</v>
      </c>
      <c r="D43" s="2" t="s">
        <v>5</v>
      </c>
      <c r="E43" s="2" t="s">
        <v>24</v>
      </c>
      <c r="F43" s="1">
        <v>49.4109510636268</v>
      </c>
    </row>
    <row r="44">
      <c r="A44" s="2" t="s">
        <v>13</v>
      </c>
      <c r="B44" s="1" t="s">
        <v>403</v>
      </c>
      <c r="C44" s="1">
        <v>2010.0</v>
      </c>
      <c r="D44" s="2" t="s">
        <v>5</v>
      </c>
      <c r="E44" s="2" t="s">
        <v>24</v>
      </c>
      <c r="F44" s="1">
        <v>49.8342553214168</v>
      </c>
    </row>
    <row r="45">
      <c r="A45" s="2" t="s">
        <v>14</v>
      </c>
      <c r="B45" s="1" t="s">
        <v>395</v>
      </c>
      <c r="C45" s="1">
        <v>2010.0</v>
      </c>
      <c r="D45" s="2" t="s">
        <v>5</v>
      </c>
      <c r="E45" s="2" t="s">
        <v>24</v>
      </c>
      <c r="F45" s="1">
        <v>49.7515227940962</v>
      </c>
    </row>
    <row r="46">
      <c r="A46" s="2" t="s">
        <v>15</v>
      </c>
      <c r="B46" s="1" t="s">
        <v>377</v>
      </c>
      <c r="C46" s="1">
        <v>2010.0</v>
      </c>
      <c r="D46" s="2" t="s">
        <v>5</v>
      </c>
      <c r="E46" s="2" t="s">
        <v>24</v>
      </c>
      <c r="F46" s="1">
        <v>49.7305627215847</v>
      </c>
    </row>
    <row r="47">
      <c r="A47" s="2" t="s">
        <v>16</v>
      </c>
      <c r="B47" s="1" t="s">
        <v>382</v>
      </c>
      <c r="C47" s="1">
        <v>2010.0</v>
      </c>
      <c r="D47" s="2" t="s">
        <v>5</v>
      </c>
      <c r="E47" s="2" t="s">
        <v>24</v>
      </c>
      <c r="F47" s="1">
        <v>49.4877479655353</v>
      </c>
    </row>
    <row r="48">
      <c r="A48" s="2" t="s">
        <v>17</v>
      </c>
      <c r="B48" s="1" t="s">
        <v>404</v>
      </c>
      <c r="C48" s="1">
        <v>2010.0</v>
      </c>
      <c r="D48" s="2" t="s">
        <v>5</v>
      </c>
      <c r="E48" s="2" t="s">
        <v>24</v>
      </c>
      <c r="F48" s="1">
        <v>49.9435981206468</v>
      </c>
    </row>
    <row r="49">
      <c r="A49" s="2" t="s">
        <v>18</v>
      </c>
      <c r="B49" s="1" t="s">
        <v>383</v>
      </c>
      <c r="C49" s="1">
        <v>2010.0</v>
      </c>
      <c r="D49" s="2" t="s">
        <v>5</v>
      </c>
      <c r="E49" s="2" t="s">
        <v>24</v>
      </c>
      <c r="F49" s="1">
        <v>49.4367963014658</v>
      </c>
    </row>
    <row r="50">
      <c r="A50" s="2" t="s">
        <v>19</v>
      </c>
      <c r="B50" s="1" t="s">
        <v>380</v>
      </c>
      <c r="C50" s="1">
        <v>2010.0</v>
      </c>
      <c r="D50" s="2" t="s">
        <v>5</v>
      </c>
      <c r="E50" s="2" t="s">
        <v>24</v>
      </c>
      <c r="F50" s="1">
        <v>50.641990083775</v>
      </c>
    </row>
    <row r="51">
      <c r="A51" s="2" t="s">
        <v>20</v>
      </c>
      <c r="B51" s="1" t="s">
        <v>387</v>
      </c>
      <c r="C51" s="1">
        <v>2010.0</v>
      </c>
      <c r="D51" s="2" t="s">
        <v>5</v>
      </c>
      <c r="E51" s="2" t="s">
        <v>24</v>
      </c>
      <c r="F51" s="1">
        <v>50.2545310694469</v>
      </c>
    </row>
    <row r="52">
      <c r="A52" s="2" t="s">
        <v>21</v>
      </c>
      <c r="B52" s="1" t="s">
        <v>393</v>
      </c>
      <c r="C52" s="1">
        <v>2010.0</v>
      </c>
      <c r="D52" s="2" t="s">
        <v>5</v>
      </c>
      <c r="E52" s="2" t="s">
        <v>24</v>
      </c>
      <c r="F52" s="1">
        <v>48.9965611045527</v>
      </c>
    </row>
    <row r="53">
      <c r="A53" s="2" t="s">
        <v>22</v>
      </c>
      <c r="B53" s="1" t="s">
        <v>408</v>
      </c>
      <c r="C53" s="1">
        <v>2010.0</v>
      </c>
      <c r="D53" s="2" t="s">
        <v>5</v>
      </c>
      <c r="E53" s="2" t="s">
        <v>24</v>
      </c>
      <c r="F53" s="1">
        <v>49.3500700373533</v>
      </c>
    </row>
    <row r="54">
      <c r="A54" s="2" t="s">
        <v>23</v>
      </c>
      <c r="B54" s="1" t="s">
        <v>379</v>
      </c>
      <c r="C54" s="1">
        <v>2010.0</v>
      </c>
      <c r="D54" s="2" t="s">
        <v>5</v>
      </c>
      <c r="E54" s="2" t="s">
        <v>24</v>
      </c>
      <c r="F54" s="1">
        <v>49.2311658983512</v>
      </c>
    </row>
    <row r="55">
      <c r="A55" s="2" t="s">
        <v>24</v>
      </c>
      <c r="B55" s="1" t="s">
        <v>386</v>
      </c>
      <c r="C55" s="1">
        <v>2010.0</v>
      </c>
      <c r="D55" s="2" t="s">
        <v>5</v>
      </c>
      <c r="E55" s="2" t="s">
        <v>24</v>
      </c>
      <c r="F55" s="1">
        <v>49.8439800368522</v>
      </c>
    </row>
    <row r="56">
      <c r="A56" s="2" t="s">
        <v>25</v>
      </c>
      <c r="B56" s="1" t="s">
        <v>406</v>
      </c>
      <c r="C56" s="1">
        <v>2010.0</v>
      </c>
      <c r="D56" s="2" t="s">
        <v>5</v>
      </c>
      <c r="E56" s="2" t="s">
        <v>24</v>
      </c>
      <c r="F56" s="1">
        <v>49.8595354391598</v>
      </c>
    </row>
    <row r="57">
      <c r="A57" s="2" t="s">
        <v>26</v>
      </c>
      <c r="B57" s="1" t="s">
        <v>392</v>
      </c>
      <c r="C57" s="1">
        <v>2010.0</v>
      </c>
      <c r="D57" s="2" t="s">
        <v>5</v>
      </c>
      <c r="E57" s="2" t="s">
        <v>24</v>
      </c>
      <c r="F57" s="1">
        <v>49.5207623860266</v>
      </c>
    </row>
    <row r="58">
      <c r="A58" s="2" t="s">
        <v>27</v>
      </c>
      <c r="B58" s="1" t="s">
        <v>389</v>
      </c>
      <c r="C58" s="1">
        <v>2010.0</v>
      </c>
      <c r="D58" s="2" t="s">
        <v>5</v>
      </c>
      <c r="E58" s="2" t="s">
        <v>24</v>
      </c>
      <c r="F58" s="1">
        <v>49.9073366767412</v>
      </c>
    </row>
    <row r="59">
      <c r="A59" s="2" t="s">
        <v>28</v>
      </c>
      <c r="B59" s="1" t="s">
        <v>391</v>
      </c>
      <c r="C59" s="1">
        <v>2010.0</v>
      </c>
      <c r="D59" s="2" t="s">
        <v>5</v>
      </c>
      <c r="E59" s="2" t="s">
        <v>24</v>
      </c>
      <c r="F59" s="1">
        <v>49.8422911935402</v>
      </c>
    </row>
    <row r="60">
      <c r="A60" s="2" t="s">
        <v>29</v>
      </c>
      <c r="B60" s="1" t="s">
        <v>396</v>
      </c>
      <c r="C60" s="1">
        <v>2010.0</v>
      </c>
      <c r="D60" s="2" t="s">
        <v>5</v>
      </c>
      <c r="E60" s="2" t="s">
        <v>24</v>
      </c>
      <c r="F60" s="1">
        <v>49.4104258644802</v>
      </c>
    </row>
    <row r="61">
      <c r="A61" s="2" t="s">
        <v>30</v>
      </c>
      <c r="B61" s="1" t="s">
        <v>376</v>
      </c>
      <c r="C61" s="1">
        <v>2010.0</v>
      </c>
      <c r="D61" s="2" t="s">
        <v>5</v>
      </c>
      <c r="E61" s="2" t="s">
        <v>24</v>
      </c>
      <c r="F61" s="1">
        <v>49.1811324040433</v>
      </c>
    </row>
    <row r="62">
      <c r="A62" s="2" t="s">
        <v>31</v>
      </c>
      <c r="B62" s="1" t="s">
        <v>407</v>
      </c>
      <c r="C62" s="1">
        <v>2010.0</v>
      </c>
      <c r="D62" s="2" t="s">
        <v>5</v>
      </c>
      <c r="E62" s="2" t="s">
        <v>24</v>
      </c>
      <c r="F62" s="1">
        <v>49.6257435208549</v>
      </c>
    </row>
    <row r="63">
      <c r="A63" s="2" t="s">
        <v>32</v>
      </c>
      <c r="B63" s="1" t="s">
        <v>381</v>
      </c>
      <c r="C63" s="1">
        <v>2010.0</v>
      </c>
      <c r="D63" s="2" t="s">
        <v>5</v>
      </c>
      <c r="E63" s="2" t="s">
        <v>24</v>
      </c>
      <c r="F63" s="1">
        <v>49.4448646604355</v>
      </c>
    </row>
    <row r="64">
      <c r="A64" s="2" t="s">
        <v>33</v>
      </c>
      <c r="B64" s="1" t="s">
        <v>390</v>
      </c>
      <c r="C64" s="1">
        <v>2010.0</v>
      </c>
      <c r="D64" s="2" t="s">
        <v>5</v>
      </c>
      <c r="E64" s="2" t="s">
        <v>24</v>
      </c>
      <c r="F64" s="1">
        <v>49.6011506496949</v>
      </c>
    </row>
    <row r="65">
      <c r="A65" s="2" t="s">
        <v>34</v>
      </c>
      <c r="B65" s="1" t="s">
        <v>398</v>
      </c>
      <c r="C65" s="1">
        <v>2010.0</v>
      </c>
      <c r="D65" s="2" t="s">
        <v>5</v>
      </c>
      <c r="E65" s="2" t="s">
        <v>24</v>
      </c>
      <c r="F65" s="1">
        <v>48.5998304063097</v>
      </c>
    </row>
    <row r="66">
      <c r="A66" s="2" t="s">
        <v>35</v>
      </c>
      <c r="B66" s="1" t="s">
        <v>399</v>
      </c>
      <c r="C66" s="1">
        <v>2010.0</v>
      </c>
      <c r="D66" s="2" t="s">
        <v>5</v>
      </c>
      <c r="E66" s="2" t="s">
        <v>24</v>
      </c>
      <c r="F66" s="1">
        <v>49.7588930890763</v>
      </c>
    </row>
    <row r="67">
      <c r="A67" s="2" t="s">
        <v>3</v>
      </c>
      <c r="B67" s="1" t="s">
        <v>400</v>
      </c>
      <c r="C67" s="1">
        <v>2010.0</v>
      </c>
      <c r="D67" s="2" t="s">
        <v>5</v>
      </c>
      <c r="E67" s="2" t="s">
        <v>24</v>
      </c>
      <c r="F67" s="1">
        <v>49.5520848234783</v>
      </c>
    </row>
    <row r="68">
      <c r="A68" s="2" t="s">
        <v>4</v>
      </c>
      <c r="B68" s="1" t="s">
        <v>378</v>
      </c>
      <c r="C68" s="1">
        <v>2011.0</v>
      </c>
      <c r="D68" s="2" t="s">
        <v>5</v>
      </c>
      <c r="E68" s="2" t="s">
        <v>24</v>
      </c>
      <c r="F68" s="1">
        <v>49.8281443872385</v>
      </c>
    </row>
    <row r="69">
      <c r="A69" s="2" t="s">
        <v>5</v>
      </c>
      <c r="B69" s="1" t="s">
        <v>384</v>
      </c>
      <c r="C69" s="1">
        <v>2011.0</v>
      </c>
      <c r="D69" s="2" t="s">
        <v>5</v>
      </c>
      <c r="E69" s="2" t="s">
        <v>24</v>
      </c>
      <c r="F69" s="1">
        <v>49.4163889600957</v>
      </c>
    </row>
    <row r="70">
      <c r="A70" s="2" t="s">
        <v>6</v>
      </c>
      <c r="B70" s="1" t="s">
        <v>394</v>
      </c>
      <c r="C70" s="1">
        <v>2011.0</v>
      </c>
      <c r="D70" s="2" t="s">
        <v>5</v>
      </c>
      <c r="E70" s="2" t="s">
        <v>24</v>
      </c>
      <c r="F70" s="1">
        <v>48.7676056338028</v>
      </c>
    </row>
    <row r="71">
      <c r="A71" s="2" t="s">
        <v>7</v>
      </c>
      <c r="B71" s="1" t="s">
        <v>385</v>
      </c>
      <c r="C71" s="1">
        <v>2011.0</v>
      </c>
      <c r="D71" s="2" t="s">
        <v>5</v>
      </c>
      <c r="E71" s="2" t="s">
        <v>24</v>
      </c>
      <c r="F71" s="1">
        <v>49.0667155257312</v>
      </c>
    </row>
    <row r="72">
      <c r="A72" s="2" t="s">
        <v>10</v>
      </c>
      <c r="B72" s="1" t="s">
        <v>388</v>
      </c>
      <c r="C72" s="1">
        <v>2011.0</v>
      </c>
      <c r="D72" s="2" t="s">
        <v>5</v>
      </c>
      <c r="E72" s="2" t="s">
        <v>24</v>
      </c>
      <c r="F72" s="1">
        <v>47.7286319417658</v>
      </c>
    </row>
    <row r="73">
      <c r="A73" s="2" t="s">
        <v>11</v>
      </c>
      <c r="B73" s="1" t="s">
        <v>402</v>
      </c>
      <c r="C73" s="1">
        <v>2011.0</v>
      </c>
      <c r="D73" s="2" t="s">
        <v>5</v>
      </c>
      <c r="E73" s="2" t="s">
        <v>24</v>
      </c>
      <c r="F73" s="1">
        <v>49.9085394154167</v>
      </c>
    </row>
    <row r="74">
      <c r="A74" s="2" t="s">
        <v>8</v>
      </c>
      <c r="B74" s="1" t="s">
        <v>405</v>
      </c>
      <c r="C74" s="1">
        <v>2011.0</v>
      </c>
      <c r="D74" s="2" t="s">
        <v>5</v>
      </c>
      <c r="E74" s="2" t="s">
        <v>24</v>
      </c>
      <c r="F74" s="1">
        <v>49.660679180244</v>
      </c>
    </row>
    <row r="75">
      <c r="A75" s="2" t="s">
        <v>9</v>
      </c>
      <c r="B75" s="1" t="s">
        <v>397</v>
      </c>
      <c r="C75" s="1">
        <v>2011.0</v>
      </c>
      <c r="D75" s="2" t="s">
        <v>5</v>
      </c>
      <c r="E75" s="2" t="s">
        <v>24</v>
      </c>
      <c r="F75" s="1">
        <v>49.1284577491474</v>
      </c>
    </row>
    <row r="76">
      <c r="A76" s="2" t="s">
        <v>12</v>
      </c>
      <c r="B76" s="1" t="s">
        <v>401</v>
      </c>
      <c r="C76" s="1">
        <v>2011.0</v>
      </c>
      <c r="D76" s="2" t="s">
        <v>5</v>
      </c>
      <c r="E76" s="2" t="s">
        <v>24</v>
      </c>
      <c r="F76" s="1">
        <v>49.3167489979204</v>
      </c>
    </row>
    <row r="77">
      <c r="A77" s="2" t="s">
        <v>13</v>
      </c>
      <c r="B77" s="1" t="s">
        <v>403</v>
      </c>
      <c r="C77" s="1">
        <v>2011.0</v>
      </c>
      <c r="D77" s="2" t="s">
        <v>5</v>
      </c>
      <c r="E77" s="2" t="s">
        <v>24</v>
      </c>
      <c r="F77" s="1">
        <v>49.7003169422914</v>
      </c>
    </row>
    <row r="78">
      <c r="A78" s="2" t="s">
        <v>14</v>
      </c>
      <c r="B78" s="1" t="s">
        <v>395</v>
      </c>
      <c r="C78" s="1">
        <v>2011.0</v>
      </c>
      <c r="D78" s="2" t="s">
        <v>5</v>
      </c>
      <c r="E78" s="2" t="s">
        <v>24</v>
      </c>
      <c r="F78" s="1">
        <v>49.594270113288</v>
      </c>
    </row>
    <row r="79">
      <c r="A79" s="2" t="s">
        <v>15</v>
      </c>
      <c r="B79" s="1" t="s">
        <v>377</v>
      </c>
      <c r="C79" s="1">
        <v>2011.0</v>
      </c>
      <c r="D79" s="2" t="s">
        <v>5</v>
      </c>
      <c r="E79" s="2" t="s">
        <v>24</v>
      </c>
      <c r="F79" s="1">
        <v>49.6037964796101</v>
      </c>
    </row>
    <row r="80">
      <c r="A80" s="2" t="s">
        <v>16</v>
      </c>
      <c r="B80" s="1" t="s">
        <v>382</v>
      </c>
      <c r="C80" s="1">
        <v>2011.0</v>
      </c>
      <c r="D80" s="2" t="s">
        <v>5</v>
      </c>
      <c r="E80" s="2" t="s">
        <v>24</v>
      </c>
      <c r="F80" s="1">
        <v>49.4086229086229</v>
      </c>
    </row>
    <row r="81">
      <c r="A81" s="2" t="s">
        <v>17</v>
      </c>
      <c r="B81" s="1" t="s">
        <v>404</v>
      </c>
      <c r="C81" s="1">
        <v>2011.0</v>
      </c>
      <c r="D81" s="2" t="s">
        <v>5</v>
      </c>
      <c r="E81" s="2" t="s">
        <v>24</v>
      </c>
      <c r="F81" s="1">
        <v>49.6405912971938</v>
      </c>
    </row>
    <row r="82">
      <c r="A82" s="2" t="s">
        <v>18</v>
      </c>
      <c r="B82" s="1" t="s">
        <v>383</v>
      </c>
      <c r="C82" s="1">
        <v>2011.0</v>
      </c>
      <c r="D82" s="2" t="s">
        <v>5</v>
      </c>
      <c r="E82" s="2" t="s">
        <v>24</v>
      </c>
      <c r="F82" s="1">
        <v>49.495184765031</v>
      </c>
    </row>
    <row r="83">
      <c r="A83" s="2" t="s">
        <v>19</v>
      </c>
      <c r="B83" s="1" t="s">
        <v>380</v>
      </c>
      <c r="C83" s="1">
        <v>2011.0</v>
      </c>
      <c r="D83" s="2" t="s">
        <v>5</v>
      </c>
      <c r="E83" s="2" t="s">
        <v>24</v>
      </c>
      <c r="F83" s="1">
        <v>50.3140004248991</v>
      </c>
    </row>
    <row r="84">
      <c r="A84" s="2" t="s">
        <v>20</v>
      </c>
      <c r="B84" s="1" t="s">
        <v>387</v>
      </c>
      <c r="C84" s="1">
        <v>2011.0</v>
      </c>
      <c r="D84" s="2" t="s">
        <v>5</v>
      </c>
      <c r="E84" s="2" t="s">
        <v>24</v>
      </c>
      <c r="F84" s="1">
        <v>50.2815827142693</v>
      </c>
    </row>
    <row r="85">
      <c r="A85" s="2" t="s">
        <v>21</v>
      </c>
      <c r="B85" s="1" t="s">
        <v>393</v>
      </c>
      <c r="C85" s="1">
        <v>2011.0</v>
      </c>
      <c r="D85" s="2" t="s">
        <v>5</v>
      </c>
      <c r="E85" s="2" t="s">
        <v>24</v>
      </c>
      <c r="F85" s="1">
        <v>49.0866334946493</v>
      </c>
    </row>
    <row r="86">
      <c r="A86" s="2" t="s">
        <v>22</v>
      </c>
      <c r="B86" s="1" t="s">
        <v>408</v>
      </c>
      <c r="C86" s="1">
        <v>2011.0</v>
      </c>
      <c r="D86" s="2" t="s">
        <v>5</v>
      </c>
      <c r="E86" s="2" t="s">
        <v>24</v>
      </c>
      <c r="F86" s="1">
        <v>49.163785050558</v>
      </c>
    </row>
    <row r="87">
      <c r="A87" s="2" t="s">
        <v>23</v>
      </c>
      <c r="B87" s="1" t="s">
        <v>379</v>
      </c>
      <c r="C87" s="1">
        <v>2011.0</v>
      </c>
      <c r="D87" s="2" t="s">
        <v>5</v>
      </c>
      <c r="E87" s="2" t="s">
        <v>24</v>
      </c>
      <c r="F87" s="1">
        <v>49.1719484767941</v>
      </c>
    </row>
    <row r="88">
      <c r="A88" s="2" t="s">
        <v>24</v>
      </c>
      <c r="B88" s="1" t="s">
        <v>386</v>
      </c>
      <c r="C88" s="1">
        <v>2011.0</v>
      </c>
      <c r="D88" s="2" t="s">
        <v>5</v>
      </c>
      <c r="E88" s="2" t="s">
        <v>24</v>
      </c>
      <c r="F88" s="1">
        <v>49.7579025978796</v>
      </c>
    </row>
    <row r="89">
      <c r="A89" s="2" t="s">
        <v>25</v>
      </c>
      <c r="B89" s="1" t="s">
        <v>406</v>
      </c>
      <c r="C89" s="1">
        <v>2011.0</v>
      </c>
      <c r="D89" s="2" t="s">
        <v>5</v>
      </c>
      <c r="E89" s="2" t="s">
        <v>24</v>
      </c>
      <c r="F89" s="1">
        <v>49.8816459426297</v>
      </c>
    </row>
    <row r="90">
      <c r="A90" s="2" t="s">
        <v>26</v>
      </c>
      <c r="B90" s="1" t="s">
        <v>392</v>
      </c>
      <c r="C90" s="1">
        <v>2011.0</v>
      </c>
      <c r="D90" s="2" t="s">
        <v>5</v>
      </c>
      <c r="E90" s="2" t="s">
        <v>24</v>
      </c>
      <c r="F90" s="1">
        <v>49.1054904380012</v>
      </c>
    </row>
    <row r="91">
      <c r="A91" s="2" t="s">
        <v>27</v>
      </c>
      <c r="B91" s="1" t="s">
        <v>389</v>
      </c>
      <c r="C91" s="1">
        <v>2011.0</v>
      </c>
      <c r="D91" s="2" t="s">
        <v>5</v>
      </c>
      <c r="E91" s="2" t="s">
        <v>24</v>
      </c>
      <c r="F91" s="1">
        <v>49.5886778694773</v>
      </c>
    </row>
    <row r="92">
      <c r="A92" s="2" t="s">
        <v>28</v>
      </c>
      <c r="B92" s="1" t="s">
        <v>391</v>
      </c>
      <c r="C92" s="1">
        <v>2011.0</v>
      </c>
      <c r="D92" s="2" t="s">
        <v>5</v>
      </c>
      <c r="E92" s="2" t="s">
        <v>24</v>
      </c>
      <c r="F92" s="1">
        <v>49.6885317787866</v>
      </c>
    </row>
    <row r="93">
      <c r="A93" s="2" t="s">
        <v>29</v>
      </c>
      <c r="B93" s="1" t="s">
        <v>396</v>
      </c>
      <c r="C93" s="1">
        <v>2011.0</v>
      </c>
      <c r="D93" s="2" t="s">
        <v>5</v>
      </c>
      <c r="E93" s="2" t="s">
        <v>24</v>
      </c>
      <c r="F93" s="1">
        <v>49.5238159338256</v>
      </c>
    </row>
    <row r="94">
      <c r="A94" s="2" t="s">
        <v>30</v>
      </c>
      <c r="B94" s="1" t="s">
        <v>376</v>
      </c>
      <c r="C94" s="1">
        <v>2011.0</v>
      </c>
      <c r="D94" s="2" t="s">
        <v>5</v>
      </c>
      <c r="E94" s="2" t="s">
        <v>24</v>
      </c>
      <c r="F94" s="1">
        <v>48.7328756288164</v>
      </c>
    </row>
    <row r="95">
      <c r="A95" s="2" t="s">
        <v>31</v>
      </c>
      <c r="B95" s="1" t="s">
        <v>407</v>
      </c>
      <c r="C95" s="1">
        <v>2011.0</v>
      </c>
      <c r="D95" s="2" t="s">
        <v>5</v>
      </c>
      <c r="E95" s="2" t="s">
        <v>24</v>
      </c>
      <c r="F95" s="1">
        <v>49.3451917329324</v>
      </c>
    </row>
    <row r="96">
      <c r="A96" s="2" t="s">
        <v>32</v>
      </c>
      <c r="B96" s="1" t="s">
        <v>381</v>
      </c>
      <c r="C96" s="1">
        <v>2011.0</v>
      </c>
      <c r="D96" s="2" t="s">
        <v>5</v>
      </c>
      <c r="E96" s="2" t="s">
        <v>24</v>
      </c>
      <c r="F96" s="1">
        <v>49.3610201947496</v>
      </c>
    </row>
    <row r="97">
      <c r="A97" s="2" t="s">
        <v>33</v>
      </c>
      <c r="B97" s="1" t="s">
        <v>390</v>
      </c>
      <c r="C97" s="1">
        <v>2011.0</v>
      </c>
      <c r="D97" s="2" t="s">
        <v>5</v>
      </c>
      <c r="E97" s="2" t="s">
        <v>24</v>
      </c>
      <c r="F97" s="1">
        <v>49.4852721374979</v>
      </c>
    </row>
    <row r="98">
      <c r="A98" s="2" t="s">
        <v>34</v>
      </c>
      <c r="B98" s="1" t="s">
        <v>398</v>
      </c>
      <c r="C98" s="1">
        <v>2011.0</v>
      </c>
      <c r="D98" s="2" t="s">
        <v>5</v>
      </c>
      <c r="E98" s="2" t="s">
        <v>24</v>
      </c>
      <c r="F98" s="1">
        <v>48.7551845972656</v>
      </c>
    </row>
    <row r="99">
      <c r="A99" s="2" t="s">
        <v>35</v>
      </c>
      <c r="B99" s="1" t="s">
        <v>399</v>
      </c>
      <c r="C99" s="1">
        <v>2011.0</v>
      </c>
      <c r="D99" s="2" t="s">
        <v>5</v>
      </c>
      <c r="E99" s="2" t="s">
        <v>24</v>
      </c>
      <c r="F99" s="1">
        <v>49.8030195800896</v>
      </c>
    </row>
    <row r="100">
      <c r="A100" s="2" t="s">
        <v>3</v>
      </c>
      <c r="B100" s="1" t="s">
        <v>400</v>
      </c>
      <c r="C100" s="1">
        <v>2011.0</v>
      </c>
      <c r="D100" s="2" t="s">
        <v>5</v>
      </c>
      <c r="E100" s="2" t="s">
        <v>24</v>
      </c>
      <c r="F100" s="1">
        <v>49.4378041788598</v>
      </c>
    </row>
    <row r="101">
      <c r="A101" s="2" t="s">
        <v>4</v>
      </c>
      <c r="B101" s="1" t="s">
        <v>378</v>
      </c>
      <c r="C101" s="1">
        <v>2012.0</v>
      </c>
      <c r="D101" s="2" t="s">
        <v>5</v>
      </c>
      <c r="E101" s="2" t="s">
        <v>24</v>
      </c>
      <c r="F101" s="1">
        <v>49.9026525455324</v>
      </c>
    </row>
    <row r="102">
      <c r="A102" s="2" t="s">
        <v>5</v>
      </c>
      <c r="B102" s="1" t="s">
        <v>384</v>
      </c>
      <c r="C102" s="1">
        <v>2012.0</v>
      </c>
      <c r="D102" s="2" t="s">
        <v>5</v>
      </c>
      <c r="E102" s="2" t="s">
        <v>24</v>
      </c>
      <c r="F102" s="1">
        <v>49.3475564376085</v>
      </c>
    </row>
    <row r="103">
      <c r="A103" s="2" t="s">
        <v>6</v>
      </c>
      <c r="B103" s="1" t="s">
        <v>394</v>
      </c>
      <c r="C103" s="1">
        <v>2012.0</v>
      </c>
      <c r="D103" s="2" t="s">
        <v>5</v>
      </c>
      <c r="E103" s="2" t="s">
        <v>24</v>
      </c>
      <c r="F103" s="1">
        <v>49.3052352398524</v>
      </c>
    </row>
    <row r="104">
      <c r="A104" s="2" t="s">
        <v>7</v>
      </c>
      <c r="B104" s="1" t="s">
        <v>385</v>
      </c>
      <c r="C104" s="1">
        <v>2012.0</v>
      </c>
      <c r="D104" s="2" t="s">
        <v>5</v>
      </c>
      <c r="E104" s="2" t="s">
        <v>24</v>
      </c>
      <c r="F104" s="1">
        <v>49.3711472892723</v>
      </c>
    </row>
    <row r="105">
      <c r="A105" s="2" t="s">
        <v>10</v>
      </c>
      <c r="B105" s="1" t="s">
        <v>388</v>
      </c>
      <c r="C105" s="1">
        <v>2012.0</v>
      </c>
      <c r="D105" s="2" t="s">
        <v>5</v>
      </c>
      <c r="E105" s="2" t="s">
        <v>24</v>
      </c>
      <c r="F105" s="1">
        <v>47.8629806773856</v>
      </c>
    </row>
    <row r="106">
      <c r="A106" s="2" t="s">
        <v>11</v>
      </c>
      <c r="B106" s="1" t="s">
        <v>402</v>
      </c>
      <c r="C106" s="1">
        <v>2012.0</v>
      </c>
      <c r="D106" s="2" t="s">
        <v>5</v>
      </c>
      <c r="E106" s="2" t="s">
        <v>24</v>
      </c>
      <c r="F106" s="1">
        <v>49.7337043559689</v>
      </c>
    </row>
    <row r="107">
      <c r="A107" s="2" t="s">
        <v>8</v>
      </c>
      <c r="B107" s="1" t="s">
        <v>405</v>
      </c>
      <c r="C107" s="1">
        <v>2012.0</v>
      </c>
      <c r="D107" s="2" t="s">
        <v>5</v>
      </c>
      <c r="E107" s="2" t="s">
        <v>24</v>
      </c>
      <c r="F107" s="1">
        <v>49.5317066185899</v>
      </c>
    </row>
    <row r="108">
      <c r="A108" s="2" t="s">
        <v>9</v>
      </c>
      <c r="B108" s="1" t="s">
        <v>397</v>
      </c>
      <c r="C108" s="1">
        <v>2012.0</v>
      </c>
      <c r="D108" s="2" t="s">
        <v>5</v>
      </c>
      <c r="E108" s="2" t="s">
        <v>24</v>
      </c>
      <c r="F108" s="1">
        <v>49.1692173152602</v>
      </c>
    </row>
    <row r="109">
      <c r="A109" s="2" t="s">
        <v>12</v>
      </c>
      <c r="B109" s="1" t="s">
        <v>401</v>
      </c>
      <c r="C109" s="1">
        <v>2012.0</v>
      </c>
      <c r="D109" s="2" t="s">
        <v>5</v>
      </c>
      <c r="E109" s="2" t="s">
        <v>24</v>
      </c>
      <c r="F109" s="1">
        <v>49.2904062759482</v>
      </c>
    </row>
    <row r="110">
      <c r="A110" s="2" t="s">
        <v>13</v>
      </c>
      <c r="B110" s="1" t="s">
        <v>403</v>
      </c>
      <c r="C110" s="1">
        <v>2012.0</v>
      </c>
      <c r="D110" s="2" t="s">
        <v>5</v>
      </c>
      <c r="E110" s="2" t="s">
        <v>24</v>
      </c>
      <c r="F110" s="1">
        <v>49.8426261312859</v>
      </c>
    </row>
    <row r="111">
      <c r="A111" s="2" t="s">
        <v>14</v>
      </c>
      <c r="B111" s="1" t="s">
        <v>395</v>
      </c>
      <c r="C111" s="1">
        <v>2012.0</v>
      </c>
      <c r="D111" s="2" t="s">
        <v>5</v>
      </c>
      <c r="E111" s="2" t="s">
        <v>24</v>
      </c>
      <c r="F111" s="1">
        <v>49.6354094525755</v>
      </c>
    </row>
    <row r="112">
      <c r="A112" s="2" t="s">
        <v>15</v>
      </c>
      <c r="B112" s="1" t="s">
        <v>377</v>
      </c>
      <c r="C112" s="1">
        <v>2012.0</v>
      </c>
      <c r="D112" s="2" t="s">
        <v>5</v>
      </c>
      <c r="E112" s="2" t="s">
        <v>24</v>
      </c>
      <c r="F112" s="1">
        <v>49.6490985973801</v>
      </c>
    </row>
    <row r="113">
      <c r="A113" s="2" t="s">
        <v>16</v>
      </c>
      <c r="B113" s="1" t="s">
        <v>382</v>
      </c>
      <c r="C113" s="1">
        <v>2012.0</v>
      </c>
      <c r="D113" s="2" t="s">
        <v>5</v>
      </c>
      <c r="E113" s="2" t="s">
        <v>24</v>
      </c>
      <c r="F113" s="1">
        <v>49.3868018783095</v>
      </c>
    </row>
    <row r="114">
      <c r="A114" s="2" t="s">
        <v>17</v>
      </c>
      <c r="B114" s="1" t="s">
        <v>404</v>
      </c>
      <c r="C114" s="1">
        <v>2012.0</v>
      </c>
      <c r="D114" s="2" t="s">
        <v>5</v>
      </c>
      <c r="E114" s="2" t="s">
        <v>24</v>
      </c>
      <c r="F114" s="1">
        <v>49.9085073342499</v>
      </c>
    </row>
    <row r="115">
      <c r="A115" s="2" t="s">
        <v>18</v>
      </c>
      <c r="B115" s="1" t="s">
        <v>383</v>
      </c>
      <c r="C115" s="1">
        <v>2012.0</v>
      </c>
      <c r="D115" s="2" t="s">
        <v>5</v>
      </c>
      <c r="E115" s="2" t="s">
        <v>24</v>
      </c>
      <c r="F115" s="1">
        <v>49.5335731386807</v>
      </c>
    </row>
    <row r="116">
      <c r="A116" s="2" t="s">
        <v>19</v>
      </c>
      <c r="B116" s="1" t="s">
        <v>380</v>
      </c>
      <c r="C116" s="1">
        <v>2012.0</v>
      </c>
      <c r="D116" s="2" t="s">
        <v>5</v>
      </c>
      <c r="E116" s="2" t="s">
        <v>24</v>
      </c>
      <c r="F116" s="1">
        <v>50.1385876370489</v>
      </c>
    </row>
    <row r="117">
      <c r="A117" s="2" t="s">
        <v>20</v>
      </c>
      <c r="B117" s="1" t="s">
        <v>387</v>
      </c>
      <c r="C117" s="1">
        <v>2012.0</v>
      </c>
      <c r="D117" s="2" t="s">
        <v>5</v>
      </c>
      <c r="E117" s="2" t="s">
        <v>24</v>
      </c>
      <c r="F117" s="1">
        <v>50.1696331237965</v>
      </c>
    </row>
    <row r="118">
      <c r="A118" s="2" t="s">
        <v>21</v>
      </c>
      <c r="B118" s="1" t="s">
        <v>393</v>
      </c>
      <c r="C118" s="1">
        <v>2012.0</v>
      </c>
      <c r="D118" s="2" t="s">
        <v>5</v>
      </c>
      <c r="E118" s="2" t="s">
        <v>24</v>
      </c>
      <c r="F118" s="1">
        <v>49.5153192264992</v>
      </c>
    </row>
    <row r="119">
      <c r="A119" s="2" t="s">
        <v>22</v>
      </c>
      <c r="B119" s="1" t="s">
        <v>408</v>
      </c>
      <c r="C119" s="1">
        <v>2012.0</v>
      </c>
      <c r="D119" s="2" t="s">
        <v>5</v>
      </c>
      <c r="E119" s="2" t="s">
        <v>24</v>
      </c>
      <c r="F119" s="1">
        <v>49.2325384904243</v>
      </c>
    </row>
    <row r="120">
      <c r="A120" s="2" t="s">
        <v>23</v>
      </c>
      <c r="B120" s="1" t="s">
        <v>379</v>
      </c>
      <c r="C120" s="1">
        <v>2012.0</v>
      </c>
      <c r="D120" s="2" t="s">
        <v>5</v>
      </c>
      <c r="E120" s="2" t="s">
        <v>24</v>
      </c>
      <c r="F120" s="1">
        <v>49.270131394129</v>
      </c>
    </row>
    <row r="121">
      <c r="A121" s="2" t="s">
        <v>24</v>
      </c>
      <c r="B121" s="1" t="s">
        <v>386</v>
      </c>
      <c r="C121" s="1">
        <v>2012.0</v>
      </c>
      <c r="D121" s="2" t="s">
        <v>5</v>
      </c>
      <c r="E121" s="2" t="s">
        <v>24</v>
      </c>
      <c r="F121" s="1">
        <v>49.7718749536783</v>
      </c>
    </row>
    <row r="122">
      <c r="A122" s="2" t="s">
        <v>25</v>
      </c>
      <c r="B122" s="1" t="s">
        <v>406</v>
      </c>
      <c r="C122" s="1">
        <v>2012.0</v>
      </c>
      <c r="D122" s="2" t="s">
        <v>5</v>
      </c>
      <c r="E122" s="2" t="s">
        <v>24</v>
      </c>
      <c r="F122" s="1">
        <v>50.0843264598727</v>
      </c>
    </row>
    <row r="123">
      <c r="A123" s="2" t="s">
        <v>26</v>
      </c>
      <c r="B123" s="1" t="s">
        <v>392</v>
      </c>
      <c r="C123" s="1">
        <v>2012.0</v>
      </c>
      <c r="D123" s="2" t="s">
        <v>5</v>
      </c>
      <c r="E123" s="2" t="s">
        <v>24</v>
      </c>
      <c r="F123" s="1">
        <v>49.267502566995</v>
      </c>
    </row>
    <row r="124">
      <c r="A124" s="2" t="s">
        <v>27</v>
      </c>
      <c r="B124" s="1" t="s">
        <v>389</v>
      </c>
      <c r="C124" s="1">
        <v>2012.0</v>
      </c>
      <c r="D124" s="2" t="s">
        <v>5</v>
      </c>
      <c r="E124" s="2" t="s">
        <v>24</v>
      </c>
      <c r="F124" s="1">
        <v>49.8472784568989</v>
      </c>
    </row>
    <row r="125">
      <c r="A125" s="2" t="s">
        <v>28</v>
      </c>
      <c r="B125" s="1" t="s">
        <v>391</v>
      </c>
      <c r="C125" s="1">
        <v>2012.0</v>
      </c>
      <c r="D125" s="2" t="s">
        <v>5</v>
      </c>
      <c r="E125" s="2" t="s">
        <v>24</v>
      </c>
      <c r="F125" s="1">
        <v>49.7007727616059</v>
      </c>
    </row>
    <row r="126">
      <c r="A126" s="2" t="s">
        <v>29</v>
      </c>
      <c r="B126" s="1" t="s">
        <v>396</v>
      </c>
      <c r="C126" s="1">
        <v>2012.0</v>
      </c>
      <c r="D126" s="2" t="s">
        <v>5</v>
      </c>
      <c r="E126" s="2" t="s">
        <v>24</v>
      </c>
      <c r="F126" s="1">
        <v>49.597175644519</v>
      </c>
    </row>
    <row r="127">
      <c r="A127" s="2" t="s">
        <v>30</v>
      </c>
      <c r="B127" s="1" t="s">
        <v>376</v>
      </c>
      <c r="C127" s="1">
        <v>2012.0</v>
      </c>
      <c r="D127" s="2" t="s">
        <v>5</v>
      </c>
      <c r="E127" s="2" t="s">
        <v>24</v>
      </c>
      <c r="F127" s="1">
        <v>49.0733377261745</v>
      </c>
    </row>
    <row r="128">
      <c r="A128" s="2" t="s">
        <v>31</v>
      </c>
      <c r="B128" s="1" t="s">
        <v>407</v>
      </c>
      <c r="C128" s="1">
        <v>2012.0</v>
      </c>
      <c r="D128" s="2" t="s">
        <v>5</v>
      </c>
      <c r="E128" s="2" t="s">
        <v>24</v>
      </c>
      <c r="F128" s="1">
        <v>49.5611879519764</v>
      </c>
    </row>
    <row r="129">
      <c r="A129" s="2" t="s">
        <v>32</v>
      </c>
      <c r="B129" s="1" t="s">
        <v>381</v>
      </c>
      <c r="C129" s="1">
        <v>2012.0</v>
      </c>
      <c r="D129" s="2" t="s">
        <v>5</v>
      </c>
      <c r="E129" s="2" t="s">
        <v>24</v>
      </c>
      <c r="F129" s="1">
        <v>49.3498030994135</v>
      </c>
    </row>
    <row r="130">
      <c r="A130" s="2" t="s">
        <v>33</v>
      </c>
      <c r="B130" s="1" t="s">
        <v>390</v>
      </c>
      <c r="C130" s="1">
        <v>2012.0</v>
      </c>
      <c r="D130" s="2" t="s">
        <v>5</v>
      </c>
      <c r="E130" s="2" t="s">
        <v>24</v>
      </c>
      <c r="F130" s="1">
        <v>49.534089593703</v>
      </c>
    </row>
    <row r="131">
      <c r="A131" s="2" t="s">
        <v>34</v>
      </c>
      <c r="B131" s="1" t="s">
        <v>398</v>
      </c>
      <c r="C131" s="1">
        <v>2012.0</v>
      </c>
      <c r="D131" s="2" t="s">
        <v>5</v>
      </c>
      <c r="E131" s="2" t="s">
        <v>24</v>
      </c>
      <c r="F131" s="1">
        <v>49.2533518487732</v>
      </c>
    </row>
    <row r="132">
      <c r="A132" s="2" t="s">
        <v>35</v>
      </c>
      <c r="B132" s="1" t="s">
        <v>399</v>
      </c>
      <c r="C132" s="1">
        <v>2012.0</v>
      </c>
      <c r="D132" s="2" t="s">
        <v>5</v>
      </c>
      <c r="E132" s="2" t="s">
        <v>24</v>
      </c>
      <c r="F132" s="1">
        <v>49.7969363123634</v>
      </c>
    </row>
    <row r="133">
      <c r="A133" s="2" t="s">
        <v>3</v>
      </c>
      <c r="B133" s="1" t="s">
        <v>400</v>
      </c>
      <c r="C133" s="1">
        <v>2012.0</v>
      </c>
      <c r="D133" s="2" t="s">
        <v>5</v>
      </c>
      <c r="E133" s="2" t="s">
        <v>24</v>
      </c>
      <c r="F133" s="1">
        <v>49.505270469598</v>
      </c>
    </row>
    <row r="134">
      <c r="A134" s="2" t="s">
        <v>4</v>
      </c>
      <c r="B134" s="1" t="s">
        <v>378</v>
      </c>
      <c r="C134" s="1">
        <v>2013.0</v>
      </c>
      <c r="D134" s="2" t="s">
        <v>5</v>
      </c>
      <c r="E134" s="2" t="s">
        <v>24</v>
      </c>
      <c r="F134" s="1">
        <v>49.6525533290239</v>
      </c>
    </row>
    <row r="135">
      <c r="A135" s="2" t="s">
        <v>5</v>
      </c>
      <c r="B135" s="1" t="s">
        <v>384</v>
      </c>
      <c r="C135" s="1">
        <v>2013.0</v>
      </c>
      <c r="D135" s="2" t="s">
        <v>5</v>
      </c>
      <c r="E135" s="2" t="s">
        <v>24</v>
      </c>
      <c r="F135" s="1">
        <v>49.5355168967838</v>
      </c>
    </row>
    <row r="136">
      <c r="A136" s="2" t="s">
        <v>6</v>
      </c>
      <c r="B136" s="1" t="s">
        <v>394</v>
      </c>
      <c r="C136" s="1">
        <v>2013.0</v>
      </c>
      <c r="D136" s="2" t="s">
        <v>5</v>
      </c>
      <c r="E136" s="2" t="s">
        <v>24</v>
      </c>
      <c r="F136" s="1">
        <v>49.2262206003782</v>
      </c>
    </row>
    <row r="137">
      <c r="A137" s="2" t="s">
        <v>7</v>
      </c>
      <c r="B137" s="1" t="s">
        <v>385</v>
      </c>
      <c r="C137" s="1">
        <v>2013.0</v>
      </c>
      <c r="D137" s="2" t="s">
        <v>5</v>
      </c>
      <c r="E137" s="2" t="s">
        <v>24</v>
      </c>
      <c r="F137" s="1">
        <v>49.2314806659033</v>
      </c>
    </row>
    <row r="138">
      <c r="A138" s="2" t="s">
        <v>10</v>
      </c>
      <c r="B138" s="1" t="s">
        <v>388</v>
      </c>
      <c r="C138" s="1">
        <v>2013.0</v>
      </c>
      <c r="D138" s="2" t="s">
        <v>5</v>
      </c>
      <c r="E138" s="2" t="s">
        <v>24</v>
      </c>
      <c r="F138" s="1">
        <v>48.0179211708854</v>
      </c>
    </row>
    <row r="139">
      <c r="A139" s="2" t="s">
        <v>11</v>
      </c>
      <c r="B139" s="1" t="s">
        <v>402</v>
      </c>
      <c r="C139" s="1">
        <v>2013.0</v>
      </c>
      <c r="D139" s="2" t="s">
        <v>5</v>
      </c>
      <c r="E139" s="2" t="s">
        <v>24</v>
      </c>
      <c r="F139" s="1">
        <v>49.6552878529507</v>
      </c>
    </row>
    <row r="140">
      <c r="A140" s="2" t="s">
        <v>8</v>
      </c>
      <c r="B140" s="1" t="s">
        <v>405</v>
      </c>
      <c r="C140" s="1">
        <v>2013.0</v>
      </c>
      <c r="D140" s="2" t="s">
        <v>5</v>
      </c>
      <c r="E140" s="2" t="s">
        <v>24</v>
      </c>
      <c r="F140" s="1">
        <v>49.5913456886486</v>
      </c>
    </row>
    <row r="141">
      <c r="A141" s="2" t="s">
        <v>9</v>
      </c>
      <c r="B141" s="1" t="s">
        <v>397</v>
      </c>
      <c r="C141" s="1">
        <v>2013.0</v>
      </c>
      <c r="D141" s="2" t="s">
        <v>5</v>
      </c>
      <c r="E141" s="2" t="s">
        <v>24</v>
      </c>
      <c r="F141" s="1">
        <v>49.495378087589</v>
      </c>
    </row>
    <row r="142">
      <c r="A142" s="2" t="s">
        <v>12</v>
      </c>
      <c r="B142" s="1" t="s">
        <v>401</v>
      </c>
      <c r="C142" s="1">
        <v>2013.0</v>
      </c>
      <c r="D142" s="2" t="s">
        <v>5</v>
      </c>
      <c r="E142" s="2" t="s">
        <v>24</v>
      </c>
      <c r="F142" s="1">
        <v>49.2456251179352</v>
      </c>
    </row>
    <row r="143">
      <c r="A143" s="2" t="s">
        <v>13</v>
      </c>
      <c r="B143" s="1" t="s">
        <v>403</v>
      </c>
      <c r="C143" s="1">
        <v>2013.0</v>
      </c>
      <c r="D143" s="2" t="s">
        <v>5</v>
      </c>
      <c r="E143" s="2" t="s">
        <v>24</v>
      </c>
      <c r="F143" s="1">
        <v>49.7887974427366</v>
      </c>
    </row>
    <row r="144">
      <c r="A144" s="2" t="s">
        <v>14</v>
      </c>
      <c r="B144" s="1" t="s">
        <v>395</v>
      </c>
      <c r="C144" s="1">
        <v>2013.0</v>
      </c>
      <c r="D144" s="2" t="s">
        <v>5</v>
      </c>
      <c r="E144" s="2" t="s">
        <v>24</v>
      </c>
      <c r="F144" s="1">
        <v>49.4828578921824</v>
      </c>
    </row>
    <row r="145">
      <c r="A145" s="2" t="s">
        <v>15</v>
      </c>
      <c r="B145" s="1" t="s">
        <v>377</v>
      </c>
      <c r="C145" s="1">
        <v>2013.0</v>
      </c>
      <c r="D145" s="2" t="s">
        <v>5</v>
      </c>
      <c r="E145" s="2" t="s">
        <v>24</v>
      </c>
      <c r="F145" s="1">
        <v>49.6390575707911</v>
      </c>
    </row>
    <row r="146">
      <c r="A146" s="2" t="s">
        <v>16</v>
      </c>
      <c r="B146" s="1" t="s">
        <v>382</v>
      </c>
      <c r="C146" s="1">
        <v>2013.0</v>
      </c>
      <c r="D146" s="2" t="s">
        <v>5</v>
      </c>
      <c r="E146" s="2" t="s">
        <v>24</v>
      </c>
      <c r="F146" s="1">
        <v>49.3876512701239</v>
      </c>
    </row>
    <row r="147">
      <c r="A147" s="2" t="s">
        <v>17</v>
      </c>
      <c r="B147" s="1" t="s">
        <v>404</v>
      </c>
      <c r="C147" s="1">
        <v>2013.0</v>
      </c>
      <c r="D147" s="2" t="s">
        <v>5</v>
      </c>
      <c r="E147" s="2" t="s">
        <v>24</v>
      </c>
      <c r="F147" s="1">
        <v>49.9214046118651</v>
      </c>
    </row>
    <row r="148">
      <c r="A148" s="2" t="s">
        <v>18</v>
      </c>
      <c r="B148" s="1" t="s">
        <v>383</v>
      </c>
      <c r="C148" s="1">
        <v>2013.0</v>
      </c>
      <c r="D148" s="2" t="s">
        <v>5</v>
      </c>
      <c r="E148" s="2" t="s">
        <v>24</v>
      </c>
      <c r="F148" s="1">
        <v>49.4408510329039</v>
      </c>
    </row>
    <row r="149">
      <c r="A149" s="2" t="s">
        <v>19</v>
      </c>
      <c r="B149" s="1" t="s">
        <v>380</v>
      </c>
      <c r="C149" s="1">
        <v>2013.0</v>
      </c>
      <c r="D149" s="2" t="s">
        <v>5</v>
      </c>
      <c r="E149" s="2" t="s">
        <v>24</v>
      </c>
      <c r="F149" s="1">
        <v>50.1153842961143</v>
      </c>
    </row>
    <row r="150">
      <c r="A150" s="2" t="s">
        <v>20</v>
      </c>
      <c r="B150" s="1" t="s">
        <v>387</v>
      </c>
      <c r="C150" s="1">
        <v>2013.0</v>
      </c>
      <c r="D150" s="2" t="s">
        <v>5</v>
      </c>
      <c r="E150" s="2" t="s">
        <v>24</v>
      </c>
      <c r="F150" s="1">
        <v>50.0311561774203</v>
      </c>
    </row>
    <row r="151">
      <c r="A151" s="2" t="s">
        <v>21</v>
      </c>
      <c r="B151" s="1" t="s">
        <v>393</v>
      </c>
      <c r="C151" s="1">
        <v>2013.0</v>
      </c>
      <c r="D151" s="2" t="s">
        <v>5</v>
      </c>
      <c r="E151" s="2" t="s">
        <v>24</v>
      </c>
      <c r="F151" s="1">
        <v>49.9151394360276</v>
      </c>
    </row>
    <row r="152">
      <c r="A152" s="2" t="s">
        <v>22</v>
      </c>
      <c r="B152" s="1" t="s">
        <v>408</v>
      </c>
      <c r="C152" s="1">
        <v>2013.0</v>
      </c>
      <c r="D152" s="2" t="s">
        <v>5</v>
      </c>
      <c r="E152" s="2" t="s">
        <v>24</v>
      </c>
      <c r="F152" s="1">
        <v>49.2881963075762</v>
      </c>
    </row>
    <row r="153">
      <c r="A153" s="2" t="s">
        <v>23</v>
      </c>
      <c r="B153" s="1" t="s">
        <v>379</v>
      </c>
      <c r="C153" s="1">
        <v>2013.0</v>
      </c>
      <c r="D153" s="2" t="s">
        <v>5</v>
      </c>
      <c r="E153" s="2" t="s">
        <v>24</v>
      </c>
      <c r="F153" s="1">
        <v>49.3380853114563</v>
      </c>
    </row>
    <row r="154">
      <c r="A154" s="2" t="s">
        <v>24</v>
      </c>
      <c r="B154" s="1" t="s">
        <v>386</v>
      </c>
      <c r="C154" s="1">
        <v>2013.0</v>
      </c>
      <c r="D154" s="2" t="s">
        <v>5</v>
      </c>
      <c r="E154" s="2" t="s">
        <v>24</v>
      </c>
      <c r="F154" s="1">
        <v>49.7170736181898</v>
      </c>
    </row>
    <row r="155">
      <c r="A155" s="2" t="s">
        <v>25</v>
      </c>
      <c r="B155" s="1" t="s">
        <v>406</v>
      </c>
      <c r="C155" s="1">
        <v>2013.0</v>
      </c>
      <c r="D155" s="2" t="s">
        <v>5</v>
      </c>
      <c r="E155" s="2" t="s">
        <v>24</v>
      </c>
      <c r="F155" s="1">
        <v>50.2758212438123</v>
      </c>
    </row>
    <row r="156">
      <c r="A156" s="2" t="s">
        <v>26</v>
      </c>
      <c r="B156" s="1" t="s">
        <v>392</v>
      </c>
      <c r="C156" s="1">
        <v>2013.0</v>
      </c>
      <c r="D156" s="2" t="s">
        <v>5</v>
      </c>
      <c r="E156" s="2" t="s">
        <v>24</v>
      </c>
      <c r="F156" s="1">
        <v>49.3431012110727</v>
      </c>
    </row>
    <row r="157">
      <c r="A157" s="2" t="s">
        <v>27</v>
      </c>
      <c r="B157" s="1" t="s">
        <v>389</v>
      </c>
      <c r="C157" s="1">
        <v>2013.0</v>
      </c>
      <c r="D157" s="2" t="s">
        <v>5</v>
      </c>
      <c r="E157" s="2" t="s">
        <v>24</v>
      </c>
      <c r="F157" s="1">
        <v>49.8032301734723</v>
      </c>
    </row>
    <row r="158">
      <c r="A158" s="2" t="s">
        <v>28</v>
      </c>
      <c r="B158" s="1" t="s">
        <v>391</v>
      </c>
      <c r="C158" s="1">
        <v>2013.0</v>
      </c>
      <c r="D158" s="2" t="s">
        <v>5</v>
      </c>
      <c r="E158" s="2" t="s">
        <v>24</v>
      </c>
      <c r="F158" s="1">
        <v>49.4277520169396</v>
      </c>
    </row>
    <row r="159">
      <c r="A159" s="2" t="s">
        <v>29</v>
      </c>
      <c r="B159" s="1" t="s">
        <v>396</v>
      </c>
      <c r="C159" s="1">
        <v>2013.0</v>
      </c>
      <c r="D159" s="2" t="s">
        <v>5</v>
      </c>
      <c r="E159" s="2" t="s">
        <v>24</v>
      </c>
      <c r="F159" s="1">
        <v>49.696980510405</v>
      </c>
    </row>
    <row r="160">
      <c r="A160" s="2" t="s">
        <v>30</v>
      </c>
      <c r="B160" s="1" t="s">
        <v>376</v>
      </c>
      <c r="C160" s="1">
        <v>2013.0</v>
      </c>
      <c r="D160" s="2" t="s">
        <v>5</v>
      </c>
      <c r="E160" s="2" t="s">
        <v>24</v>
      </c>
      <c r="F160" s="1">
        <v>48.9771288964766</v>
      </c>
    </row>
    <row r="161">
      <c r="A161" s="2" t="s">
        <v>31</v>
      </c>
      <c r="B161" s="1" t="s">
        <v>407</v>
      </c>
      <c r="C161" s="1">
        <v>2013.0</v>
      </c>
      <c r="D161" s="2" t="s">
        <v>5</v>
      </c>
      <c r="E161" s="2" t="s">
        <v>24</v>
      </c>
      <c r="F161" s="1">
        <v>49.8789427857203</v>
      </c>
    </row>
    <row r="162">
      <c r="A162" s="2" t="s">
        <v>32</v>
      </c>
      <c r="B162" s="1" t="s">
        <v>381</v>
      </c>
      <c r="C162" s="1">
        <v>2013.0</v>
      </c>
      <c r="D162" s="2" t="s">
        <v>5</v>
      </c>
      <c r="E162" s="2" t="s">
        <v>24</v>
      </c>
      <c r="F162" s="1">
        <v>49.5615463973503</v>
      </c>
    </row>
    <row r="163">
      <c r="A163" s="2" t="s">
        <v>33</v>
      </c>
      <c r="B163" s="1" t="s">
        <v>390</v>
      </c>
      <c r="C163" s="1">
        <v>2013.0</v>
      </c>
      <c r="D163" s="2" t="s">
        <v>5</v>
      </c>
      <c r="E163" s="2" t="s">
        <v>24</v>
      </c>
      <c r="F163" s="1">
        <v>49.6418709808936</v>
      </c>
    </row>
    <row r="164">
      <c r="A164" s="2" t="s">
        <v>34</v>
      </c>
      <c r="B164" s="1" t="s">
        <v>398</v>
      </c>
      <c r="C164" s="1">
        <v>2013.0</v>
      </c>
      <c r="D164" s="2" t="s">
        <v>5</v>
      </c>
      <c r="E164" s="2" t="s">
        <v>24</v>
      </c>
      <c r="F164" s="1">
        <v>49.5154069740273</v>
      </c>
    </row>
    <row r="165">
      <c r="A165" s="2" t="s">
        <v>35</v>
      </c>
      <c r="B165" s="1" t="s">
        <v>399</v>
      </c>
      <c r="C165" s="1">
        <v>2013.0</v>
      </c>
      <c r="D165" s="2" t="s">
        <v>5</v>
      </c>
      <c r="E165" s="2" t="s">
        <v>24</v>
      </c>
      <c r="F165" s="1">
        <v>49.9866437294981</v>
      </c>
    </row>
    <row r="166">
      <c r="A166" s="2" t="s">
        <v>3</v>
      </c>
      <c r="B166" s="1" t="s">
        <v>400</v>
      </c>
      <c r="C166" s="1">
        <v>2013.0</v>
      </c>
      <c r="D166" s="2" t="s">
        <v>5</v>
      </c>
      <c r="E166" s="2" t="s">
        <v>24</v>
      </c>
      <c r="F166" s="1">
        <v>49.5159511967544</v>
      </c>
    </row>
    <row r="167">
      <c r="A167" s="2" t="s">
        <v>4</v>
      </c>
      <c r="B167" s="1" t="s">
        <v>378</v>
      </c>
      <c r="C167" s="1">
        <v>2014.0</v>
      </c>
      <c r="D167" s="2" t="s">
        <v>5</v>
      </c>
      <c r="E167" s="2" t="s">
        <v>24</v>
      </c>
      <c r="F167" s="1">
        <v>49.4728776389146</v>
      </c>
    </row>
    <row r="168">
      <c r="A168" s="2" t="s">
        <v>5</v>
      </c>
      <c r="B168" s="1" t="s">
        <v>384</v>
      </c>
      <c r="C168" s="1">
        <v>2014.0</v>
      </c>
      <c r="D168" s="2" t="s">
        <v>5</v>
      </c>
      <c r="E168" s="2" t="s">
        <v>24</v>
      </c>
      <c r="F168" s="1">
        <v>49.7187755573061</v>
      </c>
    </row>
    <row r="169">
      <c r="A169" s="2" t="s">
        <v>6</v>
      </c>
      <c r="B169" s="1" t="s">
        <v>394</v>
      </c>
      <c r="C169" s="1">
        <v>2014.0</v>
      </c>
      <c r="D169" s="2" t="s">
        <v>5</v>
      </c>
      <c r="E169" s="2" t="s">
        <v>24</v>
      </c>
      <c r="F169" s="1">
        <v>49.3206069756135</v>
      </c>
    </row>
    <row r="170">
      <c r="A170" s="2" t="s">
        <v>7</v>
      </c>
      <c r="B170" s="1" t="s">
        <v>385</v>
      </c>
      <c r="C170" s="1">
        <v>2014.0</v>
      </c>
      <c r="D170" s="2" t="s">
        <v>5</v>
      </c>
      <c r="E170" s="2" t="s">
        <v>24</v>
      </c>
      <c r="F170" s="1">
        <v>49.5340873715887</v>
      </c>
    </row>
    <row r="171">
      <c r="A171" s="2" t="s">
        <v>10</v>
      </c>
      <c r="B171" s="1" t="s">
        <v>388</v>
      </c>
      <c r="C171" s="1">
        <v>2014.0</v>
      </c>
      <c r="D171" s="2" t="s">
        <v>5</v>
      </c>
      <c r="E171" s="2" t="s">
        <v>24</v>
      </c>
      <c r="F171" s="1">
        <v>48.080847216841</v>
      </c>
    </row>
    <row r="172">
      <c r="A172" s="2" t="s">
        <v>11</v>
      </c>
      <c r="B172" s="1" t="s">
        <v>402</v>
      </c>
      <c r="C172" s="1">
        <v>2014.0</v>
      </c>
      <c r="D172" s="2" t="s">
        <v>5</v>
      </c>
      <c r="E172" s="2" t="s">
        <v>24</v>
      </c>
      <c r="F172" s="1">
        <v>49.6229979041064</v>
      </c>
    </row>
    <row r="173">
      <c r="A173" s="2" t="s">
        <v>8</v>
      </c>
      <c r="B173" s="1" t="s">
        <v>405</v>
      </c>
      <c r="C173" s="1">
        <v>2014.0</v>
      </c>
      <c r="D173" s="2" t="s">
        <v>5</v>
      </c>
      <c r="E173" s="2" t="s">
        <v>24</v>
      </c>
      <c r="F173" s="1">
        <v>49.8514804429447</v>
      </c>
    </row>
    <row r="174">
      <c r="A174" s="2" t="s">
        <v>9</v>
      </c>
      <c r="B174" s="1" t="s">
        <v>397</v>
      </c>
      <c r="C174" s="1">
        <v>2014.0</v>
      </c>
      <c r="D174" s="2" t="s">
        <v>5</v>
      </c>
      <c r="E174" s="2" t="s">
        <v>24</v>
      </c>
      <c r="F174" s="1">
        <v>49.4083931560877</v>
      </c>
    </row>
    <row r="175">
      <c r="A175" s="2" t="s">
        <v>12</v>
      </c>
      <c r="B175" s="1" t="s">
        <v>401</v>
      </c>
      <c r="C175" s="1">
        <v>2014.0</v>
      </c>
      <c r="D175" s="2" t="s">
        <v>5</v>
      </c>
      <c r="E175" s="2" t="s">
        <v>24</v>
      </c>
      <c r="F175" s="1">
        <v>49.2224134618136</v>
      </c>
    </row>
    <row r="176">
      <c r="A176" s="2" t="s">
        <v>13</v>
      </c>
      <c r="B176" s="1" t="s">
        <v>403</v>
      </c>
      <c r="C176" s="1">
        <v>2014.0</v>
      </c>
      <c r="D176" s="2" t="s">
        <v>5</v>
      </c>
      <c r="E176" s="2" t="s">
        <v>24</v>
      </c>
      <c r="F176" s="1">
        <v>49.6734010361071</v>
      </c>
    </row>
    <row r="177">
      <c r="A177" s="2" t="s">
        <v>14</v>
      </c>
      <c r="B177" s="1" t="s">
        <v>395</v>
      </c>
      <c r="C177" s="1">
        <v>2014.0</v>
      </c>
      <c r="D177" s="2" t="s">
        <v>5</v>
      </c>
      <c r="E177" s="2" t="s">
        <v>24</v>
      </c>
      <c r="F177" s="1">
        <v>49.7821002366722</v>
      </c>
    </row>
    <row r="178">
      <c r="A178" s="2" t="s">
        <v>15</v>
      </c>
      <c r="B178" s="1" t="s">
        <v>377</v>
      </c>
      <c r="C178" s="1">
        <v>2014.0</v>
      </c>
      <c r="D178" s="2" t="s">
        <v>5</v>
      </c>
      <c r="E178" s="2" t="s">
        <v>24</v>
      </c>
      <c r="F178" s="1">
        <v>49.7351837719519</v>
      </c>
    </row>
    <row r="179">
      <c r="A179" s="2" t="s">
        <v>16</v>
      </c>
      <c r="B179" s="1" t="s">
        <v>382</v>
      </c>
      <c r="C179" s="1">
        <v>2014.0</v>
      </c>
      <c r="D179" s="2" t="s">
        <v>5</v>
      </c>
      <c r="E179" s="2" t="s">
        <v>24</v>
      </c>
      <c r="F179" s="1">
        <v>49.4300359574631</v>
      </c>
    </row>
    <row r="180">
      <c r="A180" s="2" t="s">
        <v>17</v>
      </c>
      <c r="B180" s="1" t="s">
        <v>404</v>
      </c>
      <c r="C180" s="1">
        <v>2014.0</v>
      </c>
      <c r="D180" s="2" t="s">
        <v>5</v>
      </c>
      <c r="E180" s="2" t="s">
        <v>24</v>
      </c>
      <c r="F180" s="1">
        <v>49.9573526667911</v>
      </c>
    </row>
    <row r="181">
      <c r="A181" s="2" t="s">
        <v>18</v>
      </c>
      <c r="B181" s="1" t="s">
        <v>383</v>
      </c>
      <c r="C181" s="1">
        <v>2014.0</v>
      </c>
      <c r="D181" s="2" t="s">
        <v>5</v>
      </c>
      <c r="E181" s="2" t="s">
        <v>24</v>
      </c>
      <c r="F181" s="1">
        <v>49.406147544625</v>
      </c>
    </row>
    <row r="182">
      <c r="A182" s="2" t="s">
        <v>19</v>
      </c>
      <c r="B182" s="1" t="s">
        <v>380</v>
      </c>
      <c r="C182" s="1">
        <v>2014.0</v>
      </c>
      <c r="D182" s="2" t="s">
        <v>5</v>
      </c>
      <c r="E182" s="2" t="s">
        <v>24</v>
      </c>
      <c r="F182" s="1">
        <v>50.0553577182705</v>
      </c>
    </row>
    <row r="183">
      <c r="A183" s="2" t="s">
        <v>20</v>
      </c>
      <c r="B183" s="1" t="s">
        <v>387</v>
      </c>
      <c r="C183" s="1">
        <v>2014.0</v>
      </c>
      <c r="D183" s="2" t="s">
        <v>5</v>
      </c>
      <c r="E183" s="2" t="s">
        <v>24</v>
      </c>
      <c r="F183" s="1">
        <v>49.8089148398679</v>
      </c>
    </row>
    <row r="184">
      <c r="A184" s="2" t="s">
        <v>21</v>
      </c>
      <c r="B184" s="1" t="s">
        <v>393</v>
      </c>
      <c r="C184" s="1">
        <v>2014.0</v>
      </c>
      <c r="D184" s="2" t="s">
        <v>5</v>
      </c>
      <c r="E184" s="2" t="s">
        <v>24</v>
      </c>
      <c r="F184" s="1">
        <v>49.7040429708304</v>
      </c>
    </row>
    <row r="185">
      <c r="A185" s="2" t="s">
        <v>22</v>
      </c>
      <c r="B185" s="1" t="s">
        <v>408</v>
      </c>
      <c r="C185" s="1">
        <v>2014.0</v>
      </c>
      <c r="D185" s="2" t="s">
        <v>5</v>
      </c>
      <c r="E185" s="2" t="s">
        <v>24</v>
      </c>
      <c r="F185" s="1">
        <v>49.3213603757032</v>
      </c>
    </row>
    <row r="186">
      <c r="A186" s="2" t="s">
        <v>23</v>
      </c>
      <c r="B186" s="1" t="s">
        <v>379</v>
      </c>
      <c r="C186" s="1">
        <v>2014.0</v>
      </c>
      <c r="D186" s="2" t="s">
        <v>5</v>
      </c>
      <c r="E186" s="2" t="s">
        <v>24</v>
      </c>
      <c r="F186" s="1">
        <v>49.2188714441163</v>
      </c>
    </row>
    <row r="187">
      <c r="A187" s="2" t="s">
        <v>24</v>
      </c>
      <c r="B187" s="1" t="s">
        <v>386</v>
      </c>
      <c r="C187" s="1">
        <v>2014.0</v>
      </c>
      <c r="D187" s="2" t="s">
        <v>5</v>
      </c>
      <c r="E187" s="2" t="s">
        <v>24</v>
      </c>
      <c r="F187" s="1">
        <v>49.7838366370637</v>
      </c>
    </row>
    <row r="188">
      <c r="A188" s="2" t="s">
        <v>25</v>
      </c>
      <c r="B188" s="1" t="s">
        <v>406</v>
      </c>
      <c r="C188" s="1">
        <v>2014.0</v>
      </c>
      <c r="D188" s="2" t="s">
        <v>5</v>
      </c>
      <c r="E188" s="2" t="s">
        <v>24</v>
      </c>
      <c r="F188" s="1">
        <v>50.2467295909919</v>
      </c>
    </row>
    <row r="189">
      <c r="A189" s="2" t="s">
        <v>26</v>
      </c>
      <c r="B189" s="1" t="s">
        <v>392</v>
      </c>
      <c r="C189" s="1">
        <v>2014.0</v>
      </c>
      <c r="D189" s="2" t="s">
        <v>5</v>
      </c>
      <c r="E189" s="2" t="s">
        <v>24</v>
      </c>
      <c r="F189" s="1">
        <v>49.6527435720619</v>
      </c>
    </row>
    <row r="190">
      <c r="A190" s="2" t="s">
        <v>27</v>
      </c>
      <c r="B190" s="1" t="s">
        <v>389</v>
      </c>
      <c r="C190" s="1">
        <v>2014.0</v>
      </c>
      <c r="D190" s="2" t="s">
        <v>5</v>
      </c>
      <c r="E190" s="2" t="s">
        <v>24</v>
      </c>
      <c r="F190" s="1">
        <v>49.9968063547733</v>
      </c>
    </row>
    <row r="191">
      <c r="A191" s="2" t="s">
        <v>28</v>
      </c>
      <c r="B191" s="1" t="s">
        <v>391</v>
      </c>
      <c r="C191" s="1">
        <v>2014.0</v>
      </c>
      <c r="D191" s="2" t="s">
        <v>5</v>
      </c>
      <c r="E191" s="2" t="s">
        <v>24</v>
      </c>
      <c r="F191" s="1">
        <v>49.6212874981344</v>
      </c>
    </row>
    <row r="192">
      <c r="A192" s="2" t="s">
        <v>29</v>
      </c>
      <c r="B192" s="1" t="s">
        <v>396</v>
      </c>
      <c r="C192" s="1">
        <v>2014.0</v>
      </c>
      <c r="D192" s="2" t="s">
        <v>5</v>
      </c>
      <c r="E192" s="2" t="s">
        <v>24</v>
      </c>
      <c r="F192" s="1">
        <v>49.550971087348</v>
      </c>
    </row>
    <row r="193">
      <c r="A193" s="2" t="s">
        <v>30</v>
      </c>
      <c r="B193" s="1" t="s">
        <v>376</v>
      </c>
      <c r="C193" s="1">
        <v>2014.0</v>
      </c>
      <c r="D193" s="2" t="s">
        <v>5</v>
      </c>
      <c r="E193" s="2" t="s">
        <v>24</v>
      </c>
      <c r="F193" s="1">
        <v>49.1701065773009</v>
      </c>
    </row>
    <row r="194">
      <c r="A194" s="2" t="s">
        <v>31</v>
      </c>
      <c r="B194" s="1" t="s">
        <v>407</v>
      </c>
      <c r="C194" s="1">
        <v>2014.0</v>
      </c>
      <c r="D194" s="2" t="s">
        <v>5</v>
      </c>
      <c r="E194" s="2" t="s">
        <v>24</v>
      </c>
      <c r="F194" s="1">
        <v>49.8875763658101</v>
      </c>
    </row>
    <row r="195">
      <c r="A195" s="2" t="s">
        <v>32</v>
      </c>
      <c r="B195" s="1" t="s">
        <v>381</v>
      </c>
      <c r="C195" s="1">
        <v>2014.0</v>
      </c>
      <c r="D195" s="2" t="s">
        <v>5</v>
      </c>
      <c r="E195" s="2" t="s">
        <v>24</v>
      </c>
      <c r="F195" s="1">
        <v>49.3296267723657</v>
      </c>
    </row>
    <row r="196">
      <c r="A196" s="2" t="s">
        <v>33</v>
      </c>
      <c r="B196" s="1" t="s">
        <v>390</v>
      </c>
      <c r="C196" s="1">
        <v>2014.0</v>
      </c>
      <c r="D196" s="2" t="s">
        <v>5</v>
      </c>
      <c r="E196" s="2" t="s">
        <v>24</v>
      </c>
      <c r="F196" s="1">
        <v>49.4594966739125</v>
      </c>
    </row>
    <row r="197">
      <c r="A197" s="2" t="s">
        <v>34</v>
      </c>
      <c r="B197" s="1" t="s">
        <v>398</v>
      </c>
      <c r="C197" s="1">
        <v>2014.0</v>
      </c>
      <c r="D197" s="2" t="s">
        <v>5</v>
      </c>
      <c r="E197" s="2" t="s">
        <v>24</v>
      </c>
      <c r="F197" s="1">
        <v>49.4167797943814</v>
      </c>
    </row>
    <row r="198">
      <c r="A198" s="2" t="s">
        <v>35</v>
      </c>
      <c r="B198" s="1" t="s">
        <v>399</v>
      </c>
      <c r="C198" s="1">
        <v>2014.0</v>
      </c>
      <c r="D198" s="2" t="s">
        <v>5</v>
      </c>
      <c r="E198" s="2" t="s">
        <v>24</v>
      </c>
      <c r="F198" s="1">
        <v>49.6450943809216</v>
      </c>
    </row>
    <row r="199">
      <c r="A199" s="2" t="s">
        <v>3</v>
      </c>
      <c r="B199" s="1" t="s">
        <v>400</v>
      </c>
      <c r="C199" s="1">
        <v>2014.0</v>
      </c>
      <c r="D199" s="2" t="s">
        <v>5</v>
      </c>
      <c r="E199" s="2" t="s">
        <v>24</v>
      </c>
      <c r="F199" s="1">
        <v>49.5300251456181</v>
      </c>
    </row>
    <row r="200">
      <c r="A200" s="2" t="s">
        <v>4</v>
      </c>
      <c r="B200" s="1" t="s">
        <v>378</v>
      </c>
      <c r="C200" s="1">
        <v>2015.0</v>
      </c>
      <c r="D200" s="2" t="s">
        <v>5</v>
      </c>
      <c r="E200" s="2" t="s">
        <v>24</v>
      </c>
      <c r="F200" s="1">
        <v>49.4149906158904</v>
      </c>
    </row>
    <row r="201">
      <c r="A201" s="2" t="s">
        <v>5</v>
      </c>
      <c r="B201" s="1" t="s">
        <v>384</v>
      </c>
      <c r="C201" s="1">
        <v>2015.0</v>
      </c>
      <c r="D201" s="2" t="s">
        <v>5</v>
      </c>
      <c r="E201" s="2" t="s">
        <v>24</v>
      </c>
      <c r="F201" s="1">
        <v>49.7214088173093</v>
      </c>
    </row>
    <row r="202">
      <c r="A202" s="2" t="s">
        <v>6</v>
      </c>
      <c r="B202" s="1" t="s">
        <v>394</v>
      </c>
      <c r="C202" s="1">
        <v>2015.0</v>
      </c>
      <c r="D202" s="2" t="s">
        <v>5</v>
      </c>
      <c r="E202" s="2" t="s">
        <v>24</v>
      </c>
      <c r="F202" s="1">
        <v>48.8871325497795</v>
      </c>
    </row>
    <row r="203">
      <c r="A203" s="2" t="s">
        <v>7</v>
      </c>
      <c r="B203" s="1" t="s">
        <v>385</v>
      </c>
      <c r="C203" s="1">
        <v>2015.0</v>
      </c>
      <c r="D203" s="2" t="s">
        <v>5</v>
      </c>
      <c r="E203" s="2" t="s">
        <v>24</v>
      </c>
      <c r="F203" s="1">
        <v>49.282947333718</v>
      </c>
    </row>
    <row r="204">
      <c r="A204" s="2" t="s">
        <v>10</v>
      </c>
      <c r="B204" s="1" t="s">
        <v>388</v>
      </c>
      <c r="C204" s="1">
        <v>2015.0</v>
      </c>
      <c r="D204" s="2" t="s">
        <v>5</v>
      </c>
      <c r="E204" s="2" t="s">
        <v>24</v>
      </c>
      <c r="F204" s="1">
        <v>48.1733704478406</v>
      </c>
    </row>
    <row r="205">
      <c r="A205" s="2" t="s">
        <v>11</v>
      </c>
      <c r="B205" s="1" t="s">
        <v>402</v>
      </c>
      <c r="C205" s="1">
        <v>2015.0</v>
      </c>
      <c r="D205" s="2" t="s">
        <v>5</v>
      </c>
      <c r="E205" s="2" t="s">
        <v>24</v>
      </c>
      <c r="F205" s="1">
        <v>49.7592539229298</v>
      </c>
    </row>
    <row r="206">
      <c r="A206" s="2" t="s">
        <v>12</v>
      </c>
      <c r="B206" s="1" t="s">
        <v>401</v>
      </c>
      <c r="C206" s="1">
        <v>2015.0</v>
      </c>
      <c r="D206" s="2" t="s">
        <v>5</v>
      </c>
      <c r="E206" s="2" t="s">
        <v>24</v>
      </c>
      <c r="F206" s="1">
        <v>49.2018734566685</v>
      </c>
    </row>
    <row r="207">
      <c r="A207" s="2" t="s">
        <v>8</v>
      </c>
      <c r="B207" s="1" t="s">
        <v>405</v>
      </c>
      <c r="C207" s="1">
        <v>2015.0</v>
      </c>
      <c r="D207" s="2" t="s">
        <v>5</v>
      </c>
      <c r="E207" s="2" t="s">
        <v>24</v>
      </c>
      <c r="F207" s="1">
        <v>49.444609306358</v>
      </c>
    </row>
    <row r="208">
      <c r="A208" s="2" t="s">
        <v>9</v>
      </c>
      <c r="B208" s="1" t="s">
        <v>397</v>
      </c>
      <c r="C208" s="1">
        <v>2015.0</v>
      </c>
      <c r="D208" s="2" t="s">
        <v>5</v>
      </c>
      <c r="E208" s="2" t="s">
        <v>24</v>
      </c>
      <c r="F208" s="1">
        <v>49.8525390101346</v>
      </c>
    </row>
    <row r="209">
      <c r="A209" s="2" t="s">
        <v>13</v>
      </c>
      <c r="B209" s="1" t="s">
        <v>403</v>
      </c>
      <c r="C209" s="1">
        <v>2015.0</v>
      </c>
      <c r="D209" s="2" t="s">
        <v>5</v>
      </c>
      <c r="E209" s="2" t="s">
        <v>24</v>
      </c>
      <c r="F209" s="1">
        <v>49.7763528460197</v>
      </c>
    </row>
    <row r="210">
      <c r="A210" s="2" t="s">
        <v>14</v>
      </c>
      <c r="B210" s="1" t="s">
        <v>395</v>
      </c>
      <c r="C210" s="1">
        <v>2015.0</v>
      </c>
      <c r="D210" s="2" t="s">
        <v>5</v>
      </c>
      <c r="E210" s="2" t="s">
        <v>24</v>
      </c>
      <c r="F210" s="1">
        <v>49.7027201109845</v>
      </c>
    </row>
    <row r="211">
      <c r="A211" s="2" t="s">
        <v>15</v>
      </c>
      <c r="B211" s="1" t="s">
        <v>377</v>
      </c>
      <c r="C211" s="1">
        <v>2015.0</v>
      </c>
      <c r="D211" s="2" t="s">
        <v>5</v>
      </c>
      <c r="E211" s="2" t="s">
        <v>24</v>
      </c>
      <c r="F211" s="1">
        <v>49.5468223016154</v>
      </c>
    </row>
    <row r="212">
      <c r="A212" s="2" t="s">
        <v>16</v>
      </c>
      <c r="B212" s="1" t="s">
        <v>382</v>
      </c>
      <c r="C212" s="1">
        <v>2015.0</v>
      </c>
      <c r="D212" s="2" t="s">
        <v>5</v>
      </c>
      <c r="E212" s="2" t="s">
        <v>24</v>
      </c>
      <c r="F212" s="1">
        <v>49.5542782904238</v>
      </c>
    </row>
    <row r="213">
      <c r="A213" s="2" t="s">
        <v>17</v>
      </c>
      <c r="B213" s="1" t="s">
        <v>404</v>
      </c>
      <c r="C213" s="1">
        <v>2015.0</v>
      </c>
      <c r="D213" s="2" t="s">
        <v>5</v>
      </c>
      <c r="E213" s="2" t="s">
        <v>24</v>
      </c>
      <c r="F213" s="1">
        <v>49.7189160551798</v>
      </c>
    </row>
    <row r="214">
      <c r="A214" s="2" t="s">
        <v>18</v>
      </c>
      <c r="B214" s="1" t="s">
        <v>383</v>
      </c>
      <c r="C214" s="1">
        <v>2015.0</v>
      </c>
      <c r="D214" s="2" t="s">
        <v>5</v>
      </c>
      <c r="E214" s="2" t="s">
        <v>24</v>
      </c>
      <c r="F214" s="1">
        <v>49.4095103803953</v>
      </c>
    </row>
    <row r="215">
      <c r="A215" s="2" t="s">
        <v>19</v>
      </c>
      <c r="B215" s="1" t="s">
        <v>380</v>
      </c>
      <c r="C215" s="1">
        <v>2015.0</v>
      </c>
      <c r="D215" s="2" t="s">
        <v>5</v>
      </c>
      <c r="E215" s="2" t="s">
        <v>24</v>
      </c>
      <c r="F215" s="1">
        <v>50.0550472488886</v>
      </c>
    </row>
    <row r="216">
      <c r="A216" s="2" t="s">
        <v>20</v>
      </c>
      <c r="B216" s="1" t="s">
        <v>387</v>
      </c>
      <c r="C216" s="1">
        <v>2015.0</v>
      </c>
      <c r="D216" s="2" t="s">
        <v>5</v>
      </c>
      <c r="E216" s="2" t="s">
        <v>24</v>
      </c>
      <c r="F216" s="1">
        <v>49.7108314413581</v>
      </c>
    </row>
    <row r="217">
      <c r="A217" s="2" t="s">
        <v>21</v>
      </c>
      <c r="B217" s="1" t="s">
        <v>393</v>
      </c>
      <c r="C217" s="1">
        <v>2015.0</v>
      </c>
      <c r="D217" s="2" t="s">
        <v>5</v>
      </c>
      <c r="E217" s="2" t="s">
        <v>24</v>
      </c>
      <c r="F217" s="1">
        <v>49.7326694752968</v>
      </c>
    </row>
    <row r="218">
      <c r="A218" s="2" t="s">
        <v>22</v>
      </c>
      <c r="B218" s="1" t="s">
        <v>408</v>
      </c>
      <c r="C218" s="1">
        <v>2015.0</v>
      </c>
      <c r="D218" s="2" t="s">
        <v>5</v>
      </c>
      <c r="E218" s="2" t="s">
        <v>24</v>
      </c>
      <c r="F218" s="1">
        <v>49.1657354777777</v>
      </c>
    </row>
    <row r="219">
      <c r="A219" s="2" t="s">
        <v>23</v>
      </c>
      <c r="B219" s="1" t="s">
        <v>379</v>
      </c>
      <c r="C219" s="1">
        <v>2015.0</v>
      </c>
      <c r="D219" s="2" t="s">
        <v>5</v>
      </c>
      <c r="E219" s="2" t="s">
        <v>24</v>
      </c>
      <c r="F219" s="1">
        <v>49.1343609306801</v>
      </c>
    </row>
    <row r="220">
      <c r="A220" s="2" t="s">
        <v>24</v>
      </c>
      <c r="B220" s="1" t="s">
        <v>386</v>
      </c>
      <c r="C220" s="1">
        <v>2015.0</v>
      </c>
      <c r="D220" s="2" t="s">
        <v>5</v>
      </c>
      <c r="E220" s="2" t="s">
        <v>24</v>
      </c>
      <c r="F220" s="1">
        <v>49.8098643069677</v>
      </c>
    </row>
    <row r="221">
      <c r="A221" s="2" t="s">
        <v>25</v>
      </c>
      <c r="B221" s="1" t="s">
        <v>406</v>
      </c>
      <c r="C221" s="1">
        <v>2015.0</v>
      </c>
      <c r="D221" s="2" t="s">
        <v>5</v>
      </c>
      <c r="E221" s="2" t="s">
        <v>24</v>
      </c>
      <c r="F221" s="1">
        <v>50.1626933516466</v>
      </c>
    </row>
    <row r="222">
      <c r="A222" s="2" t="s">
        <v>26</v>
      </c>
      <c r="B222" s="1" t="s">
        <v>392</v>
      </c>
      <c r="C222" s="1">
        <v>2015.0</v>
      </c>
      <c r="D222" s="2" t="s">
        <v>5</v>
      </c>
      <c r="E222" s="2" t="s">
        <v>24</v>
      </c>
      <c r="F222" s="1">
        <v>49.4642836186967</v>
      </c>
    </row>
    <row r="223">
      <c r="A223" s="2" t="s">
        <v>27</v>
      </c>
      <c r="B223" s="1" t="s">
        <v>389</v>
      </c>
      <c r="C223" s="1">
        <v>2015.0</v>
      </c>
      <c r="D223" s="2" t="s">
        <v>5</v>
      </c>
      <c r="E223" s="2" t="s">
        <v>24</v>
      </c>
      <c r="F223" s="1">
        <v>49.8523078701697</v>
      </c>
    </row>
    <row r="224">
      <c r="A224" s="2" t="s">
        <v>28</v>
      </c>
      <c r="B224" s="1" t="s">
        <v>391</v>
      </c>
      <c r="C224" s="1">
        <v>2015.0</v>
      </c>
      <c r="D224" s="2" t="s">
        <v>5</v>
      </c>
      <c r="E224" s="2" t="s">
        <v>24</v>
      </c>
      <c r="F224" s="1">
        <v>49.5106888952526</v>
      </c>
    </row>
    <row r="225">
      <c r="A225" s="2" t="s">
        <v>29</v>
      </c>
      <c r="B225" s="1" t="s">
        <v>396</v>
      </c>
      <c r="C225" s="1">
        <v>2015.0</v>
      </c>
      <c r="D225" s="2" t="s">
        <v>5</v>
      </c>
      <c r="E225" s="2" t="s">
        <v>24</v>
      </c>
      <c r="F225" s="1">
        <v>49.5868805448517</v>
      </c>
    </row>
    <row r="226">
      <c r="A226" s="2" t="s">
        <v>30</v>
      </c>
      <c r="B226" s="1" t="s">
        <v>376</v>
      </c>
      <c r="C226" s="1">
        <v>2015.0</v>
      </c>
      <c r="D226" s="2" t="s">
        <v>5</v>
      </c>
      <c r="E226" s="2" t="s">
        <v>24</v>
      </c>
      <c r="F226" s="1">
        <v>48.8672404321553</v>
      </c>
    </row>
    <row r="227">
      <c r="A227" s="2" t="s">
        <v>31</v>
      </c>
      <c r="B227" s="1" t="s">
        <v>407</v>
      </c>
      <c r="C227" s="1">
        <v>2015.0</v>
      </c>
      <c r="D227" s="2" t="s">
        <v>5</v>
      </c>
      <c r="E227" s="2" t="s">
        <v>24</v>
      </c>
      <c r="F227" s="1">
        <v>49.7816327661697</v>
      </c>
    </row>
    <row r="228">
      <c r="A228" s="2" t="s">
        <v>32</v>
      </c>
      <c r="B228" s="1" t="s">
        <v>381</v>
      </c>
      <c r="C228" s="1">
        <v>2015.0</v>
      </c>
      <c r="D228" s="2" t="s">
        <v>5</v>
      </c>
      <c r="E228" s="2" t="s">
        <v>24</v>
      </c>
      <c r="F228" s="1">
        <v>49.1683911019141</v>
      </c>
    </row>
    <row r="229">
      <c r="A229" s="2" t="s">
        <v>33</v>
      </c>
      <c r="B229" s="1" t="s">
        <v>390</v>
      </c>
      <c r="C229" s="1">
        <v>2015.0</v>
      </c>
      <c r="D229" s="2" t="s">
        <v>5</v>
      </c>
      <c r="E229" s="2" t="s">
        <v>24</v>
      </c>
      <c r="F229" s="1">
        <v>49.2369024631256</v>
      </c>
    </row>
    <row r="230">
      <c r="A230" s="2" t="s">
        <v>34</v>
      </c>
      <c r="B230" s="1" t="s">
        <v>398</v>
      </c>
      <c r="C230" s="1">
        <v>2015.0</v>
      </c>
      <c r="D230" s="2" t="s">
        <v>5</v>
      </c>
      <c r="E230" s="2" t="s">
        <v>24</v>
      </c>
      <c r="F230" s="1">
        <v>49.3954425670439</v>
      </c>
    </row>
    <row r="231">
      <c r="A231" s="2" t="s">
        <v>35</v>
      </c>
      <c r="B231" s="1" t="s">
        <v>399</v>
      </c>
      <c r="C231" s="1">
        <v>2015.0</v>
      </c>
      <c r="D231" s="2" t="s">
        <v>5</v>
      </c>
      <c r="E231" s="2" t="s">
        <v>24</v>
      </c>
      <c r="F231" s="1">
        <v>49.8147273395266</v>
      </c>
    </row>
    <row r="232">
      <c r="A232" s="2" t="s">
        <v>3</v>
      </c>
      <c r="B232" s="1" t="s">
        <v>400</v>
      </c>
      <c r="C232" s="1">
        <v>2015.0</v>
      </c>
      <c r="D232" s="2" t="s">
        <v>5</v>
      </c>
      <c r="E232" s="2" t="s">
        <v>24</v>
      </c>
      <c r="F232" s="1">
        <v>49.4618115371139</v>
      </c>
    </row>
    <row r="233">
      <c r="A233" s="2" t="s">
        <v>4</v>
      </c>
      <c r="B233" s="1" t="s">
        <v>378</v>
      </c>
      <c r="C233" s="1">
        <v>2016.0</v>
      </c>
      <c r="D233" s="2" t="s">
        <v>5</v>
      </c>
      <c r="E233" s="2" t="s">
        <v>24</v>
      </c>
      <c r="F233" s="1">
        <v>49.4837055040082</v>
      </c>
    </row>
    <row r="234">
      <c r="A234" s="2" t="s">
        <v>5</v>
      </c>
      <c r="B234" s="1" t="s">
        <v>384</v>
      </c>
      <c r="C234" s="1">
        <v>2016.0</v>
      </c>
      <c r="D234" s="2" t="s">
        <v>5</v>
      </c>
      <c r="E234" s="2" t="s">
        <v>24</v>
      </c>
      <c r="F234" s="1">
        <v>49.4293073064932</v>
      </c>
    </row>
    <row r="235">
      <c r="A235" s="2" t="s">
        <v>6</v>
      </c>
      <c r="B235" s="1" t="s">
        <v>394</v>
      </c>
      <c r="C235" s="1">
        <v>2016.0</v>
      </c>
      <c r="D235" s="2" t="s">
        <v>5</v>
      </c>
      <c r="E235" s="2" t="s">
        <v>24</v>
      </c>
      <c r="F235" s="1">
        <v>48.8114722157275</v>
      </c>
    </row>
    <row r="236">
      <c r="A236" s="2" t="s">
        <v>7</v>
      </c>
      <c r="B236" s="1" t="s">
        <v>385</v>
      </c>
      <c r="C236" s="1">
        <v>2016.0</v>
      </c>
      <c r="D236" s="2" t="s">
        <v>5</v>
      </c>
      <c r="E236" s="2" t="s">
        <v>24</v>
      </c>
      <c r="F236" s="1">
        <v>49.5386858273456</v>
      </c>
    </row>
    <row r="237">
      <c r="A237" s="2" t="s">
        <v>10</v>
      </c>
      <c r="B237" s="1" t="s">
        <v>388</v>
      </c>
      <c r="C237" s="1">
        <v>2016.0</v>
      </c>
      <c r="D237" s="2" t="s">
        <v>5</v>
      </c>
      <c r="E237" s="2" t="s">
        <v>24</v>
      </c>
      <c r="F237" s="1">
        <v>48.2365488462638</v>
      </c>
    </row>
    <row r="238">
      <c r="A238" s="2" t="s">
        <v>11</v>
      </c>
      <c r="B238" s="1" t="s">
        <v>402</v>
      </c>
      <c r="C238" s="1">
        <v>2016.0</v>
      </c>
      <c r="D238" s="2" t="s">
        <v>5</v>
      </c>
      <c r="E238" s="2" t="s">
        <v>24</v>
      </c>
      <c r="F238" s="1">
        <v>49.8682294932149</v>
      </c>
    </row>
    <row r="239">
      <c r="A239" s="2" t="s">
        <v>12</v>
      </c>
      <c r="B239" s="1" t="s">
        <v>401</v>
      </c>
      <c r="C239" s="1">
        <v>2016.0</v>
      </c>
      <c r="D239" s="2" t="s">
        <v>5</v>
      </c>
      <c r="E239" s="2" t="s">
        <v>24</v>
      </c>
      <c r="F239" s="1">
        <v>49.2636477690683</v>
      </c>
    </row>
    <row r="240">
      <c r="A240" s="2" t="s">
        <v>8</v>
      </c>
      <c r="B240" s="1" t="s">
        <v>405</v>
      </c>
      <c r="C240" s="1">
        <v>2016.0</v>
      </c>
      <c r="D240" s="2" t="s">
        <v>5</v>
      </c>
      <c r="E240" s="2" t="s">
        <v>24</v>
      </c>
      <c r="F240" s="1">
        <v>49.3449807556591</v>
      </c>
    </row>
    <row r="241">
      <c r="A241" s="2" t="s">
        <v>9</v>
      </c>
      <c r="B241" s="1" t="s">
        <v>397</v>
      </c>
      <c r="C241" s="1">
        <v>2016.0</v>
      </c>
      <c r="D241" s="2" t="s">
        <v>5</v>
      </c>
      <c r="E241" s="2" t="s">
        <v>24</v>
      </c>
      <c r="F241" s="1">
        <v>49.3508217614104</v>
      </c>
    </row>
    <row r="242">
      <c r="A242" s="2" t="s">
        <v>13</v>
      </c>
      <c r="B242" s="1" t="s">
        <v>403</v>
      </c>
      <c r="C242" s="1">
        <v>2016.0</v>
      </c>
      <c r="D242" s="2" t="s">
        <v>5</v>
      </c>
      <c r="E242" s="2" t="s">
        <v>24</v>
      </c>
      <c r="F242" s="1">
        <v>49.7931181503697</v>
      </c>
    </row>
    <row r="243">
      <c r="A243" s="2" t="s">
        <v>14</v>
      </c>
      <c r="B243" s="1" t="s">
        <v>395</v>
      </c>
      <c r="C243" s="1">
        <v>2016.0</v>
      </c>
      <c r="D243" s="2" t="s">
        <v>5</v>
      </c>
      <c r="E243" s="2" t="s">
        <v>24</v>
      </c>
      <c r="F243" s="1">
        <v>49.691797855159</v>
      </c>
    </row>
    <row r="244">
      <c r="A244" s="2" t="s">
        <v>15</v>
      </c>
      <c r="B244" s="1" t="s">
        <v>377</v>
      </c>
      <c r="C244" s="1">
        <v>2016.0</v>
      </c>
      <c r="D244" s="2" t="s">
        <v>5</v>
      </c>
      <c r="E244" s="2" t="s">
        <v>24</v>
      </c>
      <c r="F244" s="1">
        <v>49.5646937451276</v>
      </c>
    </row>
    <row r="245">
      <c r="A245" s="2" t="s">
        <v>16</v>
      </c>
      <c r="B245" s="1" t="s">
        <v>382</v>
      </c>
      <c r="C245" s="1">
        <v>2016.0</v>
      </c>
      <c r="D245" s="2" t="s">
        <v>5</v>
      </c>
      <c r="E245" s="2" t="s">
        <v>24</v>
      </c>
      <c r="F245" s="1">
        <v>49.35020027087</v>
      </c>
    </row>
    <row r="246">
      <c r="A246" s="2" t="s">
        <v>17</v>
      </c>
      <c r="B246" s="1" t="s">
        <v>404</v>
      </c>
      <c r="C246" s="1">
        <v>2016.0</v>
      </c>
      <c r="D246" s="2" t="s">
        <v>5</v>
      </c>
      <c r="E246" s="2" t="s">
        <v>24</v>
      </c>
      <c r="F246" s="1">
        <v>49.6735083266954</v>
      </c>
    </row>
    <row r="247">
      <c r="A247" s="2" t="s">
        <v>18</v>
      </c>
      <c r="B247" s="1" t="s">
        <v>383</v>
      </c>
      <c r="C247" s="1">
        <v>2016.0</v>
      </c>
      <c r="D247" s="2" t="s">
        <v>5</v>
      </c>
      <c r="E247" s="2" t="s">
        <v>24</v>
      </c>
      <c r="F247" s="1">
        <v>49.5241806132242</v>
      </c>
    </row>
    <row r="248">
      <c r="A248" s="2" t="s">
        <v>19</v>
      </c>
      <c r="B248" s="1" t="s">
        <v>380</v>
      </c>
      <c r="C248" s="1">
        <v>2016.0</v>
      </c>
      <c r="D248" s="2" t="s">
        <v>5</v>
      </c>
      <c r="E248" s="2" t="s">
        <v>24</v>
      </c>
      <c r="F248" s="1">
        <v>50.0350839090157</v>
      </c>
    </row>
    <row r="249">
      <c r="A249" s="2" t="s">
        <v>20</v>
      </c>
      <c r="B249" s="1" t="s">
        <v>387</v>
      </c>
      <c r="C249" s="1">
        <v>2016.0</v>
      </c>
      <c r="D249" s="2" t="s">
        <v>5</v>
      </c>
      <c r="E249" s="2" t="s">
        <v>24</v>
      </c>
      <c r="F249" s="1">
        <v>49.4451802796174</v>
      </c>
    </row>
    <row r="250">
      <c r="A250" s="2" t="s">
        <v>21</v>
      </c>
      <c r="B250" s="1" t="s">
        <v>393</v>
      </c>
      <c r="C250" s="1">
        <v>2016.0</v>
      </c>
      <c r="D250" s="2" t="s">
        <v>5</v>
      </c>
      <c r="E250" s="2" t="s">
        <v>24</v>
      </c>
      <c r="F250" s="1">
        <v>49.7407568929592</v>
      </c>
    </row>
    <row r="251">
      <c r="A251" s="2" t="s">
        <v>22</v>
      </c>
      <c r="B251" s="1" t="s">
        <v>408</v>
      </c>
      <c r="C251" s="1">
        <v>2016.0</v>
      </c>
      <c r="D251" s="2" t="s">
        <v>5</v>
      </c>
      <c r="E251" s="2" t="s">
        <v>24</v>
      </c>
      <c r="F251" s="1">
        <v>49.2367786105557</v>
      </c>
    </row>
    <row r="252">
      <c r="A252" s="2" t="s">
        <v>23</v>
      </c>
      <c r="B252" s="1" t="s">
        <v>379</v>
      </c>
      <c r="C252" s="1">
        <v>2016.0</v>
      </c>
      <c r="D252" s="2" t="s">
        <v>5</v>
      </c>
      <c r="E252" s="2" t="s">
        <v>24</v>
      </c>
      <c r="F252" s="1">
        <v>49.2922532170308</v>
      </c>
    </row>
    <row r="253">
      <c r="A253" s="2" t="s">
        <v>24</v>
      </c>
      <c r="B253" s="1" t="s">
        <v>386</v>
      </c>
      <c r="C253" s="1">
        <v>2016.0</v>
      </c>
      <c r="D253" s="2" t="s">
        <v>5</v>
      </c>
      <c r="E253" s="2" t="s">
        <v>24</v>
      </c>
      <c r="F253" s="1">
        <v>49.8407446666186</v>
      </c>
    </row>
    <row r="254">
      <c r="A254" s="2" t="s">
        <v>25</v>
      </c>
      <c r="B254" s="1" t="s">
        <v>406</v>
      </c>
      <c r="C254" s="1">
        <v>2016.0</v>
      </c>
      <c r="D254" s="2" t="s">
        <v>5</v>
      </c>
      <c r="E254" s="2" t="s">
        <v>24</v>
      </c>
      <c r="F254" s="1">
        <v>49.9226427284165</v>
      </c>
    </row>
    <row r="255">
      <c r="A255" s="2" t="s">
        <v>26</v>
      </c>
      <c r="B255" s="1" t="s">
        <v>392</v>
      </c>
      <c r="C255" s="1">
        <v>2016.0</v>
      </c>
      <c r="D255" s="2" t="s">
        <v>5</v>
      </c>
      <c r="E255" s="2" t="s">
        <v>24</v>
      </c>
      <c r="F255" s="1">
        <v>49.4022681945313</v>
      </c>
    </row>
    <row r="256">
      <c r="A256" s="2" t="s">
        <v>27</v>
      </c>
      <c r="B256" s="1" t="s">
        <v>389</v>
      </c>
      <c r="C256" s="1">
        <v>2016.0</v>
      </c>
      <c r="D256" s="2" t="s">
        <v>5</v>
      </c>
      <c r="E256" s="2" t="s">
        <v>24</v>
      </c>
      <c r="F256" s="1">
        <v>49.8277948975833</v>
      </c>
    </row>
    <row r="257">
      <c r="A257" s="2" t="s">
        <v>28</v>
      </c>
      <c r="B257" s="1" t="s">
        <v>391</v>
      </c>
      <c r="C257" s="1">
        <v>2016.0</v>
      </c>
      <c r="D257" s="2" t="s">
        <v>5</v>
      </c>
      <c r="E257" s="2" t="s">
        <v>24</v>
      </c>
      <c r="F257" s="1">
        <v>49.5880273709101</v>
      </c>
    </row>
    <row r="258">
      <c r="A258" s="2" t="s">
        <v>29</v>
      </c>
      <c r="B258" s="1" t="s">
        <v>396</v>
      </c>
      <c r="C258" s="1">
        <v>2016.0</v>
      </c>
      <c r="D258" s="2" t="s">
        <v>5</v>
      </c>
      <c r="E258" s="2" t="s">
        <v>24</v>
      </c>
      <c r="F258" s="1">
        <v>49.4581533761719</v>
      </c>
    </row>
    <row r="259">
      <c r="A259" s="2" t="s">
        <v>30</v>
      </c>
      <c r="B259" s="1" t="s">
        <v>376</v>
      </c>
      <c r="C259" s="1">
        <v>2016.0</v>
      </c>
      <c r="D259" s="2" t="s">
        <v>5</v>
      </c>
      <c r="E259" s="2" t="s">
        <v>24</v>
      </c>
      <c r="F259" s="1">
        <v>49.1235706381409</v>
      </c>
    </row>
    <row r="260">
      <c r="A260" s="2" t="s">
        <v>31</v>
      </c>
      <c r="B260" s="1" t="s">
        <v>407</v>
      </c>
      <c r="C260" s="1">
        <v>2016.0</v>
      </c>
      <c r="D260" s="2" t="s">
        <v>5</v>
      </c>
      <c r="E260" s="2" t="s">
        <v>24</v>
      </c>
      <c r="F260" s="1">
        <v>49.6648076812511</v>
      </c>
    </row>
    <row r="261">
      <c r="A261" s="2" t="s">
        <v>32</v>
      </c>
      <c r="B261" s="1" t="s">
        <v>381</v>
      </c>
      <c r="C261" s="1">
        <v>2016.0</v>
      </c>
      <c r="D261" s="2" t="s">
        <v>5</v>
      </c>
      <c r="E261" s="2" t="s">
        <v>24</v>
      </c>
      <c r="F261" s="1">
        <v>48.8641437088006</v>
      </c>
    </row>
    <row r="262">
      <c r="A262" s="2" t="s">
        <v>33</v>
      </c>
      <c r="B262" s="1" t="s">
        <v>390</v>
      </c>
      <c r="C262" s="1">
        <v>2016.0</v>
      </c>
      <c r="D262" s="2" t="s">
        <v>5</v>
      </c>
      <c r="E262" s="2" t="s">
        <v>24</v>
      </c>
      <c r="F262" s="1">
        <v>48.9864191655511</v>
      </c>
    </row>
    <row r="263">
      <c r="A263" s="2" t="s">
        <v>34</v>
      </c>
      <c r="B263" s="1" t="s">
        <v>398</v>
      </c>
      <c r="C263" s="1">
        <v>2016.0</v>
      </c>
      <c r="D263" s="2" t="s">
        <v>5</v>
      </c>
      <c r="E263" s="2" t="s">
        <v>24</v>
      </c>
      <c r="F263" s="1">
        <v>49.1813552683118</v>
      </c>
    </row>
    <row r="264">
      <c r="A264" s="2" t="s">
        <v>35</v>
      </c>
      <c r="B264" s="1" t="s">
        <v>399</v>
      </c>
      <c r="C264" s="1">
        <v>2016.0</v>
      </c>
      <c r="D264" s="2" t="s">
        <v>5</v>
      </c>
      <c r="E264" s="2" t="s">
        <v>24</v>
      </c>
      <c r="F264" s="1">
        <v>49.3041216977868</v>
      </c>
    </row>
    <row r="265">
      <c r="A265" s="2" t="s">
        <v>3</v>
      </c>
      <c r="B265" s="1" t="s">
        <v>400</v>
      </c>
      <c r="C265" s="1">
        <v>2016.0</v>
      </c>
      <c r="D265" s="2" t="s">
        <v>5</v>
      </c>
      <c r="E265" s="2" t="s">
        <v>24</v>
      </c>
      <c r="F265" s="1">
        <v>49.4386176405505</v>
      </c>
    </row>
    <row r="266">
      <c r="A266" s="2" t="s">
        <v>4</v>
      </c>
      <c r="B266" s="1" t="s">
        <v>378</v>
      </c>
      <c r="C266" s="1">
        <v>2017.0</v>
      </c>
      <c r="D266" s="2" t="s">
        <v>5</v>
      </c>
      <c r="E266" s="2" t="s">
        <v>24</v>
      </c>
      <c r="F266" s="1">
        <v>49.5692421118742</v>
      </c>
    </row>
    <row r="267">
      <c r="A267" s="2" t="s">
        <v>5</v>
      </c>
      <c r="B267" s="1" t="s">
        <v>384</v>
      </c>
      <c r="C267" s="1">
        <v>2017.0</v>
      </c>
      <c r="D267" s="2" t="s">
        <v>5</v>
      </c>
      <c r="E267" s="2" t="s">
        <v>24</v>
      </c>
      <c r="F267" s="1">
        <v>49.3132579220407</v>
      </c>
    </row>
    <row r="268">
      <c r="A268" s="2" t="s">
        <v>6</v>
      </c>
      <c r="B268" s="1" t="s">
        <v>394</v>
      </c>
      <c r="C268" s="1">
        <v>2017.0</v>
      </c>
      <c r="D268" s="2" t="s">
        <v>5</v>
      </c>
      <c r="E268" s="2" t="s">
        <v>24</v>
      </c>
      <c r="F268" s="1">
        <v>48.8371485314101</v>
      </c>
    </row>
    <row r="269">
      <c r="A269" s="2" t="s">
        <v>7</v>
      </c>
      <c r="B269" s="1" t="s">
        <v>385</v>
      </c>
      <c r="C269" s="1">
        <v>2017.0</v>
      </c>
      <c r="D269" s="2" t="s">
        <v>5</v>
      </c>
      <c r="E269" s="2" t="s">
        <v>24</v>
      </c>
      <c r="F269" s="1">
        <v>49.0817193525196</v>
      </c>
    </row>
    <row r="270">
      <c r="A270" s="2" t="s">
        <v>10</v>
      </c>
      <c r="B270" s="1" t="s">
        <v>388</v>
      </c>
      <c r="C270" s="1">
        <v>2017.0</v>
      </c>
      <c r="D270" s="2" t="s">
        <v>5</v>
      </c>
      <c r="E270" s="2" t="s">
        <v>24</v>
      </c>
      <c r="F270" s="1">
        <v>48.3870760183121</v>
      </c>
    </row>
    <row r="271">
      <c r="A271" s="2" t="s">
        <v>11</v>
      </c>
      <c r="B271" s="1" t="s">
        <v>402</v>
      </c>
      <c r="C271" s="1">
        <v>2017.0</v>
      </c>
      <c r="D271" s="2" t="s">
        <v>5</v>
      </c>
      <c r="E271" s="2" t="s">
        <v>24</v>
      </c>
      <c r="F271" s="1">
        <v>49.9661016949153</v>
      </c>
    </row>
    <row r="272">
      <c r="A272" s="2" t="s">
        <v>12</v>
      </c>
      <c r="B272" s="1" t="s">
        <v>401</v>
      </c>
      <c r="C272" s="1">
        <v>2017.0</v>
      </c>
      <c r="D272" s="2" t="s">
        <v>5</v>
      </c>
      <c r="E272" s="2" t="s">
        <v>24</v>
      </c>
      <c r="F272" s="1">
        <v>49.2604280526075</v>
      </c>
    </row>
    <row r="273">
      <c r="A273" s="2" t="s">
        <v>8</v>
      </c>
      <c r="B273" s="1" t="s">
        <v>405</v>
      </c>
      <c r="C273" s="1">
        <v>2017.0</v>
      </c>
      <c r="D273" s="2" t="s">
        <v>5</v>
      </c>
      <c r="E273" s="2" t="s">
        <v>24</v>
      </c>
      <c r="F273" s="1">
        <v>49.014267686523</v>
      </c>
    </row>
    <row r="274">
      <c r="A274" s="2" t="s">
        <v>9</v>
      </c>
      <c r="B274" s="1" t="s">
        <v>397</v>
      </c>
      <c r="C274" s="1">
        <v>2017.0</v>
      </c>
      <c r="D274" s="2" t="s">
        <v>5</v>
      </c>
      <c r="E274" s="2" t="s">
        <v>24</v>
      </c>
      <c r="F274" s="1">
        <v>49.4896323215049</v>
      </c>
    </row>
    <row r="275">
      <c r="A275" s="2" t="s">
        <v>13</v>
      </c>
      <c r="B275" s="1" t="s">
        <v>403</v>
      </c>
      <c r="C275" s="1">
        <v>2017.0</v>
      </c>
      <c r="D275" s="2" t="s">
        <v>5</v>
      </c>
      <c r="E275" s="2" t="s">
        <v>24</v>
      </c>
      <c r="F275" s="1">
        <v>49.6626097035933</v>
      </c>
    </row>
    <row r="276">
      <c r="A276" s="2" t="s">
        <v>14</v>
      </c>
      <c r="B276" s="1" t="s">
        <v>395</v>
      </c>
      <c r="C276" s="1">
        <v>2017.0</v>
      </c>
      <c r="D276" s="2" t="s">
        <v>5</v>
      </c>
      <c r="E276" s="2" t="s">
        <v>24</v>
      </c>
      <c r="F276" s="1">
        <v>49.6066220134924</v>
      </c>
    </row>
    <row r="277">
      <c r="A277" s="2" t="s">
        <v>15</v>
      </c>
      <c r="B277" s="1" t="s">
        <v>377</v>
      </c>
      <c r="C277" s="1">
        <v>2017.0</v>
      </c>
      <c r="D277" s="2" t="s">
        <v>5</v>
      </c>
      <c r="E277" s="2" t="s">
        <v>24</v>
      </c>
      <c r="F277" s="1">
        <v>49.4965433963716</v>
      </c>
    </row>
    <row r="278">
      <c r="A278" s="2" t="s">
        <v>16</v>
      </c>
      <c r="B278" s="1" t="s">
        <v>382</v>
      </c>
      <c r="C278" s="1">
        <v>2017.0</v>
      </c>
      <c r="D278" s="2" t="s">
        <v>5</v>
      </c>
      <c r="E278" s="2" t="s">
        <v>24</v>
      </c>
      <c r="F278" s="1">
        <v>49.4406359813353</v>
      </c>
    </row>
    <row r="279">
      <c r="A279" s="2" t="s">
        <v>17</v>
      </c>
      <c r="B279" s="1" t="s">
        <v>404</v>
      </c>
      <c r="C279" s="1">
        <v>2017.0</v>
      </c>
      <c r="D279" s="2" t="s">
        <v>5</v>
      </c>
      <c r="E279" s="2" t="s">
        <v>24</v>
      </c>
      <c r="F279" s="1">
        <v>49.5626229225785</v>
      </c>
    </row>
    <row r="280">
      <c r="A280" s="2" t="s">
        <v>18</v>
      </c>
      <c r="B280" s="1" t="s">
        <v>383</v>
      </c>
      <c r="C280" s="1">
        <v>2017.0</v>
      </c>
      <c r="D280" s="2" t="s">
        <v>5</v>
      </c>
      <c r="E280" s="2" t="s">
        <v>24</v>
      </c>
      <c r="F280" s="1">
        <v>49.5221412166408</v>
      </c>
    </row>
    <row r="281">
      <c r="A281" s="2" t="s">
        <v>19</v>
      </c>
      <c r="B281" s="1" t="s">
        <v>380</v>
      </c>
      <c r="C281" s="1">
        <v>2017.0</v>
      </c>
      <c r="D281" s="2" t="s">
        <v>5</v>
      </c>
      <c r="E281" s="2" t="s">
        <v>24</v>
      </c>
      <c r="F281" s="1">
        <v>50.0663590975163</v>
      </c>
    </row>
    <row r="282">
      <c r="A282" s="2" t="s">
        <v>20</v>
      </c>
      <c r="B282" s="1" t="s">
        <v>387</v>
      </c>
      <c r="C282" s="1">
        <v>2017.0</v>
      </c>
      <c r="D282" s="2" t="s">
        <v>5</v>
      </c>
      <c r="E282" s="2" t="s">
        <v>24</v>
      </c>
      <c r="F282" s="1">
        <v>49.5688924772983</v>
      </c>
    </row>
    <row r="283">
      <c r="A283" s="2" t="s">
        <v>21</v>
      </c>
      <c r="B283" s="1" t="s">
        <v>393</v>
      </c>
      <c r="C283" s="1">
        <v>2017.0</v>
      </c>
      <c r="D283" s="2" t="s">
        <v>5</v>
      </c>
      <c r="E283" s="2" t="s">
        <v>24</v>
      </c>
      <c r="F283" s="1">
        <v>49.5459362517323</v>
      </c>
    </row>
    <row r="284">
      <c r="A284" s="2" t="s">
        <v>22</v>
      </c>
      <c r="B284" s="1" t="s">
        <v>408</v>
      </c>
      <c r="C284" s="1">
        <v>2017.0</v>
      </c>
      <c r="D284" s="2" t="s">
        <v>5</v>
      </c>
      <c r="E284" s="2" t="s">
        <v>24</v>
      </c>
      <c r="F284" s="1">
        <v>48.9369505581898</v>
      </c>
    </row>
    <row r="285">
      <c r="A285" s="2" t="s">
        <v>23</v>
      </c>
      <c r="B285" s="1" t="s">
        <v>379</v>
      </c>
      <c r="C285" s="1">
        <v>2017.0</v>
      </c>
      <c r="D285" s="2" t="s">
        <v>5</v>
      </c>
      <c r="E285" s="2" t="s">
        <v>24</v>
      </c>
      <c r="F285" s="1">
        <v>49.2505886011283</v>
      </c>
    </row>
    <row r="286">
      <c r="A286" s="2" t="s">
        <v>24</v>
      </c>
      <c r="B286" s="1" t="s">
        <v>386</v>
      </c>
      <c r="C286" s="1">
        <v>2017.0</v>
      </c>
      <c r="D286" s="2" t="s">
        <v>5</v>
      </c>
      <c r="E286" s="2" t="s">
        <v>24</v>
      </c>
      <c r="F286" s="1">
        <v>49.7889307687602</v>
      </c>
    </row>
    <row r="287">
      <c r="A287" s="2" t="s">
        <v>25</v>
      </c>
      <c r="B287" s="1" t="s">
        <v>406</v>
      </c>
      <c r="C287" s="1">
        <v>2017.0</v>
      </c>
      <c r="D287" s="2" t="s">
        <v>5</v>
      </c>
      <c r="E287" s="2" t="s">
        <v>24</v>
      </c>
      <c r="F287" s="1">
        <v>49.9940036663297</v>
      </c>
    </row>
    <row r="288">
      <c r="A288" s="2" t="s">
        <v>26</v>
      </c>
      <c r="B288" s="1" t="s">
        <v>392</v>
      </c>
      <c r="C288" s="1">
        <v>2017.0</v>
      </c>
      <c r="D288" s="2" t="s">
        <v>5</v>
      </c>
      <c r="E288" s="2" t="s">
        <v>24</v>
      </c>
      <c r="F288" s="1">
        <v>49.4129858973441</v>
      </c>
    </row>
    <row r="289">
      <c r="A289" s="2" t="s">
        <v>27</v>
      </c>
      <c r="B289" s="1" t="s">
        <v>389</v>
      </c>
      <c r="C289" s="1">
        <v>2017.0</v>
      </c>
      <c r="D289" s="2" t="s">
        <v>5</v>
      </c>
      <c r="E289" s="2" t="s">
        <v>24</v>
      </c>
      <c r="F289" s="1">
        <v>49.5742180380721</v>
      </c>
    </row>
    <row r="290">
      <c r="A290" s="2" t="s">
        <v>28</v>
      </c>
      <c r="B290" s="1" t="s">
        <v>391</v>
      </c>
      <c r="C290" s="1">
        <v>2017.0</v>
      </c>
      <c r="D290" s="2" t="s">
        <v>5</v>
      </c>
      <c r="E290" s="2" t="s">
        <v>24</v>
      </c>
      <c r="F290" s="1">
        <v>49.4710974083773</v>
      </c>
    </row>
    <row r="291">
      <c r="A291" s="2" t="s">
        <v>29</v>
      </c>
      <c r="B291" s="1" t="s">
        <v>396</v>
      </c>
      <c r="C291" s="1">
        <v>2017.0</v>
      </c>
      <c r="D291" s="2" t="s">
        <v>5</v>
      </c>
      <c r="E291" s="2" t="s">
        <v>24</v>
      </c>
      <c r="F291" s="1">
        <v>49.5104866736082</v>
      </c>
    </row>
    <row r="292">
      <c r="A292" s="2" t="s">
        <v>30</v>
      </c>
      <c r="B292" s="1" t="s">
        <v>376</v>
      </c>
      <c r="C292" s="1">
        <v>2017.0</v>
      </c>
      <c r="D292" s="2" t="s">
        <v>5</v>
      </c>
      <c r="E292" s="2" t="s">
        <v>24</v>
      </c>
      <c r="F292" s="1">
        <v>48.8085802958365</v>
      </c>
    </row>
    <row r="293">
      <c r="A293" s="2" t="s">
        <v>31</v>
      </c>
      <c r="B293" s="1" t="s">
        <v>407</v>
      </c>
      <c r="C293" s="1">
        <v>2017.0</v>
      </c>
      <c r="D293" s="2" t="s">
        <v>5</v>
      </c>
      <c r="E293" s="2" t="s">
        <v>24</v>
      </c>
      <c r="F293" s="1">
        <v>49.775151490598</v>
      </c>
    </row>
    <row r="294">
      <c r="A294" s="2" t="s">
        <v>32</v>
      </c>
      <c r="B294" s="1" t="s">
        <v>381</v>
      </c>
      <c r="C294" s="1">
        <v>2017.0</v>
      </c>
      <c r="D294" s="2" t="s">
        <v>5</v>
      </c>
      <c r="E294" s="2" t="s">
        <v>24</v>
      </c>
      <c r="F294" s="1">
        <v>49.0024658148397</v>
      </c>
    </row>
    <row r="295">
      <c r="A295" s="2" t="s">
        <v>33</v>
      </c>
      <c r="B295" s="1" t="s">
        <v>390</v>
      </c>
      <c r="C295" s="1">
        <v>2017.0</v>
      </c>
      <c r="D295" s="2" t="s">
        <v>5</v>
      </c>
      <c r="E295" s="2" t="s">
        <v>24</v>
      </c>
      <c r="F295" s="1">
        <v>49.0550996596281</v>
      </c>
    </row>
    <row r="296">
      <c r="A296" s="2" t="s">
        <v>34</v>
      </c>
      <c r="B296" s="1" t="s">
        <v>398</v>
      </c>
      <c r="C296" s="1">
        <v>2017.0</v>
      </c>
      <c r="D296" s="2" t="s">
        <v>5</v>
      </c>
      <c r="E296" s="2" t="s">
        <v>24</v>
      </c>
      <c r="F296" s="1">
        <v>49.2991248138868</v>
      </c>
    </row>
    <row r="297">
      <c r="A297" s="2" t="s">
        <v>35</v>
      </c>
      <c r="B297" s="1" t="s">
        <v>399</v>
      </c>
      <c r="C297" s="1">
        <v>2017.0</v>
      </c>
      <c r="D297" s="2" t="s">
        <v>5</v>
      </c>
      <c r="E297" s="2" t="s">
        <v>24</v>
      </c>
      <c r="F297" s="1">
        <v>49.5363697238648</v>
      </c>
    </row>
    <row r="298">
      <c r="A298" s="2" t="s">
        <v>3</v>
      </c>
      <c r="B298" s="1" t="s">
        <v>400</v>
      </c>
      <c r="C298" s="1">
        <v>2017.0</v>
      </c>
      <c r="D298" s="2" t="s">
        <v>5</v>
      </c>
      <c r="E298" s="2" t="s">
        <v>24</v>
      </c>
      <c r="F298" s="1">
        <v>49.4064267017489</v>
      </c>
    </row>
    <row r="299">
      <c r="A299" s="2" t="s">
        <v>4</v>
      </c>
      <c r="B299" s="1" t="s">
        <v>378</v>
      </c>
      <c r="C299" s="1">
        <v>2018.0</v>
      </c>
      <c r="D299" s="2" t="s">
        <v>5</v>
      </c>
      <c r="E299" s="2" t="s">
        <v>24</v>
      </c>
      <c r="F299" s="1">
        <v>49.6013239055213</v>
      </c>
    </row>
    <row r="300">
      <c r="A300" s="2" t="s">
        <v>5</v>
      </c>
      <c r="B300" s="1" t="s">
        <v>384</v>
      </c>
      <c r="C300" s="1">
        <v>2018.0</v>
      </c>
      <c r="D300" s="2" t="s">
        <v>5</v>
      </c>
      <c r="E300" s="2" t="s">
        <v>24</v>
      </c>
      <c r="F300" s="1">
        <v>49.4260819945571</v>
      </c>
    </row>
    <row r="301">
      <c r="A301" s="2" t="s">
        <v>6</v>
      </c>
      <c r="B301" s="1" t="s">
        <v>394</v>
      </c>
      <c r="C301" s="1">
        <v>2018.0</v>
      </c>
      <c r="D301" s="2" t="s">
        <v>5</v>
      </c>
      <c r="E301" s="2" t="s">
        <v>24</v>
      </c>
      <c r="F301" s="1">
        <v>49.0159933534116</v>
      </c>
    </row>
    <row r="302">
      <c r="A302" s="2" t="s">
        <v>7</v>
      </c>
      <c r="B302" s="1" t="s">
        <v>385</v>
      </c>
      <c r="C302" s="1">
        <v>2018.0</v>
      </c>
      <c r="D302" s="2" t="s">
        <v>5</v>
      </c>
      <c r="E302" s="2" t="s">
        <v>24</v>
      </c>
      <c r="F302" s="1">
        <v>48.3761287616188</v>
      </c>
    </row>
    <row r="303">
      <c r="A303" s="2" t="s">
        <v>10</v>
      </c>
      <c r="B303" s="1" t="s">
        <v>388</v>
      </c>
      <c r="C303" s="1">
        <v>2018.0</v>
      </c>
      <c r="D303" s="2" t="s">
        <v>5</v>
      </c>
      <c r="E303" s="2" t="s">
        <v>24</v>
      </c>
      <c r="F303" s="1">
        <v>48.5025800798364</v>
      </c>
    </row>
    <row r="304">
      <c r="A304" s="2" t="s">
        <v>11</v>
      </c>
      <c r="B304" s="1" t="s">
        <v>402</v>
      </c>
      <c r="C304" s="1">
        <v>2018.0</v>
      </c>
      <c r="D304" s="2" t="s">
        <v>5</v>
      </c>
      <c r="E304" s="2" t="s">
        <v>24</v>
      </c>
      <c r="F304" s="1">
        <v>49.9337804477501</v>
      </c>
    </row>
    <row r="305">
      <c r="A305" s="2" t="s">
        <v>12</v>
      </c>
      <c r="B305" s="1" t="s">
        <v>401</v>
      </c>
      <c r="C305" s="1">
        <v>2018.0</v>
      </c>
      <c r="D305" s="2" t="s">
        <v>5</v>
      </c>
      <c r="E305" s="2" t="s">
        <v>24</v>
      </c>
      <c r="F305" s="1">
        <v>49.1837381845006</v>
      </c>
    </row>
    <row r="306">
      <c r="A306" s="2" t="s">
        <v>8</v>
      </c>
      <c r="B306" s="1" t="s">
        <v>405</v>
      </c>
      <c r="C306" s="1">
        <v>2018.0</v>
      </c>
      <c r="D306" s="2" t="s">
        <v>5</v>
      </c>
      <c r="E306" s="2" t="s">
        <v>24</v>
      </c>
      <c r="F306" s="1">
        <v>49.4934557860191</v>
      </c>
    </row>
    <row r="307">
      <c r="A307" s="2" t="s">
        <v>9</v>
      </c>
      <c r="B307" s="1" t="s">
        <v>397</v>
      </c>
      <c r="C307" s="1">
        <v>2018.0</v>
      </c>
      <c r="D307" s="2" t="s">
        <v>5</v>
      </c>
      <c r="E307" s="2" t="s">
        <v>24</v>
      </c>
      <c r="F307" s="1">
        <v>49.4983846284645</v>
      </c>
    </row>
    <row r="308">
      <c r="A308" s="2" t="s">
        <v>13</v>
      </c>
      <c r="B308" s="1" t="s">
        <v>403</v>
      </c>
      <c r="C308" s="1">
        <v>2018.0</v>
      </c>
      <c r="D308" s="2" t="s">
        <v>5</v>
      </c>
      <c r="E308" s="2" t="s">
        <v>24</v>
      </c>
      <c r="F308" s="1">
        <v>49.5934789424182</v>
      </c>
    </row>
    <row r="309">
      <c r="A309" s="2" t="s">
        <v>14</v>
      </c>
      <c r="B309" s="1" t="s">
        <v>395</v>
      </c>
      <c r="C309" s="1">
        <v>2018.0</v>
      </c>
      <c r="D309" s="2" t="s">
        <v>5</v>
      </c>
      <c r="E309" s="2" t="s">
        <v>24</v>
      </c>
      <c r="F309" s="1">
        <v>49.4298696314271</v>
      </c>
    </row>
    <row r="310">
      <c r="A310" s="2" t="s">
        <v>15</v>
      </c>
      <c r="B310" s="1" t="s">
        <v>377</v>
      </c>
      <c r="C310" s="1">
        <v>2018.0</v>
      </c>
      <c r="D310" s="2" t="s">
        <v>5</v>
      </c>
      <c r="E310" s="2" t="s">
        <v>24</v>
      </c>
      <c r="F310" s="1">
        <v>49.5851971740782</v>
      </c>
    </row>
    <row r="311">
      <c r="A311" s="2" t="s">
        <v>16</v>
      </c>
      <c r="B311" s="1" t="s">
        <v>382</v>
      </c>
      <c r="C311" s="1">
        <v>2018.0</v>
      </c>
      <c r="D311" s="2" t="s">
        <v>5</v>
      </c>
      <c r="E311" s="2" t="s">
        <v>24</v>
      </c>
      <c r="F311" s="1">
        <v>49.5698239925892</v>
      </c>
    </row>
    <row r="312">
      <c r="A312" s="2" t="s">
        <v>17</v>
      </c>
      <c r="B312" s="1" t="s">
        <v>404</v>
      </c>
      <c r="C312" s="1">
        <v>2018.0</v>
      </c>
      <c r="D312" s="2" t="s">
        <v>5</v>
      </c>
      <c r="E312" s="2" t="s">
        <v>24</v>
      </c>
      <c r="F312" s="1">
        <v>49.6404294670093</v>
      </c>
    </row>
    <row r="313">
      <c r="A313" s="2" t="s">
        <v>18</v>
      </c>
      <c r="B313" s="1" t="s">
        <v>383</v>
      </c>
      <c r="C313" s="1">
        <v>2018.0</v>
      </c>
      <c r="D313" s="2" t="s">
        <v>5</v>
      </c>
      <c r="E313" s="2" t="s">
        <v>24</v>
      </c>
      <c r="F313" s="1">
        <v>49.6739002070015</v>
      </c>
    </row>
    <row r="314">
      <c r="A314" s="2" t="s">
        <v>19</v>
      </c>
      <c r="B314" s="1" t="s">
        <v>380</v>
      </c>
      <c r="C314" s="1">
        <v>2018.0</v>
      </c>
      <c r="D314" s="2" t="s">
        <v>5</v>
      </c>
      <c r="E314" s="2" t="s">
        <v>24</v>
      </c>
      <c r="F314" s="1">
        <v>50.1806401275506</v>
      </c>
    </row>
    <row r="315">
      <c r="A315" s="2" t="s">
        <v>20</v>
      </c>
      <c r="B315" s="1" t="s">
        <v>387</v>
      </c>
      <c r="C315" s="1">
        <v>2018.0</v>
      </c>
      <c r="D315" s="2" t="s">
        <v>5</v>
      </c>
      <c r="E315" s="2" t="s">
        <v>24</v>
      </c>
      <c r="F315" s="1">
        <v>49.6792172901881</v>
      </c>
    </row>
    <row r="316">
      <c r="A316" s="2" t="s">
        <v>21</v>
      </c>
      <c r="B316" s="1" t="s">
        <v>393</v>
      </c>
      <c r="C316" s="1">
        <v>2018.0</v>
      </c>
      <c r="D316" s="2" t="s">
        <v>5</v>
      </c>
      <c r="E316" s="2" t="s">
        <v>24</v>
      </c>
      <c r="F316" s="1">
        <v>49.4824821419894</v>
      </c>
    </row>
    <row r="317">
      <c r="A317" s="2" t="s">
        <v>22</v>
      </c>
      <c r="B317" s="1" t="s">
        <v>408</v>
      </c>
      <c r="C317" s="1">
        <v>2018.0</v>
      </c>
      <c r="D317" s="2" t="s">
        <v>5</v>
      </c>
      <c r="E317" s="2" t="s">
        <v>24</v>
      </c>
      <c r="F317" s="1">
        <v>49.1691119172878</v>
      </c>
    </row>
    <row r="318">
      <c r="A318" s="2" t="s">
        <v>23</v>
      </c>
      <c r="B318" s="1" t="s">
        <v>379</v>
      </c>
      <c r="C318" s="1">
        <v>2018.0</v>
      </c>
      <c r="D318" s="2" t="s">
        <v>5</v>
      </c>
      <c r="E318" s="2" t="s">
        <v>24</v>
      </c>
      <c r="F318" s="1">
        <v>49.2810759656521</v>
      </c>
    </row>
    <row r="319">
      <c r="A319" s="2" t="s">
        <v>24</v>
      </c>
      <c r="B319" s="1" t="s">
        <v>386</v>
      </c>
      <c r="C319" s="1">
        <v>2018.0</v>
      </c>
      <c r="D319" s="2" t="s">
        <v>5</v>
      </c>
      <c r="E319" s="2" t="s">
        <v>24</v>
      </c>
      <c r="F319" s="1">
        <v>49.6721966154717</v>
      </c>
    </row>
    <row r="320">
      <c r="A320" s="2" t="s">
        <v>25</v>
      </c>
      <c r="B320" s="1" t="s">
        <v>406</v>
      </c>
      <c r="C320" s="1">
        <v>2018.0</v>
      </c>
      <c r="D320" s="2" t="s">
        <v>5</v>
      </c>
      <c r="E320" s="2" t="s">
        <v>24</v>
      </c>
      <c r="F320" s="1">
        <v>50.1502632818186</v>
      </c>
    </row>
    <row r="321">
      <c r="A321" s="2" t="s">
        <v>26</v>
      </c>
      <c r="B321" s="1" t="s">
        <v>392</v>
      </c>
      <c r="C321" s="1">
        <v>2018.0</v>
      </c>
      <c r="D321" s="2" t="s">
        <v>5</v>
      </c>
      <c r="E321" s="2" t="s">
        <v>24</v>
      </c>
      <c r="F321" s="1">
        <v>49.4024231477463</v>
      </c>
    </row>
    <row r="322">
      <c r="A322" s="2" t="s">
        <v>27</v>
      </c>
      <c r="B322" s="1" t="s">
        <v>389</v>
      </c>
      <c r="C322" s="1">
        <v>2018.0</v>
      </c>
      <c r="D322" s="2" t="s">
        <v>5</v>
      </c>
      <c r="E322" s="2" t="s">
        <v>24</v>
      </c>
      <c r="F322" s="1">
        <v>49.6411832202104</v>
      </c>
    </row>
    <row r="323">
      <c r="A323" s="2" t="s">
        <v>28</v>
      </c>
      <c r="B323" s="1" t="s">
        <v>391</v>
      </c>
      <c r="C323" s="1">
        <v>2018.0</v>
      </c>
      <c r="D323" s="2" t="s">
        <v>5</v>
      </c>
      <c r="E323" s="2" t="s">
        <v>24</v>
      </c>
      <c r="F323" s="1">
        <v>49.3799287095919</v>
      </c>
    </row>
    <row r="324">
      <c r="A324" s="2" t="s">
        <v>29</v>
      </c>
      <c r="B324" s="1" t="s">
        <v>396</v>
      </c>
      <c r="C324" s="1">
        <v>2018.0</v>
      </c>
      <c r="D324" s="2" t="s">
        <v>5</v>
      </c>
      <c r="E324" s="2" t="s">
        <v>24</v>
      </c>
      <c r="F324" s="1">
        <v>49.1736798204271</v>
      </c>
    </row>
    <row r="325">
      <c r="A325" s="2" t="s">
        <v>30</v>
      </c>
      <c r="B325" s="1" t="s">
        <v>376</v>
      </c>
      <c r="C325" s="1">
        <v>2018.0</v>
      </c>
      <c r="D325" s="2" t="s">
        <v>5</v>
      </c>
      <c r="E325" s="2" t="s">
        <v>24</v>
      </c>
      <c r="F325" s="1">
        <v>48.6972558276778</v>
      </c>
    </row>
    <row r="326">
      <c r="A326" s="2" t="s">
        <v>31</v>
      </c>
      <c r="B326" s="1" t="s">
        <v>407</v>
      </c>
      <c r="C326" s="1">
        <v>2018.0</v>
      </c>
      <c r="D326" s="2" t="s">
        <v>5</v>
      </c>
      <c r="E326" s="2" t="s">
        <v>24</v>
      </c>
      <c r="F326" s="1">
        <v>49.7472698184516</v>
      </c>
    </row>
    <row r="327">
      <c r="A327" s="2" t="s">
        <v>32</v>
      </c>
      <c r="B327" s="1" t="s">
        <v>381</v>
      </c>
      <c r="C327" s="1">
        <v>2018.0</v>
      </c>
      <c r="D327" s="2" t="s">
        <v>5</v>
      </c>
      <c r="E327" s="2" t="s">
        <v>24</v>
      </c>
      <c r="F327" s="1">
        <v>49.1815505920273</v>
      </c>
    </row>
    <row r="328">
      <c r="A328" s="2" t="s">
        <v>33</v>
      </c>
      <c r="B328" s="1" t="s">
        <v>390</v>
      </c>
      <c r="C328" s="1">
        <v>2018.0</v>
      </c>
      <c r="D328" s="2" t="s">
        <v>5</v>
      </c>
      <c r="E328" s="2" t="s">
        <v>24</v>
      </c>
      <c r="F328" s="1">
        <v>49.1173437053422</v>
      </c>
    </row>
    <row r="329">
      <c r="A329" s="2" t="s">
        <v>34</v>
      </c>
      <c r="B329" s="1" t="s">
        <v>398</v>
      </c>
      <c r="C329" s="1">
        <v>2018.0</v>
      </c>
      <c r="D329" s="2" t="s">
        <v>5</v>
      </c>
      <c r="E329" s="2" t="s">
        <v>24</v>
      </c>
      <c r="F329" s="1">
        <v>49.3256385789783</v>
      </c>
    </row>
    <row r="330">
      <c r="A330" s="2" t="s">
        <v>35</v>
      </c>
      <c r="B330" s="1" t="s">
        <v>399</v>
      </c>
      <c r="C330" s="1">
        <v>2018.0</v>
      </c>
      <c r="D330" s="2" t="s">
        <v>5</v>
      </c>
      <c r="E330" s="2" t="s">
        <v>24</v>
      </c>
      <c r="F330" s="1">
        <v>49.5731044478667</v>
      </c>
    </row>
    <row r="331">
      <c r="A331" s="2" t="s">
        <v>3</v>
      </c>
      <c r="B331" s="1" t="s">
        <v>400</v>
      </c>
      <c r="C331" s="1">
        <v>2018.0</v>
      </c>
      <c r="D331" s="2" t="s">
        <v>5</v>
      </c>
      <c r="E331" s="2" t="s">
        <v>24</v>
      </c>
      <c r="F331" s="1">
        <v>49.4465373868792</v>
      </c>
    </row>
    <row r="332">
      <c r="A332" s="2" t="s">
        <v>4</v>
      </c>
      <c r="B332" s="1" t="s">
        <v>378</v>
      </c>
      <c r="C332" s="1">
        <v>2019.0</v>
      </c>
      <c r="D332" s="2" t="s">
        <v>5</v>
      </c>
      <c r="E332" s="2" t="s">
        <v>24</v>
      </c>
      <c r="F332" s="1">
        <v>49.6315131077994</v>
      </c>
    </row>
    <row r="333">
      <c r="A333" s="2" t="s">
        <v>5</v>
      </c>
      <c r="B333" s="1" t="s">
        <v>384</v>
      </c>
      <c r="C333" s="1">
        <v>2019.0</v>
      </c>
      <c r="D333" s="2" t="s">
        <v>5</v>
      </c>
      <c r="E333" s="2" t="s">
        <v>24</v>
      </c>
      <c r="F333" s="1">
        <v>49.5883625011517</v>
      </c>
    </row>
    <row r="334">
      <c r="A334" s="2" t="s">
        <v>6</v>
      </c>
      <c r="B334" s="1" t="s">
        <v>394</v>
      </c>
      <c r="C334" s="1">
        <v>2019.0</v>
      </c>
      <c r="D334" s="2" t="s">
        <v>5</v>
      </c>
      <c r="E334" s="2" t="s">
        <v>24</v>
      </c>
      <c r="F334" s="1">
        <v>49.141647322909</v>
      </c>
    </row>
    <row r="335">
      <c r="A335" s="2" t="s">
        <v>7</v>
      </c>
      <c r="B335" s="1" t="s">
        <v>385</v>
      </c>
      <c r="C335" s="1">
        <v>2019.0</v>
      </c>
      <c r="D335" s="2" t="s">
        <v>5</v>
      </c>
      <c r="E335" s="2" t="s">
        <v>24</v>
      </c>
      <c r="F335" s="1">
        <v>48.8912828799713</v>
      </c>
    </row>
    <row r="336">
      <c r="A336" s="2" t="s">
        <v>10</v>
      </c>
      <c r="B336" s="1" t="s">
        <v>388</v>
      </c>
      <c r="C336" s="1">
        <v>2019.0</v>
      </c>
      <c r="D336" s="2" t="s">
        <v>5</v>
      </c>
      <c r="E336" s="2" t="s">
        <v>24</v>
      </c>
      <c r="F336" s="1">
        <v>48.4800584858873</v>
      </c>
    </row>
    <row r="337">
      <c r="A337" s="2" t="s">
        <v>11</v>
      </c>
      <c r="B337" s="1" t="s">
        <v>402</v>
      </c>
      <c r="C337" s="1">
        <v>2019.0</v>
      </c>
      <c r="D337" s="2" t="s">
        <v>5</v>
      </c>
      <c r="E337" s="2" t="s">
        <v>24</v>
      </c>
      <c r="F337" s="1">
        <v>49.9992109208554</v>
      </c>
    </row>
    <row r="338">
      <c r="A338" s="2" t="s">
        <v>12</v>
      </c>
      <c r="B338" s="1" t="s">
        <v>401</v>
      </c>
      <c r="C338" s="1">
        <v>2019.0</v>
      </c>
      <c r="D338" s="2" t="s">
        <v>5</v>
      </c>
      <c r="E338" s="2" t="s">
        <v>24</v>
      </c>
      <c r="F338" s="1">
        <v>49.3415013266121</v>
      </c>
    </row>
    <row r="339">
      <c r="A339" s="2" t="s">
        <v>8</v>
      </c>
      <c r="B339" s="1" t="s">
        <v>405</v>
      </c>
      <c r="C339" s="1">
        <v>2019.0</v>
      </c>
      <c r="D339" s="2" t="s">
        <v>5</v>
      </c>
      <c r="E339" s="2" t="s">
        <v>24</v>
      </c>
      <c r="F339" s="1">
        <v>49.6277770938753</v>
      </c>
    </row>
    <row r="340">
      <c r="A340" s="2" t="s">
        <v>9</v>
      </c>
      <c r="B340" s="1" t="s">
        <v>397</v>
      </c>
      <c r="C340" s="1">
        <v>2019.0</v>
      </c>
      <c r="D340" s="2" t="s">
        <v>5</v>
      </c>
      <c r="E340" s="2" t="s">
        <v>24</v>
      </c>
      <c r="F340" s="1">
        <v>49.2416843798472</v>
      </c>
    </row>
    <row r="341">
      <c r="A341" s="2" t="s">
        <v>13</v>
      </c>
      <c r="B341" s="1" t="s">
        <v>403</v>
      </c>
      <c r="C341" s="1">
        <v>2019.0</v>
      </c>
      <c r="D341" s="2" t="s">
        <v>5</v>
      </c>
      <c r="E341" s="2" t="s">
        <v>24</v>
      </c>
      <c r="F341" s="1">
        <v>49.7016260590433</v>
      </c>
    </row>
    <row r="342">
      <c r="A342" s="2" t="s">
        <v>14</v>
      </c>
      <c r="B342" s="1" t="s">
        <v>395</v>
      </c>
      <c r="C342" s="1">
        <v>2019.0</v>
      </c>
      <c r="D342" s="2" t="s">
        <v>5</v>
      </c>
      <c r="E342" s="2" t="s">
        <v>24</v>
      </c>
      <c r="F342" s="1">
        <v>49.6922240760402</v>
      </c>
    </row>
    <row r="343">
      <c r="A343" s="2" t="s">
        <v>15</v>
      </c>
      <c r="B343" s="1" t="s">
        <v>377</v>
      </c>
      <c r="C343" s="1">
        <v>2019.0</v>
      </c>
      <c r="D343" s="2" t="s">
        <v>5</v>
      </c>
      <c r="E343" s="2" t="s">
        <v>24</v>
      </c>
      <c r="F343" s="1">
        <v>49.6768940604162</v>
      </c>
    </row>
    <row r="344">
      <c r="A344" s="2" t="s">
        <v>16</v>
      </c>
      <c r="B344" s="1" t="s">
        <v>382</v>
      </c>
      <c r="C344" s="1">
        <v>2019.0</v>
      </c>
      <c r="D344" s="2" t="s">
        <v>5</v>
      </c>
      <c r="E344" s="2" t="s">
        <v>24</v>
      </c>
      <c r="F344" s="1">
        <v>49.5956857634849</v>
      </c>
    </row>
    <row r="345">
      <c r="A345" s="2" t="s">
        <v>17</v>
      </c>
      <c r="B345" s="1" t="s">
        <v>404</v>
      </c>
      <c r="C345" s="1">
        <v>2019.0</v>
      </c>
      <c r="D345" s="2" t="s">
        <v>5</v>
      </c>
      <c r="E345" s="2" t="s">
        <v>24</v>
      </c>
      <c r="F345" s="1">
        <v>49.5573980516812</v>
      </c>
    </row>
    <row r="346">
      <c r="A346" s="2" t="s">
        <v>18</v>
      </c>
      <c r="B346" s="1" t="s">
        <v>383</v>
      </c>
      <c r="C346" s="1">
        <v>2019.0</v>
      </c>
      <c r="D346" s="2" t="s">
        <v>5</v>
      </c>
      <c r="E346" s="2" t="s">
        <v>24</v>
      </c>
      <c r="F346" s="1">
        <v>49.8430858548541</v>
      </c>
    </row>
    <row r="347">
      <c r="A347" s="2" t="s">
        <v>19</v>
      </c>
      <c r="B347" s="1" t="s">
        <v>380</v>
      </c>
      <c r="C347" s="1">
        <v>2019.0</v>
      </c>
      <c r="D347" s="2" t="s">
        <v>5</v>
      </c>
      <c r="E347" s="2" t="s">
        <v>24</v>
      </c>
      <c r="F347" s="1">
        <v>50.3005350183844</v>
      </c>
    </row>
    <row r="348">
      <c r="A348" s="2" t="s">
        <v>20</v>
      </c>
      <c r="B348" s="1" t="s">
        <v>387</v>
      </c>
      <c r="C348" s="1">
        <v>2019.0</v>
      </c>
      <c r="D348" s="2" t="s">
        <v>5</v>
      </c>
      <c r="E348" s="2" t="s">
        <v>24</v>
      </c>
      <c r="F348" s="1">
        <v>49.5085718956252</v>
      </c>
    </row>
    <row r="349">
      <c r="A349" s="2" t="s">
        <v>21</v>
      </c>
      <c r="B349" s="1" t="s">
        <v>393</v>
      </c>
      <c r="C349" s="1">
        <v>2019.0</v>
      </c>
      <c r="D349" s="2" t="s">
        <v>5</v>
      </c>
      <c r="E349" s="2" t="s">
        <v>24</v>
      </c>
      <c r="F349" s="1">
        <v>49.2480663423969</v>
      </c>
    </row>
    <row r="350">
      <c r="A350" s="2" t="s">
        <v>22</v>
      </c>
      <c r="B350" s="1" t="s">
        <v>408</v>
      </c>
      <c r="C350" s="1">
        <v>2019.0</v>
      </c>
      <c r="D350" s="2" t="s">
        <v>5</v>
      </c>
      <c r="E350" s="2" t="s">
        <v>24</v>
      </c>
      <c r="F350" s="1">
        <v>49.1282632619185</v>
      </c>
    </row>
    <row r="351">
      <c r="A351" s="2" t="s">
        <v>23</v>
      </c>
      <c r="B351" s="1" t="s">
        <v>379</v>
      </c>
      <c r="C351" s="1">
        <v>2019.0</v>
      </c>
      <c r="D351" s="2" t="s">
        <v>5</v>
      </c>
      <c r="E351" s="2" t="s">
        <v>24</v>
      </c>
      <c r="F351" s="1">
        <v>49.2569078225181</v>
      </c>
    </row>
    <row r="352">
      <c r="A352" s="2" t="s">
        <v>24</v>
      </c>
      <c r="B352" s="1" t="s">
        <v>386</v>
      </c>
      <c r="C352" s="1">
        <v>2019.0</v>
      </c>
      <c r="D352" s="2" t="s">
        <v>5</v>
      </c>
      <c r="E352" s="2" t="s">
        <v>24</v>
      </c>
      <c r="F352" s="1">
        <v>49.7834635587095</v>
      </c>
    </row>
    <row r="353">
      <c r="A353" s="2" t="s">
        <v>25</v>
      </c>
      <c r="B353" s="1" t="s">
        <v>406</v>
      </c>
      <c r="C353" s="1">
        <v>2019.0</v>
      </c>
      <c r="D353" s="2" t="s">
        <v>5</v>
      </c>
      <c r="E353" s="2" t="s">
        <v>24</v>
      </c>
      <c r="F353" s="1">
        <v>50.1237800323926</v>
      </c>
    </row>
    <row r="354">
      <c r="A354" s="2" t="s">
        <v>26</v>
      </c>
      <c r="B354" s="1" t="s">
        <v>392</v>
      </c>
      <c r="C354" s="1">
        <v>2019.0</v>
      </c>
      <c r="D354" s="2" t="s">
        <v>5</v>
      </c>
      <c r="E354" s="2" t="s">
        <v>24</v>
      </c>
      <c r="F354" s="1">
        <v>49.4917823794921</v>
      </c>
    </row>
    <row r="355">
      <c r="A355" s="2" t="s">
        <v>27</v>
      </c>
      <c r="B355" s="1" t="s">
        <v>389</v>
      </c>
      <c r="C355" s="1">
        <v>2019.0</v>
      </c>
      <c r="D355" s="2" t="s">
        <v>5</v>
      </c>
      <c r="E355" s="2" t="s">
        <v>24</v>
      </c>
      <c r="F355" s="1">
        <v>49.7006985921502</v>
      </c>
    </row>
    <row r="356">
      <c r="A356" s="2" t="s">
        <v>28</v>
      </c>
      <c r="B356" s="1" t="s">
        <v>391</v>
      </c>
      <c r="C356" s="1">
        <v>2019.0</v>
      </c>
      <c r="D356" s="2" t="s">
        <v>5</v>
      </c>
      <c r="E356" s="2" t="s">
        <v>24</v>
      </c>
      <c r="F356" s="1">
        <v>49.3783453176879</v>
      </c>
    </row>
    <row r="357">
      <c r="A357" s="2" t="s">
        <v>29</v>
      </c>
      <c r="B357" s="1" t="s">
        <v>396</v>
      </c>
      <c r="C357" s="1">
        <v>2019.0</v>
      </c>
      <c r="D357" s="2" t="s">
        <v>5</v>
      </c>
      <c r="E357" s="2" t="s">
        <v>24</v>
      </c>
      <c r="F357" s="1">
        <v>49.3661316974291</v>
      </c>
    </row>
    <row r="358">
      <c r="A358" s="2" t="s">
        <v>30</v>
      </c>
      <c r="B358" s="1" t="s">
        <v>376</v>
      </c>
      <c r="C358" s="1">
        <v>2019.0</v>
      </c>
      <c r="D358" s="2" t="s">
        <v>5</v>
      </c>
      <c r="E358" s="2" t="s">
        <v>24</v>
      </c>
      <c r="F358" s="1">
        <v>48.6292084892033</v>
      </c>
    </row>
    <row r="359">
      <c r="A359" s="2" t="s">
        <v>31</v>
      </c>
      <c r="B359" s="1" t="s">
        <v>407</v>
      </c>
      <c r="C359" s="1">
        <v>2019.0</v>
      </c>
      <c r="D359" s="2" t="s">
        <v>5</v>
      </c>
      <c r="E359" s="2" t="s">
        <v>24</v>
      </c>
      <c r="F359" s="1">
        <v>49.6309022707098</v>
      </c>
    </row>
    <row r="360">
      <c r="A360" s="2" t="s">
        <v>32</v>
      </c>
      <c r="B360" s="1" t="s">
        <v>381</v>
      </c>
      <c r="C360" s="1">
        <v>2019.0</v>
      </c>
      <c r="D360" s="2" t="s">
        <v>5</v>
      </c>
      <c r="E360" s="2" t="s">
        <v>24</v>
      </c>
      <c r="F360" s="1">
        <v>49.2808753158772</v>
      </c>
    </row>
    <row r="361">
      <c r="A361" s="2" t="s">
        <v>33</v>
      </c>
      <c r="B361" s="1" t="s">
        <v>390</v>
      </c>
      <c r="C361" s="1">
        <v>2019.0</v>
      </c>
      <c r="D361" s="2" t="s">
        <v>5</v>
      </c>
      <c r="E361" s="2" t="s">
        <v>24</v>
      </c>
      <c r="F361" s="1">
        <v>49.3301639952202</v>
      </c>
    </row>
    <row r="362">
      <c r="A362" s="2" t="s">
        <v>34</v>
      </c>
      <c r="B362" s="1" t="s">
        <v>398</v>
      </c>
      <c r="C362" s="1">
        <v>2019.0</v>
      </c>
      <c r="D362" s="2" t="s">
        <v>5</v>
      </c>
      <c r="E362" s="2" t="s">
        <v>24</v>
      </c>
      <c r="F362" s="1">
        <v>49.5292251463344</v>
      </c>
    </row>
    <row r="363">
      <c r="A363" s="2" t="s">
        <v>35</v>
      </c>
      <c r="B363" s="1" t="s">
        <v>399</v>
      </c>
      <c r="C363" s="1">
        <v>2019.0</v>
      </c>
      <c r="D363" s="2" t="s">
        <v>5</v>
      </c>
      <c r="E363" s="2" t="s">
        <v>24</v>
      </c>
      <c r="F363" s="1">
        <v>49.6261756463928</v>
      </c>
    </row>
    <row r="364">
      <c r="A364" s="2" t="s">
        <v>3</v>
      </c>
      <c r="B364" s="1" t="s">
        <v>400</v>
      </c>
      <c r="C364" s="1">
        <v>2019.0</v>
      </c>
      <c r="D364" s="2" t="s">
        <v>5</v>
      </c>
      <c r="E364" s="2" t="s">
        <v>24</v>
      </c>
      <c r="F364" s="1">
        <v>49.5289412173079</v>
      </c>
    </row>
    <row r="365">
      <c r="A365" s="2" t="s">
        <v>4</v>
      </c>
      <c r="B365" s="1" t="s">
        <v>378</v>
      </c>
      <c r="C365" s="1">
        <v>2020.0</v>
      </c>
      <c r="D365" s="2" t="s">
        <v>5</v>
      </c>
      <c r="E365" s="2" t="s">
        <v>24</v>
      </c>
      <c r="F365" s="1">
        <v>49.4154670237697</v>
      </c>
    </row>
    <row r="366">
      <c r="A366" s="2" t="s">
        <v>5</v>
      </c>
      <c r="B366" s="1" t="s">
        <v>384</v>
      </c>
      <c r="C366" s="1">
        <v>2020.0</v>
      </c>
      <c r="D366" s="2" t="s">
        <v>5</v>
      </c>
      <c r="E366" s="2" t="s">
        <v>24</v>
      </c>
      <c r="F366" s="1">
        <v>49.6351502385763</v>
      </c>
    </row>
    <row r="367">
      <c r="A367" s="2" t="s">
        <v>6</v>
      </c>
      <c r="B367" s="1" t="s">
        <v>394</v>
      </c>
      <c r="C367" s="1">
        <v>2020.0</v>
      </c>
      <c r="D367" s="2" t="s">
        <v>5</v>
      </c>
      <c r="E367" s="2" t="s">
        <v>24</v>
      </c>
      <c r="F367" s="1">
        <v>49.6035263987392</v>
      </c>
    </row>
    <row r="368">
      <c r="A368" s="2" t="s">
        <v>7</v>
      </c>
      <c r="B368" s="1" t="s">
        <v>385</v>
      </c>
      <c r="C368" s="1">
        <v>2020.0</v>
      </c>
      <c r="D368" s="2" t="s">
        <v>5</v>
      </c>
      <c r="E368" s="2" t="s">
        <v>24</v>
      </c>
      <c r="F368" s="1">
        <v>48.7121742172468</v>
      </c>
    </row>
    <row r="369">
      <c r="A369" s="2" t="s">
        <v>10</v>
      </c>
      <c r="B369" s="1" t="s">
        <v>388</v>
      </c>
      <c r="C369" s="1">
        <v>2020.0</v>
      </c>
      <c r="D369" s="2" t="s">
        <v>5</v>
      </c>
      <c r="E369" s="2" t="s">
        <v>24</v>
      </c>
      <c r="F369" s="1">
        <v>48.5186752369246</v>
      </c>
    </row>
    <row r="370">
      <c r="A370" s="2" t="s">
        <v>11</v>
      </c>
      <c r="B370" s="1" t="s">
        <v>402</v>
      </c>
      <c r="C370" s="1">
        <v>2020.0</v>
      </c>
      <c r="D370" s="2" t="s">
        <v>5</v>
      </c>
      <c r="E370" s="2" t="s">
        <v>24</v>
      </c>
      <c r="F370" s="1">
        <v>49.9301005717147</v>
      </c>
    </row>
    <row r="371">
      <c r="A371" s="2" t="s">
        <v>12</v>
      </c>
      <c r="B371" s="1" t="s">
        <v>401</v>
      </c>
      <c r="C371" s="1">
        <v>2020.0</v>
      </c>
      <c r="D371" s="2" t="s">
        <v>5</v>
      </c>
      <c r="E371" s="2" t="s">
        <v>24</v>
      </c>
      <c r="F371" s="1">
        <v>49.5105143700949</v>
      </c>
    </row>
    <row r="372">
      <c r="A372" s="2" t="s">
        <v>8</v>
      </c>
      <c r="B372" s="1" t="s">
        <v>405</v>
      </c>
      <c r="C372" s="1">
        <v>2020.0</v>
      </c>
      <c r="D372" s="2" t="s">
        <v>5</v>
      </c>
      <c r="E372" s="2" t="s">
        <v>24</v>
      </c>
      <c r="F372" s="1">
        <v>49.7347091980202</v>
      </c>
    </row>
    <row r="373">
      <c r="A373" s="2" t="s">
        <v>9</v>
      </c>
      <c r="B373" s="1" t="s">
        <v>397</v>
      </c>
      <c r="C373" s="1">
        <v>2020.0</v>
      </c>
      <c r="D373" s="2" t="s">
        <v>5</v>
      </c>
      <c r="E373" s="2" t="s">
        <v>24</v>
      </c>
      <c r="F373" s="1">
        <v>49.2587910825098</v>
      </c>
    </row>
    <row r="374">
      <c r="A374" s="2" t="s">
        <v>13</v>
      </c>
      <c r="B374" s="1" t="s">
        <v>403</v>
      </c>
      <c r="C374" s="1">
        <v>2020.0</v>
      </c>
      <c r="D374" s="2" t="s">
        <v>5</v>
      </c>
      <c r="E374" s="2" t="s">
        <v>24</v>
      </c>
      <c r="F374" s="1">
        <v>49.9398518455986</v>
      </c>
    </row>
    <row r="375">
      <c r="A375" s="2" t="s">
        <v>14</v>
      </c>
      <c r="B375" s="1" t="s">
        <v>395</v>
      </c>
      <c r="C375" s="1">
        <v>2020.0</v>
      </c>
      <c r="D375" s="2" t="s">
        <v>5</v>
      </c>
      <c r="E375" s="2" t="s">
        <v>24</v>
      </c>
      <c r="F375" s="1">
        <v>49.8618880347109</v>
      </c>
    </row>
    <row r="376">
      <c r="A376" s="2" t="s">
        <v>15</v>
      </c>
      <c r="B376" s="1" t="s">
        <v>377</v>
      </c>
      <c r="C376" s="1">
        <v>2020.0</v>
      </c>
      <c r="D376" s="2" t="s">
        <v>5</v>
      </c>
      <c r="E376" s="2" t="s">
        <v>24</v>
      </c>
      <c r="F376" s="1">
        <v>49.9212423620948</v>
      </c>
    </row>
    <row r="377">
      <c r="A377" s="2" t="s">
        <v>16</v>
      </c>
      <c r="B377" s="1" t="s">
        <v>382</v>
      </c>
      <c r="C377" s="1">
        <v>2020.0</v>
      </c>
      <c r="D377" s="2" t="s">
        <v>5</v>
      </c>
      <c r="E377" s="2" t="s">
        <v>24</v>
      </c>
      <c r="F377" s="1">
        <v>49.4588870528545</v>
      </c>
    </row>
    <row r="378">
      <c r="A378" s="2" t="s">
        <v>17</v>
      </c>
      <c r="B378" s="1" t="s">
        <v>404</v>
      </c>
      <c r="C378" s="1">
        <v>2020.0</v>
      </c>
      <c r="D378" s="2" t="s">
        <v>5</v>
      </c>
      <c r="E378" s="2" t="s">
        <v>24</v>
      </c>
      <c r="F378" s="1">
        <v>49.6845698483343</v>
      </c>
    </row>
    <row r="379">
      <c r="A379" s="2" t="s">
        <v>18</v>
      </c>
      <c r="B379" s="1" t="s">
        <v>383</v>
      </c>
      <c r="C379" s="1">
        <v>2020.0</v>
      </c>
      <c r="D379" s="2" t="s">
        <v>5</v>
      </c>
      <c r="E379" s="2" t="s">
        <v>24</v>
      </c>
      <c r="F379" s="1">
        <v>49.8741076926586</v>
      </c>
    </row>
    <row r="380">
      <c r="A380" s="2" t="s">
        <v>19</v>
      </c>
      <c r="B380" s="1" t="s">
        <v>380</v>
      </c>
      <c r="C380" s="1">
        <v>2020.0</v>
      </c>
      <c r="D380" s="2" t="s">
        <v>5</v>
      </c>
      <c r="E380" s="2" t="s">
        <v>24</v>
      </c>
      <c r="F380" s="1">
        <v>50.5465739469371</v>
      </c>
    </row>
    <row r="381">
      <c r="A381" s="2" t="s">
        <v>20</v>
      </c>
      <c r="B381" s="1" t="s">
        <v>387</v>
      </c>
      <c r="C381" s="1">
        <v>2020.0</v>
      </c>
      <c r="D381" s="2" t="s">
        <v>5</v>
      </c>
      <c r="E381" s="2" t="s">
        <v>24</v>
      </c>
      <c r="F381" s="1">
        <v>49.6792454779294</v>
      </c>
    </row>
    <row r="382">
      <c r="A382" s="2" t="s">
        <v>21</v>
      </c>
      <c r="B382" s="1" t="s">
        <v>393</v>
      </c>
      <c r="C382" s="1">
        <v>2020.0</v>
      </c>
      <c r="D382" s="2" t="s">
        <v>5</v>
      </c>
      <c r="E382" s="2" t="s">
        <v>24</v>
      </c>
      <c r="F382" s="1">
        <v>49.6601415945874</v>
      </c>
    </row>
    <row r="383">
      <c r="A383" s="2" t="s">
        <v>22</v>
      </c>
      <c r="B383" s="1" t="s">
        <v>408</v>
      </c>
      <c r="C383" s="1">
        <v>2020.0</v>
      </c>
      <c r="D383" s="2" t="s">
        <v>5</v>
      </c>
      <c r="E383" s="2" t="s">
        <v>24</v>
      </c>
      <c r="F383" s="1">
        <v>49.4299791411925</v>
      </c>
    </row>
    <row r="384">
      <c r="A384" s="2" t="s">
        <v>23</v>
      </c>
      <c r="B384" s="1" t="s">
        <v>379</v>
      </c>
      <c r="C384" s="1">
        <v>2020.0</v>
      </c>
      <c r="D384" s="2" t="s">
        <v>5</v>
      </c>
      <c r="E384" s="2" t="s">
        <v>24</v>
      </c>
      <c r="F384" s="1">
        <v>49.4558369169921</v>
      </c>
    </row>
    <row r="385">
      <c r="A385" s="2" t="s">
        <v>24</v>
      </c>
      <c r="B385" s="1" t="s">
        <v>386</v>
      </c>
      <c r="C385" s="1">
        <v>2020.0</v>
      </c>
      <c r="D385" s="2" t="s">
        <v>5</v>
      </c>
      <c r="E385" s="2" t="s">
        <v>24</v>
      </c>
      <c r="F385" s="1">
        <v>49.9483541710917</v>
      </c>
    </row>
    <row r="386">
      <c r="A386" s="2" t="s">
        <v>25</v>
      </c>
      <c r="B386" s="1" t="s">
        <v>406</v>
      </c>
      <c r="C386" s="1">
        <v>2020.0</v>
      </c>
      <c r="D386" s="2" t="s">
        <v>5</v>
      </c>
      <c r="E386" s="2" t="s">
        <v>24</v>
      </c>
      <c r="F386" s="1">
        <v>50.0185421731427</v>
      </c>
    </row>
    <row r="387">
      <c r="A387" s="2" t="s">
        <v>26</v>
      </c>
      <c r="B387" s="1" t="s">
        <v>392</v>
      </c>
      <c r="C387" s="1">
        <v>2020.0</v>
      </c>
      <c r="D387" s="2" t="s">
        <v>5</v>
      </c>
      <c r="E387" s="2" t="s">
        <v>24</v>
      </c>
      <c r="F387" s="1">
        <v>49.4940346404571</v>
      </c>
    </row>
    <row r="388">
      <c r="A388" s="2" t="s">
        <v>27</v>
      </c>
      <c r="B388" s="1" t="s">
        <v>389</v>
      </c>
      <c r="C388" s="1">
        <v>2020.0</v>
      </c>
      <c r="D388" s="2" t="s">
        <v>5</v>
      </c>
      <c r="E388" s="2" t="s">
        <v>24</v>
      </c>
      <c r="F388" s="1">
        <v>49.7288098821679</v>
      </c>
    </row>
    <row r="389">
      <c r="A389" s="2" t="s">
        <v>28</v>
      </c>
      <c r="B389" s="1" t="s">
        <v>391</v>
      </c>
      <c r="C389" s="1">
        <v>2020.0</v>
      </c>
      <c r="D389" s="2" t="s">
        <v>5</v>
      </c>
      <c r="E389" s="2" t="s">
        <v>24</v>
      </c>
      <c r="F389" s="1">
        <v>49.2871261875917</v>
      </c>
    </row>
    <row r="390">
      <c r="A390" s="2" t="s">
        <v>29</v>
      </c>
      <c r="B390" s="1" t="s">
        <v>396</v>
      </c>
      <c r="C390" s="1">
        <v>2020.0</v>
      </c>
      <c r="D390" s="2" t="s">
        <v>5</v>
      </c>
      <c r="E390" s="2" t="s">
        <v>24</v>
      </c>
      <c r="F390" s="1">
        <v>49.2687644322809</v>
      </c>
    </row>
    <row r="391">
      <c r="A391" s="2" t="s">
        <v>30</v>
      </c>
      <c r="B391" s="1" t="s">
        <v>376</v>
      </c>
      <c r="C391" s="1">
        <v>2020.0</v>
      </c>
      <c r="D391" s="2" t="s">
        <v>5</v>
      </c>
      <c r="E391" s="2" t="s">
        <v>24</v>
      </c>
      <c r="F391" s="1">
        <v>48.9969141512436</v>
      </c>
    </row>
    <row r="392">
      <c r="A392" s="2" t="s">
        <v>31</v>
      </c>
      <c r="B392" s="1" t="s">
        <v>407</v>
      </c>
      <c r="C392" s="1">
        <v>2020.0</v>
      </c>
      <c r="D392" s="2" t="s">
        <v>5</v>
      </c>
      <c r="E392" s="2" t="s">
        <v>24</v>
      </c>
      <c r="F392" s="1">
        <v>49.5820599370524</v>
      </c>
    </row>
    <row r="393">
      <c r="A393" s="2" t="s">
        <v>32</v>
      </c>
      <c r="B393" s="1" t="s">
        <v>381</v>
      </c>
      <c r="C393" s="1">
        <v>2020.0</v>
      </c>
      <c r="D393" s="2" t="s">
        <v>5</v>
      </c>
      <c r="E393" s="2" t="s">
        <v>24</v>
      </c>
      <c r="F393" s="1">
        <v>49.6816394232055</v>
      </c>
    </row>
    <row r="394">
      <c r="A394" s="2" t="s">
        <v>33</v>
      </c>
      <c r="B394" s="1" t="s">
        <v>390</v>
      </c>
      <c r="C394" s="1">
        <v>2020.0</v>
      </c>
      <c r="D394" s="2" t="s">
        <v>5</v>
      </c>
      <c r="E394" s="2" t="s">
        <v>24</v>
      </c>
      <c r="F394" s="1">
        <v>49.57577573001</v>
      </c>
    </row>
    <row r="395">
      <c r="A395" s="2" t="s">
        <v>34</v>
      </c>
      <c r="B395" s="1" t="s">
        <v>398</v>
      </c>
      <c r="C395" s="1">
        <v>2020.0</v>
      </c>
      <c r="D395" s="2" t="s">
        <v>5</v>
      </c>
      <c r="E395" s="2" t="s">
        <v>24</v>
      </c>
      <c r="F395" s="1">
        <v>49.5093251476675</v>
      </c>
    </row>
    <row r="396">
      <c r="A396" s="2" t="s">
        <v>35</v>
      </c>
      <c r="B396" s="1" t="s">
        <v>399</v>
      </c>
      <c r="C396" s="1">
        <v>2020.0</v>
      </c>
      <c r="D396" s="2" t="s">
        <v>5</v>
      </c>
      <c r="E396" s="2" t="s">
        <v>24</v>
      </c>
      <c r="F396" s="1">
        <v>49.3446017798175</v>
      </c>
    </row>
    <row r="397">
      <c r="A397" s="2" t="s">
        <v>3</v>
      </c>
      <c r="B397" s="1" t="s">
        <v>400</v>
      </c>
      <c r="C397" s="1">
        <v>2020.0</v>
      </c>
      <c r="D397" s="2" t="s">
        <v>5</v>
      </c>
      <c r="E397" s="2" t="s">
        <v>24</v>
      </c>
      <c r="F397" s="1">
        <v>49.6308204268522</v>
      </c>
    </row>
    <row r="398">
      <c r="A398" s="2" t="s">
        <v>4</v>
      </c>
      <c r="B398" s="1" t="s">
        <v>378</v>
      </c>
      <c r="C398" s="1">
        <v>2021.0</v>
      </c>
      <c r="D398" s="2" t="s">
        <v>5</v>
      </c>
      <c r="E398" s="2" t="s">
        <v>24</v>
      </c>
      <c r="F398" s="1">
        <v>50.2393820322663</v>
      </c>
    </row>
    <row r="399">
      <c r="A399" s="2" t="s">
        <v>5</v>
      </c>
      <c r="B399" s="1" t="s">
        <v>384</v>
      </c>
      <c r="C399" s="1">
        <v>2021.0</v>
      </c>
      <c r="D399" s="2" t="s">
        <v>5</v>
      </c>
      <c r="E399" s="2" t="s">
        <v>24</v>
      </c>
      <c r="F399" s="1">
        <v>50.3878973862015</v>
      </c>
    </row>
    <row r="400">
      <c r="A400" s="2" t="s">
        <v>6</v>
      </c>
      <c r="B400" s="1" t="s">
        <v>394</v>
      </c>
      <c r="C400" s="1">
        <v>2021.0</v>
      </c>
      <c r="D400" s="2" t="s">
        <v>5</v>
      </c>
      <c r="E400" s="2" t="s">
        <v>24</v>
      </c>
      <c r="F400" s="1">
        <v>50.3932377802279</v>
      </c>
    </row>
    <row r="401">
      <c r="A401" s="2" t="s">
        <v>7</v>
      </c>
      <c r="B401" s="1" t="s">
        <v>385</v>
      </c>
      <c r="C401" s="1">
        <v>2021.0</v>
      </c>
      <c r="D401" s="2" t="s">
        <v>5</v>
      </c>
      <c r="E401" s="2" t="s">
        <v>24</v>
      </c>
      <c r="F401" s="1">
        <v>51.1085388656398</v>
      </c>
    </row>
    <row r="402">
      <c r="A402" s="2" t="s">
        <v>10</v>
      </c>
      <c r="B402" s="1" t="s">
        <v>388</v>
      </c>
      <c r="C402" s="1">
        <v>2021.0</v>
      </c>
      <c r="D402" s="2" t="s">
        <v>5</v>
      </c>
      <c r="E402" s="2" t="s">
        <v>24</v>
      </c>
      <c r="F402" s="1">
        <v>51.1583599278954</v>
      </c>
    </row>
    <row r="403">
      <c r="A403" s="2" t="s">
        <v>11</v>
      </c>
      <c r="B403" s="1" t="s">
        <v>402</v>
      </c>
      <c r="C403" s="1">
        <v>2021.0</v>
      </c>
      <c r="D403" s="2" t="s">
        <v>5</v>
      </c>
      <c r="E403" s="2" t="s">
        <v>24</v>
      </c>
      <c r="F403" s="1">
        <v>50.2118961993221</v>
      </c>
    </row>
    <row r="404">
      <c r="A404" s="2" t="s">
        <v>12</v>
      </c>
      <c r="B404" s="1" t="s">
        <v>401</v>
      </c>
      <c r="C404" s="1">
        <v>2021.0</v>
      </c>
      <c r="D404" s="2" t="s">
        <v>5</v>
      </c>
      <c r="E404" s="2" t="s">
        <v>24</v>
      </c>
      <c r="F404" s="1">
        <v>50.5611402295448</v>
      </c>
    </row>
    <row r="405">
      <c r="A405" s="2" t="s">
        <v>8</v>
      </c>
      <c r="B405" s="1" t="s">
        <v>405</v>
      </c>
      <c r="C405" s="1">
        <v>2021.0</v>
      </c>
      <c r="D405" s="2" t="s">
        <v>5</v>
      </c>
      <c r="E405" s="2" t="s">
        <v>24</v>
      </c>
      <c r="F405" s="1">
        <v>50.368667702417</v>
      </c>
    </row>
    <row r="406">
      <c r="A406" s="2" t="s">
        <v>9</v>
      </c>
      <c r="B406" s="1" t="s">
        <v>397</v>
      </c>
      <c r="C406" s="1">
        <v>2021.0</v>
      </c>
      <c r="D406" s="2" t="s">
        <v>5</v>
      </c>
      <c r="E406" s="2" t="s">
        <v>24</v>
      </c>
      <c r="F406" s="1">
        <v>49.8914223669924</v>
      </c>
    </row>
    <row r="407">
      <c r="A407" s="2" t="s">
        <v>13</v>
      </c>
      <c r="B407" s="1" t="s">
        <v>403</v>
      </c>
      <c r="C407" s="1">
        <v>2021.0</v>
      </c>
      <c r="D407" s="2" t="s">
        <v>5</v>
      </c>
      <c r="E407" s="2" t="s">
        <v>24</v>
      </c>
      <c r="F407" s="1">
        <v>50.1512891092854</v>
      </c>
    </row>
    <row r="408">
      <c r="A408" s="2" t="s">
        <v>14</v>
      </c>
      <c r="B408" s="1" t="s">
        <v>395</v>
      </c>
      <c r="C408" s="1">
        <v>2021.0</v>
      </c>
      <c r="D408" s="2" t="s">
        <v>5</v>
      </c>
      <c r="E408" s="2" t="s">
        <v>24</v>
      </c>
      <c r="F408" s="1">
        <v>50.1422661560004</v>
      </c>
    </row>
    <row r="409">
      <c r="A409" s="2" t="s">
        <v>15</v>
      </c>
      <c r="B409" s="1" t="s">
        <v>377</v>
      </c>
      <c r="C409" s="1">
        <v>2021.0</v>
      </c>
      <c r="D409" s="2" t="s">
        <v>5</v>
      </c>
      <c r="E409" s="2" t="s">
        <v>24</v>
      </c>
      <c r="F409" s="1">
        <v>49.9590619493019</v>
      </c>
    </row>
    <row r="410">
      <c r="A410" s="2" t="s">
        <v>16</v>
      </c>
      <c r="B410" s="1" t="s">
        <v>382</v>
      </c>
      <c r="C410" s="1">
        <v>2021.0</v>
      </c>
      <c r="D410" s="2" t="s">
        <v>5</v>
      </c>
      <c r="E410" s="2" t="s">
        <v>24</v>
      </c>
      <c r="F410" s="1">
        <v>50.1299652638295</v>
      </c>
    </row>
    <row r="411">
      <c r="A411" s="2" t="s">
        <v>17</v>
      </c>
      <c r="B411" s="1" t="s">
        <v>404</v>
      </c>
      <c r="C411" s="1">
        <v>2021.0</v>
      </c>
      <c r="D411" s="2" t="s">
        <v>5</v>
      </c>
      <c r="E411" s="2" t="s">
        <v>24</v>
      </c>
      <c r="F411" s="1">
        <v>50.362804277777</v>
      </c>
    </row>
    <row r="412">
      <c r="A412" s="2" t="s">
        <v>18</v>
      </c>
      <c r="B412" s="1" t="s">
        <v>383</v>
      </c>
      <c r="C412" s="1">
        <v>2021.0</v>
      </c>
      <c r="D412" s="2" t="s">
        <v>5</v>
      </c>
      <c r="E412" s="2" t="s">
        <v>24</v>
      </c>
      <c r="F412" s="1">
        <v>50.1652411821826</v>
      </c>
    </row>
    <row r="413">
      <c r="A413" s="2" t="s">
        <v>19</v>
      </c>
      <c r="B413" s="1" t="s">
        <v>380</v>
      </c>
      <c r="C413" s="1">
        <v>2021.0</v>
      </c>
      <c r="D413" s="2" t="s">
        <v>5</v>
      </c>
      <c r="E413" s="2" t="s">
        <v>24</v>
      </c>
      <c r="F413" s="1">
        <v>49.1145916939941</v>
      </c>
    </row>
    <row r="414">
      <c r="A414" s="2" t="s">
        <v>20</v>
      </c>
      <c r="B414" s="1" t="s">
        <v>387</v>
      </c>
      <c r="C414" s="1">
        <v>2021.0</v>
      </c>
      <c r="D414" s="2" t="s">
        <v>5</v>
      </c>
      <c r="E414" s="2" t="s">
        <v>24</v>
      </c>
      <c r="F414" s="1">
        <v>49.9141635477645</v>
      </c>
    </row>
    <row r="415">
      <c r="A415" s="2" t="s">
        <v>21</v>
      </c>
      <c r="B415" s="1" t="s">
        <v>393</v>
      </c>
      <c r="C415" s="1">
        <v>2021.0</v>
      </c>
      <c r="D415" s="2" t="s">
        <v>5</v>
      </c>
      <c r="E415" s="2" t="s">
        <v>24</v>
      </c>
      <c r="F415" s="1">
        <v>50.2505831179474</v>
      </c>
    </row>
    <row r="416">
      <c r="A416" s="2" t="s">
        <v>22</v>
      </c>
      <c r="B416" s="1" t="s">
        <v>408</v>
      </c>
      <c r="C416" s="1">
        <v>2021.0</v>
      </c>
      <c r="D416" s="2" t="s">
        <v>5</v>
      </c>
      <c r="E416" s="2" t="s">
        <v>24</v>
      </c>
      <c r="F416" s="1">
        <v>50.4346640058003</v>
      </c>
    </row>
    <row r="417">
      <c r="A417" s="2" t="s">
        <v>23</v>
      </c>
      <c r="B417" s="1" t="s">
        <v>379</v>
      </c>
      <c r="C417" s="1">
        <v>2021.0</v>
      </c>
      <c r="D417" s="2" t="s">
        <v>5</v>
      </c>
      <c r="E417" s="2" t="s">
        <v>24</v>
      </c>
      <c r="F417" s="1">
        <v>50.2697246414235</v>
      </c>
    </row>
    <row r="418">
      <c r="A418" s="2" t="s">
        <v>24</v>
      </c>
      <c r="B418" s="1" t="s">
        <v>386</v>
      </c>
      <c r="C418" s="1">
        <v>2021.0</v>
      </c>
      <c r="D418" s="2" t="s">
        <v>5</v>
      </c>
      <c r="E418" s="2" t="s">
        <v>24</v>
      </c>
      <c r="F418" s="1">
        <v>49.779696470693</v>
      </c>
    </row>
    <row r="419">
      <c r="A419" s="2" t="s">
        <v>25</v>
      </c>
      <c r="B419" s="1" t="s">
        <v>406</v>
      </c>
      <c r="C419" s="1">
        <v>2021.0</v>
      </c>
      <c r="D419" s="2" t="s">
        <v>5</v>
      </c>
      <c r="E419" s="2" t="s">
        <v>24</v>
      </c>
      <c r="F419" s="1">
        <v>49.8836143620688</v>
      </c>
    </row>
    <row r="420">
      <c r="A420" s="2" t="s">
        <v>26</v>
      </c>
      <c r="B420" s="1" t="s">
        <v>392</v>
      </c>
      <c r="C420" s="1">
        <v>2021.0</v>
      </c>
      <c r="D420" s="2" t="s">
        <v>5</v>
      </c>
      <c r="E420" s="2" t="s">
        <v>24</v>
      </c>
      <c r="F420" s="1">
        <v>50.7076837297077</v>
      </c>
    </row>
    <row r="421">
      <c r="A421" s="2" t="s">
        <v>27</v>
      </c>
      <c r="B421" s="1" t="s">
        <v>389</v>
      </c>
      <c r="C421" s="1">
        <v>2021.0</v>
      </c>
      <c r="D421" s="2" t="s">
        <v>5</v>
      </c>
      <c r="E421" s="2" t="s">
        <v>24</v>
      </c>
      <c r="F421" s="1">
        <v>50.0864343553817</v>
      </c>
    </row>
    <row r="422">
      <c r="A422" s="2" t="s">
        <v>28</v>
      </c>
      <c r="B422" s="1" t="s">
        <v>391</v>
      </c>
      <c r="C422" s="1">
        <v>2021.0</v>
      </c>
      <c r="D422" s="2" t="s">
        <v>5</v>
      </c>
      <c r="E422" s="2" t="s">
        <v>24</v>
      </c>
      <c r="F422" s="1">
        <v>50.540624434155</v>
      </c>
    </row>
    <row r="423">
      <c r="A423" s="2" t="s">
        <v>29</v>
      </c>
      <c r="B423" s="1" t="s">
        <v>396</v>
      </c>
      <c r="C423" s="1">
        <v>2021.0</v>
      </c>
      <c r="D423" s="2" t="s">
        <v>5</v>
      </c>
      <c r="E423" s="2" t="s">
        <v>24</v>
      </c>
      <c r="F423" s="1">
        <v>50.4777164170284</v>
      </c>
    </row>
    <row r="424">
      <c r="A424" s="2" t="s">
        <v>30</v>
      </c>
      <c r="B424" s="1" t="s">
        <v>376</v>
      </c>
      <c r="C424" s="1">
        <v>2021.0</v>
      </c>
      <c r="D424" s="2" t="s">
        <v>5</v>
      </c>
      <c r="E424" s="2" t="s">
        <v>24</v>
      </c>
      <c r="F424" s="1">
        <v>50.9370741841088</v>
      </c>
    </row>
    <row r="425">
      <c r="A425" s="2" t="s">
        <v>31</v>
      </c>
      <c r="B425" s="1" t="s">
        <v>407</v>
      </c>
      <c r="C425" s="1">
        <v>2021.0</v>
      </c>
      <c r="D425" s="2" t="s">
        <v>5</v>
      </c>
      <c r="E425" s="2" t="s">
        <v>24</v>
      </c>
      <c r="F425" s="1">
        <v>50.244830237546</v>
      </c>
    </row>
    <row r="426">
      <c r="A426" s="2" t="s">
        <v>32</v>
      </c>
      <c r="B426" s="1" t="s">
        <v>381</v>
      </c>
      <c r="C426" s="1">
        <v>2021.0</v>
      </c>
      <c r="D426" s="2" t="s">
        <v>5</v>
      </c>
      <c r="E426" s="2" t="s">
        <v>24</v>
      </c>
      <c r="F426" s="1">
        <v>50.3243971110295</v>
      </c>
    </row>
    <row r="427">
      <c r="A427" s="2" t="s">
        <v>33</v>
      </c>
      <c r="B427" s="1" t="s">
        <v>390</v>
      </c>
      <c r="C427" s="1">
        <v>2021.0</v>
      </c>
      <c r="D427" s="2" t="s">
        <v>5</v>
      </c>
      <c r="E427" s="2" t="s">
        <v>24</v>
      </c>
      <c r="F427" s="1">
        <v>50.1330312472571</v>
      </c>
    </row>
    <row r="428">
      <c r="A428" s="2" t="s">
        <v>34</v>
      </c>
      <c r="B428" s="1" t="s">
        <v>398</v>
      </c>
      <c r="C428" s="1">
        <v>2021.0</v>
      </c>
      <c r="D428" s="2" t="s">
        <v>5</v>
      </c>
      <c r="E428" s="2" t="s">
        <v>24</v>
      </c>
      <c r="F428" s="1">
        <v>50.6053688823959</v>
      </c>
    </row>
    <row r="429">
      <c r="A429" s="2" t="s">
        <v>35</v>
      </c>
      <c r="B429" s="1" t="s">
        <v>399</v>
      </c>
      <c r="C429" s="1">
        <v>2021.0</v>
      </c>
      <c r="D429" s="2" t="s">
        <v>5</v>
      </c>
      <c r="E429" s="2" t="s">
        <v>24</v>
      </c>
      <c r="F429" s="1">
        <v>50.2619231995627</v>
      </c>
    </row>
    <row r="430">
      <c r="A430" s="2" t="s">
        <v>3</v>
      </c>
      <c r="B430" s="1" t="s">
        <v>400</v>
      </c>
      <c r="C430" s="1">
        <v>2021.0</v>
      </c>
      <c r="D430" s="2" t="s">
        <v>5</v>
      </c>
      <c r="E430" s="2" t="s">
        <v>24</v>
      </c>
      <c r="F430" s="1">
        <v>50.2644800256558</v>
      </c>
    </row>
    <row r="431">
      <c r="A431" s="2" t="s">
        <v>4</v>
      </c>
      <c r="B431" s="1" t="s">
        <v>378</v>
      </c>
      <c r="C431" s="1">
        <v>2022.0</v>
      </c>
      <c r="D431" s="2" t="s">
        <v>5</v>
      </c>
      <c r="E431" s="2" t="s">
        <v>24</v>
      </c>
      <c r="F431" s="1">
        <v>50.3561398510318</v>
      </c>
    </row>
    <row r="432">
      <c r="A432" s="2" t="s">
        <v>5</v>
      </c>
      <c r="B432" s="1" t="s">
        <v>384</v>
      </c>
      <c r="C432" s="1">
        <v>2022.0</v>
      </c>
      <c r="D432" s="2" t="s">
        <v>5</v>
      </c>
      <c r="E432" s="2" t="s">
        <v>24</v>
      </c>
      <c r="F432" s="1">
        <v>50.2077581183595</v>
      </c>
    </row>
    <row r="433">
      <c r="A433" s="2" t="s">
        <v>6</v>
      </c>
      <c r="B433" s="1" t="s">
        <v>394</v>
      </c>
      <c r="C433" s="1">
        <v>2022.0</v>
      </c>
      <c r="D433" s="2" t="s">
        <v>5</v>
      </c>
      <c r="E433" s="2" t="s">
        <v>24</v>
      </c>
      <c r="F433" s="1">
        <v>50.5239502674711</v>
      </c>
    </row>
    <row r="434">
      <c r="A434" s="2" t="s">
        <v>7</v>
      </c>
      <c r="B434" s="1" t="s">
        <v>385</v>
      </c>
      <c r="C434" s="1">
        <v>2022.0</v>
      </c>
      <c r="D434" s="2" t="s">
        <v>5</v>
      </c>
      <c r="E434" s="2" t="s">
        <v>24</v>
      </c>
      <c r="F434" s="1">
        <v>50.9820589682788</v>
      </c>
    </row>
    <row r="435">
      <c r="A435" s="2" t="s">
        <v>10</v>
      </c>
      <c r="B435" s="1" t="s">
        <v>388</v>
      </c>
      <c r="C435" s="1">
        <v>2022.0</v>
      </c>
      <c r="D435" s="2" t="s">
        <v>5</v>
      </c>
      <c r="E435" s="2" t="s">
        <v>24</v>
      </c>
      <c r="F435" s="1">
        <v>51.1731017919823</v>
      </c>
    </row>
    <row r="436">
      <c r="A436" s="2" t="s">
        <v>11</v>
      </c>
      <c r="B436" s="1" t="s">
        <v>402</v>
      </c>
      <c r="C436" s="1">
        <v>2022.0</v>
      </c>
      <c r="D436" s="2" t="s">
        <v>5</v>
      </c>
      <c r="E436" s="2" t="s">
        <v>24</v>
      </c>
      <c r="F436" s="1">
        <v>50.0790383754242</v>
      </c>
    </row>
    <row r="437">
      <c r="A437" s="2" t="s">
        <v>12</v>
      </c>
      <c r="B437" s="1" t="s">
        <v>401</v>
      </c>
      <c r="C437" s="1">
        <v>2022.0</v>
      </c>
      <c r="D437" s="2" t="s">
        <v>5</v>
      </c>
      <c r="E437" s="2" t="s">
        <v>24</v>
      </c>
      <c r="F437" s="1">
        <v>50.4322794739337</v>
      </c>
    </row>
    <row r="438">
      <c r="A438" s="2" t="s">
        <v>8</v>
      </c>
      <c r="B438" s="1" t="s">
        <v>405</v>
      </c>
      <c r="C438" s="1">
        <v>2022.0</v>
      </c>
      <c r="D438" s="2" t="s">
        <v>5</v>
      </c>
      <c r="E438" s="2" t="s">
        <v>24</v>
      </c>
      <c r="F438" s="1">
        <v>50.2731175672077</v>
      </c>
    </row>
    <row r="439">
      <c r="A439" s="2" t="s">
        <v>9</v>
      </c>
      <c r="B439" s="1" t="s">
        <v>397</v>
      </c>
      <c r="C439" s="1">
        <v>2022.0</v>
      </c>
      <c r="D439" s="2" t="s">
        <v>5</v>
      </c>
      <c r="E439" s="2" t="s">
        <v>24</v>
      </c>
      <c r="F439" s="1">
        <v>50.6789196194516</v>
      </c>
    </row>
    <row r="440">
      <c r="A440" s="2" t="s">
        <v>13</v>
      </c>
      <c r="B440" s="1" t="s">
        <v>403</v>
      </c>
      <c r="C440" s="1">
        <v>2022.0</v>
      </c>
      <c r="D440" s="2" t="s">
        <v>5</v>
      </c>
      <c r="E440" s="2" t="s">
        <v>24</v>
      </c>
      <c r="F440" s="1">
        <v>50.1819425870059</v>
      </c>
    </row>
    <row r="441">
      <c r="A441" s="2" t="s">
        <v>14</v>
      </c>
      <c r="B441" s="1" t="s">
        <v>395</v>
      </c>
      <c r="C441" s="1">
        <v>2022.0</v>
      </c>
      <c r="D441" s="2" t="s">
        <v>5</v>
      </c>
      <c r="E441" s="2" t="s">
        <v>24</v>
      </c>
      <c r="F441" s="1">
        <v>50.0467238523655</v>
      </c>
    </row>
    <row r="442">
      <c r="A442" s="2" t="s">
        <v>15</v>
      </c>
      <c r="B442" s="1" t="s">
        <v>377</v>
      </c>
      <c r="C442" s="1">
        <v>2022.0</v>
      </c>
      <c r="D442" s="2" t="s">
        <v>5</v>
      </c>
      <c r="E442" s="2" t="s">
        <v>24</v>
      </c>
      <c r="F442" s="1">
        <v>50.0338073634619</v>
      </c>
    </row>
    <row r="443">
      <c r="A443" s="2" t="s">
        <v>16</v>
      </c>
      <c r="B443" s="1" t="s">
        <v>382</v>
      </c>
      <c r="C443" s="1">
        <v>2022.0</v>
      </c>
      <c r="D443" s="2" t="s">
        <v>5</v>
      </c>
      <c r="E443" s="2" t="s">
        <v>24</v>
      </c>
      <c r="F443" s="1">
        <v>50.1461970997336</v>
      </c>
    </row>
    <row r="444">
      <c r="A444" s="2" t="s">
        <v>17</v>
      </c>
      <c r="B444" s="1" t="s">
        <v>404</v>
      </c>
      <c r="C444" s="1">
        <v>2022.0</v>
      </c>
      <c r="D444" s="2" t="s">
        <v>5</v>
      </c>
      <c r="E444" s="2" t="s">
        <v>24</v>
      </c>
      <c r="F444" s="1">
        <v>50.2413818199461</v>
      </c>
    </row>
    <row r="445">
      <c r="A445" s="2" t="s">
        <v>18</v>
      </c>
      <c r="B445" s="1" t="s">
        <v>383</v>
      </c>
      <c r="C445" s="1">
        <v>2022.0</v>
      </c>
      <c r="D445" s="2" t="s">
        <v>5</v>
      </c>
      <c r="E445" s="2" t="s">
        <v>24</v>
      </c>
      <c r="F445" s="1">
        <v>50.2456923983221</v>
      </c>
    </row>
    <row r="446">
      <c r="A446" s="2" t="s">
        <v>19</v>
      </c>
      <c r="B446" s="1" t="s">
        <v>380</v>
      </c>
      <c r="C446" s="1">
        <v>2022.0</v>
      </c>
      <c r="D446" s="2" t="s">
        <v>5</v>
      </c>
      <c r="E446" s="2" t="s">
        <v>24</v>
      </c>
      <c r="F446" s="1">
        <v>49.0518109556523</v>
      </c>
    </row>
    <row r="447">
      <c r="A447" s="2" t="s">
        <v>20</v>
      </c>
      <c r="B447" s="1" t="s">
        <v>387</v>
      </c>
      <c r="C447" s="1">
        <v>2022.0</v>
      </c>
      <c r="D447" s="2" t="s">
        <v>5</v>
      </c>
      <c r="E447" s="2" t="s">
        <v>24</v>
      </c>
      <c r="F447" s="1">
        <v>49.8418518875915</v>
      </c>
    </row>
    <row r="448">
      <c r="A448" s="2" t="s">
        <v>21</v>
      </c>
      <c r="B448" s="1" t="s">
        <v>393</v>
      </c>
      <c r="C448" s="1">
        <v>2022.0</v>
      </c>
      <c r="D448" s="2" t="s">
        <v>5</v>
      </c>
      <c r="E448" s="2" t="s">
        <v>24</v>
      </c>
      <c r="F448" s="1">
        <v>50.1078179843546</v>
      </c>
    </row>
    <row r="449">
      <c r="A449" s="2" t="s">
        <v>22</v>
      </c>
      <c r="B449" s="1" t="s">
        <v>408</v>
      </c>
      <c r="C449" s="1">
        <v>2022.0</v>
      </c>
      <c r="D449" s="2" t="s">
        <v>5</v>
      </c>
      <c r="E449" s="2" t="s">
        <v>24</v>
      </c>
      <c r="F449" s="1">
        <v>50.452066433795</v>
      </c>
    </row>
    <row r="450">
      <c r="A450" s="2" t="s">
        <v>23</v>
      </c>
      <c r="B450" s="1" t="s">
        <v>379</v>
      </c>
      <c r="C450" s="1">
        <v>2022.0</v>
      </c>
      <c r="D450" s="2" t="s">
        <v>5</v>
      </c>
      <c r="E450" s="2" t="s">
        <v>24</v>
      </c>
      <c r="F450" s="1">
        <v>49.9197341799891</v>
      </c>
    </row>
    <row r="451">
      <c r="A451" s="2" t="s">
        <v>24</v>
      </c>
      <c r="B451" s="1" t="s">
        <v>386</v>
      </c>
      <c r="C451" s="1">
        <v>2022.0</v>
      </c>
      <c r="D451" s="2" t="s">
        <v>5</v>
      </c>
      <c r="E451" s="2" t="s">
        <v>24</v>
      </c>
      <c r="F451" s="1">
        <v>49.7830500849449</v>
      </c>
    </row>
    <row r="452">
      <c r="A452" s="2" t="s">
        <v>25</v>
      </c>
      <c r="B452" s="1" t="s">
        <v>406</v>
      </c>
      <c r="C452" s="1">
        <v>2022.0</v>
      </c>
      <c r="D452" s="2" t="s">
        <v>5</v>
      </c>
      <c r="E452" s="2" t="s">
        <v>24</v>
      </c>
      <c r="F452" s="1">
        <v>49.762330905307</v>
      </c>
    </row>
    <row r="453">
      <c r="A453" s="2" t="s">
        <v>26</v>
      </c>
      <c r="B453" s="1" t="s">
        <v>392</v>
      </c>
      <c r="C453" s="1">
        <v>2022.0</v>
      </c>
      <c r="D453" s="2" t="s">
        <v>5</v>
      </c>
      <c r="E453" s="2" t="s">
        <v>24</v>
      </c>
      <c r="F453" s="1">
        <v>50.7029023408729</v>
      </c>
    </row>
    <row r="454">
      <c r="A454" s="2" t="s">
        <v>27</v>
      </c>
      <c r="B454" s="1" t="s">
        <v>389</v>
      </c>
      <c r="C454" s="1">
        <v>2022.0</v>
      </c>
      <c r="D454" s="2" t="s">
        <v>5</v>
      </c>
      <c r="E454" s="2" t="s">
        <v>24</v>
      </c>
      <c r="F454" s="1">
        <v>50.1244280890242</v>
      </c>
    </row>
    <row r="455">
      <c r="A455" s="2" t="s">
        <v>28</v>
      </c>
      <c r="B455" s="1" t="s">
        <v>391</v>
      </c>
      <c r="C455" s="1">
        <v>2022.0</v>
      </c>
      <c r="D455" s="2" t="s">
        <v>5</v>
      </c>
      <c r="E455" s="2" t="s">
        <v>24</v>
      </c>
      <c r="F455" s="1">
        <v>50.5607958148383</v>
      </c>
    </row>
    <row r="456">
      <c r="A456" s="2" t="s">
        <v>29</v>
      </c>
      <c r="B456" s="1" t="s">
        <v>396</v>
      </c>
      <c r="C456" s="1">
        <v>2022.0</v>
      </c>
      <c r="D456" s="2" t="s">
        <v>5</v>
      </c>
      <c r="E456" s="2" t="s">
        <v>24</v>
      </c>
      <c r="F456" s="1">
        <v>50.4855101802735</v>
      </c>
    </row>
    <row r="457">
      <c r="A457" s="2" t="s">
        <v>30</v>
      </c>
      <c r="B457" s="1" t="s">
        <v>376</v>
      </c>
      <c r="C457" s="1">
        <v>2022.0</v>
      </c>
      <c r="D457" s="2" t="s">
        <v>5</v>
      </c>
      <c r="E457" s="2" t="s">
        <v>24</v>
      </c>
      <c r="F457" s="1">
        <v>51.1270125223614</v>
      </c>
    </row>
    <row r="458">
      <c r="A458" s="2" t="s">
        <v>31</v>
      </c>
      <c r="B458" s="1" t="s">
        <v>407</v>
      </c>
      <c r="C458" s="1">
        <v>2022.0</v>
      </c>
      <c r="D458" s="2" t="s">
        <v>5</v>
      </c>
      <c r="E458" s="2" t="s">
        <v>24</v>
      </c>
      <c r="F458" s="1">
        <v>49.9579434029963</v>
      </c>
    </row>
    <row r="459">
      <c r="A459" s="2" t="s">
        <v>32</v>
      </c>
      <c r="B459" s="1" t="s">
        <v>381</v>
      </c>
      <c r="C459" s="1">
        <v>2022.0</v>
      </c>
      <c r="D459" s="2" t="s">
        <v>5</v>
      </c>
      <c r="E459" s="2" t="s">
        <v>24</v>
      </c>
      <c r="F459" s="1">
        <v>50.2737748236127</v>
      </c>
    </row>
    <row r="460">
      <c r="A460" s="2" t="s">
        <v>33</v>
      </c>
      <c r="B460" s="1" t="s">
        <v>390</v>
      </c>
      <c r="C460" s="1">
        <v>2022.0</v>
      </c>
      <c r="D460" s="2" t="s">
        <v>5</v>
      </c>
      <c r="E460" s="2" t="s">
        <v>24</v>
      </c>
      <c r="F460" s="1">
        <v>50.2495386564574</v>
      </c>
    </row>
    <row r="461">
      <c r="A461" s="2" t="s">
        <v>34</v>
      </c>
      <c r="B461" s="1" t="s">
        <v>398</v>
      </c>
      <c r="C461" s="1">
        <v>2022.0</v>
      </c>
      <c r="D461" s="2" t="s">
        <v>5</v>
      </c>
      <c r="E461" s="2" t="s">
        <v>24</v>
      </c>
      <c r="F461" s="1">
        <v>50.4776335726991</v>
      </c>
    </row>
    <row r="462">
      <c r="A462" s="2" t="s">
        <v>35</v>
      </c>
      <c r="B462" s="1" t="s">
        <v>399</v>
      </c>
      <c r="C462" s="1">
        <v>2022.0</v>
      </c>
      <c r="D462" s="2" t="s">
        <v>5</v>
      </c>
      <c r="E462" s="2" t="s">
        <v>24</v>
      </c>
      <c r="F462" s="1">
        <v>50.048838107353</v>
      </c>
    </row>
    <row r="463">
      <c r="A463" s="2" t="s">
        <v>3</v>
      </c>
      <c r="B463" s="1" t="s">
        <v>400</v>
      </c>
      <c r="C463" s="1">
        <v>2022.0</v>
      </c>
      <c r="D463" s="2" t="s">
        <v>5</v>
      </c>
      <c r="E463" s="2" t="s">
        <v>24</v>
      </c>
      <c r="F463" s="1">
        <v>50.231286037311</v>
      </c>
    </row>
  </sheetData>
  <autoFilter ref="$A$1:$F$397">
    <sortState ref="A1:F397">
      <sortCondition ref="C1:C397"/>
    </sortState>
  </autoFilter>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3.88"/>
  </cols>
  <sheetData>
    <row r="1">
      <c r="A1" s="24" t="s">
        <v>1</v>
      </c>
      <c r="B1" s="24" t="s">
        <v>374</v>
      </c>
      <c r="C1" s="24" t="s">
        <v>0</v>
      </c>
      <c r="D1" s="24" t="s">
        <v>37</v>
      </c>
      <c r="E1" s="24" t="s">
        <v>39</v>
      </c>
      <c r="F1" s="24" t="s">
        <v>375</v>
      </c>
    </row>
    <row r="2">
      <c r="A2" s="27" t="s">
        <v>3</v>
      </c>
      <c r="B2" s="24" t="s">
        <v>400</v>
      </c>
      <c r="C2" s="36">
        <v>2021.0</v>
      </c>
      <c r="D2" s="37" t="s">
        <v>5</v>
      </c>
      <c r="E2" s="36">
        <v>22.0</v>
      </c>
      <c r="F2" s="67">
        <v>78.3331467198229</v>
      </c>
    </row>
    <row r="3">
      <c r="A3" s="27" t="s">
        <v>4</v>
      </c>
      <c r="B3" s="24" t="s">
        <v>378</v>
      </c>
      <c r="C3" s="36">
        <v>2021.0</v>
      </c>
      <c r="D3" s="37" t="s">
        <v>5</v>
      </c>
      <c r="E3" s="36">
        <v>22.0</v>
      </c>
      <c r="F3" s="36">
        <v>81.4163477891156</v>
      </c>
      <c r="G3" s="35"/>
    </row>
    <row r="4">
      <c r="A4" s="24" t="s">
        <v>5</v>
      </c>
      <c r="B4" s="24" t="s">
        <v>384</v>
      </c>
      <c r="C4" s="36">
        <v>2021.0</v>
      </c>
      <c r="D4" s="37" t="s">
        <v>5</v>
      </c>
      <c r="E4" s="36">
        <v>22.0</v>
      </c>
      <c r="F4" s="36">
        <v>85.4571680086205</v>
      </c>
      <c r="G4" s="35"/>
    </row>
    <row r="5">
      <c r="A5" s="24" t="s">
        <v>6</v>
      </c>
      <c r="B5" s="24" t="s">
        <v>394</v>
      </c>
      <c r="C5" s="36">
        <v>2021.0</v>
      </c>
      <c r="D5" s="37" t="s">
        <v>5</v>
      </c>
      <c r="E5" s="36">
        <v>22.0</v>
      </c>
      <c r="F5" s="36">
        <v>86.2682997981479</v>
      </c>
      <c r="G5" s="35"/>
    </row>
    <row r="6">
      <c r="A6" s="24" t="s">
        <v>7</v>
      </c>
      <c r="B6" s="24" t="s">
        <v>385</v>
      </c>
      <c r="C6" s="36">
        <v>2021.0</v>
      </c>
      <c r="D6" s="37" t="s">
        <v>5</v>
      </c>
      <c r="E6" s="36">
        <v>22.0</v>
      </c>
      <c r="F6" s="36">
        <v>77.8063490144473</v>
      </c>
      <c r="G6" s="35"/>
    </row>
    <row r="7">
      <c r="A7" s="24" t="s">
        <v>8</v>
      </c>
      <c r="B7" s="24" t="s">
        <v>405</v>
      </c>
      <c r="C7" s="36">
        <v>2021.0</v>
      </c>
      <c r="D7" s="37" t="s">
        <v>5</v>
      </c>
      <c r="E7" s="36">
        <v>22.0</v>
      </c>
      <c r="F7" s="36">
        <v>79.6689786806183</v>
      </c>
      <c r="G7" s="35"/>
    </row>
    <row r="8">
      <c r="A8" s="24" t="s">
        <v>9</v>
      </c>
      <c r="B8" s="24" t="s">
        <v>397</v>
      </c>
      <c r="C8" s="36">
        <v>2021.0</v>
      </c>
      <c r="D8" s="37" t="s">
        <v>5</v>
      </c>
      <c r="E8" s="36">
        <v>22.0</v>
      </c>
      <c r="F8" s="36">
        <v>82.9440678649382</v>
      </c>
      <c r="G8" s="35"/>
    </row>
    <row r="9">
      <c r="A9" s="24" t="s">
        <v>10</v>
      </c>
      <c r="B9" s="24" t="s">
        <v>388</v>
      </c>
      <c r="C9" s="36">
        <v>2021.0</v>
      </c>
      <c r="D9" s="37" t="s">
        <v>5</v>
      </c>
      <c r="E9" s="36">
        <v>22.0</v>
      </c>
      <c r="F9" s="36">
        <v>55.5996219448216</v>
      </c>
      <c r="G9" s="35"/>
    </row>
    <row r="10">
      <c r="A10" s="24" t="s">
        <v>11</v>
      </c>
      <c r="B10" s="24" t="s">
        <v>402</v>
      </c>
      <c r="C10" s="36">
        <v>2021.0</v>
      </c>
      <c r="D10" s="37" t="s">
        <v>5</v>
      </c>
      <c r="E10" s="36">
        <v>22.0</v>
      </c>
      <c r="F10" s="36">
        <v>85.3819325292364</v>
      </c>
      <c r="G10" s="35"/>
    </row>
    <row r="11">
      <c r="A11" s="24" t="s">
        <v>12</v>
      </c>
      <c r="B11" s="24" t="s">
        <v>401</v>
      </c>
      <c r="C11" s="36">
        <v>2021.0</v>
      </c>
      <c r="D11" s="37" t="s">
        <v>5</v>
      </c>
      <c r="E11" s="36">
        <v>22.0</v>
      </c>
      <c r="F11" s="36">
        <v>88.4329545622561</v>
      </c>
      <c r="G11" s="35"/>
    </row>
    <row r="12">
      <c r="A12" s="24" t="s">
        <v>13</v>
      </c>
      <c r="B12" s="24" t="s">
        <v>403</v>
      </c>
      <c r="C12" s="36">
        <v>2021.0</v>
      </c>
      <c r="D12" s="37" t="s">
        <v>5</v>
      </c>
      <c r="E12" s="36">
        <v>22.0</v>
      </c>
      <c r="F12" s="36">
        <v>77.1888777947221</v>
      </c>
      <c r="G12" s="35"/>
    </row>
    <row r="13">
      <c r="A13" s="24" t="s">
        <v>14</v>
      </c>
      <c r="B13" s="24" t="s">
        <v>395</v>
      </c>
      <c r="C13" s="36">
        <v>2021.0</v>
      </c>
      <c r="D13" s="37" t="s">
        <v>5</v>
      </c>
      <c r="E13" s="36">
        <v>22.0</v>
      </c>
      <c r="F13" s="36">
        <v>76.6726015310894</v>
      </c>
      <c r="G13" s="35"/>
    </row>
    <row r="14">
      <c r="A14" s="24" t="s">
        <v>15</v>
      </c>
      <c r="B14" s="24" t="s">
        <v>377</v>
      </c>
      <c r="C14" s="36">
        <v>2021.0</v>
      </c>
      <c r="D14" s="37" t="s">
        <v>5</v>
      </c>
      <c r="E14" s="36">
        <v>22.0</v>
      </c>
      <c r="F14" s="36">
        <v>67.2959980226722</v>
      </c>
      <c r="G14" s="35"/>
    </row>
    <row r="15">
      <c r="A15" s="24" t="s">
        <v>16</v>
      </c>
      <c r="B15" s="24" t="s">
        <v>382</v>
      </c>
      <c r="C15" s="36">
        <v>2021.0</v>
      </c>
      <c r="D15" s="37" t="s">
        <v>5</v>
      </c>
      <c r="E15" s="36">
        <v>22.0</v>
      </c>
      <c r="F15" s="36">
        <v>76.8139991001516</v>
      </c>
      <c r="G15" s="35"/>
    </row>
    <row r="16">
      <c r="A16" s="24" t="s">
        <v>17</v>
      </c>
      <c r="B16" s="24" t="s">
        <v>404</v>
      </c>
      <c r="C16" s="36">
        <v>2021.0</v>
      </c>
      <c r="D16" s="37" t="s">
        <v>5</v>
      </c>
      <c r="E16" s="36">
        <v>22.0</v>
      </c>
      <c r="F16" s="36">
        <v>83.4606600300721</v>
      </c>
      <c r="G16" s="35"/>
    </row>
    <row r="17">
      <c r="A17" s="24" t="s">
        <v>18</v>
      </c>
      <c r="B17" s="24" t="s">
        <v>383</v>
      </c>
      <c r="C17" s="36">
        <v>2021.0</v>
      </c>
      <c r="D17" s="37" t="s">
        <v>5</v>
      </c>
      <c r="E17" s="36">
        <v>22.0</v>
      </c>
      <c r="F17" s="36">
        <v>79.7647589342753</v>
      </c>
      <c r="G17" s="35"/>
    </row>
    <row r="18">
      <c r="A18" s="24" t="s">
        <v>19</v>
      </c>
      <c r="B18" s="24" t="s">
        <v>380</v>
      </c>
      <c r="C18" s="36">
        <v>2021.0</v>
      </c>
      <c r="D18" s="37" t="s">
        <v>5</v>
      </c>
      <c r="E18" s="36">
        <v>22.0</v>
      </c>
      <c r="F18" s="36">
        <v>74.4372969915015</v>
      </c>
      <c r="G18" s="35"/>
    </row>
    <row r="19">
      <c r="A19" s="24" t="s">
        <v>20</v>
      </c>
      <c r="B19" s="24" t="s">
        <v>387</v>
      </c>
      <c r="C19" s="36">
        <v>2021.0</v>
      </c>
      <c r="D19" s="37" t="s">
        <v>5</v>
      </c>
      <c r="E19" s="36">
        <v>22.0</v>
      </c>
      <c r="F19" s="36">
        <v>80.3878277352569</v>
      </c>
      <c r="G19" s="35"/>
    </row>
    <row r="20">
      <c r="A20" s="24" t="s">
        <v>21</v>
      </c>
      <c r="B20" s="24" t="s">
        <v>393</v>
      </c>
      <c r="C20" s="36">
        <v>2021.0</v>
      </c>
      <c r="D20" s="37" t="s">
        <v>5</v>
      </c>
      <c r="E20" s="36">
        <v>22.0</v>
      </c>
      <c r="F20" s="36">
        <v>80.5707672281669</v>
      </c>
      <c r="G20" s="35"/>
    </row>
    <row r="21">
      <c r="A21" s="24" t="s">
        <v>22</v>
      </c>
      <c r="B21" s="24" t="s">
        <v>408</v>
      </c>
      <c r="C21" s="36">
        <v>2021.0</v>
      </c>
      <c r="D21" s="37" t="s">
        <v>5</v>
      </c>
      <c r="E21" s="36">
        <v>22.0</v>
      </c>
      <c r="F21" s="36">
        <v>84.7493928939936</v>
      </c>
      <c r="G21" s="35"/>
    </row>
    <row r="22">
      <c r="A22" s="24" t="s">
        <v>23</v>
      </c>
      <c r="B22" s="24" t="s">
        <v>379</v>
      </c>
      <c r="C22" s="36">
        <v>2021.0</v>
      </c>
      <c r="D22" s="37" t="s">
        <v>5</v>
      </c>
      <c r="E22" s="36">
        <v>22.0</v>
      </c>
      <c r="F22" s="36">
        <v>63.8387010864075</v>
      </c>
      <c r="G22" s="35"/>
    </row>
    <row r="23">
      <c r="A23" s="24" t="s">
        <v>24</v>
      </c>
      <c r="B23" s="24" t="s">
        <v>386</v>
      </c>
      <c r="C23" s="36">
        <v>2021.0</v>
      </c>
      <c r="D23" s="37" t="s">
        <v>5</v>
      </c>
      <c r="E23" s="36">
        <v>22.0</v>
      </c>
      <c r="F23" s="36">
        <v>72.2915516070143</v>
      </c>
      <c r="G23" s="35"/>
    </row>
    <row r="24">
      <c r="A24" s="24" t="s">
        <v>25</v>
      </c>
      <c r="B24" s="24" t="s">
        <v>406</v>
      </c>
      <c r="C24" s="36">
        <v>2021.0</v>
      </c>
      <c r="D24" s="37" t="s">
        <v>5</v>
      </c>
      <c r="E24" s="36">
        <v>22.0</v>
      </c>
      <c r="F24" s="36">
        <v>81.6445553319633</v>
      </c>
      <c r="G24" s="35"/>
    </row>
    <row r="25">
      <c r="A25" s="24" t="s">
        <v>26</v>
      </c>
      <c r="B25" s="24" t="s">
        <v>392</v>
      </c>
      <c r="C25" s="36">
        <v>2021.0</v>
      </c>
      <c r="D25" s="37" t="s">
        <v>5</v>
      </c>
      <c r="E25" s="36">
        <v>22.0</v>
      </c>
      <c r="F25" s="36">
        <v>81.977707619429</v>
      </c>
      <c r="G25" s="35"/>
    </row>
    <row r="26">
      <c r="A26" s="24" t="s">
        <v>27</v>
      </c>
      <c r="B26" s="24" t="s">
        <v>389</v>
      </c>
      <c r="C26" s="36">
        <v>2021.0</v>
      </c>
      <c r="D26" s="37" t="s">
        <v>5</v>
      </c>
      <c r="E26" s="36">
        <v>22.0</v>
      </c>
      <c r="F26" s="36">
        <v>78.2707257238088</v>
      </c>
      <c r="G26" s="35"/>
    </row>
    <row r="27">
      <c r="A27" s="24" t="s">
        <v>28</v>
      </c>
      <c r="B27" s="24" t="s">
        <v>391</v>
      </c>
      <c r="C27" s="36">
        <v>2021.0</v>
      </c>
      <c r="D27" s="37" t="s">
        <v>5</v>
      </c>
      <c r="E27" s="36">
        <v>22.0</v>
      </c>
      <c r="F27" s="36">
        <v>86.4894062830721</v>
      </c>
      <c r="G27" s="35"/>
    </row>
    <row r="28">
      <c r="A28" s="24" t="s">
        <v>29</v>
      </c>
      <c r="B28" s="24" t="s">
        <v>396</v>
      </c>
      <c r="C28" s="36">
        <v>2021.0</v>
      </c>
      <c r="D28" s="37" t="s">
        <v>5</v>
      </c>
      <c r="E28" s="36">
        <v>22.0</v>
      </c>
      <c r="F28" s="36">
        <v>85.0716329333799</v>
      </c>
      <c r="G28" s="35"/>
    </row>
    <row r="29">
      <c r="A29" s="24" t="s">
        <v>30</v>
      </c>
      <c r="B29" s="24" t="s">
        <v>376</v>
      </c>
      <c r="C29" s="36">
        <v>2021.0</v>
      </c>
      <c r="D29" s="37" t="s">
        <v>5</v>
      </c>
      <c r="E29" s="36">
        <v>22.0</v>
      </c>
      <c r="F29" s="36">
        <v>72.9974992421946</v>
      </c>
      <c r="G29" s="35"/>
    </row>
    <row r="30">
      <c r="A30" s="24" t="s">
        <v>31</v>
      </c>
      <c r="B30" s="24" t="s">
        <v>407</v>
      </c>
      <c r="C30" s="36">
        <v>2021.0</v>
      </c>
      <c r="D30" s="37" t="s">
        <v>5</v>
      </c>
      <c r="E30" s="36">
        <v>22.0</v>
      </c>
      <c r="F30" s="36">
        <v>84.5589803216647</v>
      </c>
      <c r="G30" s="35"/>
    </row>
    <row r="31">
      <c r="A31" s="24" t="s">
        <v>32</v>
      </c>
      <c r="B31" s="24" t="s">
        <v>381</v>
      </c>
      <c r="C31" s="36">
        <v>2021.0</v>
      </c>
      <c r="D31" s="37" t="s">
        <v>5</v>
      </c>
      <c r="E31" s="36">
        <v>22.0</v>
      </c>
      <c r="F31" s="36">
        <v>76.8599870542221</v>
      </c>
      <c r="G31" s="35"/>
    </row>
    <row r="32">
      <c r="A32" s="24" t="s">
        <v>33</v>
      </c>
      <c r="B32" s="24" t="s">
        <v>390</v>
      </c>
      <c r="C32" s="36">
        <v>2021.0</v>
      </c>
      <c r="D32" s="37" t="s">
        <v>5</v>
      </c>
      <c r="E32" s="36">
        <v>22.0</v>
      </c>
      <c r="F32" s="36">
        <v>71.4932447328864</v>
      </c>
      <c r="G32" s="35"/>
    </row>
    <row r="33">
      <c r="A33" s="24" t="s">
        <v>34</v>
      </c>
      <c r="B33" s="24" t="s">
        <v>398</v>
      </c>
      <c r="C33" s="36">
        <v>2021.0</v>
      </c>
      <c r="D33" s="37" t="s">
        <v>5</v>
      </c>
      <c r="E33" s="36">
        <v>22.0</v>
      </c>
      <c r="F33" s="36">
        <v>83.722408908824</v>
      </c>
      <c r="G33" s="35"/>
    </row>
    <row r="34">
      <c r="A34" s="24" t="s">
        <v>35</v>
      </c>
      <c r="B34" s="24" t="s">
        <v>399</v>
      </c>
      <c r="C34" s="36">
        <v>2021.0</v>
      </c>
      <c r="D34" s="37" t="s">
        <v>5</v>
      </c>
      <c r="E34" s="36">
        <v>22.0</v>
      </c>
      <c r="F34" s="36">
        <v>73.216555713683</v>
      </c>
      <c r="G34" s="35"/>
    </row>
    <row r="35">
      <c r="A35" s="27" t="s">
        <v>3</v>
      </c>
      <c r="B35" s="24" t="s">
        <v>400</v>
      </c>
      <c r="C35" s="36">
        <v>2020.0</v>
      </c>
      <c r="D35" s="37" t="s">
        <v>5</v>
      </c>
      <c r="E35" s="36">
        <v>22.0</v>
      </c>
      <c r="F35" s="88">
        <v>76.94552999999999</v>
      </c>
    </row>
    <row r="36">
      <c r="A36" s="27" t="s">
        <v>4</v>
      </c>
      <c r="B36" s="24" t="s">
        <v>378</v>
      </c>
      <c r="C36" s="36">
        <v>2020.0</v>
      </c>
      <c r="D36" s="37" t="s">
        <v>5</v>
      </c>
      <c r="E36" s="36">
        <v>22.0</v>
      </c>
      <c r="F36" s="88">
        <v>79.9045</v>
      </c>
    </row>
    <row r="37">
      <c r="A37" s="24" t="s">
        <v>5</v>
      </c>
      <c r="B37" s="24" t="s">
        <v>384</v>
      </c>
      <c r="C37" s="36">
        <v>2020.0</v>
      </c>
      <c r="D37" s="37" t="s">
        <v>5</v>
      </c>
      <c r="E37" s="36">
        <v>22.0</v>
      </c>
      <c r="F37" s="88">
        <v>85.8623</v>
      </c>
    </row>
    <row r="38">
      <c r="A38" s="24" t="s">
        <v>6</v>
      </c>
      <c r="B38" s="24" t="s">
        <v>394</v>
      </c>
      <c r="C38" s="36">
        <v>2020.0</v>
      </c>
      <c r="D38" s="37" t="s">
        <v>5</v>
      </c>
      <c r="E38" s="36">
        <v>22.0</v>
      </c>
      <c r="F38" s="88">
        <v>87.11149999999999</v>
      </c>
    </row>
    <row r="39">
      <c r="A39" s="24" t="s">
        <v>7</v>
      </c>
      <c r="B39" s="24" t="s">
        <v>385</v>
      </c>
      <c r="C39" s="36">
        <v>2020.0</v>
      </c>
      <c r="D39" s="37" t="s">
        <v>5</v>
      </c>
      <c r="E39" s="36">
        <v>22.0</v>
      </c>
      <c r="F39" s="88">
        <v>72.3191</v>
      </c>
    </row>
    <row r="40">
      <c r="A40" s="24" t="s">
        <v>8</v>
      </c>
      <c r="B40" s="24" t="s">
        <v>405</v>
      </c>
      <c r="C40" s="36">
        <v>2020.0</v>
      </c>
      <c r="D40" s="37" t="s">
        <v>5</v>
      </c>
      <c r="E40" s="36">
        <v>22.0</v>
      </c>
      <c r="F40" s="88">
        <v>79.8863</v>
      </c>
    </row>
    <row r="41">
      <c r="A41" s="24" t="s">
        <v>9</v>
      </c>
      <c r="B41" s="24" t="s">
        <v>397</v>
      </c>
      <c r="C41" s="36">
        <v>2020.0</v>
      </c>
      <c r="D41" s="37" t="s">
        <v>5</v>
      </c>
      <c r="E41" s="36">
        <v>22.0</v>
      </c>
      <c r="F41" s="88">
        <v>84.5298</v>
      </c>
    </row>
    <row r="42">
      <c r="A42" s="24" t="s">
        <v>10</v>
      </c>
      <c r="B42" s="24" t="s">
        <v>388</v>
      </c>
      <c r="C42" s="36">
        <v>2020.0</v>
      </c>
      <c r="D42" s="37" t="s">
        <v>5</v>
      </c>
      <c r="E42" s="36">
        <v>22.0</v>
      </c>
      <c r="F42" s="88">
        <v>58.638400000000004</v>
      </c>
    </row>
    <row r="43">
      <c r="A43" s="24" t="s">
        <v>11</v>
      </c>
      <c r="B43" s="24" t="s">
        <v>402</v>
      </c>
      <c r="C43" s="36">
        <v>2020.0</v>
      </c>
      <c r="D43" s="37" t="s">
        <v>5</v>
      </c>
      <c r="E43" s="36">
        <v>22.0</v>
      </c>
      <c r="F43" s="88">
        <v>82.7448</v>
      </c>
    </row>
    <row r="44">
      <c r="A44" s="24" t="s">
        <v>12</v>
      </c>
      <c r="B44" s="24" t="s">
        <v>401</v>
      </c>
      <c r="C44" s="36">
        <v>2020.0</v>
      </c>
      <c r="D44" s="37" t="s">
        <v>5</v>
      </c>
      <c r="E44" s="36">
        <v>22.0</v>
      </c>
      <c r="F44" s="88">
        <v>85.301</v>
      </c>
    </row>
    <row r="45">
      <c r="A45" s="24" t="s">
        <v>13</v>
      </c>
      <c r="B45" s="24" t="s">
        <v>403</v>
      </c>
      <c r="C45" s="36">
        <v>2020.0</v>
      </c>
      <c r="D45" s="37" t="s">
        <v>5</v>
      </c>
      <c r="E45" s="36">
        <v>22.0</v>
      </c>
      <c r="F45" s="88">
        <v>77.7903</v>
      </c>
    </row>
    <row r="46">
      <c r="A46" s="24" t="s">
        <v>14</v>
      </c>
      <c r="B46" s="24" t="s">
        <v>395</v>
      </c>
      <c r="C46" s="36">
        <v>2020.0</v>
      </c>
      <c r="D46" s="37" t="s">
        <v>5</v>
      </c>
      <c r="E46" s="36">
        <v>22.0</v>
      </c>
      <c r="F46" s="88">
        <v>72.8773</v>
      </c>
    </row>
    <row r="47">
      <c r="A47" s="24" t="s">
        <v>15</v>
      </c>
      <c r="B47" s="24" t="s">
        <v>377</v>
      </c>
      <c r="C47" s="36">
        <v>2020.0</v>
      </c>
      <c r="D47" s="37" t="s">
        <v>5</v>
      </c>
      <c r="E47" s="36">
        <v>22.0</v>
      </c>
      <c r="F47" s="88">
        <v>66.4586</v>
      </c>
    </row>
    <row r="48">
      <c r="A48" s="24" t="s">
        <v>16</v>
      </c>
      <c r="B48" s="24" t="s">
        <v>382</v>
      </c>
      <c r="C48" s="36">
        <v>2020.0</v>
      </c>
      <c r="D48" s="37" t="s">
        <v>5</v>
      </c>
      <c r="E48" s="36">
        <v>22.0</v>
      </c>
      <c r="F48" s="88">
        <v>74.7112</v>
      </c>
    </row>
    <row r="49">
      <c r="A49" s="24" t="s">
        <v>17</v>
      </c>
      <c r="B49" s="24" t="s">
        <v>404</v>
      </c>
      <c r="C49" s="36">
        <v>2020.0</v>
      </c>
      <c r="D49" s="37" t="s">
        <v>5</v>
      </c>
      <c r="E49" s="36">
        <v>22.0</v>
      </c>
      <c r="F49" s="88">
        <v>80.0059</v>
      </c>
    </row>
    <row r="50">
      <c r="A50" s="24" t="s">
        <v>18</v>
      </c>
      <c r="B50" s="24" t="s">
        <v>383</v>
      </c>
      <c r="C50" s="36">
        <v>2020.0</v>
      </c>
      <c r="D50" s="37" t="s">
        <v>5</v>
      </c>
      <c r="E50" s="36">
        <v>22.0</v>
      </c>
      <c r="F50" s="88">
        <v>81.4127</v>
      </c>
    </row>
    <row r="51">
      <c r="A51" s="24" t="s">
        <v>19</v>
      </c>
      <c r="B51" s="24" t="s">
        <v>380</v>
      </c>
      <c r="C51" s="36">
        <v>2020.0</v>
      </c>
      <c r="D51" s="37" t="s">
        <v>5</v>
      </c>
      <c r="E51" s="36">
        <v>22.0</v>
      </c>
      <c r="F51" s="88">
        <v>71.8657</v>
      </c>
    </row>
    <row r="52">
      <c r="A52" s="24" t="s">
        <v>20</v>
      </c>
      <c r="B52" s="24" t="s">
        <v>387</v>
      </c>
      <c r="C52" s="36">
        <v>2020.0</v>
      </c>
      <c r="D52" s="37" t="s">
        <v>5</v>
      </c>
      <c r="E52" s="36">
        <v>22.0</v>
      </c>
      <c r="F52" s="88">
        <v>77.0864</v>
      </c>
    </row>
    <row r="53">
      <c r="A53" s="24" t="s">
        <v>21</v>
      </c>
      <c r="B53" s="24" t="s">
        <v>393</v>
      </c>
      <c r="C53" s="36">
        <v>2020.0</v>
      </c>
      <c r="D53" s="37" t="s">
        <v>5</v>
      </c>
      <c r="E53" s="36">
        <v>22.0</v>
      </c>
      <c r="F53" s="88">
        <v>75.79209999999999</v>
      </c>
    </row>
    <row r="54">
      <c r="A54" s="24" t="s">
        <v>22</v>
      </c>
      <c r="B54" s="24" t="s">
        <v>408</v>
      </c>
      <c r="C54" s="36">
        <v>2020.0</v>
      </c>
      <c r="D54" s="37" t="s">
        <v>5</v>
      </c>
      <c r="E54" s="36">
        <v>22.0</v>
      </c>
      <c r="F54" s="88">
        <v>85.33460000000001</v>
      </c>
    </row>
    <row r="55">
      <c r="A55" s="24" t="s">
        <v>23</v>
      </c>
      <c r="B55" s="24" t="s">
        <v>379</v>
      </c>
      <c r="C55" s="36">
        <v>2020.0</v>
      </c>
      <c r="D55" s="37" t="s">
        <v>5</v>
      </c>
      <c r="E55" s="36">
        <v>22.0</v>
      </c>
      <c r="F55" s="88">
        <v>63.023399999999995</v>
      </c>
    </row>
    <row r="56">
      <c r="A56" s="24" t="s">
        <v>24</v>
      </c>
      <c r="B56" s="24" t="s">
        <v>386</v>
      </c>
      <c r="C56" s="36">
        <v>2020.0</v>
      </c>
      <c r="D56" s="37" t="s">
        <v>5</v>
      </c>
      <c r="E56" s="36">
        <v>22.0</v>
      </c>
      <c r="F56" s="88">
        <v>70.7123</v>
      </c>
    </row>
    <row r="57">
      <c r="A57" s="24" t="s">
        <v>25</v>
      </c>
      <c r="B57" s="24" t="s">
        <v>406</v>
      </c>
      <c r="C57" s="36">
        <v>2020.0</v>
      </c>
      <c r="D57" s="37" t="s">
        <v>5</v>
      </c>
      <c r="E57" s="36">
        <v>22.0</v>
      </c>
      <c r="F57" s="88">
        <v>81.0973</v>
      </c>
    </row>
    <row r="58">
      <c r="A58" s="24" t="s">
        <v>26</v>
      </c>
      <c r="B58" s="24" t="s">
        <v>392</v>
      </c>
      <c r="C58" s="36">
        <v>2020.0</v>
      </c>
      <c r="D58" s="37" t="s">
        <v>5</v>
      </c>
      <c r="E58" s="36">
        <v>22.0</v>
      </c>
      <c r="F58" s="88">
        <v>78.52029999999999</v>
      </c>
    </row>
    <row r="59">
      <c r="A59" s="24" t="s">
        <v>27</v>
      </c>
      <c r="B59" s="24" t="s">
        <v>389</v>
      </c>
      <c r="C59" s="36">
        <v>2020.0</v>
      </c>
      <c r="D59" s="37" t="s">
        <v>5</v>
      </c>
      <c r="E59" s="36">
        <v>22.0</v>
      </c>
      <c r="F59" s="88">
        <v>69.9894</v>
      </c>
    </row>
    <row r="60">
      <c r="A60" s="24" t="s">
        <v>28</v>
      </c>
      <c r="B60" s="24" t="s">
        <v>391</v>
      </c>
      <c r="C60" s="36">
        <v>2020.0</v>
      </c>
      <c r="D60" s="37" t="s">
        <v>5</v>
      </c>
      <c r="E60" s="36">
        <v>22.0</v>
      </c>
      <c r="F60" s="88">
        <v>83.5994</v>
      </c>
    </row>
    <row r="61">
      <c r="A61" s="24" t="s">
        <v>29</v>
      </c>
      <c r="B61" s="24" t="s">
        <v>396</v>
      </c>
      <c r="C61" s="36">
        <v>2020.0</v>
      </c>
      <c r="D61" s="37" t="s">
        <v>5</v>
      </c>
      <c r="E61" s="36">
        <v>22.0</v>
      </c>
      <c r="F61" s="88">
        <v>89.1367</v>
      </c>
    </row>
    <row r="62">
      <c r="A62" s="24" t="s">
        <v>30</v>
      </c>
      <c r="B62" s="24" t="s">
        <v>376</v>
      </c>
      <c r="C62" s="36">
        <v>2020.0</v>
      </c>
      <c r="D62" s="37" t="s">
        <v>5</v>
      </c>
      <c r="E62" s="36">
        <v>22.0</v>
      </c>
      <c r="F62" s="88">
        <v>75.0741</v>
      </c>
    </row>
    <row r="63">
      <c r="A63" s="24" t="s">
        <v>31</v>
      </c>
      <c r="B63" s="24" t="s">
        <v>407</v>
      </c>
      <c r="C63" s="36">
        <v>2020.0</v>
      </c>
      <c r="D63" s="37" t="s">
        <v>5</v>
      </c>
      <c r="E63" s="36">
        <v>22.0</v>
      </c>
      <c r="F63" s="88">
        <v>81.554</v>
      </c>
    </row>
    <row r="64">
      <c r="A64" s="24" t="s">
        <v>32</v>
      </c>
      <c r="B64" s="24" t="s">
        <v>381</v>
      </c>
      <c r="C64" s="36">
        <v>2020.0</v>
      </c>
      <c r="D64" s="37" t="s">
        <v>5</v>
      </c>
      <c r="E64" s="36">
        <v>22.0</v>
      </c>
      <c r="F64" s="88">
        <v>76.0645</v>
      </c>
    </row>
    <row r="65">
      <c r="A65" s="24" t="s">
        <v>33</v>
      </c>
      <c r="B65" s="24" t="s">
        <v>390</v>
      </c>
      <c r="C65" s="36">
        <v>2020.0</v>
      </c>
      <c r="D65" s="37" t="s">
        <v>5</v>
      </c>
      <c r="E65" s="36">
        <v>22.0</v>
      </c>
      <c r="F65" s="88">
        <v>68.0869</v>
      </c>
    </row>
    <row r="66">
      <c r="A66" s="24" t="s">
        <v>34</v>
      </c>
      <c r="B66" s="24" t="s">
        <v>398</v>
      </c>
      <c r="C66" s="36">
        <v>2020.0</v>
      </c>
      <c r="D66" s="37" t="s">
        <v>5</v>
      </c>
      <c r="E66" s="36">
        <v>22.0</v>
      </c>
      <c r="F66" s="88">
        <v>77.28920000000001</v>
      </c>
    </row>
    <row r="67">
      <c r="A67" s="24" t="s">
        <v>35</v>
      </c>
      <c r="B67" s="24" t="s">
        <v>399</v>
      </c>
      <c r="C67" s="36">
        <v>2020.0</v>
      </c>
      <c r="D67" s="37" t="s">
        <v>5</v>
      </c>
      <c r="E67" s="36">
        <v>22.0</v>
      </c>
      <c r="F67" s="88">
        <v>71.28999999999999</v>
      </c>
    </row>
    <row r="68">
      <c r="A68" s="27" t="s">
        <v>3</v>
      </c>
      <c r="B68" s="24" t="s">
        <v>400</v>
      </c>
      <c r="C68" s="36">
        <v>2019.0</v>
      </c>
      <c r="D68" s="37" t="s">
        <v>5</v>
      </c>
      <c r="E68" s="36">
        <v>22.0</v>
      </c>
      <c r="F68" s="88">
        <v>74.50361</v>
      </c>
    </row>
    <row r="69">
      <c r="A69" s="27" t="s">
        <v>4</v>
      </c>
      <c r="B69" s="24" t="s">
        <v>378</v>
      </c>
      <c r="C69" s="36">
        <v>2019.0</v>
      </c>
      <c r="D69" s="37" t="s">
        <v>5</v>
      </c>
      <c r="E69" s="36">
        <v>22.0</v>
      </c>
      <c r="F69" s="89">
        <v>79.8234</v>
      </c>
    </row>
    <row r="70">
      <c r="A70" s="24" t="s">
        <v>5</v>
      </c>
      <c r="B70" s="24" t="s">
        <v>384</v>
      </c>
      <c r="C70" s="36">
        <v>2019.0</v>
      </c>
      <c r="D70" s="37" t="s">
        <v>5</v>
      </c>
      <c r="E70" s="36">
        <v>22.0</v>
      </c>
      <c r="F70" s="89">
        <v>85.1086</v>
      </c>
    </row>
    <row r="71">
      <c r="A71" s="24" t="s">
        <v>6</v>
      </c>
      <c r="B71" s="24" t="s">
        <v>394</v>
      </c>
      <c r="C71" s="36">
        <v>2019.0</v>
      </c>
      <c r="D71" s="37" t="s">
        <v>5</v>
      </c>
      <c r="E71" s="36">
        <v>22.0</v>
      </c>
      <c r="F71" s="89">
        <v>82.9168</v>
      </c>
    </row>
    <row r="72">
      <c r="A72" s="24" t="s">
        <v>7</v>
      </c>
      <c r="B72" s="24" t="s">
        <v>385</v>
      </c>
      <c r="C72" s="36">
        <v>2019.0</v>
      </c>
      <c r="D72" s="37" t="s">
        <v>5</v>
      </c>
      <c r="E72" s="36">
        <v>22.0</v>
      </c>
      <c r="F72" s="89">
        <v>72.7993</v>
      </c>
    </row>
    <row r="73">
      <c r="A73" s="24" t="s">
        <v>8</v>
      </c>
      <c r="B73" s="24" t="s">
        <v>405</v>
      </c>
      <c r="C73" s="36">
        <v>2019.0</v>
      </c>
      <c r="D73" s="37" t="s">
        <v>5</v>
      </c>
      <c r="E73" s="36">
        <v>22.0</v>
      </c>
      <c r="F73" s="89">
        <v>77.50829999999999</v>
      </c>
    </row>
    <row r="74">
      <c r="A74" s="24" t="s">
        <v>9</v>
      </c>
      <c r="B74" s="24" t="s">
        <v>397</v>
      </c>
      <c r="C74" s="36">
        <v>2019.0</v>
      </c>
      <c r="D74" s="37" t="s">
        <v>5</v>
      </c>
      <c r="E74" s="36">
        <v>22.0</v>
      </c>
      <c r="F74" s="89">
        <v>79.29</v>
      </c>
    </row>
    <row r="75">
      <c r="A75" s="24" t="s">
        <v>10</v>
      </c>
      <c r="B75" s="24" t="s">
        <v>388</v>
      </c>
      <c r="C75" s="36">
        <v>2019.0</v>
      </c>
      <c r="D75" s="37" t="s">
        <v>5</v>
      </c>
      <c r="E75" s="36">
        <v>22.0</v>
      </c>
      <c r="F75" s="89">
        <v>59.477000000000004</v>
      </c>
    </row>
    <row r="76">
      <c r="A76" s="24" t="s">
        <v>11</v>
      </c>
      <c r="B76" s="24" t="s">
        <v>402</v>
      </c>
      <c r="C76" s="36">
        <v>2019.0</v>
      </c>
      <c r="D76" s="37" t="s">
        <v>5</v>
      </c>
      <c r="E76" s="36">
        <v>22.0</v>
      </c>
      <c r="F76" s="89">
        <v>78.3275</v>
      </c>
    </row>
    <row r="77">
      <c r="A77" s="24" t="s">
        <v>12</v>
      </c>
      <c r="B77" s="24" t="s">
        <v>401</v>
      </c>
      <c r="C77" s="36">
        <v>2019.0</v>
      </c>
      <c r="D77" s="37" t="s">
        <v>5</v>
      </c>
      <c r="E77" s="36">
        <v>22.0</v>
      </c>
      <c r="F77" s="89">
        <v>81.867</v>
      </c>
    </row>
    <row r="78">
      <c r="A78" s="24" t="s">
        <v>13</v>
      </c>
      <c r="B78" s="24" t="s">
        <v>403</v>
      </c>
      <c r="C78" s="36">
        <v>2019.0</v>
      </c>
      <c r="D78" s="37" t="s">
        <v>5</v>
      </c>
      <c r="E78" s="36">
        <v>22.0</v>
      </c>
      <c r="F78" s="89">
        <v>75.655</v>
      </c>
    </row>
    <row r="79">
      <c r="A79" s="24" t="s">
        <v>14</v>
      </c>
      <c r="B79" s="24" t="s">
        <v>395</v>
      </c>
      <c r="C79" s="36">
        <v>2019.0</v>
      </c>
      <c r="D79" s="37" t="s">
        <v>5</v>
      </c>
      <c r="E79" s="36">
        <v>22.0</v>
      </c>
      <c r="F79" s="89">
        <v>70.24289999999999</v>
      </c>
    </row>
    <row r="80">
      <c r="A80" s="24" t="s">
        <v>15</v>
      </c>
      <c r="B80" s="24" t="s">
        <v>377</v>
      </c>
      <c r="C80" s="36">
        <v>2019.0</v>
      </c>
      <c r="D80" s="37" t="s">
        <v>5</v>
      </c>
      <c r="E80" s="36">
        <v>22.0</v>
      </c>
      <c r="F80" s="89">
        <v>60.489000000000004</v>
      </c>
    </row>
    <row r="81">
      <c r="A81" s="24" t="s">
        <v>16</v>
      </c>
      <c r="B81" s="24" t="s">
        <v>382</v>
      </c>
      <c r="C81" s="36">
        <v>2019.0</v>
      </c>
      <c r="D81" s="37" t="s">
        <v>5</v>
      </c>
      <c r="E81" s="36">
        <v>22.0</v>
      </c>
      <c r="F81" s="89">
        <v>68.0793</v>
      </c>
    </row>
    <row r="82">
      <c r="A82" s="24" t="s">
        <v>17</v>
      </c>
      <c r="B82" s="24" t="s">
        <v>404</v>
      </c>
      <c r="C82" s="36">
        <v>2019.0</v>
      </c>
      <c r="D82" s="37" t="s">
        <v>5</v>
      </c>
      <c r="E82" s="36">
        <v>22.0</v>
      </c>
      <c r="F82" s="89">
        <v>82.1744</v>
      </c>
    </row>
    <row r="83">
      <c r="A83" s="24" t="s">
        <v>18</v>
      </c>
      <c r="B83" s="24" t="s">
        <v>383</v>
      </c>
      <c r="C83" s="36">
        <v>2019.0</v>
      </c>
      <c r="D83" s="37" t="s">
        <v>5</v>
      </c>
      <c r="E83" s="36">
        <v>22.0</v>
      </c>
      <c r="F83" s="89">
        <v>75.1161</v>
      </c>
    </row>
    <row r="84">
      <c r="A84" s="24" t="s">
        <v>19</v>
      </c>
      <c r="B84" s="24" t="s">
        <v>380</v>
      </c>
      <c r="C84" s="36">
        <v>2019.0</v>
      </c>
      <c r="D84" s="37" t="s">
        <v>5</v>
      </c>
      <c r="E84" s="36">
        <v>22.0</v>
      </c>
      <c r="F84" s="89">
        <v>72.6955</v>
      </c>
    </row>
    <row r="85">
      <c r="A85" s="24" t="s">
        <v>20</v>
      </c>
      <c r="B85" s="24" t="s">
        <v>387</v>
      </c>
      <c r="C85" s="36">
        <v>2019.0</v>
      </c>
      <c r="D85" s="37" t="s">
        <v>5</v>
      </c>
      <c r="E85" s="36">
        <v>22.0</v>
      </c>
      <c r="F85" s="89">
        <v>77.7728</v>
      </c>
    </row>
    <row r="86">
      <c r="A86" s="24" t="s">
        <v>21</v>
      </c>
      <c r="B86" s="24" t="s">
        <v>393</v>
      </c>
      <c r="C86" s="36">
        <v>2019.0</v>
      </c>
      <c r="D86" s="37" t="s">
        <v>5</v>
      </c>
      <c r="E86" s="36">
        <v>22.0</v>
      </c>
      <c r="F86" s="89">
        <v>73.0009</v>
      </c>
    </row>
    <row r="87">
      <c r="A87" s="24" t="s">
        <v>22</v>
      </c>
      <c r="B87" s="24" t="s">
        <v>408</v>
      </c>
      <c r="C87" s="36">
        <v>2019.0</v>
      </c>
      <c r="D87" s="37" t="s">
        <v>5</v>
      </c>
      <c r="E87" s="36">
        <v>22.0</v>
      </c>
      <c r="F87" s="89">
        <v>83.1108</v>
      </c>
    </row>
    <row r="88">
      <c r="A88" s="24" t="s">
        <v>23</v>
      </c>
      <c r="B88" s="24" t="s">
        <v>379</v>
      </c>
      <c r="C88" s="36">
        <v>2019.0</v>
      </c>
      <c r="D88" s="37" t="s">
        <v>5</v>
      </c>
      <c r="E88" s="36">
        <v>22.0</v>
      </c>
      <c r="F88" s="89">
        <v>61.7872</v>
      </c>
    </row>
    <row r="89">
      <c r="A89" s="24" t="s">
        <v>24</v>
      </c>
      <c r="B89" s="24" t="s">
        <v>386</v>
      </c>
      <c r="C89" s="36">
        <v>2019.0</v>
      </c>
      <c r="D89" s="37" t="s">
        <v>5</v>
      </c>
      <c r="E89" s="36">
        <v>22.0</v>
      </c>
      <c r="F89" s="89">
        <v>67.6653</v>
      </c>
    </row>
    <row r="90">
      <c r="A90" s="24" t="s">
        <v>25</v>
      </c>
      <c r="B90" s="24" t="s">
        <v>406</v>
      </c>
      <c r="C90" s="36">
        <v>2019.0</v>
      </c>
      <c r="D90" s="37" t="s">
        <v>5</v>
      </c>
      <c r="E90" s="36">
        <v>22.0</v>
      </c>
      <c r="F90" s="89">
        <v>75.68390000000001</v>
      </c>
    </row>
    <row r="91">
      <c r="A91" s="24" t="s">
        <v>26</v>
      </c>
      <c r="B91" s="24" t="s">
        <v>392</v>
      </c>
      <c r="C91" s="36">
        <v>2019.0</v>
      </c>
      <c r="D91" s="37" t="s">
        <v>5</v>
      </c>
      <c r="E91" s="36">
        <v>22.0</v>
      </c>
      <c r="F91" s="89">
        <v>81.98339999999999</v>
      </c>
    </row>
    <row r="92">
      <c r="A92" s="24" t="s">
        <v>27</v>
      </c>
      <c r="B92" s="24" t="s">
        <v>389</v>
      </c>
      <c r="C92" s="36">
        <v>2019.0</v>
      </c>
      <c r="D92" s="37" t="s">
        <v>5</v>
      </c>
      <c r="E92" s="36">
        <v>22.0</v>
      </c>
      <c r="F92" s="89">
        <v>67.6234</v>
      </c>
    </row>
    <row r="93">
      <c r="A93" s="24" t="s">
        <v>28</v>
      </c>
      <c r="B93" s="24" t="s">
        <v>391</v>
      </c>
      <c r="C93" s="36">
        <v>2019.0</v>
      </c>
      <c r="D93" s="37" t="s">
        <v>5</v>
      </c>
      <c r="E93" s="36">
        <v>22.0</v>
      </c>
      <c r="F93" s="89">
        <v>81.92439999999999</v>
      </c>
    </row>
    <row r="94">
      <c r="A94" s="24" t="s">
        <v>29</v>
      </c>
      <c r="B94" s="24" t="s">
        <v>396</v>
      </c>
      <c r="C94" s="36">
        <v>2019.0</v>
      </c>
      <c r="D94" s="37" t="s">
        <v>5</v>
      </c>
      <c r="E94" s="36">
        <v>22.0</v>
      </c>
      <c r="F94" s="89">
        <v>89.8259</v>
      </c>
    </row>
    <row r="95">
      <c r="A95" s="24" t="s">
        <v>30</v>
      </c>
      <c r="B95" s="24" t="s">
        <v>376</v>
      </c>
      <c r="C95" s="36">
        <v>2019.0</v>
      </c>
      <c r="D95" s="37" t="s">
        <v>5</v>
      </c>
      <c r="E95" s="36">
        <v>22.0</v>
      </c>
      <c r="F95" s="89">
        <v>71.7591</v>
      </c>
    </row>
    <row r="96">
      <c r="A96" s="24" t="s">
        <v>31</v>
      </c>
      <c r="B96" s="24" t="s">
        <v>407</v>
      </c>
      <c r="C96" s="36">
        <v>2019.0</v>
      </c>
      <c r="D96" s="37" t="s">
        <v>5</v>
      </c>
      <c r="E96" s="36">
        <v>22.0</v>
      </c>
      <c r="F96" s="89">
        <v>80.40559999999999</v>
      </c>
    </row>
    <row r="97">
      <c r="A97" s="24" t="s">
        <v>32</v>
      </c>
      <c r="B97" s="24" t="s">
        <v>381</v>
      </c>
      <c r="C97" s="36">
        <v>2019.0</v>
      </c>
      <c r="D97" s="37" t="s">
        <v>5</v>
      </c>
      <c r="E97" s="36">
        <v>22.0</v>
      </c>
      <c r="F97" s="89">
        <v>71.8166</v>
      </c>
    </row>
    <row r="98">
      <c r="A98" s="24" t="s">
        <v>33</v>
      </c>
      <c r="B98" s="24" t="s">
        <v>390</v>
      </c>
      <c r="C98" s="36">
        <v>2019.0</v>
      </c>
      <c r="D98" s="37" t="s">
        <v>5</v>
      </c>
      <c r="E98" s="36">
        <v>22.0</v>
      </c>
      <c r="F98" s="89">
        <v>65.925</v>
      </c>
    </row>
    <row r="99">
      <c r="A99" s="24" t="s">
        <v>34</v>
      </c>
      <c r="B99" s="24" t="s">
        <v>398</v>
      </c>
      <c r="C99" s="36">
        <v>2019.0</v>
      </c>
      <c r="D99" s="37" t="s">
        <v>5</v>
      </c>
      <c r="E99" s="36">
        <v>22.0</v>
      </c>
      <c r="F99" s="89">
        <v>79.3017</v>
      </c>
    </row>
    <row r="100">
      <c r="A100" s="24" t="s">
        <v>35</v>
      </c>
      <c r="B100" s="24" t="s">
        <v>399</v>
      </c>
      <c r="C100" s="36">
        <v>2019.0</v>
      </c>
      <c r="D100" s="37" t="s">
        <v>5</v>
      </c>
      <c r="E100" s="36">
        <v>22.0</v>
      </c>
      <c r="F100" s="89">
        <v>67.4008</v>
      </c>
    </row>
    <row r="101">
      <c r="A101" s="27" t="s">
        <v>3</v>
      </c>
      <c r="B101" s="24" t="s">
        <v>400</v>
      </c>
      <c r="C101" s="36">
        <v>2018.0</v>
      </c>
      <c r="D101" s="37" t="s">
        <v>5</v>
      </c>
      <c r="E101" s="36">
        <v>22.0</v>
      </c>
      <c r="F101" s="88">
        <v>74.50361</v>
      </c>
    </row>
    <row r="102">
      <c r="A102" s="27" t="s">
        <v>4</v>
      </c>
      <c r="B102" s="24" t="s">
        <v>378</v>
      </c>
      <c r="C102" s="36">
        <v>2018.0</v>
      </c>
      <c r="D102" s="37" t="s">
        <v>5</v>
      </c>
      <c r="E102" s="36">
        <v>22.0</v>
      </c>
      <c r="F102" s="89">
        <v>79.8234</v>
      </c>
    </row>
    <row r="103">
      <c r="A103" s="24" t="s">
        <v>5</v>
      </c>
      <c r="B103" s="24" t="s">
        <v>384</v>
      </c>
      <c r="C103" s="36">
        <v>2018.0</v>
      </c>
      <c r="D103" s="37" t="s">
        <v>5</v>
      </c>
      <c r="E103" s="36">
        <v>22.0</v>
      </c>
      <c r="F103" s="89">
        <v>85.1086</v>
      </c>
    </row>
    <row r="104">
      <c r="A104" s="24" t="s">
        <v>6</v>
      </c>
      <c r="B104" s="24" t="s">
        <v>394</v>
      </c>
      <c r="C104" s="36">
        <v>2018.0</v>
      </c>
      <c r="D104" s="37" t="s">
        <v>5</v>
      </c>
      <c r="E104" s="36">
        <v>22.0</v>
      </c>
      <c r="F104" s="89">
        <v>82.9168</v>
      </c>
    </row>
    <row r="105">
      <c r="A105" s="24" t="s">
        <v>7</v>
      </c>
      <c r="B105" s="24" t="s">
        <v>385</v>
      </c>
      <c r="C105" s="36">
        <v>2018.0</v>
      </c>
      <c r="D105" s="37" t="s">
        <v>5</v>
      </c>
      <c r="E105" s="36">
        <v>22.0</v>
      </c>
      <c r="F105" s="89">
        <v>72.7993</v>
      </c>
    </row>
    <row r="106">
      <c r="A106" s="24" t="s">
        <v>8</v>
      </c>
      <c r="B106" s="24" t="s">
        <v>405</v>
      </c>
      <c r="C106" s="36">
        <v>2018.0</v>
      </c>
      <c r="D106" s="37" t="s">
        <v>5</v>
      </c>
      <c r="E106" s="36">
        <v>22.0</v>
      </c>
      <c r="F106" s="89">
        <v>77.50829999999999</v>
      </c>
    </row>
    <row r="107">
      <c r="A107" s="24" t="s">
        <v>9</v>
      </c>
      <c r="B107" s="24" t="s">
        <v>397</v>
      </c>
      <c r="C107" s="36">
        <v>2018.0</v>
      </c>
      <c r="D107" s="37" t="s">
        <v>5</v>
      </c>
      <c r="E107" s="36">
        <v>22.0</v>
      </c>
      <c r="F107" s="89">
        <v>79.29</v>
      </c>
    </row>
    <row r="108">
      <c r="A108" s="24" t="s">
        <v>10</v>
      </c>
      <c r="B108" s="24" t="s">
        <v>388</v>
      </c>
      <c r="C108" s="36">
        <v>2018.0</v>
      </c>
      <c r="D108" s="37" t="s">
        <v>5</v>
      </c>
      <c r="E108" s="36">
        <v>22.0</v>
      </c>
      <c r="F108" s="89">
        <v>59.477000000000004</v>
      </c>
    </row>
    <row r="109">
      <c r="A109" s="24" t="s">
        <v>11</v>
      </c>
      <c r="B109" s="24" t="s">
        <v>402</v>
      </c>
      <c r="C109" s="36">
        <v>2018.0</v>
      </c>
      <c r="D109" s="37" t="s">
        <v>5</v>
      </c>
      <c r="E109" s="36">
        <v>22.0</v>
      </c>
      <c r="F109" s="89">
        <v>78.3275</v>
      </c>
    </row>
    <row r="110">
      <c r="A110" s="24" t="s">
        <v>12</v>
      </c>
      <c r="B110" s="24" t="s">
        <v>401</v>
      </c>
      <c r="C110" s="36">
        <v>2018.0</v>
      </c>
      <c r="D110" s="37" t="s">
        <v>5</v>
      </c>
      <c r="E110" s="36">
        <v>22.0</v>
      </c>
      <c r="F110" s="89">
        <v>81.867</v>
      </c>
    </row>
    <row r="111">
      <c r="A111" s="24" t="s">
        <v>13</v>
      </c>
      <c r="B111" s="24" t="s">
        <v>403</v>
      </c>
      <c r="C111" s="36">
        <v>2018.0</v>
      </c>
      <c r="D111" s="37" t="s">
        <v>5</v>
      </c>
      <c r="E111" s="36">
        <v>22.0</v>
      </c>
      <c r="F111" s="89">
        <v>75.655</v>
      </c>
    </row>
    <row r="112">
      <c r="A112" s="24" t="s">
        <v>14</v>
      </c>
      <c r="B112" s="24" t="s">
        <v>395</v>
      </c>
      <c r="C112" s="36">
        <v>2018.0</v>
      </c>
      <c r="D112" s="37" t="s">
        <v>5</v>
      </c>
      <c r="E112" s="36">
        <v>22.0</v>
      </c>
      <c r="F112" s="89">
        <v>70.24289999999999</v>
      </c>
    </row>
    <row r="113">
      <c r="A113" s="24" t="s">
        <v>15</v>
      </c>
      <c r="B113" s="24" t="s">
        <v>377</v>
      </c>
      <c r="C113" s="36">
        <v>2018.0</v>
      </c>
      <c r="D113" s="37" t="s">
        <v>5</v>
      </c>
      <c r="E113" s="36">
        <v>22.0</v>
      </c>
      <c r="F113" s="89">
        <v>60.489000000000004</v>
      </c>
    </row>
    <row r="114">
      <c r="A114" s="24" t="s">
        <v>16</v>
      </c>
      <c r="B114" s="24" t="s">
        <v>382</v>
      </c>
      <c r="C114" s="36">
        <v>2018.0</v>
      </c>
      <c r="D114" s="37" t="s">
        <v>5</v>
      </c>
      <c r="E114" s="36">
        <v>22.0</v>
      </c>
      <c r="F114" s="89">
        <v>68.0793</v>
      </c>
    </row>
    <row r="115">
      <c r="A115" s="24" t="s">
        <v>17</v>
      </c>
      <c r="B115" s="24" t="s">
        <v>404</v>
      </c>
      <c r="C115" s="36">
        <v>2018.0</v>
      </c>
      <c r="D115" s="37" t="s">
        <v>5</v>
      </c>
      <c r="E115" s="36">
        <v>22.0</v>
      </c>
      <c r="F115" s="89">
        <v>82.1744</v>
      </c>
    </row>
    <row r="116">
      <c r="A116" s="24" t="s">
        <v>18</v>
      </c>
      <c r="B116" s="24" t="s">
        <v>383</v>
      </c>
      <c r="C116" s="36">
        <v>2018.0</v>
      </c>
      <c r="D116" s="37" t="s">
        <v>5</v>
      </c>
      <c r="E116" s="36">
        <v>22.0</v>
      </c>
      <c r="F116" s="89">
        <v>75.1161</v>
      </c>
    </row>
    <row r="117">
      <c r="A117" s="24" t="s">
        <v>19</v>
      </c>
      <c r="B117" s="24" t="s">
        <v>380</v>
      </c>
      <c r="C117" s="36">
        <v>2018.0</v>
      </c>
      <c r="D117" s="37" t="s">
        <v>5</v>
      </c>
      <c r="E117" s="36">
        <v>22.0</v>
      </c>
      <c r="F117" s="89">
        <v>72.6955</v>
      </c>
    </row>
    <row r="118">
      <c r="A118" s="24" t="s">
        <v>20</v>
      </c>
      <c r="B118" s="24" t="s">
        <v>387</v>
      </c>
      <c r="C118" s="36">
        <v>2018.0</v>
      </c>
      <c r="D118" s="37" t="s">
        <v>5</v>
      </c>
      <c r="E118" s="36">
        <v>22.0</v>
      </c>
      <c r="F118" s="89">
        <v>77.7728</v>
      </c>
    </row>
    <row r="119">
      <c r="A119" s="24" t="s">
        <v>21</v>
      </c>
      <c r="B119" s="24" t="s">
        <v>393</v>
      </c>
      <c r="C119" s="36">
        <v>2018.0</v>
      </c>
      <c r="D119" s="37" t="s">
        <v>5</v>
      </c>
      <c r="E119" s="36">
        <v>22.0</v>
      </c>
      <c r="F119" s="89">
        <v>73.0009</v>
      </c>
    </row>
    <row r="120">
      <c r="A120" s="24" t="s">
        <v>22</v>
      </c>
      <c r="B120" s="24" t="s">
        <v>408</v>
      </c>
      <c r="C120" s="36">
        <v>2018.0</v>
      </c>
      <c r="D120" s="37" t="s">
        <v>5</v>
      </c>
      <c r="E120" s="36">
        <v>22.0</v>
      </c>
      <c r="F120" s="89">
        <v>83.1108</v>
      </c>
    </row>
    <row r="121">
      <c r="A121" s="24" t="s">
        <v>23</v>
      </c>
      <c r="B121" s="24" t="s">
        <v>379</v>
      </c>
      <c r="C121" s="36">
        <v>2018.0</v>
      </c>
      <c r="D121" s="37" t="s">
        <v>5</v>
      </c>
      <c r="E121" s="36">
        <v>22.0</v>
      </c>
      <c r="F121" s="89">
        <v>61.7872</v>
      </c>
    </row>
    <row r="122">
      <c r="A122" s="24" t="s">
        <v>24</v>
      </c>
      <c r="B122" s="24" t="s">
        <v>386</v>
      </c>
      <c r="C122" s="36">
        <v>2018.0</v>
      </c>
      <c r="D122" s="37" t="s">
        <v>5</v>
      </c>
      <c r="E122" s="36">
        <v>22.0</v>
      </c>
      <c r="F122" s="89">
        <v>67.6653</v>
      </c>
    </row>
    <row r="123">
      <c r="A123" s="24" t="s">
        <v>25</v>
      </c>
      <c r="B123" s="24" t="s">
        <v>406</v>
      </c>
      <c r="C123" s="36">
        <v>2018.0</v>
      </c>
      <c r="D123" s="37" t="s">
        <v>5</v>
      </c>
      <c r="E123" s="36">
        <v>22.0</v>
      </c>
      <c r="F123" s="89">
        <v>75.68390000000001</v>
      </c>
    </row>
    <row r="124">
      <c r="A124" s="24" t="s">
        <v>26</v>
      </c>
      <c r="B124" s="24" t="s">
        <v>392</v>
      </c>
      <c r="C124" s="36">
        <v>2018.0</v>
      </c>
      <c r="D124" s="37" t="s">
        <v>5</v>
      </c>
      <c r="E124" s="36">
        <v>22.0</v>
      </c>
      <c r="F124" s="89">
        <v>81.98339999999999</v>
      </c>
    </row>
    <row r="125">
      <c r="A125" s="24" t="s">
        <v>27</v>
      </c>
      <c r="B125" s="24" t="s">
        <v>389</v>
      </c>
      <c r="C125" s="36">
        <v>2018.0</v>
      </c>
      <c r="D125" s="37" t="s">
        <v>5</v>
      </c>
      <c r="E125" s="36">
        <v>22.0</v>
      </c>
      <c r="F125" s="89">
        <v>67.6234</v>
      </c>
    </row>
    <row r="126">
      <c r="A126" s="24" t="s">
        <v>28</v>
      </c>
      <c r="B126" s="24" t="s">
        <v>391</v>
      </c>
      <c r="C126" s="36">
        <v>2018.0</v>
      </c>
      <c r="D126" s="37" t="s">
        <v>5</v>
      </c>
      <c r="E126" s="36">
        <v>22.0</v>
      </c>
      <c r="F126" s="89">
        <v>81.92439999999999</v>
      </c>
    </row>
    <row r="127">
      <c r="A127" s="24" t="s">
        <v>29</v>
      </c>
      <c r="B127" s="24" t="s">
        <v>396</v>
      </c>
      <c r="C127" s="36">
        <v>2018.0</v>
      </c>
      <c r="D127" s="37" t="s">
        <v>5</v>
      </c>
      <c r="E127" s="36">
        <v>22.0</v>
      </c>
      <c r="F127" s="89">
        <v>89.8259</v>
      </c>
    </row>
    <row r="128">
      <c r="A128" s="24" t="s">
        <v>30</v>
      </c>
      <c r="B128" s="24" t="s">
        <v>376</v>
      </c>
      <c r="C128" s="36">
        <v>2018.0</v>
      </c>
      <c r="D128" s="37" t="s">
        <v>5</v>
      </c>
      <c r="E128" s="36">
        <v>22.0</v>
      </c>
      <c r="F128" s="89">
        <v>71.7591</v>
      </c>
    </row>
    <row r="129">
      <c r="A129" s="24" t="s">
        <v>31</v>
      </c>
      <c r="B129" s="24" t="s">
        <v>407</v>
      </c>
      <c r="C129" s="36">
        <v>2018.0</v>
      </c>
      <c r="D129" s="37" t="s">
        <v>5</v>
      </c>
      <c r="E129" s="36">
        <v>22.0</v>
      </c>
      <c r="F129" s="89">
        <v>80.40559999999999</v>
      </c>
    </row>
    <row r="130">
      <c r="A130" s="24" t="s">
        <v>32</v>
      </c>
      <c r="B130" s="24" t="s">
        <v>381</v>
      </c>
      <c r="C130" s="36">
        <v>2018.0</v>
      </c>
      <c r="D130" s="37" t="s">
        <v>5</v>
      </c>
      <c r="E130" s="36">
        <v>22.0</v>
      </c>
      <c r="F130" s="89">
        <v>71.8166</v>
      </c>
    </row>
    <row r="131">
      <c r="A131" s="24" t="s">
        <v>33</v>
      </c>
      <c r="B131" s="24" t="s">
        <v>390</v>
      </c>
      <c r="C131" s="36">
        <v>2018.0</v>
      </c>
      <c r="D131" s="37" t="s">
        <v>5</v>
      </c>
      <c r="E131" s="36">
        <v>22.0</v>
      </c>
      <c r="F131" s="89">
        <v>65.925</v>
      </c>
    </row>
    <row r="132">
      <c r="A132" s="24" t="s">
        <v>34</v>
      </c>
      <c r="B132" s="24" t="s">
        <v>398</v>
      </c>
      <c r="C132" s="36">
        <v>2018.0</v>
      </c>
      <c r="D132" s="37" t="s">
        <v>5</v>
      </c>
      <c r="E132" s="36">
        <v>22.0</v>
      </c>
      <c r="F132" s="89">
        <v>79.3017</v>
      </c>
    </row>
    <row r="133">
      <c r="A133" s="24" t="s">
        <v>35</v>
      </c>
      <c r="B133" s="24" t="s">
        <v>399</v>
      </c>
      <c r="C133" s="36">
        <v>2018.0</v>
      </c>
      <c r="D133" s="37" t="s">
        <v>5</v>
      </c>
      <c r="E133" s="36">
        <v>22.0</v>
      </c>
      <c r="F133" s="89">
        <v>67.4008</v>
      </c>
    </row>
    <row r="134">
      <c r="A134" s="27" t="s">
        <v>3</v>
      </c>
      <c r="B134" s="24" t="s">
        <v>400</v>
      </c>
      <c r="C134" s="36">
        <v>2017.0</v>
      </c>
      <c r="D134" s="37" t="s">
        <v>5</v>
      </c>
      <c r="E134" s="36">
        <v>22.0</v>
      </c>
      <c r="F134" s="88">
        <v>72.24837</v>
      </c>
    </row>
    <row r="135">
      <c r="A135" s="27" t="s">
        <v>4</v>
      </c>
      <c r="B135" s="24" t="s">
        <v>378</v>
      </c>
      <c r="C135" s="36">
        <v>2017.0</v>
      </c>
      <c r="D135" s="37" t="s">
        <v>5</v>
      </c>
      <c r="E135" s="36">
        <v>22.0</v>
      </c>
      <c r="F135" s="89">
        <v>74.4119</v>
      </c>
      <c r="G135" s="35"/>
    </row>
    <row r="136">
      <c r="A136" s="24" t="s">
        <v>5</v>
      </c>
      <c r="B136" s="24" t="s">
        <v>384</v>
      </c>
      <c r="C136" s="36">
        <v>2017.0</v>
      </c>
      <c r="D136" s="37" t="s">
        <v>5</v>
      </c>
      <c r="E136" s="36">
        <v>22.0</v>
      </c>
      <c r="F136" s="89">
        <v>86.0104</v>
      </c>
      <c r="G136" s="35"/>
    </row>
    <row r="137">
      <c r="A137" s="24" t="s">
        <v>6</v>
      </c>
      <c r="B137" s="24" t="s">
        <v>394</v>
      </c>
      <c r="C137" s="36">
        <v>2017.0</v>
      </c>
      <c r="D137" s="37" t="s">
        <v>5</v>
      </c>
      <c r="E137" s="36">
        <v>22.0</v>
      </c>
      <c r="F137" s="89">
        <v>85.0844</v>
      </c>
      <c r="G137" s="35"/>
    </row>
    <row r="138">
      <c r="A138" s="24" t="s">
        <v>7</v>
      </c>
      <c r="B138" s="24" t="s">
        <v>385</v>
      </c>
      <c r="C138" s="36">
        <v>2017.0</v>
      </c>
      <c r="D138" s="37" t="s">
        <v>5</v>
      </c>
      <c r="E138" s="36">
        <v>22.0</v>
      </c>
      <c r="F138" s="89">
        <v>72.2127</v>
      </c>
      <c r="G138" s="35"/>
    </row>
    <row r="139">
      <c r="A139" s="24" t="s">
        <v>8</v>
      </c>
      <c r="B139" s="24" t="s">
        <v>405</v>
      </c>
      <c r="C139" s="36">
        <v>2017.0</v>
      </c>
      <c r="D139" s="37" t="s">
        <v>5</v>
      </c>
      <c r="E139" s="36">
        <v>22.0</v>
      </c>
      <c r="F139" s="89">
        <v>74.1317</v>
      </c>
      <c r="G139" s="35"/>
    </row>
    <row r="140">
      <c r="A140" s="24" t="s">
        <v>9</v>
      </c>
      <c r="B140" s="24" t="s">
        <v>397</v>
      </c>
      <c r="C140" s="36">
        <v>2017.0</v>
      </c>
      <c r="D140" s="37" t="s">
        <v>5</v>
      </c>
      <c r="E140" s="36">
        <v>22.0</v>
      </c>
      <c r="F140" s="89">
        <v>77.5868</v>
      </c>
      <c r="G140" s="35"/>
    </row>
    <row r="141">
      <c r="A141" s="24" t="s">
        <v>10</v>
      </c>
      <c r="B141" s="24" t="s">
        <v>388</v>
      </c>
      <c r="C141" s="36">
        <v>2017.0</v>
      </c>
      <c r="D141" s="37" t="s">
        <v>5</v>
      </c>
      <c r="E141" s="36">
        <v>22.0</v>
      </c>
      <c r="F141" s="89">
        <v>53.161199999999994</v>
      </c>
      <c r="G141" s="35"/>
    </row>
    <row r="142">
      <c r="A142" s="24" t="s">
        <v>11</v>
      </c>
      <c r="B142" s="24" t="s">
        <v>402</v>
      </c>
      <c r="C142" s="36">
        <v>2017.0</v>
      </c>
      <c r="D142" s="37" t="s">
        <v>5</v>
      </c>
      <c r="E142" s="36">
        <v>22.0</v>
      </c>
      <c r="F142" s="89">
        <v>80.2949</v>
      </c>
      <c r="G142" s="35"/>
    </row>
    <row r="143">
      <c r="A143" s="24" t="s">
        <v>12</v>
      </c>
      <c r="B143" s="24" t="s">
        <v>401</v>
      </c>
      <c r="C143" s="36">
        <v>2017.0</v>
      </c>
      <c r="D143" s="37" t="s">
        <v>5</v>
      </c>
      <c r="E143" s="36">
        <v>22.0</v>
      </c>
      <c r="F143" s="89">
        <v>81.91720000000001</v>
      </c>
      <c r="G143" s="35"/>
    </row>
    <row r="144">
      <c r="A144" s="24" t="s">
        <v>13</v>
      </c>
      <c r="B144" s="24" t="s">
        <v>403</v>
      </c>
      <c r="C144" s="36">
        <v>2017.0</v>
      </c>
      <c r="D144" s="37" t="s">
        <v>5</v>
      </c>
      <c r="E144" s="36">
        <v>22.0</v>
      </c>
      <c r="F144" s="89">
        <v>70.7701</v>
      </c>
      <c r="G144" s="35"/>
    </row>
    <row r="145">
      <c r="A145" s="24" t="s">
        <v>14</v>
      </c>
      <c r="B145" s="24" t="s">
        <v>395</v>
      </c>
      <c r="C145" s="36">
        <v>2017.0</v>
      </c>
      <c r="D145" s="37" t="s">
        <v>5</v>
      </c>
      <c r="E145" s="36">
        <v>22.0</v>
      </c>
      <c r="F145" s="89">
        <v>69.6586</v>
      </c>
      <c r="G145" s="35"/>
    </row>
    <row r="146">
      <c r="A146" s="24" t="s">
        <v>15</v>
      </c>
      <c r="B146" s="24" t="s">
        <v>377</v>
      </c>
      <c r="C146" s="36">
        <v>2017.0</v>
      </c>
      <c r="D146" s="37" t="s">
        <v>5</v>
      </c>
      <c r="E146" s="36">
        <v>22.0</v>
      </c>
      <c r="F146" s="89">
        <v>57.54939999999999</v>
      </c>
      <c r="G146" s="35"/>
    </row>
    <row r="147">
      <c r="A147" s="24" t="s">
        <v>16</v>
      </c>
      <c r="B147" s="24" t="s">
        <v>382</v>
      </c>
      <c r="C147" s="36">
        <v>2017.0</v>
      </c>
      <c r="D147" s="37" t="s">
        <v>5</v>
      </c>
      <c r="E147" s="36">
        <v>22.0</v>
      </c>
      <c r="F147" s="89">
        <v>67.3616</v>
      </c>
      <c r="G147" s="35"/>
    </row>
    <row r="148">
      <c r="A148" s="24" t="s">
        <v>17</v>
      </c>
      <c r="B148" s="24" t="s">
        <v>404</v>
      </c>
      <c r="C148" s="36">
        <v>2017.0</v>
      </c>
      <c r="D148" s="37" t="s">
        <v>5</v>
      </c>
      <c r="E148" s="36">
        <v>22.0</v>
      </c>
      <c r="F148" s="89">
        <v>79.44290000000001</v>
      </c>
      <c r="G148" s="35"/>
    </row>
    <row r="149">
      <c r="A149" s="24" t="s">
        <v>18</v>
      </c>
      <c r="B149" s="24" t="s">
        <v>383</v>
      </c>
      <c r="C149" s="36">
        <v>2017.0</v>
      </c>
      <c r="D149" s="37" t="s">
        <v>5</v>
      </c>
      <c r="E149" s="36">
        <v>22.0</v>
      </c>
      <c r="F149" s="89">
        <v>73.1271</v>
      </c>
      <c r="G149" s="35"/>
    </row>
    <row r="150">
      <c r="A150" s="24" t="s">
        <v>19</v>
      </c>
      <c r="B150" s="24" t="s">
        <v>380</v>
      </c>
      <c r="C150" s="36">
        <v>2017.0</v>
      </c>
      <c r="D150" s="37" t="s">
        <v>5</v>
      </c>
      <c r="E150" s="36">
        <v>22.0</v>
      </c>
      <c r="F150" s="89">
        <v>66.87809999999999</v>
      </c>
      <c r="G150" s="35"/>
    </row>
    <row r="151">
      <c r="A151" s="24" t="s">
        <v>20</v>
      </c>
      <c r="B151" s="24" t="s">
        <v>387</v>
      </c>
      <c r="C151" s="36">
        <v>2017.0</v>
      </c>
      <c r="D151" s="37" t="s">
        <v>5</v>
      </c>
      <c r="E151" s="36">
        <v>22.0</v>
      </c>
      <c r="F151" s="89">
        <v>72.3929</v>
      </c>
      <c r="G151" s="35"/>
    </row>
    <row r="152">
      <c r="A152" s="24" t="s">
        <v>21</v>
      </c>
      <c r="B152" s="24" t="s">
        <v>393</v>
      </c>
      <c r="C152" s="36">
        <v>2017.0</v>
      </c>
      <c r="D152" s="37" t="s">
        <v>5</v>
      </c>
      <c r="E152" s="36">
        <v>22.0</v>
      </c>
      <c r="F152" s="89">
        <v>70.8899</v>
      </c>
      <c r="G152" s="35"/>
    </row>
    <row r="153">
      <c r="A153" s="24" t="s">
        <v>22</v>
      </c>
      <c r="B153" s="24" t="s">
        <v>408</v>
      </c>
      <c r="C153" s="36">
        <v>2017.0</v>
      </c>
      <c r="D153" s="37" t="s">
        <v>5</v>
      </c>
      <c r="E153" s="36">
        <v>22.0</v>
      </c>
      <c r="F153" s="89">
        <v>79.3293</v>
      </c>
      <c r="G153" s="35"/>
    </row>
    <row r="154">
      <c r="A154" s="24" t="s">
        <v>23</v>
      </c>
      <c r="B154" s="24" t="s">
        <v>379</v>
      </c>
      <c r="C154" s="36">
        <v>2017.0</v>
      </c>
      <c r="D154" s="37" t="s">
        <v>5</v>
      </c>
      <c r="E154" s="36">
        <v>22.0</v>
      </c>
      <c r="F154" s="89">
        <v>55.340500000000006</v>
      </c>
      <c r="G154" s="35"/>
    </row>
    <row r="155">
      <c r="A155" s="24" t="s">
        <v>24</v>
      </c>
      <c r="B155" s="24" t="s">
        <v>386</v>
      </c>
      <c r="C155" s="36">
        <v>2017.0</v>
      </c>
      <c r="D155" s="37" t="s">
        <v>5</v>
      </c>
      <c r="E155" s="36">
        <v>22.0</v>
      </c>
      <c r="F155" s="89">
        <v>63.6644</v>
      </c>
      <c r="G155" s="35"/>
    </row>
    <row r="156">
      <c r="A156" s="24" t="s">
        <v>25</v>
      </c>
      <c r="B156" s="24" t="s">
        <v>406</v>
      </c>
      <c r="C156" s="36">
        <v>2017.0</v>
      </c>
      <c r="D156" s="37" t="s">
        <v>5</v>
      </c>
      <c r="E156" s="36">
        <v>22.0</v>
      </c>
      <c r="F156" s="89">
        <v>77.8616</v>
      </c>
      <c r="G156" s="35"/>
    </row>
    <row r="157">
      <c r="A157" s="24" t="s">
        <v>26</v>
      </c>
      <c r="B157" s="24" t="s">
        <v>392</v>
      </c>
      <c r="C157" s="36">
        <v>2017.0</v>
      </c>
      <c r="D157" s="37" t="s">
        <v>5</v>
      </c>
      <c r="E157" s="36">
        <v>22.0</v>
      </c>
      <c r="F157" s="89">
        <v>78.7696</v>
      </c>
      <c r="G157" s="35"/>
    </row>
    <row r="158">
      <c r="A158" s="24" t="s">
        <v>27</v>
      </c>
      <c r="B158" s="24" t="s">
        <v>389</v>
      </c>
      <c r="C158" s="36">
        <v>2017.0</v>
      </c>
      <c r="D158" s="37" t="s">
        <v>5</v>
      </c>
      <c r="E158" s="36">
        <v>22.0</v>
      </c>
      <c r="F158" s="89">
        <v>67.2412</v>
      </c>
      <c r="G158" s="35"/>
    </row>
    <row r="159">
      <c r="A159" s="24" t="s">
        <v>28</v>
      </c>
      <c r="B159" s="24" t="s">
        <v>391</v>
      </c>
      <c r="C159" s="36">
        <v>2017.0</v>
      </c>
      <c r="D159" s="37" t="s">
        <v>5</v>
      </c>
      <c r="E159" s="36">
        <v>22.0</v>
      </c>
      <c r="F159" s="89">
        <v>80.6497</v>
      </c>
      <c r="G159" s="35"/>
    </row>
    <row r="160">
      <c r="A160" s="24" t="s">
        <v>29</v>
      </c>
      <c r="B160" s="24" t="s">
        <v>396</v>
      </c>
      <c r="C160" s="36">
        <v>2017.0</v>
      </c>
      <c r="D160" s="37" t="s">
        <v>5</v>
      </c>
      <c r="E160" s="36">
        <v>22.0</v>
      </c>
      <c r="F160" s="89">
        <v>90.6785</v>
      </c>
      <c r="G160" s="35"/>
    </row>
    <row r="161">
      <c r="A161" s="24" t="s">
        <v>30</v>
      </c>
      <c r="B161" s="24" t="s">
        <v>376</v>
      </c>
      <c r="C161" s="36">
        <v>2017.0</v>
      </c>
      <c r="D161" s="37" t="s">
        <v>5</v>
      </c>
      <c r="E161" s="36">
        <v>22.0</v>
      </c>
      <c r="F161" s="89">
        <v>71.9494</v>
      </c>
      <c r="G161" s="35"/>
    </row>
    <row r="162">
      <c r="A162" s="24" t="s">
        <v>31</v>
      </c>
      <c r="B162" s="24" t="s">
        <v>407</v>
      </c>
      <c r="C162" s="36">
        <v>2017.0</v>
      </c>
      <c r="D162" s="37" t="s">
        <v>5</v>
      </c>
      <c r="E162" s="36">
        <v>22.0</v>
      </c>
      <c r="F162" s="89">
        <v>77.5988</v>
      </c>
      <c r="G162" s="35"/>
    </row>
    <row r="163">
      <c r="A163" s="24" t="s">
        <v>32</v>
      </c>
      <c r="B163" s="24" t="s">
        <v>381</v>
      </c>
      <c r="C163" s="36">
        <v>2017.0</v>
      </c>
      <c r="D163" s="37" t="s">
        <v>5</v>
      </c>
      <c r="E163" s="36">
        <v>22.0</v>
      </c>
      <c r="F163" s="89">
        <v>65.25760000000001</v>
      </c>
      <c r="G163" s="35"/>
    </row>
    <row r="164">
      <c r="A164" s="24" t="s">
        <v>33</v>
      </c>
      <c r="B164" s="24" t="s">
        <v>390</v>
      </c>
      <c r="C164" s="36">
        <v>2017.0</v>
      </c>
      <c r="D164" s="37" t="s">
        <v>5</v>
      </c>
      <c r="E164" s="36">
        <v>22.0</v>
      </c>
      <c r="F164" s="89">
        <v>64.1815</v>
      </c>
      <c r="G164" s="35"/>
    </row>
    <row r="165">
      <c r="A165" s="24" t="s">
        <v>34</v>
      </c>
      <c r="B165" s="24" t="s">
        <v>398</v>
      </c>
      <c r="C165" s="36">
        <v>2017.0</v>
      </c>
      <c r="D165" s="37" t="s">
        <v>5</v>
      </c>
      <c r="E165" s="36">
        <v>22.0</v>
      </c>
      <c r="F165" s="89">
        <v>75.9672</v>
      </c>
      <c r="G165" s="35"/>
    </row>
    <row r="166">
      <c r="A166" s="24" t="s">
        <v>35</v>
      </c>
      <c r="B166" s="24" t="s">
        <v>399</v>
      </c>
      <c r="C166" s="36">
        <v>2017.0</v>
      </c>
      <c r="D166" s="37" t="s">
        <v>5</v>
      </c>
      <c r="E166" s="36">
        <v>22.0</v>
      </c>
      <c r="F166" s="89">
        <v>64.5668</v>
      </c>
      <c r="G166" s="35"/>
    </row>
    <row r="167">
      <c r="A167" s="27" t="s">
        <v>3</v>
      </c>
      <c r="B167" s="24" t="s">
        <v>400</v>
      </c>
      <c r="C167" s="36">
        <v>2016.0</v>
      </c>
      <c r="D167" s="37" t="s">
        <v>5</v>
      </c>
      <c r="E167" s="36">
        <v>22.0</v>
      </c>
      <c r="F167" s="57">
        <v>73.63183</v>
      </c>
    </row>
    <row r="168">
      <c r="A168" s="27" t="s">
        <v>4</v>
      </c>
      <c r="B168" s="24" t="s">
        <v>378</v>
      </c>
      <c r="C168" s="36">
        <v>2016.0</v>
      </c>
      <c r="D168" s="37" t="s">
        <v>5</v>
      </c>
      <c r="E168" s="36">
        <v>22.0</v>
      </c>
      <c r="F168" s="57">
        <v>80.3156</v>
      </c>
      <c r="G168" s="35"/>
    </row>
    <row r="169">
      <c r="A169" s="24" t="s">
        <v>5</v>
      </c>
      <c r="B169" s="24" t="s">
        <v>384</v>
      </c>
      <c r="C169" s="36">
        <v>2016.0</v>
      </c>
      <c r="D169" s="37" t="s">
        <v>5</v>
      </c>
      <c r="E169" s="36">
        <v>22.0</v>
      </c>
      <c r="F169" s="57">
        <v>86.5843</v>
      </c>
      <c r="G169" s="35"/>
    </row>
    <row r="170">
      <c r="A170" s="24" t="s">
        <v>6</v>
      </c>
      <c r="B170" s="24" t="s">
        <v>394</v>
      </c>
      <c r="C170" s="36">
        <v>2016.0</v>
      </c>
      <c r="D170" s="37" t="s">
        <v>5</v>
      </c>
      <c r="E170" s="36">
        <v>22.0</v>
      </c>
      <c r="F170" s="57">
        <v>84.7136</v>
      </c>
      <c r="G170" s="35"/>
    </row>
    <row r="171">
      <c r="A171" s="24" t="s">
        <v>7</v>
      </c>
      <c r="B171" s="24" t="s">
        <v>385</v>
      </c>
      <c r="C171" s="36">
        <v>2016.0</v>
      </c>
      <c r="D171" s="37" t="s">
        <v>5</v>
      </c>
      <c r="E171" s="36">
        <v>22.0</v>
      </c>
      <c r="F171" s="57">
        <v>71.1909</v>
      </c>
      <c r="G171" s="35"/>
    </row>
    <row r="172">
      <c r="A172" s="24" t="s">
        <v>8</v>
      </c>
      <c r="B172" s="24" t="s">
        <v>405</v>
      </c>
      <c r="C172" s="36">
        <v>2016.0</v>
      </c>
      <c r="D172" s="37" t="s">
        <v>5</v>
      </c>
      <c r="E172" s="36">
        <v>22.0</v>
      </c>
      <c r="F172" s="57">
        <v>78.2932</v>
      </c>
      <c r="G172" s="35"/>
    </row>
    <row r="173">
      <c r="A173" s="24" t="s">
        <v>9</v>
      </c>
      <c r="B173" s="24" t="s">
        <v>397</v>
      </c>
      <c r="C173" s="36">
        <v>2016.0</v>
      </c>
      <c r="D173" s="37" t="s">
        <v>5</v>
      </c>
      <c r="E173" s="36">
        <v>22.0</v>
      </c>
      <c r="F173" s="57">
        <v>77.3596</v>
      </c>
      <c r="G173" s="35"/>
    </row>
    <row r="174">
      <c r="A174" s="24" t="s">
        <v>10</v>
      </c>
      <c r="B174" s="24" t="s">
        <v>388</v>
      </c>
      <c r="C174" s="36">
        <v>2016.0</v>
      </c>
      <c r="D174" s="37" t="s">
        <v>5</v>
      </c>
      <c r="E174" s="36">
        <v>22.0</v>
      </c>
      <c r="F174" s="57">
        <v>58.065</v>
      </c>
      <c r="G174" s="35"/>
    </row>
    <row r="175">
      <c r="A175" s="24" t="s">
        <v>11</v>
      </c>
      <c r="B175" s="24" t="s">
        <v>402</v>
      </c>
      <c r="C175" s="36">
        <v>2016.0</v>
      </c>
      <c r="D175" s="37" t="s">
        <v>5</v>
      </c>
      <c r="E175" s="36">
        <v>22.0</v>
      </c>
      <c r="F175" s="57">
        <v>79.6166</v>
      </c>
      <c r="G175" s="35"/>
    </row>
    <row r="176">
      <c r="A176" s="24" t="s">
        <v>12</v>
      </c>
      <c r="B176" s="24" t="s">
        <v>401</v>
      </c>
      <c r="C176" s="36">
        <v>2016.0</v>
      </c>
      <c r="D176" s="37" t="s">
        <v>5</v>
      </c>
      <c r="E176" s="36">
        <v>22.0</v>
      </c>
      <c r="F176" s="57">
        <v>79.9156</v>
      </c>
      <c r="G176" s="35"/>
    </row>
    <row r="177">
      <c r="A177" s="24" t="s">
        <v>13</v>
      </c>
      <c r="B177" s="24" t="s">
        <v>403</v>
      </c>
      <c r="C177" s="36">
        <v>2016.0</v>
      </c>
      <c r="D177" s="37" t="s">
        <v>5</v>
      </c>
      <c r="E177" s="36">
        <v>22.0</v>
      </c>
      <c r="F177" s="57">
        <v>77.9104</v>
      </c>
      <c r="G177" s="35"/>
    </row>
    <row r="178">
      <c r="A178" s="24" t="s">
        <v>14</v>
      </c>
      <c r="B178" s="24" t="s">
        <v>395</v>
      </c>
      <c r="C178" s="36">
        <v>2016.0</v>
      </c>
      <c r="D178" s="37" t="s">
        <v>5</v>
      </c>
      <c r="E178" s="36">
        <v>22.0</v>
      </c>
      <c r="F178" s="57">
        <v>64.7293</v>
      </c>
      <c r="G178" s="35"/>
    </row>
    <row r="179">
      <c r="A179" s="24" t="s">
        <v>15</v>
      </c>
      <c r="B179" s="24" t="s">
        <v>377</v>
      </c>
      <c r="C179" s="36">
        <v>2016.0</v>
      </c>
      <c r="D179" s="37" t="s">
        <v>5</v>
      </c>
      <c r="E179" s="36">
        <v>22.0</v>
      </c>
      <c r="F179" s="57">
        <v>58.6722</v>
      </c>
      <c r="G179" s="35"/>
    </row>
    <row r="180">
      <c r="A180" s="24" t="s">
        <v>16</v>
      </c>
      <c r="B180" s="24" t="s">
        <v>382</v>
      </c>
      <c r="C180" s="36">
        <v>2016.0</v>
      </c>
      <c r="D180" s="37" t="s">
        <v>5</v>
      </c>
      <c r="E180" s="36">
        <v>22.0</v>
      </c>
      <c r="F180" s="57">
        <v>74.8827</v>
      </c>
      <c r="G180" s="35"/>
    </row>
    <row r="181">
      <c r="A181" s="24" t="s">
        <v>17</v>
      </c>
      <c r="B181" s="24" t="s">
        <v>404</v>
      </c>
      <c r="C181" s="36">
        <v>2016.0</v>
      </c>
      <c r="D181" s="37" t="s">
        <v>5</v>
      </c>
      <c r="E181" s="36">
        <v>22.0</v>
      </c>
      <c r="F181" s="57">
        <v>81.7786</v>
      </c>
      <c r="G181" s="35"/>
    </row>
    <row r="182">
      <c r="A182" s="24" t="s">
        <v>18</v>
      </c>
      <c r="B182" s="24" t="s">
        <v>383</v>
      </c>
      <c r="C182" s="36">
        <v>2016.0</v>
      </c>
      <c r="D182" s="37" t="s">
        <v>5</v>
      </c>
      <c r="E182" s="36">
        <v>22.0</v>
      </c>
      <c r="F182" s="57">
        <v>75.1743</v>
      </c>
      <c r="G182" s="35"/>
    </row>
    <row r="183">
      <c r="A183" s="24" t="s">
        <v>19</v>
      </c>
      <c r="B183" s="24" t="s">
        <v>380</v>
      </c>
      <c r="C183" s="36">
        <v>2016.0</v>
      </c>
      <c r="D183" s="37" t="s">
        <v>5</v>
      </c>
      <c r="E183" s="36">
        <v>22.0</v>
      </c>
      <c r="F183" s="57">
        <v>73.1324</v>
      </c>
      <c r="G183" s="35"/>
    </row>
    <row r="184">
      <c r="A184" s="24" t="s">
        <v>20</v>
      </c>
      <c r="B184" s="24" t="s">
        <v>387</v>
      </c>
      <c r="C184" s="36">
        <v>2016.0</v>
      </c>
      <c r="D184" s="37" t="s">
        <v>5</v>
      </c>
      <c r="E184" s="36">
        <v>22.0</v>
      </c>
      <c r="F184" s="57">
        <v>75.5391</v>
      </c>
      <c r="G184" s="35"/>
    </row>
    <row r="185">
      <c r="A185" s="24" t="s">
        <v>21</v>
      </c>
      <c r="B185" s="24" t="s">
        <v>393</v>
      </c>
      <c r="C185" s="36">
        <v>2016.0</v>
      </c>
      <c r="D185" s="37" t="s">
        <v>5</v>
      </c>
      <c r="E185" s="36">
        <v>22.0</v>
      </c>
      <c r="F185" s="57">
        <v>80.3969</v>
      </c>
      <c r="G185" s="35"/>
    </row>
    <row r="186">
      <c r="A186" s="24" t="s">
        <v>22</v>
      </c>
      <c r="B186" s="24" t="s">
        <v>408</v>
      </c>
      <c r="C186" s="36">
        <v>2016.0</v>
      </c>
      <c r="D186" s="37" t="s">
        <v>5</v>
      </c>
      <c r="E186" s="36">
        <v>22.0</v>
      </c>
      <c r="F186" s="57">
        <v>78.725</v>
      </c>
      <c r="G186" s="35"/>
    </row>
    <row r="187">
      <c r="A187" s="24" t="s">
        <v>23</v>
      </c>
      <c r="B187" s="24" t="s">
        <v>379</v>
      </c>
      <c r="C187" s="36">
        <v>2016.0</v>
      </c>
      <c r="D187" s="37" t="s">
        <v>5</v>
      </c>
      <c r="E187" s="36">
        <v>22.0</v>
      </c>
      <c r="F187" s="57">
        <v>52.729000000000006</v>
      </c>
      <c r="G187" s="35"/>
    </row>
    <row r="188">
      <c r="A188" s="24" t="s">
        <v>24</v>
      </c>
      <c r="B188" s="24" t="s">
        <v>386</v>
      </c>
      <c r="C188" s="36">
        <v>2016.0</v>
      </c>
      <c r="D188" s="37" t="s">
        <v>5</v>
      </c>
      <c r="E188" s="36">
        <v>22.0</v>
      </c>
      <c r="F188" s="57">
        <v>65.4712</v>
      </c>
      <c r="G188" s="35"/>
    </row>
    <row r="189">
      <c r="A189" s="24" t="s">
        <v>25</v>
      </c>
      <c r="B189" s="24" t="s">
        <v>406</v>
      </c>
      <c r="C189" s="36">
        <v>2016.0</v>
      </c>
      <c r="D189" s="37" t="s">
        <v>5</v>
      </c>
      <c r="E189" s="36">
        <v>22.0</v>
      </c>
      <c r="F189" s="57">
        <v>76.4526</v>
      </c>
      <c r="G189" s="35"/>
    </row>
    <row r="190">
      <c r="A190" s="24" t="s">
        <v>26</v>
      </c>
      <c r="B190" s="24" t="s">
        <v>392</v>
      </c>
      <c r="C190" s="36">
        <v>2016.0</v>
      </c>
      <c r="D190" s="37" t="s">
        <v>5</v>
      </c>
      <c r="E190" s="36">
        <v>22.0</v>
      </c>
      <c r="F190" s="57">
        <v>82.7389</v>
      </c>
      <c r="G190" s="35"/>
    </row>
    <row r="191">
      <c r="A191" s="24" t="s">
        <v>27</v>
      </c>
      <c r="B191" s="24" t="s">
        <v>389</v>
      </c>
      <c r="C191" s="36">
        <v>2016.0</v>
      </c>
      <c r="D191" s="37" t="s">
        <v>5</v>
      </c>
      <c r="E191" s="36">
        <v>22.0</v>
      </c>
      <c r="F191" s="57">
        <v>68.7325</v>
      </c>
      <c r="G191" s="35"/>
    </row>
    <row r="192">
      <c r="A192" s="24" t="s">
        <v>28</v>
      </c>
      <c r="B192" s="24" t="s">
        <v>391</v>
      </c>
      <c r="C192" s="36">
        <v>2016.0</v>
      </c>
      <c r="D192" s="37" t="s">
        <v>5</v>
      </c>
      <c r="E192" s="36">
        <v>22.0</v>
      </c>
      <c r="F192" s="57">
        <v>85.68050000000001</v>
      </c>
      <c r="G192" s="35"/>
    </row>
    <row r="193">
      <c r="A193" s="24" t="s">
        <v>29</v>
      </c>
      <c r="B193" s="24" t="s">
        <v>396</v>
      </c>
      <c r="C193" s="36">
        <v>2016.0</v>
      </c>
      <c r="D193" s="37" t="s">
        <v>5</v>
      </c>
      <c r="E193" s="36">
        <v>22.0</v>
      </c>
      <c r="F193" s="57">
        <v>87.4007</v>
      </c>
      <c r="G193" s="35"/>
    </row>
    <row r="194">
      <c r="A194" s="24" t="s">
        <v>30</v>
      </c>
      <c r="B194" s="24" t="s">
        <v>376</v>
      </c>
      <c r="C194" s="36">
        <v>2016.0</v>
      </c>
      <c r="D194" s="37" t="s">
        <v>5</v>
      </c>
      <c r="E194" s="36">
        <v>22.0</v>
      </c>
      <c r="F194" s="57">
        <v>72.9021</v>
      </c>
      <c r="G194" s="35"/>
    </row>
    <row r="195">
      <c r="A195" s="24" t="s">
        <v>31</v>
      </c>
      <c r="B195" s="24" t="s">
        <v>407</v>
      </c>
      <c r="C195" s="36">
        <v>2016.0</v>
      </c>
      <c r="D195" s="37" t="s">
        <v>5</v>
      </c>
      <c r="E195" s="36">
        <v>22.0</v>
      </c>
      <c r="F195" s="57">
        <v>80.2526</v>
      </c>
      <c r="G195" s="35"/>
    </row>
    <row r="196">
      <c r="A196" s="24" t="s">
        <v>32</v>
      </c>
      <c r="B196" s="24" t="s">
        <v>381</v>
      </c>
      <c r="C196" s="36">
        <v>2016.0</v>
      </c>
      <c r="D196" s="37" t="s">
        <v>5</v>
      </c>
      <c r="E196" s="36">
        <v>22.0</v>
      </c>
      <c r="F196" s="57">
        <v>69.5477</v>
      </c>
      <c r="G196" s="35"/>
    </row>
    <row r="197">
      <c r="A197" s="24" t="s">
        <v>33</v>
      </c>
      <c r="B197" s="24" t="s">
        <v>390</v>
      </c>
      <c r="C197" s="36">
        <v>2016.0</v>
      </c>
      <c r="D197" s="37" t="s">
        <v>5</v>
      </c>
      <c r="E197" s="36">
        <v>22.0</v>
      </c>
      <c r="F197" s="57">
        <v>64.56110000000001</v>
      </c>
      <c r="G197" s="35"/>
    </row>
    <row r="198">
      <c r="A198" s="24" t="s">
        <v>34</v>
      </c>
      <c r="B198" s="24" t="s">
        <v>398</v>
      </c>
      <c r="C198" s="36">
        <v>2016.0</v>
      </c>
      <c r="D198" s="37" t="s">
        <v>5</v>
      </c>
      <c r="E198" s="36">
        <v>22.0</v>
      </c>
      <c r="F198" s="57">
        <v>76.8602</v>
      </c>
      <c r="G198" s="35"/>
    </row>
    <row r="199">
      <c r="A199" s="24" t="s">
        <v>35</v>
      </c>
      <c r="B199" s="24" t="s">
        <v>399</v>
      </c>
      <c r="C199" s="36">
        <v>2016.0</v>
      </c>
      <c r="D199" s="37" t="s">
        <v>5</v>
      </c>
      <c r="E199" s="36">
        <v>22.0</v>
      </c>
      <c r="F199" s="57">
        <v>66.1956</v>
      </c>
      <c r="G199" s="35"/>
    </row>
    <row r="200">
      <c r="A200" s="27" t="s">
        <v>3</v>
      </c>
      <c r="B200" s="24" t="s">
        <v>400</v>
      </c>
      <c r="C200" s="36">
        <v>2015.0</v>
      </c>
      <c r="D200" s="37" t="s">
        <v>5</v>
      </c>
      <c r="E200" s="36">
        <v>22.0</v>
      </c>
      <c r="F200" s="57">
        <v>71.46701</v>
      </c>
    </row>
    <row r="201">
      <c r="A201" s="27" t="s">
        <v>4</v>
      </c>
      <c r="B201" s="24" t="s">
        <v>378</v>
      </c>
      <c r="C201" s="36">
        <v>2015.0</v>
      </c>
      <c r="D201" s="37" t="s">
        <v>5</v>
      </c>
      <c r="E201" s="36">
        <v>22.0</v>
      </c>
      <c r="F201" s="57">
        <v>74.84809999999999</v>
      </c>
    </row>
    <row r="202">
      <c r="A202" s="24" t="s">
        <v>5</v>
      </c>
      <c r="B202" s="24" t="s">
        <v>384</v>
      </c>
      <c r="C202" s="36">
        <v>2015.0</v>
      </c>
      <c r="D202" s="37" t="s">
        <v>5</v>
      </c>
      <c r="E202" s="36">
        <v>22.0</v>
      </c>
      <c r="F202" s="57">
        <v>84.46000000000001</v>
      </c>
    </row>
    <row r="203">
      <c r="A203" s="24" t="s">
        <v>6</v>
      </c>
      <c r="B203" s="24" t="s">
        <v>394</v>
      </c>
      <c r="C203" s="36">
        <v>2015.0</v>
      </c>
      <c r="D203" s="37" t="s">
        <v>5</v>
      </c>
      <c r="E203" s="36">
        <v>22.0</v>
      </c>
      <c r="F203" s="57">
        <v>87.5135</v>
      </c>
    </row>
    <row r="204">
      <c r="A204" s="24" t="s">
        <v>7</v>
      </c>
      <c r="B204" s="24" t="s">
        <v>385</v>
      </c>
      <c r="C204" s="36">
        <v>2015.0</v>
      </c>
      <c r="D204" s="37" t="s">
        <v>5</v>
      </c>
      <c r="E204" s="36">
        <v>22.0</v>
      </c>
      <c r="F204" s="57">
        <v>73.53</v>
      </c>
    </row>
    <row r="205">
      <c r="A205" s="24" t="s">
        <v>8</v>
      </c>
      <c r="B205" s="24" t="s">
        <v>405</v>
      </c>
      <c r="C205" s="36">
        <v>2015.0</v>
      </c>
      <c r="D205" s="37" t="s">
        <v>5</v>
      </c>
      <c r="E205" s="36">
        <v>22.0</v>
      </c>
      <c r="F205" s="57">
        <v>74.4881</v>
      </c>
    </row>
    <row r="206">
      <c r="A206" s="24" t="s">
        <v>9</v>
      </c>
      <c r="B206" s="24" t="s">
        <v>397</v>
      </c>
      <c r="C206" s="36">
        <v>2015.0</v>
      </c>
      <c r="D206" s="37" t="s">
        <v>5</v>
      </c>
      <c r="E206" s="36">
        <v>22.0</v>
      </c>
      <c r="F206" s="57">
        <v>77.9388</v>
      </c>
    </row>
    <row r="207">
      <c r="A207" s="24" t="s">
        <v>10</v>
      </c>
      <c r="B207" s="24" t="s">
        <v>388</v>
      </c>
      <c r="C207" s="36">
        <v>2015.0</v>
      </c>
      <c r="D207" s="37" t="s">
        <v>5</v>
      </c>
      <c r="E207" s="36">
        <v>22.0</v>
      </c>
      <c r="F207" s="57">
        <v>56.6168</v>
      </c>
    </row>
    <row r="208">
      <c r="A208" s="24" t="s">
        <v>11</v>
      </c>
      <c r="B208" s="24" t="s">
        <v>402</v>
      </c>
      <c r="C208" s="36">
        <v>2015.0</v>
      </c>
      <c r="D208" s="37" t="s">
        <v>5</v>
      </c>
      <c r="E208" s="36">
        <v>22.0</v>
      </c>
      <c r="F208" s="57">
        <v>76.4105</v>
      </c>
    </row>
    <row r="209">
      <c r="A209" s="24" t="s">
        <v>12</v>
      </c>
      <c r="B209" s="24" t="s">
        <v>401</v>
      </c>
      <c r="C209" s="36">
        <v>2015.0</v>
      </c>
      <c r="D209" s="37" t="s">
        <v>5</v>
      </c>
      <c r="E209" s="36">
        <v>22.0</v>
      </c>
      <c r="F209" s="57">
        <v>79.7012</v>
      </c>
    </row>
    <row r="210">
      <c r="A210" s="24" t="s">
        <v>13</v>
      </c>
      <c r="B210" s="24" t="s">
        <v>403</v>
      </c>
      <c r="C210" s="36">
        <v>2015.0</v>
      </c>
      <c r="D210" s="37" t="s">
        <v>5</v>
      </c>
      <c r="E210" s="36">
        <v>22.0</v>
      </c>
      <c r="F210" s="57">
        <v>69.2194</v>
      </c>
    </row>
    <row r="211">
      <c r="A211" s="24" t="s">
        <v>14</v>
      </c>
      <c r="B211" s="24" t="s">
        <v>395</v>
      </c>
      <c r="C211" s="36">
        <v>2015.0</v>
      </c>
      <c r="D211" s="37" t="s">
        <v>5</v>
      </c>
      <c r="E211" s="36">
        <v>22.0</v>
      </c>
      <c r="F211" s="57">
        <v>66.2171</v>
      </c>
    </row>
    <row r="212">
      <c r="A212" s="24" t="s">
        <v>15</v>
      </c>
      <c r="B212" s="24" t="s">
        <v>377</v>
      </c>
      <c r="C212" s="36">
        <v>2015.0</v>
      </c>
      <c r="D212" s="37" t="s">
        <v>5</v>
      </c>
      <c r="E212" s="36">
        <v>22.0</v>
      </c>
      <c r="F212" s="57">
        <v>55.164899999999996</v>
      </c>
    </row>
    <row r="213">
      <c r="A213" s="24" t="s">
        <v>16</v>
      </c>
      <c r="B213" s="24" t="s">
        <v>382</v>
      </c>
      <c r="C213" s="36">
        <v>2015.0</v>
      </c>
      <c r="D213" s="37" t="s">
        <v>5</v>
      </c>
      <c r="E213" s="36">
        <v>22.0</v>
      </c>
      <c r="F213" s="57">
        <v>66.85</v>
      </c>
    </row>
    <row r="214">
      <c r="A214" s="24" t="s">
        <v>17</v>
      </c>
      <c r="B214" s="24" t="s">
        <v>404</v>
      </c>
      <c r="C214" s="36">
        <v>2015.0</v>
      </c>
      <c r="D214" s="37" t="s">
        <v>5</v>
      </c>
      <c r="E214" s="36">
        <v>22.0</v>
      </c>
      <c r="F214" s="57">
        <v>76.31989999999999</v>
      </c>
    </row>
    <row r="215">
      <c r="A215" s="24" t="s">
        <v>18</v>
      </c>
      <c r="B215" s="24" t="s">
        <v>383</v>
      </c>
      <c r="C215" s="36">
        <v>2015.0</v>
      </c>
      <c r="D215" s="37" t="s">
        <v>5</v>
      </c>
      <c r="E215" s="36">
        <v>22.0</v>
      </c>
      <c r="F215" s="57">
        <v>72.8827</v>
      </c>
    </row>
    <row r="216">
      <c r="A216" s="24" t="s">
        <v>19</v>
      </c>
      <c r="B216" s="24" t="s">
        <v>380</v>
      </c>
      <c r="C216" s="36">
        <v>2015.0</v>
      </c>
      <c r="D216" s="37" t="s">
        <v>5</v>
      </c>
      <c r="E216" s="36">
        <v>22.0</v>
      </c>
      <c r="F216" s="57">
        <v>60.623599999999996</v>
      </c>
    </row>
    <row r="217">
      <c r="A217" s="24" t="s">
        <v>20</v>
      </c>
      <c r="B217" s="24" t="s">
        <v>387</v>
      </c>
      <c r="C217" s="36">
        <v>2015.0</v>
      </c>
      <c r="D217" s="37" t="s">
        <v>5</v>
      </c>
      <c r="E217" s="36">
        <v>22.0</v>
      </c>
      <c r="F217" s="57">
        <v>66.9007</v>
      </c>
    </row>
    <row r="218">
      <c r="A218" s="24" t="s">
        <v>21</v>
      </c>
      <c r="B218" s="24" t="s">
        <v>393</v>
      </c>
      <c r="C218" s="36">
        <v>2015.0</v>
      </c>
      <c r="D218" s="37" t="s">
        <v>5</v>
      </c>
      <c r="E218" s="36">
        <v>22.0</v>
      </c>
      <c r="F218" s="57">
        <v>73.8716</v>
      </c>
    </row>
    <row r="219">
      <c r="A219" s="24" t="s">
        <v>22</v>
      </c>
      <c r="B219" s="24" t="s">
        <v>408</v>
      </c>
      <c r="C219" s="36">
        <v>2015.0</v>
      </c>
      <c r="D219" s="37" t="s">
        <v>5</v>
      </c>
      <c r="E219" s="36">
        <v>22.0</v>
      </c>
      <c r="F219" s="57">
        <v>76.8941</v>
      </c>
    </row>
    <row r="220">
      <c r="A220" s="24" t="s">
        <v>23</v>
      </c>
      <c r="B220" s="24" t="s">
        <v>379</v>
      </c>
      <c r="C220" s="36">
        <v>2015.0</v>
      </c>
      <c r="D220" s="37" t="s">
        <v>5</v>
      </c>
      <c r="E220" s="36">
        <v>22.0</v>
      </c>
      <c r="F220" s="57">
        <v>57.3648</v>
      </c>
    </row>
    <row r="221">
      <c r="A221" s="24" t="s">
        <v>24</v>
      </c>
      <c r="B221" s="24" t="s">
        <v>386</v>
      </c>
      <c r="C221" s="36">
        <v>2015.0</v>
      </c>
      <c r="D221" s="37" t="s">
        <v>5</v>
      </c>
      <c r="E221" s="36">
        <v>22.0</v>
      </c>
      <c r="F221" s="57">
        <v>59.2832</v>
      </c>
    </row>
    <row r="222">
      <c r="A222" s="24" t="s">
        <v>25</v>
      </c>
      <c r="B222" s="24" t="s">
        <v>406</v>
      </c>
      <c r="C222" s="36">
        <v>2015.0</v>
      </c>
      <c r="D222" s="37" t="s">
        <v>5</v>
      </c>
      <c r="E222" s="36">
        <v>22.0</v>
      </c>
      <c r="F222" s="57">
        <v>75.57000000000001</v>
      </c>
    </row>
    <row r="223">
      <c r="A223" s="24" t="s">
        <v>26</v>
      </c>
      <c r="B223" s="24" t="s">
        <v>392</v>
      </c>
      <c r="C223" s="36">
        <v>2015.0</v>
      </c>
      <c r="D223" s="37" t="s">
        <v>5</v>
      </c>
      <c r="E223" s="36">
        <v>22.0</v>
      </c>
      <c r="F223" s="57">
        <v>81.3223</v>
      </c>
    </row>
    <row r="224">
      <c r="A224" s="24" t="s">
        <v>27</v>
      </c>
      <c r="B224" s="24" t="s">
        <v>389</v>
      </c>
      <c r="C224" s="36">
        <v>2015.0</v>
      </c>
      <c r="D224" s="37" t="s">
        <v>5</v>
      </c>
      <c r="E224" s="36">
        <v>22.0</v>
      </c>
      <c r="F224" s="57">
        <v>64.025</v>
      </c>
    </row>
    <row r="225">
      <c r="A225" s="24" t="s">
        <v>28</v>
      </c>
      <c r="B225" s="24" t="s">
        <v>391</v>
      </c>
      <c r="C225" s="36">
        <v>2015.0</v>
      </c>
      <c r="D225" s="37" t="s">
        <v>5</v>
      </c>
      <c r="E225" s="36">
        <v>22.0</v>
      </c>
      <c r="F225" s="57">
        <v>84.2972</v>
      </c>
    </row>
    <row r="226">
      <c r="A226" s="24" t="s">
        <v>29</v>
      </c>
      <c r="B226" s="24" t="s">
        <v>396</v>
      </c>
      <c r="C226" s="36">
        <v>2015.0</v>
      </c>
      <c r="D226" s="37" t="s">
        <v>5</v>
      </c>
      <c r="E226" s="36">
        <v>22.0</v>
      </c>
      <c r="F226" s="57">
        <v>86.2898</v>
      </c>
    </row>
    <row r="227">
      <c r="A227" s="24" t="s">
        <v>30</v>
      </c>
      <c r="B227" s="24" t="s">
        <v>376</v>
      </c>
      <c r="C227" s="36">
        <v>2015.0</v>
      </c>
      <c r="D227" s="37" t="s">
        <v>5</v>
      </c>
      <c r="E227" s="36">
        <v>22.0</v>
      </c>
      <c r="F227" s="57">
        <v>71.5036</v>
      </c>
    </row>
    <row r="228">
      <c r="A228" s="24" t="s">
        <v>31</v>
      </c>
      <c r="B228" s="24" t="s">
        <v>407</v>
      </c>
      <c r="C228" s="36">
        <v>2015.0</v>
      </c>
      <c r="D228" s="37" t="s">
        <v>5</v>
      </c>
      <c r="E228" s="36">
        <v>22.0</v>
      </c>
      <c r="F228" s="57">
        <v>75.7427</v>
      </c>
    </row>
    <row r="229">
      <c r="A229" s="24" t="s">
        <v>32</v>
      </c>
      <c r="B229" s="24" t="s">
        <v>381</v>
      </c>
      <c r="C229" s="36">
        <v>2015.0</v>
      </c>
      <c r="D229" s="37" t="s">
        <v>5</v>
      </c>
      <c r="E229" s="36">
        <v>22.0</v>
      </c>
      <c r="F229" s="57">
        <v>64.476</v>
      </c>
    </row>
    <row r="230">
      <c r="A230" s="24" t="s">
        <v>33</v>
      </c>
      <c r="B230" s="24" t="s">
        <v>390</v>
      </c>
      <c r="C230" s="36">
        <v>2015.0</v>
      </c>
      <c r="D230" s="37" t="s">
        <v>5</v>
      </c>
      <c r="E230" s="36">
        <v>22.0</v>
      </c>
      <c r="F230" s="57">
        <v>74.02929999999999</v>
      </c>
    </row>
    <row r="231">
      <c r="A231" s="24" t="s">
        <v>34</v>
      </c>
      <c r="B231" s="24" t="s">
        <v>398</v>
      </c>
      <c r="C231" s="36">
        <v>2015.0</v>
      </c>
      <c r="D231" s="37" t="s">
        <v>5</v>
      </c>
      <c r="E231" s="36">
        <v>22.0</v>
      </c>
      <c r="F231" s="57">
        <v>75.3977</v>
      </c>
    </row>
    <row r="232">
      <c r="A232" s="24" t="s">
        <v>35</v>
      </c>
      <c r="B232" s="24" t="s">
        <v>399</v>
      </c>
      <c r="C232" s="36">
        <v>2015.0</v>
      </c>
      <c r="D232" s="37" t="s">
        <v>5</v>
      </c>
      <c r="E232" s="36">
        <v>22.0</v>
      </c>
      <c r="F232" s="57">
        <v>61.4712</v>
      </c>
    </row>
    <row r="233">
      <c r="A233" s="27" t="s">
        <v>4</v>
      </c>
      <c r="B233" s="24" t="s">
        <v>378</v>
      </c>
      <c r="C233" s="24">
        <v>2022.0</v>
      </c>
      <c r="D233" s="36" t="s">
        <v>5</v>
      </c>
      <c r="E233" s="36">
        <v>22.0</v>
      </c>
      <c r="F233" s="57">
        <v>82.452</v>
      </c>
    </row>
    <row r="234">
      <c r="A234" s="24" t="s">
        <v>5</v>
      </c>
      <c r="B234" s="24" t="s">
        <v>384</v>
      </c>
      <c r="C234" s="24">
        <v>2022.0</v>
      </c>
      <c r="D234" s="36" t="s">
        <v>5</v>
      </c>
      <c r="E234" s="36">
        <v>22.0</v>
      </c>
      <c r="F234" s="57">
        <v>89.4858</v>
      </c>
    </row>
    <row r="235">
      <c r="A235" s="24" t="s">
        <v>6</v>
      </c>
      <c r="B235" s="24" t="s">
        <v>394</v>
      </c>
      <c r="C235" s="24">
        <v>2022.0</v>
      </c>
      <c r="D235" s="36" t="s">
        <v>5</v>
      </c>
      <c r="E235" s="36">
        <v>22.0</v>
      </c>
      <c r="F235" s="57">
        <v>87.5875</v>
      </c>
    </row>
    <row r="236">
      <c r="A236" s="24" t="s">
        <v>7</v>
      </c>
      <c r="B236" s="24" t="s">
        <v>385</v>
      </c>
      <c r="C236" s="24">
        <v>2022.0</v>
      </c>
      <c r="D236" s="36" t="s">
        <v>5</v>
      </c>
      <c r="E236" s="36">
        <v>22.0</v>
      </c>
      <c r="F236" s="57">
        <v>75.1171</v>
      </c>
    </row>
    <row r="237">
      <c r="A237" s="24" t="s">
        <v>8</v>
      </c>
      <c r="B237" s="24" t="s">
        <v>405</v>
      </c>
      <c r="C237" s="24">
        <v>2022.0</v>
      </c>
      <c r="D237" s="36" t="s">
        <v>5</v>
      </c>
      <c r="E237" s="36">
        <v>22.0</v>
      </c>
      <c r="F237" s="57">
        <v>82.701</v>
      </c>
    </row>
    <row r="238">
      <c r="A238" s="24" t="s">
        <v>9</v>
      </c>
      <c r="B238" s="24" t="s">
        <v>397</v>
      </c>
      <c r="C238" s="24">
        <v>2022.0</v>
      </c>
      <c r="D238" s="36" t="s">
        <v>5</v>
      </c>
      <c r="E238" s="36">
        <v>22.0</v>
      </c>
      <c r="F238" s="57">
        <v>85.4971</v>
      </c>
    </row>
    <row r="239">
      <c r="A239" s="24" t="s">
        <v>10</v>
      </c>
      <c r="B239" s="24" t="s">
        <v>388</v>
      </c>
      <c r="C239" s="24">
        <v>2022.0</v>
      </c>
      <c r="D239" s="36" t="s">
        <v>5</v>
      </c>
      <c r="E239" s="36">
        <v>22.0</v>
      </c>
      <c r="F239" s="57">
        <v>61.2254</v>
      </c>
    </row>
    <row r="240">
      <c r="A240" s="24" t="s">
        <v>11</v>
      </c>
      <c r="B240" s="24" t="s">
        <v>402</v>
      </c>
      <c r="C240" s="24">
        <v>2022.0</v>
      </c>
      <c r="D240" s="36" t="s">
        <v>5</v>
      </c>
      <c r="E240" s="36">
        <v>22.0</v>
      </c>
      <c r="F240" s="57">
        <v>85.3275</v>
      </c>
    </row>
    <row r="241">
      <c r="A241" s="24" t="s">
        <v>12</v>
      </c>
      <c r="B241" s="24" t="s">
        <v>401</v>
      </c>
      <c r="C241" s="24">
        <v>2022.0</v>
      </c>
      <c r="D241" s="36" t="s">
        <v>5</v>
      </c>
      <c r="E241" s="36">
        <v>22.0</v>
      </c>
      <c r="F241" s="57">
        <v>87.65</v>
      </c>
    </row>
    <row r="242">
      <c r="A242" s="24">
        <v>10.0</v>
      </c>
      <c r="B242" s="24" t="s">
        <v>403</v>
      </c>
      <c r="C242" s="24">
        <v>2022.0</v>
      </c>
      <c r="D242" s="36" t="s">
        <v>5</v>
      </c>
      <c r="E242" s="36">
        <v>22.0</v>
      </c>
      <c r="F242" s="57">
        <v>79.6605</v>
      </c>
    </row>
    <row r="243">
      <c r="A243" s="24">
        <v>11.0</v>
      </c>
      <c r="B243" s="24" t="s">
        <v>395</v>
      </c>
      <c r="C243" s="24">
        <v>2022.0</v>
      </c>
      <c r="D243" s="36" t="s">
        <v>5</v>
      </c>
      <c r="E243" s="36">
        <v>22.0</v>
      </c>
      <c r="F243" s="57">
        <v>77.3693</v>
      </c>
    </row>
    <row r="244">
      <c r="A244" s="24">
        <v>12.0</v>
      </c>
      <c r="B244" s="24" t="s">
        <v>377</v>
      </c>
      <c r="C244" s="24">
        <v>2022.0</v>
      </c>
      <c r="D244" s="36" t="s">
        <v>5</v>
      </c>
      <c r="E244" s="36">
        <v>22.0</v>
      </c>
      <c r="F244" s="57">
        <v>66.9585</v>
      </c>
    </row>
    <row r="245">
      <c r="A245" s="24">
        <v>13.0</v>
      </c>
      <c r="B245" s="24" t="s">
        <v>382</v>
      </c>
      <c r="C245" s="24">
        <v>2022.0</v>
      </c>
      <c r="D245" s="36" t="s">
        <v>5</v>
      </c>
      <c r="E245" s="36">
        <v>22.0</v>
      </c>
      <c r="F245" s="57">
        <v>72.8412</v>
      </c>
    </row>
    <row r="246">
      <c r="A246" s="24">
        <v>14.0</v>
      </c>
      <c r="B246" s="24" t="s">
        <v>404</v>
      </c>
      <c r="C246" s="24">
        <v>2022.0</v>
      </c>
      <c r="D246" s="36" t="s">
        <v>5</v>
      </c>
      <c r="E246" s="36">
        <v>22.0</v>
      </c>
      <c r="F246" s="57">
        <v>84.1016</v>
      </c>
    </row>
    <row r="247">
      <c r="A247" s="24">
        <v>15.0</v>
      </c>
      <c r="B247" s="24" t="s">
        <v>383</v>
      </c>
      <c r="C247" s="24">
        <v>2022.0</v>
      </c>
      <c r="D247" s="36" t="s">
        <v>5</v>
      </c>
      <c r="E247" s="36">
        <v>22.0</v>
      </c>
      <c r="F247" s="57">
        <v>82.225</v>
      </c>
    </row>
    <row r="248">
      <c r="A248" s="24">
        <v>16.0</v>
      </c>
      <c r="B248" s="24" t="s">
        <v>380</v>
      </c>
      <c r="C248" s="24">
        <v>2022.0</v>
      </c>
      <c r="D248" s="36" t="s">
        <v>5</v>
      </c>
      <c r="E248" s="36">
        <v>22.0</v>
      </c>
      <c r="F248" s="57">
        <v>74.6719</v>
      </c>
    </row>
    <row r="249">
      <c r="A249" s="24">
        <v>17.0</v>
      </c>
      <c r="B249" s="24" t="s">
        <v>387</v>
      </c>
      <c r="C249" s="24">
        <v>2022.0</v>
      </c>
      <c r="D249" s="36" t="s">
        <v>5</v>
      </c>
      <c r="E249" s="36">
        <v>22.0</v>
      </c>
      <c r="F249" s="57">
        <v>83.2203</v>
      </c>
    </row>
    <row r="250">
      <c r="A250" s="24">
        <v>18.0</v>
      </c>
      <c r="B250" s="24" t="s">
        <v>393</v>
      </c>
      <c r="C250" s="24">
        <v>2022.0</v>
      </c>
      <c r="D250" s="36" t="s">
        <v>5</v>
      </c>
      <c r="E250" s="36">
        <v>22.0</v>
      </c>
      <c r="F250" s="57">
        <v>80.019</v>
      </c>
    </row>
    <row r="251">
      <c r="A251" s="24">
        <v>19.0</v>
      </c>
      <c r="B251" s="24" t="s">
        <v>408</v>
      </c>
      <c r="C251" s="24">
        <v>2022.0</v>
      </c>
      <c r="D251" s="36" t="s">
        <v>5</v>
      </c>
      <c r="E251" s="36">
        <v>22.0</v>
      </c>
      <c r="F251" s="57">
        <v>85.5483</v>
      </c>
    </row>
    <row r="252">
      <c r="A252" s="24">
        <v>20.0</v>
      </c>
      <c r="B252" s="24" t="s">
        <v>379</v>
      </c>
      <c r="C252" s="24">
        <v>2022.0</v>
      </c>
      <c r="D252" s="36" t="s">
        <v>5</v>
      </c>
      <c r="E252" s="36">
        <v>22.0</v>
      </c>
      <c r="F252" s="57">
        <v>64.2077</v>
      </c>
    </row>
    <row r="253">
      <c r="A253" s="24">
        <v>21.0</v>
      </c>
      <c r="B253" s="24" t="s">
        <v>386</v>
      </c>
      <c r="C253" s="24">
        <v>2022.0</v>
      </c>
      <c r="D253" s="36" t="s">
        <v>5</v>
      </c>
      <c r="E253" s="36">
        <v>22.0</v>
      </c>
      <c r="F253" s="57">
        <v>71.8626</v>
      </c>
    </row>
    <row r="254">
      <c r="A254" s="24">
        <v>22.0</v>
      </c>
      <c r="B254" s="24" t="s">
        <v>406</v>
      </c>
      <c r="C254" s="24">
        <v>2022.0</v>
      </c>
      <c r="D254" s="36" t="s">
        <v>5</v>
      </c>
      <c r="E254" s="36">
        <v>22.0</v>
      </c>
      <c r="F254" s="57">
        <v>81.7664</v>
      </c>
    </row>
    <row r="255">
      <c r="A255" s="24">
        <v>23.0</v>
      </c>
      <c r="B255" s="24" t="s">
        <v>392</v>
      </c>
      <c r="C255" s="24">
        <v>2022.0</v>
      </c>
      <c r="D255" s="36" t="s">
        <v>5</v>
      </c>
      <c r="E255" s="36">
        <v>22.0</v>
      </c>
      <c r="F255" s="57">
        <v>81.5513</v>
      </c>
    </row>
    <row r="256">
      <c r="A256" s="24">
        <v>24.0</v>
      </c>
      <c r="B256" s="24" t="s">
        <v>389</v>
      </c>
      <c r="C256" s="24">
        <v>2022.0</v>
      </c>
      <c r="D256" s="36" t="s">
        <v>5</v>
      </c>
      <c r="E256" s="36">
        <v>22.0</v>
      </c>
      <c r="F256" s="57">
        <v>74.9815</v>
      </c>
    </row>
    <row r="257">
      <c r="A257" s="24">
        <v>25.0</v>
      </c>
      <c r="B257" s="24" t="s">
        <v>391</v>
      </c>
      <c r="C257" s="24">
        <v>2022.0</v>
      </c>
      <c r="D257" s="36" t="s">
        <v>5</v>
      </c>
      <c r="E257" s="36">
        <v>22.0</v>
      </c>
      <c r="F257" s="57">
        <v>84.3213</v>
      </c>
    </row>
    <row r="258">
      <c r="A258" s="24">
        <v>26.0</v>
      </c>
      <c r="B258" s="24" t="s">
        <v>396</v>
      </c>
      <c r="C258" s="24">
        <v>2022.0</v>
      </c>
      <c r="D258" s="36" t="s">
        <v>5</v>
      </c>
      <c r="E258" s="36">
        <v>22.0</v>
      </c>
      <c r="F258" s="57">
        <v>86.7134</v>
      </c>
    </row>
    <row r="259">
      <c r="A259" s="24">
        <v>27.0</v>
      </c>
      <c r="B259" s="24" t="s">
        <v>376</v>
      </c>
      <c r="C259" s="24">
        <v>2022.0</v>
      </c>
      <c r="D259" s="36" t="s">
        <v>5</v>
      </c>
      <c r="E259" s="36">
        <v>22.0</v>
      </c>
      <c r="F259" s="57">
        <v>77.1768</v>
      </c>
    </row>
    <row r="260">
      <c r="A260" s="24">
        <v>28.0</v>
      </c>
      <c r="B260" s="24" t="s">
        <v>407</v>
      </c>
      <c r="C260" s="24">
        <v>2022.0</v>
      </c>
      <c r="D260" s="36" t="s">
        <v>5</v>
      </c>
      <c r="E260" s="36">
        <v>22.0</v>
      </c>
      <c r="F260" s="57">
        <v>86.6675</v>
      </c>
    </row>
    <row r="261">
      <c r="A261" s="24">
        <v>29.0</v>
      </c>
      <c r="B261" s="24" t="s">
        <v>381</v>
      </c>
      <c r="C261" s="24">
        <v>2022.0</v>
      </c>
      <c r="D261" s="36" t="s">
        <v>5</v>
      </c>
      <c r="E261" s="36">
        <v>22.0</v>
      </c>
      <c r="F261" s="57">
        <v>74.5746</v>
      </c>
    </row>
    <row r="262">
      <c r="A262" s="24">
        <v>30.0</v>
      </c>
      <c r="B262" s="24" t="s">
        <v>390</v>
      </c>
      <c r="C262" s="24">
        <v>2022.0</v>
      </c>
      <c r="D262" s="36" t="s">
        <v>5</v>
      </c>
      <c r="E262" s="36">
        <v>22.0</v>
      </c>
      <c r="F262" s="57">
        <v>73.3814</v>
      </c>
    </row>
    <row r="263">
      <c r="A263" s="24">
        <v>31.0</v>
      </c>
      <c r="B263" s="24" t="s">
        <v>398</v>
      </c>
      <c r="C263" s="24">
        <v>2022.0</v>
      </c>
      <c r="D263" s="36" t="s">
        <v>5</v>
      </c>
      <c r="E263" s="36">
        <v>22.0</v>
      </c>
      <c r="F263" s="57">
        <v>80.1845</v>
      </c>
    </row>
    <row r="264">
      <c r="A264" s="24">
        <v>32.0</v>
      </c>
      <c r="B264" s="24" t="s">
        <v>399</v>
      </c>
      <c r="C264" s="24">
        <v>2022.0</v>
      </c>
      <c r="D264" s="36" t="s">
        <v>5</v>
      </c>
      <c r="E264" s="36">
        <v>22.0</v>
      </c>
      <c r="F264" s="57">
        <v>73.5948</v>
      </c>
    </row>
    <row r="265">
      <c r="A265" s="27" t="s">
        <v>3</v>
      </c>
      <c r="B265" s="24" t="s">
        <v>400</v>
      </c>
      <c r="C265" s="24">
        <v>2022.0</v>
      </c>
      <c r="D265" s="36" t="s">
        <v>5</v>
      </c>
      <c r="E265" s="36">
        <v>22.0</v>
      </c>
      <c r="F265" s="57">
        <v>79.2389</v>
      </c>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3.88"/>
  </cols>
  <sheetData>
    <row r="1">
      <c r="A1" s="23" t="s">
        <v>1</v>
      </c>
      <c r="B1" s="23" t="s">
        <v>374</v>
      </c>
      <c r="C1" s="23" t="s">
        <v>0</v>
      </c>
      <c r="D1" s="23" t="s">
        <v>37</v>
      </c>
      <c r="E1" s="23" t="s">
        <v>39</v>
      </c>
      <c r="F1" s="23" t="s">
        <v>375</v>
      </c>
    </row>
    <row r="2">
      <c r="A2" s="49" t="s">
        <v>3</v>
      </c>
      <c r="B2" s="23" t="s">
        <v>400</v>
      </c>
      <c r="C2" s="7">
        <v>2021.0</v>
      </c>
      <c r="D2" s="9" t="s">
        <v>5</v>
      </c>
      <c r="E2" s="7">
        <v>23.0</v>
      </c>
      <c r="F2" s="90">
        <v>44.8155235560249</v>
      </c>
    </row>
    <row r="3">
      <c r="A3" s="49" t="s">
        <v>4</v>
      </c>
      <c r="B3" s="23" t="s">
        <v>378</v>
      </c>
      <c r="C3" s="7">
        <v>2021.0</v>
      </c>
      <c r="D3" s="9" t="s">
        <v>5</v>
      </c>
      <c r="E3" s="7">
        <v>23.0</v>
      </c>
      <c r="F3" s="91">
        <v>49.7645508096126</v>
      </c>
    </row>
    <row r="4">
      <c r="A4" s="23" t="s">
        <v>5</v>
      </c>
      <c r="B4" s="23" t="s">
        <v>384</v>
      </c>
      <c r="C4" s="7">
        <v>2021.0</v>
      </c>
      <c r="D4" s="9" t="s">
        <v>5</v>
      </c>
      <c r="E4" s="7">
        <v>23.0</v>
      </c>
      <c r="F4" s="91">
        <v>55.2544532911889</v>
      </c>
    </row>
    <row r="5">
      <c r="A5" s="23" t="s">
        <v>6</v>
      </c>
      <c r="B5" s="23" t="s">
        <v>394</v>
      </c>
      <c r="C5" s="7">
        <v>2021.0</v>
      </c>
      <c r="D5" s="9" t="s">
        <v>5</v>
      </c>
      <c r="E5" s="7">
        <v>23.0</v>
      </c>
      <c r="F5" s="91">
        <v>53.1538075184484</v>
      </c>
    </row>
    <row r="6">
      <c r="A6" s="23" t="s">
        <v>7</v>
      </c>
      <c r="B6" s="23" t="s">
        <v>385</v>
      </c>
      <c r="C6" s="7">
        <v>2021.0</v>
      </c>
      <c r="D6" s="9" t="s">
        <v>5</v>
      </c>
      <c r="E6" s="7">
        <v>23.0</v>
      </c>
      <c r="F6" s="91">
        <v>44.7560347295105</v>
      </c>
    </row>
    <row r="7">
      <c r="A7" s="23" t="s">
        <v>8</v>
      </c>
      <c r="B7" s="23" t="s">
        <v>405</v>
      </c>
      <c r="C7" s="7">
        <v>2021.0</v>
      </c>
      <c r="D7" s="9" t="s">
        <v>5</v>
      </c>
      <c r="E7" s="7">
        <v>23.0</v>
      </c>
      <c r="F7" s="91">
        <v>48.1854765539105</v>
      </c>
      <c r="I7" s="92"/>
    </row>
    <row r="8">
      <c r="A8" s="23" t="s">
        <v>9</v>
      </c>
      <c r="B8" s="23" t="s">
        <v>397</v>
      </c>
      <c r="C8" s="7">
        <v>2021.0</v>
      </c>
      <c r="D8" s="9" t="s">
        <v>5</v>
      </c>
      <c r="E8" s="7">
        <v>23.0</v>
      </c>
      <c r="F8" s="91">
        <v>48.8512410087637</v>
      </c>
    </row>
    <row r="9">
      <c r="A9" s="23" t="s">
        <v>10</v>
      </c>
      <c r="B9" s="23" t="s">
        <v>388</v>
      </c>
      <c r="C9" s="7">
        <v>2021.0</v>
      </c>
      <c r="D9" s="9" t="s">
        <v>5</v>
      </c>
      <c r="E9" s="7">
        <v>23.0</v>
      </c>
      <c r="F9" s="91">
        <v>22.1711881418403</v>
      </c>
    </row>
    <row r="10">
      <c r="A10" s="23" t="s">
        <v>11</v>
      </c>
      <c r="B10" s="23" t="s">
        <v>402</v>
      </c>
      <c r="C10" s="7">
        <v>2021.0</v>
      </c>
      <c r="D10" s="9" t="s">
        <v>5</v>
      </c>
      <c r="E10" s="7">
        <v>23.0</v>
      </c>
      <c r="F10" s="91">
        <v>52.0875413612656</v>
      </c>
    </row>
    <row r="11">
      <c r="A11" s="23" t="s">
        <v>12</v>
      </c>
      <c r="B11" s="23" t="s">
        <v>401</v>
      </c>
      <c r="C11" s="7">
        <v>2021.0</v>
      </c>
      <c r="D11" s="9" t="s">
        <v>5</v>
      </c>
      <c r="E11" s="7">
        <v>23.0</v>
      </c>
      <c r="F11" s="91">
        <v>67.0430506184637</v>
      </c>
    </row>
    <row r="12">
      <c r="A12" s="23" t="s">
        <v>13</v>
      </c>
      <c r="B12" s="23" t="s">
        <v>403</v>
      </c>
      <c r="C12" s="7">
        <v>2021.0</v>
      </c>
      <c r="D12" s="9" t="s">
        <v>5</v>
      </c>
      <c r="E12" s="7">
        <v>23.0</v>
      </c>
      <c r="F12" s="91">
        <v>43.6171270000229</v>
      </c>
    </row>
    <row r="13">
      <c r="A13" s="23" t="s">
        <v>14</v>
      </c>
      <c r="B13" s="23" t="s">
        <v>395</v>
      </c>
      <c r="C13" s="7">
        <v>2021.0</v>
      </c>
      <c r="D13" s="9" t="s">
        <v>5</v>
      </c>
      <c r="E13" s="7">
        <v>23.0</v>
      </c>
      <c r="F13" s="91">
        <v>40.5207864661645</v>
      </c>
    </row>
    <row r="14">
      <c r="A14" s="23" t="s">
        <v>15</v>
      </c>
      <c r="B14" s="23" t="s">
        <v>377</v>
      </c>
      <c r="C14" s="7">
        <v>2021.0</v>
      </c>
      <c r="D14" s="9" t="s">
        <v>5</v>
      </c>
      <c r="E14" s="7">
        <v>23.0</v>
      </c>
      <c r="F14" s="91">
        <v>29.2838538102447</v>
      </c>
    </row>
    <row r="15">
      <c r="A15" s="23" t="s">
        <v>16</v>
      </c>
      <c r="B15" s="23" t="s">
        <v>382</v>
      </c>
      <c r="C15" s="7">
        <v>2021.0</v>
      </c>
      <c r="D15" s="9" t="s">
        <v>5</v>
      </c>
      <c r="E15" s="7">
        <v>23.0</v>
      </c>
      <c r="F15" s="91">
        <v>36.9290980148332</v>
      </c>
    </row>
    <row r="16">
      <c r="A16" s="23" t="s">
        <v>17</v>
      </c>
      <c r="B16" s="23" t="s">
        <v>404</v>
      </c>
      <c r="C16" s="7">
        <v>2021.0</v>
      </c>
      <c r="D16" s="9" t="s">
        <v>5</v>
      </c>
      <c r="E16" s="7">
        <v>23.0</v>
      </c>
      <c r="F16" s="91">
        <v>48.8321088563546</v>
      </c>
    </row>
    <row r="17">
      <c r="A17" s="23" t="s">
        <v>18</v>
      </c>
      <c r="B17" s="23" t="s">
        <v>383</v>
      </c>
      <c r="C17" s="7">
        <v>2021.0</v>
      </c>
      <c r="D17" s="9" t="s">
        <v>5</v>
      </c>
      <c r="E17" s="7">
        <v>23.0</v>
      </c>
      <c r="F17" s="91">
        <v>47.6543483719762</v>
      </c>
    </row>
    <row r="18">
      <c r="A18" s="23" t="s">
        <v>19</v>
      </c>
      <c r="B18" s="23" t="s">
        <v>380</v>
      </c>
      <c r="C18" s="7">
        <v>2021.0</v>
      </c>
      <c r="D18" s="9" t="s">
        <v>5</v>
      </c>
      <c r="E18" s="7">
        <v>23.0</v>
      </c>
      <c r="F18" s="91">
        <v>38.61694856713</v>
      </c>
    </row>
    <row r="19">
      <c r="A19" s="23" t="s">
        <v>20</v>
      </c>
      <c r="B19" s="23" t="s">
        <v>387</v>
      </c>
      <c r="C19" s="7">
        <v>2021.0</v>
      </c>
      <c r="D19" s="9" t="s">
        <v>5</v>
      </c>
      <c r="E19" s="7">
        <v>23.0</v>
      </c>
      <c r="F19" s="91">
        <v>46.1654370280358</v>
      </c>
    </row>
    <row r="20">
      <c r="A20" s="23" t="s">
        <v>21</v>
      </c>
      <c r="B20" s="23" t="s">
        <v>393</v>
      </c>
      <c r="C20" s="7">
        <v>2021.0</v>
      </c>
      <c r="D20" s="9" t="s">
        <v>5</v>
      </c>
      <c r="E20" s="7">
        <v>23.0</v>
      </c>
      <c r="F20" s="91">
        <v>40.5259105499456</v>
      </c>
    </row>
    <row r="21">
      <c r="A21" s="23" t="s">
        <v>22</v>
      </c>
      <c r="B21" s="23" t="s">
        <v>408</v>
      </c>
      <c r="C21" s="7">
        <v>2021.0</v>
      </c>
      <c r="D21" s="9" t="s">
        <v>5</v>
      </c>
      <c r="E21" s="7">
        <v>23.0</v>
      </c>
      <c r="F21" s="91">
        <v>54.4894971733233</v>
      </c>
    </row>
    <row r="22">
      <c r="A22" s="23" t="s">
        <v>23</v>
      </c>
      <c r="B22" s="23" t="s">
        <v>379</v>
      </c>
      <c r="C22" s="7">
        <v>2021.0</v>
      </c>
      <c r="D22" s="9" t="s">
        <v>5</v>
      </c>
      <c r="E22" s="7">
        <v>23.0</v>
      </c>
      <c r="F22" s="91">
        <v>28.422792902017</v>
      </c>
    </row>
    <row r="23">
      <c r="A23" s="23" t="s">
        <v>24</v>
      </c>
      <c r="B23" s="23" t="s">
        <v>386</v>
      </c>
      <c r="C23" s="7">
        <v>2021.0</v>
      </c>
      <c r="D23" s="9" t="s">
        <v>5</v>
      </c>
      <c r="E23" s="7">
        <v>23.0</v>
      </c>
      <c r="F23" s="91">
        <v>37.1063326816268</v>
      </c>
    </row>
    <row r="24">
      <c r="A24" s="23" t="s">
        <v>25</v>
      </c>
      <c r="B24" s="23" t="s">
        <v>406</v>
      </c>
      <c r="C24" s="7">
        <v>2021.0</v>
      </c>
      <c r="D24" s="9" t="s">
        <v>5</v>
      </c>
      <c r="E24" s="7">
        <v>23.0</v>
      </c>
      <c r="F24" s="91">
        <v>52.0062791446615</v>
      </c>
    </row>
    <row r="25">
      <c r="A25" s="23" t="s">
        <v>26</v>
      </c>
      <c r="B25" s="23" t="s">
        <v>392</v>
      </c>
      <c r="C25" s="7">
        <v>2021.0</v>
      </c>
      <c r="D25" s="9" t="s">
        <v>5</v>
      </c>
      <c r="E25" s="7">
        <v>23.0</v>
      </c>
      <c r="F25" s="91">
        <v>46.8772354211663</v>
      </c>
    </row>
    <row r="26">
      <c r="A26" s="23" t="s">
        <v>27</v>
      </c>
      <c r="B26" s="23" t="s">
        <v>389</v>
      </c>
      <c r="C26" s="7">
        <v>2021.0</v>
      </c>
      <c r="D26" s="9" t="s">
        <v>5</v>
      </c>
      <c r="E26" s="7">
        <v>23.0</v>
      </c>
      <c r="F26" s="91">
        <v>42.6996310319539</v>
      </c>
    </row>
    <row r="27">
      <c r="A27" s="23" t="s">
        <v>28</v>
      </c>
      <c r="B27" s="23" t="s">
        <v>391</v>
      </c>
      <c r="C27" s="7">
        <v>2021.0</v>
      </c>
      <c r="D27" s="9" t="s">
        <v>5</v>
      </c>
      <c r="E27" s="7">
        <v>23.0</v>
      </c>
      <c r="F27" s="91">
        <v>45.904512544351</v>
      </c>
    </row>
    <row r="28">
      <c r="A28" s="23" t="s">
        <v>29</v>
      </c>
      <c r="B28" s="23" t="s">
        <v>396</v>
      </c>
      <c r="C28" s="7">
        <v>2021.0</v>
      </c>
      <c r="D28" s="9" t="s">
        <v>5</v>
      </c>
      <c r="E28" s="7">
        <v>23.0</v>
      </c>
      <c r="F28" s="91">
        <v>51.155952884594</v>
      </c>
    </row>
    <row r="29">
      <c r="A29" s="23" t="s">
        <v>30</v>
      </c>
      <c r="B29" s="23" t="s">
        <v>376</v>
      </c>
      <c r="C29" s="7">
        <v>2021.0</v>
      </c>
      <c r="D29" s="9" t="s">
        <v>5</v>
      </c>
      <c r="E29" s="7">
        <v>23.0</v>
      </c>
      <c r="F29" s="91">
        <v>35.0030575030538</v>
      </c>
    </row>
    <row r="30">
      <c r="A30" s="23" t="s">
        <v>31</v>
      </c>
      <c r="B30" s="23" t="s">
        <v>407</v>
      </c>
      <c r="C30" s="7">
        <v>2021.0</v>
      </c>
      <c r="D30" s="9" t="s">
        <v>5</v>
      </c>
      <c r="E30" s="7">
        <v>23.0</v>
      </c>
      <c r="F30" s="91">
        <v>46.3837288863746</v>
      </c>
    </row>
    <row r="31">
      <c r="A31" s="23" t="s">
        <v>32</v>
      </c>
      <c r="B31" s="23" t="s">
        <v>381</v>
      </c>
      <c r="C31" s="7">
        <v>2021.0</v>
      </c>
      <c r="D31" s="9" t="s">
        <v>5</v>
      </c>
      <c r="E31" s="7">
        <v>23.0</v>
      </c>
      <c r="F31" s="91">
        <v>36.6918910940551</v>
      </c>
    </row>
    <row r="32">
      <c r="A32" s="23" t="s">
        <v>33</v>
      </c>
      <c r="B32" s="23" t="s">
        <v>390</v>
      </c>
      <c r="C32" s="7">
        <v>2021.0</v>
      </c>
      <c r="D32" s="9" t="s">
        <v>5</v>
      </c>
      <c r="E32" s="7">
        <v>23.0</v>
      </c>
      <c r="F32" s="91">
        <v>32.6595622510184</v>
      </c>
    </row>
    <row r="33">
      <c r="A33" s="23" t="s">
        <v>34</v>
      </c>
      <c r="B33" s="23" t="s">
        <v>398</v>
      </c>
      <c r="C33" s="7">
        <v>2021.0</v>
      </c>
      <c r="D33" s="9" t="s">
        <v>5</v>
      </c>
      <c r="E33" s="7">
        <v>23.0</v>
      </c>
      <c r="F33" s="91">
        <v>44.6919204241822</v>
      </c>
    </row>
    <row r="34">
      <c r="A34" s="23" t="s">
        <v>35</v>
      </c>
      <c r="B34" s="23" t="s">
        <v>399</v>
      </c>
      <c r="C34" s="7">
        <v>2021.0</v>
      </c>
      <c r="D34" s="9" t="s">
        <v>5</v>
      </c>
      <c r="E34" s="7">
        <v>23.0</v>
      </c>
      <c r="F34" s="90">
        <v>36.7568482801338</v>
      </c>
    </row>
    <row r="35">
      <c r="A35" s="49" t="s">
        <v>3</v>
      </c>
      <c r="B35" s="23" t="s">
        <v>400</v>
      </c>
      <c r="C35" s="7">
        <v>2020.0</v>
      </c>
      <c r="D35" s="9" t="s">
        <v>5</v>
      </c>
      <c r="E35" s="7">
        <v>23.0</v>
      </c>
      <c r="F35" s="18">
        <v>44.2</v>
      </c>
    </row>
    <row r="36">
      <c r="A36" s="49" t="s">
        <v>4</v>
      </c>
      <c r="B36" s="23" t="s">
        <v>378</v>
      </c>
      <c r="C36" s="7">
        <v>2020.0</v>
      </c>
      <c r="D36" s="9" t="s">
        <v>5</v>
      </c>
      <c r="E36" s="7">
        <v>23.0</v>
      </c>
      <c r="F36" s="18">
        <v>52.2</v>
      </c>
    </row>
    <row r="37">
      <c r="A37" s="23" t="s">
        <v>5</v>
      </c>
      <c r="B37" s="23" t="s">
        <v>384</v>
      </c>
      <c r="C37" s="7">
        <v>2020.0</v>
      </c>
      <c r="D37" s="9" t="s">
        <v>5</v>
      </c>
      <c r="E37" s="7">
        <v>23.0</v>
      </c>
      <c r="F37" s="18">
        <v>57.9</v>
      </c>
      <c r="M37" s="92"/>
    </row>
    <row r="38">
      <c r="A38" s="23" t="s">
        <v>6</v>
      </c>
      <c r="B38" s="23" t="s">
        <v>394</v>
      </c>
      <c r="C38" s="7">
        <v>2020.0</v>
      </c>
      <c r="D38" s="9" t="s">
        <v>5</v>
      </c>
      <c r="E38" s="7">
        <v>23.0</v>
      </c>
      <c r="F38" s="18">
        <v>50.5</v>
      </c>
    </row>
    <row r="39">
      <c r="A39" s="23" t="s">
        <v>7</v>
      </c>
      <c r="B39" s="23" t="s">
        <v>385</v>
      </c>
      <c r="C39" s="7">
        <v>2020.0</v>
      </c>
      <c r="D39" s="9" t="s">
        <v>5</v>
      </c>
      <c r="E39" s="7">
        <v>23.0</v>
      </c>
      <c r="F39" s="18">
        <v>45.3</v>
      </c>
    </row>
    <row r="40">
      <c r="A40" s="23" t="s">
        <v>8</v>
      </c>
      <c r="B40" s="23" t="s">
        <v>405</v>
      </c>
      <c r="C40" s="7">
        <v>2020.0</v>
      </c>
      <c r="D40" s="9" t="s">
        <v>5</v>
      </c>
      <c r="E40" s="7">
        <v>23.0</v>
      </c>
      <c r="F40" s="18">
        <v>46.3</v>
      </c>
    </row>
    <row r="41">
      <c r="A41" s="23" t="s">
        <v>9</v>
      </c>
      <c r="B41" s="23" t="s">
        <v>397</v>
      </c>
      <c r="C41" s="7">
        <v>2020.0</v>
      </c>
      <c r="D41" s="9" t="s">
        <v>5</v>
      </c>
      <c r="E41" s="7">
        <v>23.0</v>
      </c>
      <c r="F41" s="18">
        <v>49.6</v>
      </c>
    </row>
    <row r="42">
      <c r="A42" s="23" t="s">
        <v>10</v>
      </c>
      <c r="B42" s="23" t="s">
        <v>388</v>
      </c>
      <c r="C42" s="7">
        <v>2020.0</v>
      </c>
      <c r="D42" s="9" t="s">
        <v>5</v>
      </c>
      <c r="E42" s="7">
        <v>23.0</v>
      </c>
      <c r="F42" s="18">
        <v>24.7</v>
      </c>
    </row>
    <row r="43">
      <c r="A43" s="23" t="s">
        <v>11</v>
      </c>
      <c r="B43" s="23" t="s">
        <v>402</v>
      </c>
      <c r="C43" s="7">
        <v>2020.0</v>
      </c>
      <c r="D43" s="9" t="s">
        <v>5</v>
      </c>
      <c r="E43" s="7">
        <v>23.0</v>
      </c>
      <c r="F43" s="18">
        <v>49.4</v>
      </c>
    </row>
    <row r="44">
      <c r="A44" s="23" t="s">
        <v>12</v>
      </c>
      <c r="B44" s="23" t="s">
        <v>401</v>
      </c>
      <c r="C44" s="7">
        <v>2020.0</v>
      </c>
      <c r="D44" s="9" t="s">
        <v>5</v>
      </c>
      <c r="E44" s="7">
        <v>23.0</v>
      </c>
      <c r="F44" s="18">
        <v>63.7</v>
      </c>
    </row>
    <row r="45">
      <c r="A45" s="23" t="s">
        <v>13</v>
      </c>
      <c r="B45" s="23" t="s">
        <v>403</v>
      </c>
      <c r="C45" s="7">
        <v>2020.0</v>
      </c>
      <c r="D45" s="9" t="s">
        <v>5</v>
      </c>
      <c r="E45" s="7">
        <v>23.0</v>
      </c>
      <c r="F45" s="18">
        <v>45.1</v>
      </c>
    </row>
    <row r="46">
      <c r="A46" s="23" t="s">
        <v>14</v>
      </c>
      <c r="B46" s="23" t="s">
        <v>395</v>
      </c>
      <c r="C46" s="7">
        <v>2020.0</v>
      </c>
      <c r="D46" s="9" t="s">
        <v>5</v>
      </c>
      <c r="E46" s="7">
        <v>23.0</v>
      </c>
      <c r="F46" s="18">
        <v>39.2</v>
      </c>
    </row>
    <row r="47">
      <c r="A47" s="23" t="s">
        <v>15</v>
      </c>
      <c r="B47" s="23" t="s">
        <v>377</v>
      </c>
      <c r="C47" s="7">
        <v>2020.0</v>
      </c>
      <c r="D47" s="9" t="s">
        <v>5</v>
      </c>
      <c r="E47" s="7">
        <v>23.0</v>
      </c>
      <c r="F47" s="18">
        <v>27.8</v>
      </c>
    </row>
    <row r="48">
      <c r="A48" s="23" t="s">
        <v>16</v>
      </c>
      <c r="B48" s="23" t="s">
        <v>382</v>
      </c>
      <c r="C48" s="7">
        <v>2020.0</v>
      </c>
      <c r="D48" s="9" t="s">
        <v>5</v>
      </c>
      <c r="E48" s="7">
        <v>23.0</v>
      </c>
      <c r="F48" s="18">
        <v>39.3</v>
      </c>
    </row>
    <row r="49">
      <c r="A49" s="23" t="s">
        <v>17</v>
      </c>
      <c r="B49" s="23" t="s">
        <v>404</v>
      </c>
      <c r="C49" s="7">
        <v>2020.0</v>
      </c>
      <c r="D49" s="9" t="s">
        <v>5</v>
      </c>
      <c r="E49" s="7">
        <v>23.0</v>
      </c>
      <c r="F49" s="18">
        <v>46.9</v>
      </c>
    </row>
    <row r="50">
      <c r="A50" s="23" t="s">
        <v>18</v>
      </c>
      <c r="B50" s="23" t="s">
        <v>383</v>
      </c>
      <c r="C50" s="7">
        <v>2020.0</v>
      </c>
      <c r="D50" s="9" t="s">
        <v>5</v>
      </c>
      <c r="E50" s="7">
        <v>23.0</v>
      </c>
      <c r="F50" s="18">
        <v>48.6</v>
      </c>
    </row>
    <row r="51">
      <c r="A51" s="23" t="s">
        <v>19</v>
      </c>
      <c r="B51" s="23" t="s">
        <v>380</v>
      </c>
      <c r="C51" s="7">
        <v>2020.0</v>
      </c>
      <c r="D51" s="9" t="s">
        <v>5</v>
      </c>
      <c r="E51" s="7">
        <v>23.0</v>
      </c>
      <c r="F51" s="18">
        <v>35.3</v>
      </c>
    </row>
    <row r="52">
      <c r="A52" s="23" t="s">
        <v>20</v>
      </c>
      <c r="B52" s="23" t="s">
        <v>387</v>
      </c>
      <c r="C52" s="7">
        <v>2020.0</v>
      </c>
      <c r="D52" s="9" t="s">
        <v>5</v>
      </c>
      <c r="E52" s="7">
        <v>23.0</v>
      </c>
      <c r="F52" s="18">
        <v>44.9</v>
      </c>
    </row>
    <row r="53">
      <c r="A53" s="23" t="s">
        <v>21</v>
      </c>
      <c r="B53" s="23" t="s">
        <v>393</v>
      </c>
      <c r="C53" s="7">
        <v>2020.0</v>
      </c>
      <c r="D53" s="9" t="s">
        <v>5</v>
      </c>
      <c r="E53" s="7">
        <v>23.0</v>
      </c>
      <c r="F53" s="18">
        <v>41.1</v>
      </c>
    </row>
    <row r="54">
      <c r="A54" s="23" t="s">
        <v>22</v>
      </c>
      <c r="B54" s="23" t="s">
        <v>408</v>
      </c>
      <c r="C54" s="7">
        <v>2020.0</v>
      </c>
      <c r="D54" s="9" t="s">
        <v>5</v>
      </c>
      <c r="E54" s="7">
        <v>23.0</v>
      </c>
      <c r="F54" s="18">
        <v>58.5</v>
      </c>
    </row>
    <row r="55">
      <c r="A55" s="23" t="s">
        <v>23</v>
      </c>
      <c r="B55" s="23" t="s">
        <v>379</v>
      </c>
      <c r="C55" s="7">
        <v>2020.0</v>
      </c>
      <c r="D55" s="9" t="s">
        <v>5</v>
      </c>
      <c r="E55" s="7">
        <v>23.0</v>
      </c>
      <c r="F55" s="18">
        <v>32.0</v>
      </c>
    </row>
    <row r="56">
      <c r="A56" s="23" t="s">
        <v>24</v>
      </c>
      <c r="B56" s="23" t="s">
        <v>386</v>
      </c>
      <c r="C56" s="7">
        <v>2020.0</v>
      </c>
      <c r="D56" s="9" t="s">
        <v>5</v>
      </c>
      <c r="E56" s="7">
        <v>23.0</v>
      </c>
      <c r="F56" s="18">
        <v>35.1</v>
      </c>
    </row>
    <row r="57">
      <c r="A57" s="23" t="s">
        <v>25</v>
      </c>
      <c r="B57" s="23" t="s">
        <v>406</v>
      </c>
      <c r="C57" s="7">
        <v>2020.0</v>
      </c>
      <c r="D57" s="9" t="s">
        <v>5</v>
      </c>
      <c r="E57" s="7">
        <v>23.0</v>
      </c>
      <c r="F57" s="18">
        <v>51.6</v>
      </c>
    </row>
    <row r="58">
      <c r="A58" s="23" t="s">
        <v>26</v>
      </c>
      <c r="B58" s="23" t="s">
        <v>392</v>
      </c>
      <c r="C58" s="7">
        <v>2020.0</v>
      </c>
      <c r="D58" s="9" t="s">
        <v>5</v>
      </c>
      <c r="E58" s="7">
        <v>23.0</v>
      </c>
      <c r="F58" s="18">
        <v>49.1</v>
      </c>
    </row>
    <row r="59">
      <c r="A59" s="23" t="s">
        <v>27</v>
      </c>
      <c r="B59" s="23" t="s">
        <v>389</v>
      </c>
      <c r="C59" s="7">
        <v>2020.0</v>
      </c>
      <c r="D59" s="9" t="s">
        <v>5</v>
      </c>
      <c r="E59" s="7">
        <v>23.0</v>
      </c>
      <c r="F59" s="18">
        <v>38.2</v>
      </c>
    </row>
    <row r="60">
      <c r="A60" s="23" t="s">
        <v>28</v>
      </c>
      <c r="B60" s="23" t="s">
        <v>391</v>
      </c>
      <c r="C60" s="7">
        <v>2020.0</v>
      </c>
      <c r="D60" s="9" t="s">
        <v>5</v>
      </c>
      <c r="E60" s="7">
        <v>23.0</v>
      </c>
      <c r="F60" s="18">
        <v>45.3</v>
      </c>
    </row>
    <row r="61">
      <c r="A61" s="23" t="s">
        <v>29</v>
      </c>
      <c r="B61" s="23" t="s">
        <v>396</v>
      </c>
      <c r="C61" s="7">
        <v>2020.0</v>
      </c>
      <c r="D61" s="9" t="s">
        <v>5</v>
      </c>
      <c r="E61" s="7">
        <v>23.0</v>
      </c>
      <c r="F61" s="18">
        <v>50.0</v>
      </c>
    </row>
    <row r="62">
      <c r="A62" s="23" t="s">
        <v>30</v>
      </c>
      <c r="B62" s="23" t="s">
        <v>376</v>
      </c>
      <c r="C62" s="7">
        <v>2020.0</v>
      </c>
      <c r="D62" s="9" t="s">
        <v>5</v>
      </c>
      <c r="E62" s="7">
        <v>23.0</v>
      </c>
      <c r="F62" s="18">
        <v>35.2</v>
      </c>
    </row>
    <row r="63">
      <c r="A63" s="23" t="s">
        <v>31</v>
      </c>
      <c r="B63" s="23" t="s">
        <v>407</v>
      </c>
      <c r="C63" s="7">
        <v>2020.0</v>
      </c>
      <c r="D63" s="9" t="s">
        <v>5</v>
      </c>
      <c r="E63" s="7">
        <v>23.0</v>
      </c>
      <c r="F63" s="18">
        <v>45.6</v>
      </c>
    </row>
    <row r="64">
      <c r="A64" s="23" t="s">
        <v>32</v>
      </c>
      <c r="B64" s="23" t="s">
        <v>381</v>
      </c>
      <c r="C64" s="7">
        <v>2020.0</v>
      </c>
      <c r="D64" s="9" t="s">
        <v>5</v>
      </c>
      <c r="E64" s="7">
        <v>23.0</v>
      </c>
      <c r="F64" s="18">
        <v>36.8</v>
      </c>
    </row>
    <row r="65">
      <c r="A65" s="23" t="s">
        <v>33</v>
      </c>
      <c r="B65" s="23" t="s">
        <v>390</v>
      </c>
      <c r="C65" s="7">
        <v>2020.0</v>
      </c>
      <c r="D65" s="9" t="s">
        <v>5</v>
      </c>
      <c r="E65" s="7">
        <v>23.0</v>
      </c>
      <c r="F65" s="18">
        <v>31.2</v>
      </c>
    </row>
    <row r="66">
      <c r="A66" s="23" t="s">
        <v>34</v>
      </c>
      <c r="B66" s="23" t="s">
        <v>398</v>
      </c>
      <c r="C66" s="7">
        <v>2020.0</v>
      </c>
      <c r="D66" s="9" t="s">
        <v>5</v>
      </c>
      <c r="E66" s="7">
        <v>23.0</v>
      </c>
      <c r="F66" s="18">
        <v>43.5</v>
      </c>
    </row>
    <row r="67">
      <c r="A67" s="23" t="s">
        <v>35</v>
      </c>
      <c r="B67" s="23" t="s">
        <v>399</v>
      </c>
      <c r="C67" s="7">
        <v>2020.0</v>
      </c>
      <c r="D67" s="9" t="s">
        <v>5</v>
      </c>
      <c r="E67" s="7">
        <v>23.0</v>
      </c>
      <c r="F67" s="18">
        <v>38.5</v>
      </c>
    </row>
    <row r="68">
      <c r="A68" s="49" t="s">
        <v>3</v>
      </c>
      <c r="B68" s="23" t="s">
        <v>400</v>
      </c>
      <c r="C68" s="7">
        <v>2019.0</v>
      </c>
      <c r="D68" s="9" t="s">
        <v>5</v>
      </c>
      <c r="E68" s="7">
        <v>23.0</v>
      </c>
      <c r="F68" s="93">
        <v>44.88286</v>
      </c>
    </row>
    <row r="69">
      <c r="A69" s="49" t="s">
        <v>4</v>
      </c>
      <c r="B69" s="23" t="s">
        <v>378</v>
      </c>
      <c r="C69" s="7">
        <v>2019.0</v>
      </c>
      <c r="D69" s="9" t="s">
        <v>5</v>
      </c>
      <c r="E69" s="7">
        <v>23.0</v>
      </c>
      <c r="F69" s="94">
        <v>53.3695</v>
      </c>
    </row>
    <row r="70">
      <c r="A70" s="23" t="s">
        <v>5</v>
      </c>
      <c r="B70" s="23" t="s">
        <v>384</v>
      </c>
      <c r="C70" s="7">
        <v>2019.0</v>
      </c>
      <c r="D70" s="9" t="s">
        <v>5</v>
      </c>
      <c r="E70" s="7">
        <v>23.0</v>
      </c>
      <c r="F70" s="94">
        <v>60.5714</v>
      </c>
    </row>
    <row r="71">
      <c r="A71" s="23" t="s">
        <v>6</v>
      </c>
      <c r="B71" s="23" t="s">
        <v>394</v>
      </c>
      <c r="C71" s="7">
        <v>2019.0</v>
      </c>
      <c r="D71" s="9" t="s">
        <v>5</v>
      </c>
      <c r="E71" s="7">
        <v>23.0</v>
      </c>
      <c r="F71" s="94">
        <v>50.9457</v>
      </c>
    </row>
    <row r="72">
      <c r="A72" s="23" t="s">
        <v>7</v>
      </c>
      <c r="B72" s="23" t="s">
        <v>385</v>
      </c>
      <c r="C72" s="7">
        <v>2019.0</v>
      </c>
      <c r="D72" s="9" t="s">
        <v>5</v>
      </c>
      <c r="E72" s="7">
        <v>23.0</v>
      </c>
      <c r="F72" s="94">
        <v>44.2259</v>
      </c>
    </row>
    <row r="73">
      <c r="A73" s="23" t="s">
        <v>8</v>
      </c>
      <c r="B73" s="23" t="s">
        <v>405</v>
      </c>
      <c r="C73" s="7">
        <v>2019.0</v>
      </c>
      <c r="D73" s="9" t="s">
        <v>5</v>
      </c>
      <c r="E73" s="7">
        <v>23.0</v>
      </c>
      <c r="F73" s="94">
        <v>47.6817</v>
      </c>
    </row>
    <row r="74">
      <c r="A74" s="23" t="s">
        <v>9</v>
      </c>
      <c r="B74" s="23" t="s">
        <v>397</v>
      </c>
      <c r="C74" s="7">
        <v>2019.0</v>
      </c>
      <c r="D74" s="9" t="s">
        <v>5</v>
      </c>
      <c r="E74" s="7">
        <v>23.0</v>
      </c>
      <c r="F74" s="94">
        <v>50.112199999999994</v>
      </c>
    </row>
    <row r="75">
      <c r="A75" s="23" t="s">
        <v>10</v>
      </c>
      <c r="B75" s="23" t="s">
        <v>388</v>
      </c>
      <c r="C75" s="7">
        <v>2019.0</v>
      </c>
      <c r="D75" s="9" t="s">
        <v>5</v>
      </c>
      <c r="E75" s="7">
        <v>23.0</v>
      </c>
      <c r="F75" s="94">
        <v>24.1329</v>
      </c>
    </row>
    <row r="76">
      <c r="A76" s="23" t="s">
        <v>11</v>
      </c>
      <c r="B76" s="23" t="s">
        <v>402</v>
      </c>
      <c r="C76" s="7">
        <v>2019.0</v>
      </c>
      <c r="D76" s="9" t="s">
        <v>5</v>
      </c>
      <c r="E76" s="7">
        <v>23.0</v>
      </c>
      <c r="F76" s="94">
        <v>50.310100000000006</v>
      </c>
    </row>
    <row r="77">
      <c r="A77" s="23" t="s">
        <v>12</v>
      </c>
      <c r="B77" s="23" t="s">
        <v>401</v>
      </c>
      <c r="C77" s="7">
        <v>2019.0</v>
      </c>
      <c r="D77" s="9" t="s">
        <v>5</v>
      </c>
      <c r="E77" s="7">
        <v>23.0</v>
      </c>
      <c r="F77" s="94">
        <v>63.401700000000005</v>
      </c>
    </row>
    <row r="78">
      <c r="A78" s="23" t="s">
        <v>13</v>
      </c>
      <c r="B78" s="23" t="s">
        <v>403</v>
      </c>
      <c r="C78" s="7">
        <v>2019.0</v>
      </c>
      <c r="D78" s="9" t="s">
        <v>5</v>
      </c>
      <c r="E78" s="7">
        <v>23.0</v>
      </c>
      <c r="F78" s="94">
        <v>42.923899999999996</v>
      </c>
    </row>
    <row r="79">
      <c r="A79" s="23" t="s">
        <v>14</v>
      </c>
      <c r="B79" s="23" t="s">
        <v>395</v>
      </c>
      <c r="C79" s="7">
        <v>2019.0</v>
      </c>
      <c r="D79" s="9" t="s">
        <v>5</v>
      </c>
      <c r="E79" s="7">
        <v>23.0</v>
      </c>
      <c r="F79" s="94">
        <v>41.9434</v>
      </c>
    </row>
    <row r="80">
      <c r="A80" s="23" t="s">
        <v>15</v>
      </c>
      <c r="B80" s="23" t="s">
        <v>377</v>
      </c>
      <c r="C80" s="7">
        <v>2019.0</v>
      </c>
      <c r="D80" s="9" t="s">
        <v>5</v>
      </c>
      <c r="E80" s="7">
        <v>23.0</v>
      </c>
      <c r="F80" s="94">
        <v>29.729899999999997</v>
      </c>
    </row>
    <row r="81">
      <c r="A81" s="23" t="s">
        <v>16</v>
      </c>
      <c r="B81" s="23" t="s">
        <v>382</v>
      </c>
      <c r="C81" s="7">
        <v>2019.0</v>
      </c>
      <c r="D81" s="9" t="s">
        <v>5</v>
      </c>
      <c r="E81" s="7">
        <v>23.0</v>
      </c>
      <c r="F81" s="94">
        <v>36.5473</v>
      </c>
    </row>
    <row r="82">
      <c r="A82" s="23" t="s">
        <v>17</v>
      </c>
      <c r="B82" s="23" t="s">
        <v>404</v>
      </c>
      <c r="C82" s="7">
        <v>2019.0</v>
      </c>
      <c r="D82" s="9" t="s">
        <v>5</v>
      </c>
      <c r="E82" s="7">
        <v>23.0</v>
      </c>
      <c r="F82" s="94">
        <v>51.3645</v>
      </c>
    </row>
    <row r="83">
      <c r="A83" s="23" t="s">
        <v>18</v>
      </c>
      <c r="B83" s="23" t="s">
        <v>383</v>
      </c>
      <c r="C83" s="7">
        <v>2019.0</v>
      </c>
      <c r="D83" s="9" t="s">
        <v>5</v>
      </c>
      <c r="E83" s="7">
        <v>23.0</v>
      </c>
      <c r="F83" s="94">
        <v>48.8857</v>
      </c>
    </row>
    <row r="84">
      <c r="A84" s="23" t="s">
        <v>19</v>
      </c>
      <c r="B84" s="23" t="s">
        <v>380</v>
      </c>
      <c r="C84" s="7">
        <v>2019.0</v>
      </c>
      <c r="D84" s="9" t="s">
        <v>5</v>
      </c>
      <c r="E84" s="7">
        <v>23.0</v>
      </c>
      <c r="F84" s="94">
        <v>37.303399999999996</v>
      </c>
    </row>
    <row r="85">
      <c r="A85" s="23" t="s">
        <v>20</v>
      </c>
      <c r="B85" s="23" t="s">
        <v>387</v>
      </c>
      <c r="C85" s="7">
        <v>2019.0</v>
      </c>
      <c r="D85" s="9" t="s">
        <v>5</v>
      </c>
      <c r="E85" s="7">
        <v>23.0</v>
      </c>
      <c r="F85" s="94">
        <v>44.4278</v>
      </c>
    </row>
    <row r="86">
      <c r="A86" s="23" t="s">
        <v>21</v>
      </c>
      <c r="B86" s="23" t="s">
        <v>393</v>
      </c>
      <c r="C86" s="7">
        <v>2019.0</v>
      </c>
      <c r="D86" s="9" t="s">
        <v>5</v>
      </c>
      <c r="E86" s="7">
        <v>23.0</v>
      </c>
      <c r="F86" s="94">
        <v>44.3935</v>
      </c>
    </row>
    <row r="87">
      <c r="A87" s="23" t="s">
        <v>22</v>
      </c>
      <c r="B87" s="23" t="s">
        <v>408</v>
      </c>
      <c r="C87" s="7">
        <v>2019.0</v>
      </c>
      <c r="D87" s="9" t="s">
        <v>5</v>
      </c>
      <c r="E87" s="7">
        <v>23.0</v>
      </c>
      <c r="F87" s="94">
        <v>54.5774</v>
      </c>
    </row>
    <row r="88">
      <c r="A88" s="23" t="s">
        <v>23</v>
      </c>
      <c r="B88" s="23" t="s">
        <v>379</v>
      </c>
      <c r="C88" s="7">
        <v>2019.0</v>
      </c>
      <c r="D88" s="9" t="s">
        <v>5</v>
      </c>
      <c r="E88" s="7">
        <v>23.0</v>
      </c>
      <c r="F88" s="94">
        <v>31.070500000000003</v>
      </c>
    </row>
    <row r="89">
      <c r="A89" s="23" t="s">
        <v>24</v>
      </c>
      <c r="B89" s="23" t="s">
        <v>386</v>
      </c>
      <c r="C89" s="7">
        <v>2019.0</v>
      </c>
      <c r="D89" s="9" t="s">
        <v>5</v>
      </c>
      <c r="E89" s="7">
        <v>23.0</v>
      </c>
      <c r="F89" s="94">
        <v>36.9309</v>
      </c>
    </row>
    <row r="90">
      <c r="A90" s="23" t="s">
        <v>25</v>
      </c>
      <c r="B90" s="23" t="s">
        <v>406</v>
      </c>
      <c r="C90" s="7">
        <v>2019.0</v>
      </c>
      <c r="D90" s="9" t="s">
        <v>5</v>
      </c>
      <c r="E90" s="7">
        <v>23.0</v>
      </c>
      <c r="F90" s="94">
        <v>50.645799999999994</v>
      </c>
    </row>
    <row r="91">
      <c r="A91" s="23" t="s">
        <v>26</v>
      </c>
      <c r="B91" s="23" t="s">
        <v>392</v>
      </c>
      <c r="C91" s="7">
        <v>2019.0</v>
      </c>
      <c r="D91" s="9" t="s">
        <v>5</v>
      </c>
      <c r="E91" s="7">
        <v>23.0</v>
      </c>
      <c r="F91" s="94">
        <v>48.0461</v>
      </c>
    </row>
    <row r="92">
      <c r="A92" s="23" t="s">
        <v>27</v>
      </c>
      <c r="B92" s="23" t="s">
        <v>389</v>
      </c>
      <c r="C92" s="7">
        <v>2019.0</v>
      </c>
      <c r="D92" s="9" t="s">
        <v>5</v>
      </c>
      <c r="E92" s="7">
        <v>23.0</v>
      </c>
      <c r="F92" s="94">
        <v>40.9391</v>
      </c>
    </row>
    <row r="93">
      <c r="A93" s="23" t="s">
        <v>28</v>
      </c>
      <c r="B93" s="23" t="s">
        <v>391</v>
      </c>
      <c r="C93" s="7">
        <v>2019.0</v>
      </c>
      <c r="D93" s="9" t="s">
        <v>5</v>
      </c>
      <c r="E93" s="7">
        <v>23.0</v>
      </c>
      <c r="F93" s="94">
        <v>45.9161</v>
      </c>
    </row>
    <row r="94">
      <c r="A94" s="23" t="s">
        <v>29</v>
      </c>
      <c r="B94" s="23" t="s">
        <v>396</v>
      </c>
      <c r="C94" s="7">
        <v>2019.0</v>
      </c>
      <c r="D94" s="9" t="s">
        <v>5</v>
      </c>
      <c r="E94" s="7">
        <v>23.0</v>
      </c>
      <c r="F94" s="94">
        <v>54.445100000000004</v>
      </c>
    </row>
    <row r="95">
      <c r="A95" s="23" t="s">
        <v>30</v>
      </c>
      <c r="B95" s="23" t="s">
        <v>376</v>
      </c>
      <c r="C95" s="7">
        <v>2019.0</v>
      </c>
      <c r="D95" s="9" t="s">
        <v>5</v>
      </c>
      <c r="E95" s="7">
        <v>23.0</v>
      </c>
      <c r="F95" s="94">
        <v>34.6448</v>
      </c>
    </row>
    <row r="96">
      <c r="A96" s="23" t="s">
        <v>31</v>
      </c>
      <c r="B96" s="23" t="s">
        <v>407</v>
      </c>
      <c r="C96" s="7">
        <v>2019.0</v>
      </c>
      <c r="D96" s="9" t="s">
        <v>5</v>
      </c>
      <c r="E96" s="7">
        <v>23.0</v>
      </c>
      <c r="F96" s="94">
        <v>44.6631</v>
      </c>
    </row>
    <row r="97">
      <c r="A97" s="23" t="s">
        <v>32</v>
      </c>
      <c r="B97" s="23" t="s">
        <v>381</v>
      </c>
      <c r="C97" s="7">
        <v>2019.0</v>
      </c>
      <c r="D97" s="9" t="s">
        <v>5</v>
      </c>
      <c r="E97" s="7">
        <v>23.0</v>
      </c>
      <c r="F97" s="94">
        <v>39.2005</v>
      </c>
    </row>
    <row r="98">
      <c r="A98" s="23" t="s">
        <v>33</v>
      </c>
      <c r="B98" s="23" t="s">
        <v>390</v>
      </c>
      <c r="C98" s="7">
        <v>2019.0</v>
      </c>
      <c r="D98" s="9" t="s">
        <v>5</v>
      </c>
      <c r="E98" s="7">
        <v>23.0</v>
      </c>
      <c r="F98" s="94">
        <v>30.698999999999998</v>
      </c>
    </row>
    <row r="99">
      <c r="A99" s="23" t="s">
        <v>34</v>
      </c>
      <c r="B99" s="23" t="s">
        <v>398</v>
      </c>
      <c r="C99" s="7">
        <v>2019.0</v>
      </c>
      <c r="D99" s="9" t="s">
        <v>5</v>
      </c>
      <c r="E99" s="7">
        <v>23.0</v>
      </c>
      <c r="F99" s="94">
        <v>47.5707</v>
      </c>
    </row>
    <row r="100">
      <c r="A100" s="23" t="s">
        <v>35</v>
      </c>
      <c r="B100" s="23" t="s">
        <v>399</v>
      </c>
      <c r="C100" s="7">
        <v>2019.0</v>
      </c>
      <c r="D100" s="9" t="s">
        <v>5</v>
      </c>
      <c r="E100" s="7">
        <v>23.0</v>
      </c>
      <c r="F100" s="94">
        <v>38.4358</v>
      </c>
    </row>
    <row r="101">
      <c r="A101" s="49" t="s">
        <v>3</v>
      </c>
      <c r="B101" s="23" t="s">
        <v>400</v>
      </c>
      <c r="C101" s="7">
        <v>2018.0</v>
      </c>
      <c r="D101" s="9" t="s">
        <v>5</v>
      </c>
      <c r="E101" s="7">
        <v>23.0</v>
      </c>
      <c r="F101" s="93">
        <v>44.88286</v>
      </c>
    </row>
    <row r="102">
      <c r="A102" s="49" t="s">
        <v>4</v>
      </c>
      <c r="B102" s="23" t="s">
        <v>378</v>
      </c>
      <c r="C102" s="7">
        <v>2018.0</v>
      </c>
      <c r="D102" s="9" t="s">
        <v>5</v>
      </c>
      <c r="E102" s="7">
        <v>23.0</v>
      </c>
      <c r="F102" s="94">
        <v>53.3695</v>
      </c>
    </row>
    <row r="103">
      <c r="A103" s="23" t="s">
        <v>5</v>
      </c>
      <c r="B103" s="23" t="s">
        <v>384</v>
      </c>
      <c r="C103" s="7">
        <v>2018.0</v>
      </c>
      <c r="D103" s="9" t="s">
        <v>5</v>
      </c>
      <c r="E103" s="7">
        <v>23.0</v>
      </c>
      <c r="F103" s="94">
        <v>60.5714</v>
      </c>
    </row>
    <row r="104">
      <c r="A104" s="23" t="s">
        <v>6</v>
      </c>
      <c r="B104" s="23" t="s">
        <v>394</v>
      </c>
      <c r="C104" s="7">
        <v>2018.0</v>
      </c>
      <c r="D104" s="9" t="s">
        <v>5</v>
      </c>
      <c r="E104" s="7">
        <v>23.0</v>
      </c>
      <c r="F104" s="94">
        <v>50.9457</v>
      </c>
    </row>
    <row r="105">
      <c r="A105" s="23" t="s">
        <v>7</v>
      </c>
      <c r="B105" s="23" t="s">
        <v>385</v>
      </c>
      <c r="C105" s="7">
        <v>2018.0</v>
      </c>
      <c r="D105" s="9" t="s">
        <v>5</v>
      </c>
      <c r="E105" s="7">
        <v>23.0</v>
      </c>
      <c r="F105" s="94">
        <v>44.2259</v>
      </c>
    </row>
    <row r="106">
      <c r="A106" s="23" t="s">
        <v>8</v>
      </c>
      <c r="B106" s="23" t="s">
        <v>405</v>
      </c>
      <c r="C106" s="7">
        <v>2018.0</v>
      </c>
      <c r="D106" s="9" t="s">
        <v>5</v>
      </c>
      <c r="E106" s="7">
        <v>23.0</v>
      </c>
      <c r="F106" s="94">
        <v>47.6817</v>
      </c>
    </row>
    <row r="107">
      <c r="A107" s="23" t="s">
        <v>9</v>
      </c>
      <c r="B107" s="23" t="s">
        <v>397</v>
      </c>
      <c r="C107" s="7">
        <v>2018.0</v>
      </c>
      <c r="D107" s="9" t="s">
        <v>5</v>
      </c>
      <c r="E107" s="7">
        <v>23.0</v>
      </c>
      <c r="F107" s="94">
        <v>50.112199999999994</v>
      </c>
    </row>
    <row r="108">
      <c r="A108" s="23" t="s">
        <v>10</v>
      </c>
      <c r="B108" s="23" t="s">
        <v>388</v>
      </c>
      <c r="C108" s="7">
        <v>2018.0</v>
      </c>
      <c r="D108" s="9" t="s">
        <v>5</v>
      </c>
      <c r="E108" s="7">
        <v>23.0</v>
      </c>
      <c r="F108" s="94">
        <v>24.1329</v>
      </c>
    </row>
    <row r="109">
      <c r="A109" s="23" t="s">
        <v>11</v>
      </c>
      <c r="B109" s="23" t="s">
        <v>402</v>
      </c>
      <c r="C109" s="7">
        <v>2018.0</v>
      </c>
      <c r="D109" s="9" t="s">
        <v>5</v>
      </c>
      <c r="E109" s="7">
        <v>23.0</v>
      </c>
      <c r="F109" s="94">
        <v>50.310100000000006</v>
      </c>
    </row>
    <row r="110">
      <c r="A110" s="23" t="s">
        <v>12</v>
      </c>
      <c r="B110" s="23" t="s">
        <v>401</v>
      </c>
      <c r="C110" s="7">
        <v>2018.0</v>
      </c>
      <c r="D110" s="9" t="s">
        <v>5</v>
      </c>
      <c r="E110" s="7">
        <v>23.0</v>
      </c>
      <c r="F110" s="94">
        <v>63.401700000000005</v>
      </c>
    </row>
    <row r="111">
      <c r="A111" s="23" t="s">
        <v>13</v>
      </c>
      <c r="B111" s="23" t="s">
        <v>403</v>
      </c>
      <c r="C111" s="7">
        <v>2018.0</v>
      </c>
      <c r="D111" s="9" t="s">
        <v>5</v>
      </c>
      <c r="E111" s="7">
        <v>23.0</v>
      </c>
      <c r="F111" s="94">
        <v>42.923899999999996</v>
      </c>
    </row>
    <row r="112">
      <c r="A112" s="23" t="s">
        <v>14</v>
      </c>
      <c r="B112" s="23" t="s">
        <v>395</v>
      </c>
      <c r="C112" s="7">
        <v>2018.0</v>
      </c>
      <c r="D112" s="9" t="s">
        <v>5</v>
      </c>
      <c r="E112" s="7">
        <v>23.0</v>
      </c>
      <c r="F112" s="94">
        <v>41.9434</v>
      </c>
    </row>
    <row r="113">
      <c r="A113" s="23" t="s">
        <v>15</v>
      </c>
      <c r="B113" s="23" t="s">
        <v>377</v>
      </c>
      <c r="C113" s="7">
        <v>2018.0</v>
      </c>
      <c r="D113" s="9" t="s">
        <v>5</v>
      </c>
      <c r="E113" s="7">
        <v>23.0</v>
      </c>
      <c r="F113" s="94">
        <v>29.729899999999997</v>
      </c>
    </row>
    <row r="114">
      <c r="A114" s="23" t="s">
        <v>16</v>
      </c>
      <c r="B114" s="23" t="s">
        <v>382</v>
      </c>
      <c r="C114" s="7">
        <v>2018.0</v>
      </c>
      <c r="D114" s="9" t="s">
        <v>5</v>
      </c>
      <c r="E114" s="7">
        <v>23.0</v>
      </c>
      <c r="F114" s="94">
        <v>36.5473</v>
      </c>
    </row>
    <row r="115">
      <c r="A115" s="23" t="s">
        <v>17</v>
      </c>
      <c r="B115" s="23" t="s">
        <v>404</v>
      </c>
      <c r="C115" s="7">
        <v>2018.0</v>
      </c>
      <c r="D115" s="9" t="s">
        <v>5</v>
      </c>
      <c r="E115" s="7">
        <v>23.0</v>
      </c>
      <c r="F115" s="94">
        <v>51.3645</v>
      </c>
    </row>
    <row r="116">
      <c r="A116" s="23" t="s">
        <v>18</v>
      </c>
      <c r="B116" s="23" t="s">
        <v>383</v>
      </c>
      <c r="C116" s="7">
        <v>2018.0</v>
      </c>
      <c r="D116" s="9" t="s">
        <v>5</v>
      </c>
      <c r="E116" s="7">
        <v>23.0</v>
      </c>
      <c r="F116" s="94">
        <v>48.8857</v>
      </c>
    </row>
    <row r="117">
      <c r="A117" s="23" t="s">
        <v>19</v>
      </c>
      <c r="B117" s="23" t="s">
        <v>380</v>
      </c>
      <c r="C117" s="7">
        <v>2018.0</v>
      </c>
      <c r="D117" s="9" t="s">
        <v>5</v>
      </c>
      <c r="E117" s="7">
        <v>23.0</v>
      </c>
      <c r="F117" s="94">
        <v>37.303399999999996</v>
      </c>
    </row>
    <row r="118">
      <c r="A118" s="23" t="s">
        <v>20</v>
      </c>
      <c r="B118" s="23" t="s">
        <v>387</v>
      </c>
      <c r="C118" s="7">
        <v>2018.0</v>
      </c>
      <c r="D118" s="9" t="s">
        <v>5</v>
      </c>
      <c r="E118" s="7">
        <v>23.0</v>
      </c>
      <c r="F118" s="94">
        <v>44.4278</v>
      </c>
    </row>
    <row r="119">
      <c r="A119" s="23" t="s">
        <v>21</v>
      </c>
      <c r="B119" s="23" t="s">
        <v>393</v>
      </c>
      <c r="C119" s="7">
        <v>2018.0</v>
      </c>
      <c r="D119" s="9" t="s">
        <v>5</v>
      </c>
      <c r="E119" s="7">
        <v>23.0</v>
      </c>
      <c r="F119" s="94">
        <v>44.3935</v>
      </c>
    </row>
    <row r="120">
      <c r="A120" s="23" t="s">
        <v>22</v>
      </c>
      <c r="B120" s="23" t="s">
        <v>408</v>
      </c>
      <c r="C120" s="7">
        <v>2018.0</v>
      </c>
      <c r="D120" s="9" t="s">
        <v>5</v>
      </c>
      <c r="E120" s="7">
        <v>23.0</v>
      </c>
      <c r="F120" s="94">
        <v>54.5774</v>
      </c>
    </row>
    <row r="121">
      <c r="A121" s="23" t="s">
        <v>23</v>
      </c>
      <c r="B121" s="23" t="s">
        <v>379</v>
      </c>
      <c r="C121" s="7">
        <v>2018.0</v>
      </c>
      <c r="D121" s="9" t="s">
        <v>5</v>
      </c>
      <c r="E121" s="7">
        <v>23.0</v>
      </c>
      <c r="F121" s="94">
        <v>31.070500000000003</v>
      </c>
    </row>
    <row r="122">
      <c r="A122" s="23" t="s">
        <v>24</v>
      </c>
      <c r="B122" s="23" t="s">
        <v>386</v>
      </c>
      <c r="C122" s="7">
        <v>2018.0</v>
      </c>
      <c r="D122" s="9" t="s">
        <v>5</v>
      </c>
      <c r="E122" s="7">
        <v>23.0</v>
      </c>
      <c r="F122" s="94">
        <v>36.9309</v>
      </c>
    </row>
    <row r="123">
      <c r="A123" s="23" t="s">
        <v>25</v>
      </c>
      <c r="B123" s="23" t="s">
        <v>406</v>
      </c>
      <c r="C123" s="7">
        <v>2018.0</v>
      </c>
      <c r="D123" s="9" t="s">
        <v>5</v>
      </c>
      <c r="E123" s="7">
        <v>23.0</v>
      </c>
      <c r="F123" s="94">
        <v>50.645799999999994</v>
      </c>
    </row>
    <row r="124">
      <c r="A124" s="23" t="s">
        <v>26</v>
      </c>
      <c r="B124" s="23" t="s">
        <v>392</v>
      </c>
      <c r="C124" s="7">
        <v>2018.0</v>
      </c>
      <c r="D124" s="9" t="s">
        <v>5</v>
      </c>
      <c r="E124" s="7">
        <v>23.0</v>
      </c>
      <c r="F124" s="94">
        <v>48.0461</v>
      </c>
    </row>
    <row r="125">
      <c r="A125" s="23" t="s">
        <v>27</v>
      </c>
      <c r="B125" s="23" t="s">
        <v>389</v>
      </c>
      <c r="C125" s="7">
        <v>2018.0</v>
      </c>
      <c r="D125" s="9" t="s">
        <v>5</v>
      </c>
      <c r="E125" s="7">
        <v>23.0</v>
      </c>
      <c r="F125" s="94">
        <v>40.9391</v>
      </c>
    </row>
    <row r="126">
      <c r="A126" s="23" t="s">
        <v>28</v>
      </c>
      <c r="B126" s="23" t="s">
        <v>391</v>
      </c>
      <c r="C126" s="7">
        <v>2018.0</v>
      </c>
      <c r="D126" s="9" t="s">
        <v>5</v>
      </c>
      <c r="E126" s="7">
        <v>23.0</v>
      </c>
      <c r="F126" s="94">
        <v>45.9161</v>
      </c>
    </row>
    <row r="127">
      <c r="A127" s="23" t="s">
        <v>29</v>
      </c>
      <c r="B127" s="23" t="s">
        <v>396</v>
      </c>
      <c r="C127" s="7">
        <v>2018.0</v>
      </c>
      <c r="D127" s="9" t="s">
        <v>5</v>
      </c>
      <c r="E127" s="7">
        <v>23.0</v>
      </c>
      <c r="F127" s="94">
        <v>54.445100000000004</v>
      </c>
    </row>
    <row r="128">
      <c r="A128" s="23" t="s">
        <v>30</v>
      </c>
      <c r="B128" s="23" t="s">
        <v>376</v>
      </c>
      <c r="C128" s="7">
        <v>2018.0</v>
      </c>
      <c r="D128" s="9" t="s">
        <v>5</v>
      </c>
      <c r="E128" s="7">
        <v>23.0</v>
      </c>
      <c r="F128" s="94">
        <v>34.6448</v>
      </c>
    </row>
    <row r="129">
      <c r="A129" s="23" t="s">
        <v>31</v>
      </c>
      <c r="B129" s="23" t="s">
        <v>407</v>
      </c>
      <c r="C129" s="7">
        <v>2018.0</v>
      </c>
      <c r="D129" s="9" t="s">
        <v>5</v>
      </c>
      <c r="E129" s="7">
        <v>23.0</v>
      </c>
      <c r="F129" s="94">
        <v>44.6631</v>
      </c>
    </row>
    <row r="130">
      <c r="A130" s="23" t="s">
        <v>32</v>
      </c>
      <c r="B130" s="23" t="s">
        <v>381</v>
      </c>
      <c r="C130" s="7">
        <v>2018.0</v>
      </c>
      <c r="D130" s="9" t="s">
        <v>5</v>
      </c>
      <c r="E130" s="7">
        <v>23.0</v>
      </c>
      <c r="F130" s="94">
        <v>39.2005</v>
      </c>
    </row>
    <row r="131">
      <c r="A131" s="23" t="s">
        <v>33</v>
      </c>
      <c r="B131" s="23" t="s">
        <v>390</v>
      </c>
      <c r="C131" s="7">
        <v>2018.0</v>
      </c>
      <c r="D131" s="9" t="s">
        <v>5</v>
      </c>
      <c r="E131" s="7">
        <v>23.0</v>
      </c>
      <c r="F131" s="94">
        <v>30.698999999999998</v>
      </c>
    </row>
    <row r="132">
      <c r="A132" s="23" t="s">
        <v>34</v>
      </c>
      <c r="B132" s="23" t="s">
        <v>398</v>
      </c>
      <c r="C132" s="7">
        <v>2018.0</v>
      </c>
      <c r="D132" s="9" t="s">
        <v>5</v>
      </c>
      <c r="E132" s="7">
        <v>23.0</v>
      </c>
      <c r="F132" s="94">
        <v>47.5707</v>
      </c>
    </row>
    <row r="133">
      <c r="A133" s="23" t="s">
        <v>35</v>
      </c>
      <c r="B133" s="23" t="s">
        <v>399</v>
      </c>
      <c r="C133" s="7">
        <v>2018.0</v>
      </c>
      <c r="D133" s="9" t="s">
        <v>5</v>
      </c>
      <c r="E133" s="7">
        <v>23.0</v>
      </c>
      <c r="F133" s="94">
        <v>38.4358</v>
      </c>
    </row>
    <row r="134">
      <c r="A134" s="49" t="s">
        <v>3</v>
      </c>
      <c r="B134" s="23" t="s">
        <v>400</v>
      </c>
      <c r="C134" s="7">
        <v>2017.0</v>
      </c>
      <c r="D134" s="9" t="s">
        <v>5</v>
      </c>
      <c r="E134" s="7">
        <v>23.0</v>
      </c>
      <c r="F134" s="93">
        <v>45.41875</v>
      </c>
    </row>
    <row r="135">
      <c r="A135" s="49" t="s">
        <v>4</v>
      </c>
      <c r="B135" s="23" t="s">
        <v>378</v>
      </c>
      <c r="C135" s="7">
        <v>2017.0</v>
      </c>
      <c r="D135" s="9" t="s">
        <v>5</v>
      </c>
      <c r="E135" s="7">
        <v>23.0</v>
      </c>
      <c r="F135" s="94">
        <v>52.40709999999999</v>
      </c>
    </row>
    <row r="136">
      <c r="A136" s="23" t="s">
        <v>5</v>
      </c>
      <c r="B136" s="23" t="s">
        <v>384</v>
      </c>
      <c r="C136" s="7">
        <v>2017.0</v>
      </c>
      <c r="D136" s="9" t="s">
        <v>5</v>
      </c>
      <c r="E136" s="7">
        <v>23.0</v>
      </c>
      <c r="F136" s="94">
        <v>59.3605</v>
      </c>
    </row>
    <row r="137">
      <c r="A137" s="23" t="s">
        <v>6</v>
      </c>
      <c r="B137" s="23" t="s">
        <v>394</v>
      </c>
      <c r="C137" s="7">
        <v>2017.0</v>
      </c>
      <c r="D137" s="9" t="s">
        <v>5</v>
      </c>
      <c r="E137" s="7">
        <v>23.0</v>
      </c>
      <c r="F137" s="94">
        <v>55.340199999999996</v>
      </c>
    </row>
    <row r="138">
      <c r="A138" s="23" t="s">
        <v>7</v>
      </c>
      <c r="B138" s="23" t="s">
        <v>385</v>
      </c>
      <c r="C138" s="7">
        <v>2017.0</v>
      </c>
      <c r="D138" s="9" t="s">
        <v>5</v>
      </c>
      <c r="E138" s="7">
        <v>23.0</v>
      </c>
      <c r="F138" s="94">
        <v>45.2811</v>
      </c>
    </row>
    <row r="139">
      <c r="A139" s="23" t="s">
        <v>8</v>
      </c>
      <c r="B139" s="23" t="s">
        <v>405</v>
      </c>
      <c r="C139" s="7">
        <v>2017.0</v>
      </c>
      <c r="D139" s="9" t="s">
        <v>5</v>
      </c>
      <c r="E139" s="7">
        <v>23.0</v>
      </c>
      <c r="F139" s="94">
        <v>49.0457</v>
      </c>
    </row>
    <row r="140">
      <c r="A140" s="23" t="s">
        <v>9</v>
      </c>
      <c r="B140" s="23" t="s">
        <v>397</v>
      </c>
      <c r="C140" s="7">
        <v>2017.0</v>
      </c>
      <c r="D140" s="9" t="s">
        <v>5</v>
      </c>
      <c r="E140" s="7">
        <v>23.0</v>
      </c>
      <c r="F140" s="94">
        <v>51.379</v>
      </c>
    </row>
    <row r="141">
      <c r="A141" s="23" t="s">
        <v>10</v>
      </c>
      <c r="B141" s="23" t="s">
        <v>388</v>
      </c>
      <c r="C141" s="7">
        <v>2017.0</v>
      </c>
      <c r="D141" s="9" t="s">
        <v>5</v>
      </c>
      <c r="E141" s="7">
        <v>23.0</v>
      </c>
      <c r="F141" s="94">
        <v>22.717599999999997</v>
      </c>
    </row>
    <row r="142">
      <c r="A142" s="23" t="s">
        <v>11</v>
      </c>
      <c r="B142" s="23" t="s">
        <v>402</v>
      </c>
      <c r="C142" s="7">
        <v>2017.0</v>
      </c>
      <c r="D142" s="9" t="s">
        <v>5</v>
      </c>
      <c r="E142" s="7">
        <v>23.0</v>
      </c>
      <c r="F142" s="94">
        <v>48.9546</v>
      </c>
    </row>
    <row r="143">
      <c r="A143" s="23" t="s">
        <v>12</v>
      </c>
      <c r="B143" s="23" t="s">
        <v>401</v>
      </c>
      <c r="C143" s="7">
        <v>2017.0</v>
      </c>
      <c r="D143" s="9" t="s">
        <v>5</v>
      </c>
      <c r="E143" s="7">
        <v>23.0</v>
      </c>
      <c r="F143" s="94">
        <v>65.9514</v>
      </c>
    </row>
    <row r="144">
      <c r="A144" s="23" t="s">
        <v>13</v>
      </c>
      <c r="B144" s="23" t="s">
        <v>403</v>
      </c>
      <c r="C144" s="7">
        <v>2017.0</v>
      </c>
      <c r="D144" s="9" t="s">
        <v>5</v>
      </c>
      <c r="E144" s="7">
        <v>23.0</v>
      </c>
      <c r="F144" s="94">
        <v>43.144</v>
      </c>
    </row>
    <row r="145">
      <c r="A145" s="23" t="s">
        <v>14</v>
      </c>
      <c r="B145" s="23" t="s">
        <v>395</v>
      </c>
      <c r="C145" s="7">
        <v>2017.0</v>
      </c>
      <c r="D145" s="9" t="s">
        <v>5</v>
      </c>
      <c r="E145" s="7">
        <v>23.0</v>
      </c>
      <c r="F145" s="94">
        <v>41.8649</v>
      </c>
    </row>
    <row r="146">
      <c r="A146" s="23" t="s">
        <v>15</v>
      </c>
      <c r="B146" s="23" t="s">
        <v>377</v>
      </c>
      <c r="C146" s="7">
        <v>2017.0</v>
      </c>
      <c r="D146" s="9" t="s">
        <v>5</v>
      </c>
      <c r="E146" s="7">
        <v>23.0</v>
      </c>
      <c r="F146" s="94">
        <v>29.2665</v>
      </c>
    </row>
    <row r="147">
      <c r="A147" s="23" t="s">
        <v>16</v>
      </c>
      <c r="B147" s="23" t="s">
        <v>382</v>
      </c>
      <c r="C147" s="7">
        <v>2017.0</v>
      </c>
      <c r="D147" s="9" t="s">
        <v>5</v>
      </c>
      <c r="E147" s="7">
        <v>23.0</v>
      </c>
      <c r="F147" s="94">
        <v>38.5855</v>
      </c>
    </row>
    <row r="148">
      <c r="A148" s="23" t="s">
        <v>17</v>
      </c>
      <c r="B148" s="23" t="s">
        <v>404</v>
      </c>
      <c r="C148" s="7">
        <v>2017.0</v>
      </c>
      <c r="D148" s="9" t="s">
        <v>5</v>
      </c>
      <c r="E148" s="7">
        <v>23.0</v>
      </c>
      <c r="F148" s="94">
        <v>52.77460000000001</v>
      </c>
    </row>
    <row r="149">
      <c r="A149" s="23" t="s">
        <v>18</v>
      </c>
      <c r="B149" s="23" t="s">
        <v>383</v>
      </c>
      <c r="C149" s="7">
        <v>2017.0</v>
      </c>
      <c r="D149" s="9" t="s">
        <v>5</v>
      </c>
      <c r="E149" s="7">
        <v>23.0</v>
      </c>
      <c r="F149" s="94">
        <v>49.1396</v>
      </c>
    </row>
    <row r="150">
      <c r="A150" s="23" t="s">
        <v>19</v>
      </c>
      <c r="B150" s="23" t="s">
        <v>380</v>
      </c>
      <c r="C150" s="7">
        <v>2017.0</v>
      </c>
      <c r="D150" s="9" t="s">
        <v>5</v>
      </c>
      <c r="E150" s="7">
        <v>23.0</v>
      </c>
      <c r="F150" s="94">
        <v>36.119800000000005</v>
      </c>
    </row>
    <row r="151">
      <c r="A151" s="23" t="s">
        <v>20</v>
      </c>
      <c r="B151" s="23" t="s">
        <v>387</v>
      </c>
      <c r="C151" s="7">
        <v>2017.0</v>
      </c>
      <c r="D151" s="9" t="s">
        <v>5</v>
      </c>
      <c r="E151" s="7">
        <v>23.0</v>
      </c>
      <c r="F151" s="94">
        <v>46.035900000000005</v>
      </c>
    </row>
    <row r="152">
      <c r="A152" s="23" t="s">
        <v>21</v>
      </c>
      <c r="B152" s="23" t="s">
        <v>393</v>
      </c>
      <c r="C152" s="7">
        <v>2017.0</v>
      </c>
      <c r="D152" s="9" t="s">
        <v>5</v>
      </c>
      <c r="E152" s="7">
        <v>23.0</v>
      </c>
      <c r="F152" s="94">
        <v>43.931799999999996</v>
      </c>
    </row>
    <row r="153">
      <c r="A153" s="23" t="s">
        <v>22</v>
      </c>
      <c r="B153" s="23" t="s">
        <v>408</v>
      </c>
      <c r="C153" s="7">
        <v>2017.0</v>
      </c>
      <c r="D153" s="9" t="s">
        <v>5</v>
      </c>
      <c r="E153" s="7">
        <v>23.0</v>
      </c>
      <c r="F153" s="94">
        <v>55.960699999999996</v>
      </c>
    </row>
    <row r="154">
      <c r="A154" s="23" t="s">
        <v>23</v>
      </c>
      <c r="B154" s="23" t="s">
        <v>379</v>
      </c>
      <c r="C154" s="7">
        <v>2017.0</v>
      </c>
      <c r="D154" s="9" t="s">
        <v>5</v>
      </c>
      <c r="E154" s="7">
        <v>23.0</v>
      </c>
      <c r="F154" s="94">
        <v>29.0553</v>
      </c>
    </row>
    <row r="155">
      <c r="A155" s="23" t="s">
        <v>24</v>
      </c>
      <c r="B155" s="23" t="s">
        <v>386</v>
      </c>
      <c r="C155" s="7">
        <v>2017.0</v>
      </c>
      <c r="D155" s="9" t="s">
        <v>5</v>
      </c>
      <c r="E155" s="7">
        <v>23.0</v>
      </c>
      <c r="F155" s="94">
        <v>37.4369</v>
      </c>
    </row>
    <row r="156">
      <c r="A156" s="23" t="s">
        <v>25</v>
      </c>
      <c r="B156" s="23" t="s">
        <v>406</v>
      </c>
      <c r="C156" s="7">
        <v>2017.0</v>
      </c>
      <c r="D156" s="9" t="s">
        <v>5</v>
      </c>
      <c r="E156" s="7">
        <v>23.0</v>
      </c>
      <c r="F156" s="94">
        <v>50.4625</v>
      </c>
    </row>
    <row r="157">
      <c r="A157" s="23" t="s">
        <v>26</v>
      </c>
      <c r="B157" s="23" t="s">
        <v>392</v>
      </c>
      <c r="C157" s="7">
        <v>2017.0</v>
      </c>
      <c r="D157" s="9" t="s">
        <v>5</v>
      </c>
      <c r="E157" s="7">
        <v>23.0</v>
      </c>
      <c r="F157" s="94">
        <v>46.9106</v>
      </c>
    </row>
    <row r="158">
      <c r="A158" s="23" t="s">
        <v>27</v>
      </c>
      <c r="B158" s="23" t="s">
        <v>389</v>
      </c>
      <c r="C158" s="7">
        <v>2017.0</v>
      </c>
      <c r="D158" s="9" t="s">
        <v>5</v>
      </c>
      <c r="E158" s="7">
        <v>23.0</v>
      </c>
      <c r="F158" s="94">
        <v>38.9268</v>
      </c>
    </row>
    <row r="159">
      <c r="A159" s="23" t="s">
        <v>28</v>
      </c>
      <c r="B159" s="23" t="s">
        <v>391</v>
      </c>
      <c r="C159" s="7">
        <v>2017.0</v>
      </c>
      <c r="D159" s="9" t="s">
        <v>5</v>
      </c>
      <c r="E159" s="7">
        <v>23.0</v>
      </c>
      <c r="F159" s="94">
        <v>46.711999999999996</v>
      </c>
    </row>
    <row r="160">
      <c r="A160" s="23" t="s">
        <v>29</v>
      </c>
      <c r="B160" s="23" t="s">
        <v>396</v>
      </c>
      <c r="C160" s="7">
        <v>2017.0</v>
      </c>
      <c r="D160" s="9" t="s">
        <v>5</v>
      </c>
      <c r="E160" s="7">
        <v>23.0</v>
      </c>
      <c r="F160" s="94">
        <v>55.08690000000001</v>
      </c>
    </row>
    <row r="161">
      <c r="A161" s="23" t="s">
        <v>30</v>
      </c>
      <c r="B161" s="23" t="s">
        <v>376</v>
      </c>
      <c r="C161" s="7">
        <v>2017.0</v>
      </c>
      <c r="D161" s="9" t="s">
        <v>5</v>
      </c>
      <c r="E161" s="7">
        <v>23.0</v>
      </c>
      <c r="F161" s="94">
        <v>39.522</v>
      </c>
    </row>
    <row r="162">
      <c r="A162" s="23" t="s">
        <v>31</v>
      </c>
      <c r="B162" s="23" t="s">
        <v>407</v>
      </c>
      <c r="C162" s="7">
        <v>2017.0</v>
      </c>
      <c r="D162" s="9" t="s">
        <v>5</v>
      </c>
      <c r="E162" s="7">
        <v>23.0</v>
      </c>
      <c r="F162" s="94">
        <v>45.6078</v>
      </c>
    </row>
    <row r="163">
      <c r="A163" s="23" t="s">
        <v>32</v>
      </c>
      <c r="B163" s="23" t="s">
        <v>381</v>
      </c>
      <c r="C163" s="7">
        <v>2017.0</v>
      </c>
      <c r="D163" s="9" t="s">
        <v>5</v>
      </c>
      <c r="E163" s="7">
        <v>23.0</v>
      </c>
      <c r="F163" s="94">
        <v>35.8921</v>
      </c>
    </row>
    <row r="164">
      <c r="A164" s="23" t="s">
        <v>33</v>
      </c>
      <c r="B164" s="23" t="s">
        <v>390</v>
      </c>
      <c r="C164" s="7">
        <v>2017.0</v>
      </c>
      <c r="D164" s="9" t="s">
        <v>5</v>
      </c>
      <c r="E164" s="7">
        <v>23.0</v>
      </c>
      <c r="F164" s="94">
        <v>31.221799999999998</v>
      </c>
    </row>
    <row r="165">
      <c r="A165" s="23" t="s">
        <v>34</v>
      </c>
      <c r="B165" s="23" t="s">
        <v>398</v>
      </c>
      <c r="C165" s="7">
        <v>2017.0</v>
      </c>
      <c r="D165" s="9" t="s">
        <v>5</v>
      </c>
      <c r="E165" s="7">
        <v>23.0</v>
      </c>
      <c r="F165" s="94">
        <v>48.3271</v>
      </c>
    </row>
    <row r="166">
      <c r="A166" s="23" t="s">
        <v>35</v>
      </c>
      <c r="B166" s="23" t="s">
        <v>399</v>
      </c>
      <c r="C166" s="7">
        <v>2017.0</v>
      </c>
      <c r="D166" s="9" t="s">
        <v>5</v>
      </c>
      <c r="E166" s="7">
        <v>23.0</v>
      </c>
      <c r="F166" s="94">
        <v>38.5494</v>
      </c>
    </row>
    <row r="167">
      <c r="A167" s="49" t="s">
        <v>3</v>
      </c>
      <c r="B167" s="23" t="s">
        <v>400</v>
      </c>
      <c r="C167" s="7">
        <v>2016.0</v>
      </c>
      <c r="D167" s="9" t="s">
        <v>5</v>
      </c>
      <c r="E167" s="7">
        <v>23.0</v>
      </c>
      <c r="F167" s="95">
        <v>45.6</v>
      </c>
    </row>
    <row r="168">
      <c r="A168" s="49" t="s">
        <v>4</v>
      </c>
      <c r="B168" s="23" t="s">
        <v>378</v>
      </c>
      <c r="C168" s="7">
        <v>2016.0</v>
      </c>
      <c r="D168" s="9" t="s">
        <v>5</v>
      </c>
      <c r="E168" s="7">
        <v>23.0</v>
      </c>
      <c r="F168" s="95">
        <v>54.1</v>
      </c>
    </row>
    <row r="169">
      <c r="A169" s="23" t="s">
        <v>5</v>
      </c>
      <c r="B169" s="23" t="s">
        <v>384</v>
      </c>
      <c r="C169" s="7">
        <v>2016.0</v>
      </c>
      <c r="D169" s="9" t="s">
        <v>5</v>
      </c>
      <c r="E169" s="7">
        <v>23.0</v>
      </c>
      <c r="F169" s="95">
        <v>58.7</v>
      </c>
    </row>
    <row r="170">
      <c r="A170" s="23" t="s">
        <v>6</v>
      </c>
      <c r="B170" s="23" t="s">
        <v>394</v>
      </c>
      <c r="C170" s="7">
        <v>2016.0</v>
      </c>
      <c r="D170" s="9" t="s">
        <v>5</v>
      </c>
      <c r="E170" s="7">
        <v>23.0</v>
      </c>
      <c r="F170" s="95">
        <v>51.4</v>
      </c>
    </row>
    <row r="171">
      <c r="A171" s="23" t="s">
        <v>7</v>
      </c>
      <c r="B171" s="23" t="s">
        <v>385</v>
      </c>
      <c r="C171" s="7">
        <v>2016.0</v>
      </c>
      <c r="D171" s="9" t="s">
        <v>5</v>
      </c>
      <c r="E171" s="7">
        <v>23.0</v>
      </c>
      <c r="F171" s="95">
        <v>37.3</v>
      </c>
    </row>
    <row r="172">
      <c r="A172" s="23" t="s">
        <v>8</v>
      </c>
      <c r="B172" s="23" t="s">
        <v>405</v>
      </c>
      <c r="C172" s="7">
        <v>2016.0</v>
      </c>
      <c r="D172" s="9" t="s">
        <v>5</v>
      </c>
      <c r="E172" s="7">
        <v>23.0</v>
      </c>
      <c r="F172" s="95">
        <v>49.0</v>
      </c>
    </row>
    <row r="173">
      <c r="A173" s="23" t="s">
        <v>9</v>
      </c>
      <c r="B173" s="23" t="s">
        <v>397</v>
      </c>
      <c r="C173" s="7">
        <v>2016.0</v>
      </c>
      <c r="D173" s="9" t="s">
        <v>5</v>
      </c>
      <c r="E173" s="7">
        <v>23.0</v>
      </c>
      <c r="F173" s="95">
        <v>51.5</v>
      </c>
    </row>
    <row r="174">
      <c r="A174" s="23" t="s">
        <v>10</v>
      </c>
      <c r="B174" s="23" t="s">
        <v>388</v>
      </c>
      <c r="C174" s="7">
        <v>2016.0</v>
      </c>
      <c r="D174" s="9" t="s">
        <v>5</v>
      </c>
      <c r="E174" s="7">
        <v>23.0</v>
      </c>
      <c r="F174" s="95">
        <v>20.9</v>
      </c>
    </row>
    <row r="175">
      <c r="A175" s="23" t="s">
        <v>11</v>
      </c>
      <c r="B175" s="23" t="s">
        <v>402</v>
      </c>
      <c r="C175" s="7">
        <v>2016.0</v>
      </c>
      <c r="D175" s="9" t="s">
        <v>5</v>
      </c>
      <c r="E175" s="7">
        <v>23.0</v>
      </c>
      <c r="F175" s="95">
        <v>50.5</v>
      </c>
    </row>
    <row r="176">
      <c r="A176" s="23" t="s">
        <v>12</v>
      </c>
      <c r="B176" s="23" t="s">
        <v>401</v>
      </c>
      <c r="C176" s="7">
        <v>2016.0</v>
      </c>
      <c r="D176" s="9" t="s">
        <v>5</v>
      </c>
      <c r="E176" s="7">
        <v>23.0</v>
      </c>
      <c r="F176" s="95">
        <v>64.5</v>
      </c>
    </row>
    <row r="177">
      <c r="A177" s="23" t="s">
        <v>13</v>
      </c>
      <c r="B177" s="23" t="s">
        <v>403</v>
      </c>
      <c r="C177" s="7">
        <v>2016.0</v>
      </c>
      <c r="D177" s="9" t="s">
        <v>5</v>
      </c>
      <c r="E177" s="7">
        <v>23.0</v>
      </c>
      <c r="F177" s="95">
        <v>46.6</v>
      </c>
    </row>
    <row r="178">
      <c r="A178" s="23" t="s">
        <v>14</v>
      </c>
      <c r="B178" s="23" t="s">
        <v>395</v>
      </c>
      <c r="C178" s="7">
        <v>2016.0</v>
      </c>
      <c r="D178" s="9" t="s">
        <v>5</v>
      </c>
      <c r="E178" s="7">
        <v>23.0</v>
      </c>
      <c r="F178" s="95">
        <v>41.7</v>
      </c>
    </row>
    <row r="179">
      <c r="A179" s="23" t="s">
        <v>15</v>
      </c>
      <c r="B179" s="23" t="s">
        <v>377</v>
      </c>
      <c r="C179" s="7">
        <v>2016.0</v>
      </c>
      <c r="D179" s="9" t="s">
        <v>5</v>
      </c>
      <c r="E179" s="7">
        <v>23.0</v>
      </c>
      <c r="F179" s="95">
        <v>25.8</v>
      </c>
    </row>
    <row r="180">
      <c r="A180" s="23" t="s">
        <v>16</v>
      </c>
      <c r="B180" s="23" t="s">
        <v>382</v>
      </c>
      <c r="C180" s="7">
        <v>2016.0</v>
      </c>
      <c r="D180" s="9" t="s">
        <v>5</v>
      </c>
      <c r="E180" s="7">
        <v>23.0</v>
      </c>
      <c r="F180" s="95">
        <v>37.8</v>
      </c>
    </row>
    <row r="181">
      <c r="A181" s="23" t="s">
        <v>17</v>
      </c>
      <c r="B181" s="23" t="s">
        <v>404</v>
      </c>
      <c r="C181" s="7">
        <v>2016.0</v>
      </c>
      <c r="D181" s="9" t="s">
        <v>5</v>
      </c>
      <c r="E181" s="7">
        <v>23.0</v>
      </c>
      <c r="F181" s="95">
        <v>54.0</v>
      </c>
    </row>
    <row r="182">
      <c r="A182" s="23" t="s">
        <v>18</v>
      </c>
      <c r="B182" s="23" t="s">
        <v>383</v>
      </c>
      <c r="C182" s="7">
        <v>2016.0</v>
      </c>
      <c r="D182" s="9" t="s">
        <v>5</v>
      </c>
      <c r="E182" s="7">
        <v>23.0</v>
      </c>
      <c r="F182" s="95">
        <v>51.5</v>
      </c>
    </row>
    <row r="183">
      <c r="A183" s="23" t="s">
        <v>19</v>
      </c>
      <c r="B183" s="23" t="s">
        <v>380</v>
      </c>
      <c r="C183" s="7">
        <v>2016.0</v>
      </c>
      <c r="D183" s="9" t="s">
        <v>5</v>
      </c>
      <c r="E183" s="7">
        <v>23.0</v>
      </c>
      <c r="F183" s="95">
        <v>33.3</v>
      </c>
    </row>
    <row r="184">
      <c r="A184" s="23" t="s">
        <v>20</v>
      </c>
      <c r="B184" s="23" t="s">
        <v>387</v>
      </c>
      <c r="C184" s="7">
        <v>2016.0</v>
      </c>
      <c r="D184" s="9" t="s">
        <v>5</v>
      </c>
      <c r="E184" s="7">
        <v>23.0</v>
      </c>
      <c r="F184" s="95">
        <v>43.7</v>
      </c>
    </row>
    <row r="185">
      <c r="A185" s="23" t="s">
        <v>21</v>
      </c>
      <c r="B185" s="23" t="s">
        <v>393</v>
      </c>
      <c r="C185" s="7">
        <v>2016.0</v>
      </c>
      <c r="D185" s="9" t="s">
        <v>5</v>
      </c>
      <c r="E185" s="7">
        <v>23.0</v>
      </c>
      <c r="F185" s="95">
        <v>46.5</v>
      </c>
    </row>
    <row r="186">
      <c r="A186" s="23" t="s">
        <v>22</v>
      </c>
      <c r="B186" s="23" t="s">
        <v>408</v>
      </c>
      <c r="C186" s="7">
        <v>2016.0</v>
      </c>
      <c r="D186" s="9" t="s">
        <v>5</v>
      </c>
      <c r="E186" s="7">
        <v>23.0</v>
      </c>
      <c r="F186" s="95">
        <v>57.4</v>
      </c>
    </row>
    <row r="187">
      <c r="A187" s="23" t="s">
        <v>23</v>
      </c>
      <c r="B187" s="23" t="s">
        <v>379</v>
      </c>
      <c r="C187" s="7">
        <v>2016.0</v>
      </c>
      <c r="D187" s="9" t="s">
        <v>5</v>
      </c>
      <c r="E187" s="7">
        <v>23.0</v>
      </c>
      <c r="F187" s="95">
        <v>25.3</v>
      </c>
    </row>
    <row r="188">
      <c r="A188" s="23" t="s">
        <v>24</v>
      </c>
      <c r="B188" s="23" t="s">
        <v>386</v>
      </c>
      <c r="C188" s="7">
        <v>2016.0</v>
      </c>
      <c r="D188" s="9" t="s">
        <v>5</v>
      </c>
      <c r="E188" s="7">
        <v>23.0</v>
      </c>
      <c r="F188" s="95">
        <v>39.9</v>
      </c>
    </row>
    <row r="189">
      <c r="A189" s="23" t="s">
        <v>25</v>
      </c>
      <c r="B189" s="23" t="s">
        <v>406</v>
      </c>
      <c r="C189" s="7">
        <v>2016.0</v>
      </c>
      <c r="D189" s="9" t="s">
        <v>5</v>
      </c>
      <c r="E189" s="7">
        <v>23.0</v>
      </c>
      <c r="F189" s="95">
        <v>49.0</v>
      </c>
    </row>
    <row r="190">
      <c r="A190" s="23" t="s">
        <v>26</v>
      </c>
      <c r="B190" s="23" t="s">
        <v>392</v>
      </c>
      <c r="C190" s="7">
        <v>2016.0</v>
      </c>
      <c r="D190" s="9" t="s">
        <v>5</v>
      </c>
      <c r="E190" s="7">
        <v>23.0</v>
      </c>
      <c r="F190" s="95">
        <v>48.0</v>
      </c>
    </row>
    <row r="191">
      <c r="A191" s="23" t="s">
        <v>27</v>
      </c>
      <c r="B191" s="23" t="s">
        <v>389</v>
      </c>
      <c r="C191" s="7">
        <v>2016.0</v>
      </c>
      <c r="D191" s="9" t="s">
        <v>5</v>
      </c>
      <c r="E191" s="7">
        <v>23.0</v>
      </c>
      <c r="F191" s="95">
        <v>41.7</v>
      </c>
    </row>
    <row r="192">
      <c r="A192" s="23" t="s">
        <v>28</v>
      </c>
      <c r="B192" s="23" t="s">
        <v>391</v>
      </c>
      <c r="C192" s="7">
        <v>2016.0</v>
      </c>
      <c r="D192" s="9" t="s">
        <v>5</v>
      </c>
      <c r="E192" s="7">
        <v>23.0</v>
      </c>
      <c r="F192" s="95">
        <v>46.2</v>
      </c>
    </row>
    <row r="193">
      <c r="A193" s="23" t="s">
        <v>29</v>
      </c>
      <c r="B193" s="23" t="s">
        <v>396</v>
      </c>
      <c r="C193" s="7">
        <v>2016.0</v>
      </c>
      <c r="D193" s="9" t="s">
        <v>5</v>
      </c>
      <c r="E193" s="7">
        <v>23.0</v>
      </c>
      <c r="F193" s="95">
        <v>57.3</v>
      </c>
    </row>
    <row r="194">
      <c r="A194" s="23" t="s">
        <v>30</v>
      </c>
      <c r="B194" s="23" t="s">
        <v>376</v>
      </c>
      <c r="C194" s="7">
        <v>2016.0</v>
      </c>
      <c r="D194" s="9" t="s">
        <v>5</v>
      </c>
      <c r="E194" s="7">
        <v>23.0</v>
      </c>
      <c r="F194" s="95">
        <v>40.6</v>
      </c>
    </row>
    <row r="195">
      <c r="A195" s="23" t="s">
        <v>31</v>
      </c>
      <c r="B195" s="23" t="s">
        <v>407</v>
      </c>
      <c r="C195" s="7">
        <v>2016.0</v>
      </c>
      <c r="D195" s="9" t="s">
        <v>5</v>
      </c>
      <c r="E195" s="7">
        <v>23.0</v>
      </c>
      <c r="F195" s="95">
        <v>46.1</v>
      </c>
    </row>
    <row r="196">
      <c r="A196" s="23" t="s">
        <v>32</v>
      </c>
      <c r="B196" s="23" t="s">
        <v>381</v>
      </c>
      <c r="C196" s="7">
        <v>2016.0</v>
      </c>
      <c r="D196" s="9" t="s">
        <v>5</v>
      </c>
      <c r="E196" s="7">
        <v>23.0</v>
      </c>
      <c r="F196" s="95">
        <v>40.3</v>
      </c>
    </row>
    <row r="197">
      <c r="A197" s="23" t="s">
        <v>33</v>
      </c>
      <c r="B197" s="23" t="s">
        <v>390</v>
      </c>
      <c r="C197" s="7">
        <v>2016.0</v>
      </c>
      <c r="D197" s="9" t="s">
        <v>5</v>
      </c>
      <c r="E197" s="7">
        <v>23.0</v>
      </c>
      <c r="F197" s="95">
        <v>31.2</v>
      </c>
    </row>
    <row r="198">
      <c r="A198" s="23" t="s">
        <v>34</v>
      </c>
      <c r="B198" s="23" t="s">
        <v>398</v>
      </c>
      <c r="C198" s="7">
        <v>2016.0</v>
      </c>
      <c r="D198" s="9" t="s">
        <v>5</v>
      </c>
      <c r="E198" s="7">
        <v>23.0</v>
      </c>
      <c r="F198" s="95">
        <v>48.0</v>
      </c>
    </row>
    <row r="199">
      <c r="A199" s="23" t="s">
        <v>35</v>
      </c>
      <c r="B199" s="23" t="s">
        <v>399</v>
      </c>
      <c r="C199" s="7">
        <v>2016.0</v>
      </c>
      <c r="D199" s="9" t="s">
        <v>5</v>
      </c>
      <c r="E199" s="7">
        <v>23.0</v>
      </c>
      <c r="F199" s="95">
        <v>39.9</v>
      </c>
    </row>
    <row r="200">
      <c r="A200" s="49" t="s">
        <v>3</v>
      </c>
      <c r="B200" s="23" t="s">
        <v>400</v>
      </c>
      <c r="C200" s="7">
        <v>2015.0</v>
      </c>
      <c r="D200" s="9" t="s">
        <v>5</v>
      </c>
      <c r="E200" s="7">
        <v>23.0</v>
      </c>
      <c r="F200" s="95">
        <v>44.9</v>
      </c>
    </row>
    <row r="201">
      <c r="A201" s="49" t="s">
        <v>4</v>
      </c>
      <c r="B201" s="23" t="s">
        <v>378</v>
      </c>
      <c r="C201" s="7">
        <v>2015.0</v>
      </c>
      <c r="D201" s="9" t="s">
        <v>5</v>
      </c>
      <c r="E201" s="7">
        <v>23.0</v>
      </c>
      <c r="F201" s="95">
        <v>54.2</v>
      </c>
    </row>
    <row r="202">
      <c r="A202" s="23" t="s">
        <v>5</v>
      </c>
      <c r="B202" s="23" t="s">
        <v>384</v>
      </c>
      <c r="C202" s="7">
        <v>2015.0</v>
      </c>
      <c r="D202" s="9" t="s">
        <v>5</v>
      </c>
      <c r="E202" s="7">
        <v>23.0</v>
      </c>
      <c r="F202" s="95">
        <v>58.1</v>
      </c>
    </row>
    <row r="203">
      <c r="A203" s="23" t="s">
        <v>6</v>
      </c>
      <c r="B203" s="23" t="s">
        <v>394</v>
      </c>
      <c r="C203" s="7">
        <v>2015.0</v>
      </c>
      <c r="D203" s="9" t="s">
        <v>5</v>
      </c>
      <c r="E203" s="7">
        <v>23.0</v>
      </c>
      <c r="F203" s="95">
        <v>57.0</v>
      </c>
    </row>
    <row r="204">
      <c r="A204" s="23" t="s">
        <v>7</v>
      </c>
      <c r="B204" s="23" t="s">
        <v>385</v>
      </c>
      <c r="C204" s="7">
        <v>2015.0</v>
      </c>
      <c r="D204" s="9" t="s">
        <v>5</v>
      </c>
      <c r="E204" s="7">
        <v>23.0</v>
      </c>
      <c r="F204" s="95">
        <v>44.4</v>
      </c>
    </row>
    <row r="205">
      <c r="A205" s="23" t="s">
        <v>8</v>
      </c>
      <c r="B205" s="23" t="s">
        <v>405</v>
      </c>
      <c r="C205" s="7">
        <v>2015.0</v>
      </c>
      <c r="D205" s="9" t="s">
        <v>5</v>
      </c>
      <c r="E205" s="7">
        <v>23.0</v>
      </c>
      <c r="F205" s="95">
        <v>48.1</v>
      </c>
    </row>
    <row r="206">
      <c r="A206" s="23" t="s">
        <v>9</v>
      </c>
      <c r="B206" s="23" t="s">
        <v>397</v>
      </c>
      <c r="C206" s="7">
        <v>2015.0</v>
      </c>
      <c r="D206" s="9" t="s">
        <v>5</v>
      </c>
      <c r="E206" s="7">
        <v>23.0</v>
      </c>
      <c r="F206" s="95">
        <v>54.9</v>
      </c>
    </row>
    <row r="207">
      <c r="A207" s="23" t="s">
        <v>10</v>
      </c>
      <c r="B207" s="23" t="s">
        <v>388</v>
      </c>
      <c r="C207" s="7">
        <v>2015.0</v>
      </c>
      <c r="D207" s="9" t="s">
        <v>5</v>
      </c>
      <c r="E207" s="7">
        <v>23.0</v>
      </c>
      <c r="F207" s="95">
        <v>23.1</v>
      </c>
    </row>
    <row r="208">
      <c r="A208" s="23" t="s">
        <v>11</v>
      </c>
      <c r="B208" s="23" t="s">
        <v>402</v>
      </c>
      <c r="C208" s="7">
        <v>2015.0</v>
      </c>
      <c r="D208" s="9" t="s">
        <v>5</v>
      </c>
      <c r="E208" s="7">
        <v>23.0</v>
      </c>
      <c r="F208" s="95">
        <v>47.8</v>
      </c>
    </row>
    <row r="209">
      <c r="A209" s="23" t="s">
        <v>12</v>
      </c>
      <c r="B209" s="23" t="s">
        <v>401</v>
      </c>
      <c r="C209" s="7">
        <v>2015.0</v>
      </c>
      <c r="D209" s="9" t="s">
        <v>5</v>
      </c>
      <c r="E209" s="7">
        <v>23.0</v>
      </c>
      <c r="F209" s="95">
        <v>64.5</v>
      </c>
    </row>
    <row r="210">
      <c r="A210" s="23" t="s">
        <v>13</v>
      </c>
      <c r="B210" s="23" t="s">
        <v>403</v>
      </c>
      <c r="C210" s="7">
        <v>2015.0</v>
      </c>
      <c r="D210" s="9" t="s">
        <v>5</v>
      </c>
      <c r="E210" s="7">
        <v>23.0</v>
      </c>
      <c r="F210" s="95">
        <v>39.1</v>
      </c>
    </row>
    <row r="211">
      <c r="A211" s="23" t="s">
        <v>14</v>
      </c>
      <c r="B211" s="23" t="s">
        <v>395</v>
      </c>
      <c r="C211" s="7">
        <v>2015.0</v>
      </c>
      <c r="D211" s="9" t="s">
        <v>5</v>
      </c>
      <c r="E211" s="7">
        <v>23.0</v>
      </c>
      <c r="F211" s="95">
        <v>40.4</v>
      </c>
    </row>
    <row r="212">
      <c r="A212" s="23" t="s">
        <v>15</v>
      </c>
      <c r="B212" s="23" t="s">
        <v>377</v>
      </c>
      <c r="C212" s="7">
        <v>2015.0</v>
      </c>
      <c r="D212" s="9" t="s">
        <v>5</v>
      </c>
      <c r="E212" s="7">
        <v>23.0</v>
      </c>
      <c r="F212" s="95">
        <v>25.3</v>
      </c>
    </row>
    <row r="213">
      <c r="A213" s="23" t="s">
        <v>16</v>
      </c>
      <c r="B213" s="23" t="s">
        <v>382</v>
      </c>
      <c r="C213" s="7">
        <v>2015.0</v>
      </c>
      <c r="D213" s="9" t="s">
        <v>5</v>
      </c>
      <c r="E213" s="7">
        <v>23.0</v>
      </c>
      <c r="F213" s="95">
        <v>34.1</v>
      </c>
    </row>
    <row r="214">
      <c r="A214" s="23" t="s">
        <v>17</v>
      </c>
      <c r="B214" s="23" t="s">
        <v>404</v>
      </c>
      <c r="C214" s="7">
        <v>2015.0</v>
      </c>
      <c r="D214" s="9" t="s">
        <v>5</v>
      </c>
      <c r="E214" s="7">
        <v>23.0</v>
      </c>
      <c r="F214" s="95">
        <v>56.1</v>
      </c>
    </row>
    <row r="215">
      <c r="A215" s="23" t="s">
        <v>18</v>
      </c>
      <c r="B215" s="23" t="s">
        <v>383</v>
      </c>
      <c r="C215" s="7">
        <v>2015.0</v>
      </c>
      <c r="D215" s="9" t="s">
        <v>5</v>
      </c>
      <c r="E215" s="7">
        <v>23.0</v>
      </c>
      <c r="F215" s="95">
        <v>49.2</v>
      </c>
    </row>
    <row r="216">
      <c r="A216" s="23" t="s">
        <v>19</v>
      </c>
      <c r="B216" s="23" t="s">
        <v>380</v>
      </c>
      <c r="C216" s="7">
        <v>2015.0</v>
      </c>
      <c r="D216" s="9" t="s">
        <v>5</v>
      </c>
      <c r="E216" s="7">
        <v>23.0</v>
      </c>
      <c r="F216" s="95">
        <v>32.5</v>
      </c>
    </row>
    <row r="217">
      <c r="A217" s="23" t="s">
        <v>20</v>
      </c>
      <c r="B217" s="23" t="s">
        <v>387</v>
      </c>
      <c r="C217" s="7">
        <v>2015.0</v>
      </c>
      <c r="D217" s="9" t="s">
        <v>5</v>
      </c>
      <c r="E217" s="7">
        <v>23.0</v>
      </c>
      <c r="F217" s="95">
        <v>41.8</v>
      </c>
    </row>
    <row r="218">
      <c r="A218" s="23" t="s">
        <v>21</v>
      </c>
      <c r="B218" s="23" t="s">
        <v>393</v>
      </c>
      <c r="C218" s="7">
        <v>2015.0</v>
      </c>
      <c r="D218" s="9" t="s">
        <v>5</v>
      </c>
      <c r="E218" s="7">
        <v>23.0</v>
      </c>
      <c r="F218" s="95">
        <v>44.5</v>
      </c>
    </row>
    <row r="219">
      <c r="A219" s="23" t="s">
        <v>22</v>
      </c>
      <c r="B219" s="23" t="s">
        <v>408</v>
      </c>
      <c r="C219" s="7">
        <v>2015.0</v>
      </c>
      <c r="D219" s="9" t="s">
        <v>5</v>
      </c>
      <c r="E219" s="7">
        <v>23.0</v>
      </c>
      <c r="F219" s="95">
        <v>58.9</v>
      </c>
    </row>
    <row r="220">
      <c r="A220" s="23" t="s">
        <v>23</v>
      </c>
      <c r="B220" s="23" t="s">
        <v>379</v>
      </c>
      <c r="C220" s="7">
        <v>2015.0</v>
      </c>
      <c r="D220" s="9" t="s">
        <v>5</v>
      </c>
      <c r="E220" s="7">
        <v>23.0</v>
      </c>
      <c r="F220" s="95">
        <v>24.6</v>
      </c>
    </row>
    <row r="221">
      <c r="A221" s="23" t="s">
        <v>24</v>
      </c>
      <c r="B221" s="23" t="s">
        <v>386</v>
      </c>
      <c r="C221" s="7">
        <v>2015.0</v>
      </c>
      <c r="D221" s="9" t="s">
        <v>5</v>
      </c>
      <c r="E221" s="7">
        <v>23.0</v>
      </c>
      <c r="F221" s="95">
        <v>37.9</v>
      </c>
    </row>
    <row r="222">
      <c r="A222" s="23" t="s">
        <v>25</v>
      </c>
      <c r="B222" s="23" t="s">
        <v>406</v>
      </c>
      <c r="C222" s="7">
        <v>2015.0</v>
      </c>
      <c r="D222" s="9" t="s">
        <v>5</v>
      </c>
      <c r="E222" s="7">
        <v>23.0</v>
      </c>
      <c r="F222" s="95">
        <v>51.0</v>
      </c>
    </row>
    <row r="223">
      <c r="A223" s="23" t="s">
        <v>26</v>
      </c>
      <c r="B223" s="23" t="s">
        <v>392</v>
      </c>
      <c r="C223" s="7">
        <v>2015.0</v>
      </c>
      <c r="D223" s="9" t="s">
        <v>5</v>
      </c>
      <c r="E223" s="7">
        <v>23.0</v>
      </c>
      <c r="F223" s="95">
        <v>47.0</v>
      </c>
    </row>
    <row r="224">
      <c r="A224" s="23" t="s">
        <v>27</v>
      </c>
      <c r="B224" s="23" t="s">
        <v>389</v>
      </c>
      <c r="C224" s="7">
        <v>2015.0</v>
      </c>
      <c r="D224" s="9" t="s">
        <v>5</v>
      </c>
      <c r="E224" s="7">
        <v>23.0</v>
      </c>
      <c r="F224" s="95">
        <v>38.7</v>
      </c>
    </row>
    <row r="225">
      <c r="A225" s="23" t="s">
        <v>28</v>
      </c>
      <c r="B225" s="23" t="s">
        <v>391</v>
      </c>
      <c r="C225" s="7">
        <v>2015.0</v>
      </c>
      <c r="D225" s="9" t="s">
        <v>5</v>
      </c>
      <c r="E225" s="7">
        <v>23.0</v>
      </c>
      <c r="F225" s="95">
        <v>48.2</v>
      </c>
    </row>
    <row r="226">
      <c r="A226" s="23" t="s">
        <v>29</v>
      </c>
      <c r="B226" s="23" t="s">
        <v>396</v>
      </c>
      <c r="C226" s="7">
        <v>2015.0</v>
      </c>
      <c r="D226" s="9" t="s">
        <v>5</v>
      </c>
      <c r="E226" s="7">
        <v>23.0</v>
      </c>
      <c r="F226" s="95">
        <v>58.9</v>
      </c>
    </row>
    <row r="227">
      <c r="A227" s="23" t="s">
        <v>30</v>
      </c>
      <c r="B227" s="23" t="s">
        <v>376</v>
      </c>
      <c r="C227" s="7">
        <v>2015.0</v>
      </c>
      <c r="D227" s="9" t="s">
        <v>5</v>
      </c>
      <c r="E227" s="7">
        <v>23.0</v>
      </c>
      <c r="F227" s="95">
        <v>42.0</v>
      </c>
    </row>
    <row r="228">
      <c r="A228" s="23" t="s">
        <v>31</v>
      </c>
      <c r="B228" s="23" t="s">
        <v>407</v>
      </c>
      <c r="C228" s="7">
        <v>2015.0</v>
      </c>
      <c r="D228" s="9" t="s">
        <v>5</v>
      </c>
      <c r="E228" s="7">
        <v>23.0</v>
      </c>
      <c r="F228" s="95">
        <v>47.7</v>
      </c>
    </row>
    <row r="229">
      <c r="A229" s="23" t="s">
        <v>32</v>
      </c>
      <c r="B229" s="23" t="s">
        <v>381</v>
      </c>
      <c r="C229" s="7">
        <v>2015.0</v>
      </c>
      <c r="D229" s="9" t="s">
        <v>5</v>
      </c>
      <c r="E229" s="7">
        <v>23.0</v>
      </c>
      <c r="F229" s="95">
        <v>32.5</v>
      </c>
    </row>
    <row r="230">
      <c r="A230" s="23" t="s">
        <v>33</v>
      </c>
      <c r="B230" s="23" t="s">
        <v>390</v>
      </c>
      <c r="C230" s="7">
        <v>2015.0</v>
      </c>
      <c r="D230" s="9" t="s">
        <v>5</v>
      </c>
      <c r="E230" s="7">
        <v>23.0</v>
      </c>
      <c r="F230" s="95">
        <v>31.0</v>
      </c>
    </row>
    <row r="231">
      <c r="A231" s="23" t="s">
        <v>34</v>
      </c>
      <c r="B231" s="23" t="s">
        <v>398</v>
      </c>
      <c r="C231" s="7">
        <v>2015.0</v>
      </c>
      <c r="D231" s="9" t="s">
        <v>5</v>
      </c>
      <c r="E231" s="7">
        <v>23.0</v>
      </c>
      <c r="F231" s="95">
        <v>43.3</v>
      </c>
    </row>
    <row r="232">
      <c r="A232" s="23" t="s">
        <v>35</v>
      </c>
      <c r="B232" s="23" t="s">
        <v>399</v>
      </c>
      <c r="C232" s="7">
        <v>2015.0</v>
      </c>
      <c r="D232" s="9" t="s">
        <v>5</v>
      </c>
      <c r="E232" s="7">
        <v>23.0</v>
      </c>
      <c r="F232" s="95">
        <v>35.6</v>
      </c>
    </row>
    <row r="233">
      <c r="A233" s="49" t="s">
        <v>3</v>
      </c>
      <c r="B233" s="23" t="s">
        <v>400</v>
      </c>
      <c r="C233" s="7">
        <v>2010.0</v>
      </c>
      <c r="D233" s="9" t="s">
        <v>5</v>
      </c>
      <c r="E233" s="7">
        <v>23.0</v>
      </c>
      <c r="F233" s="93">
        <v>17.2374</v>
      </c>
    </row>
    <row r="234">
      <c r="A234" s="49" t="s">
        <v>4</v>
      </c>
      <c r="B234" s="23" t="s">
        <v>378</v>
      </c>
      <c r="C234" s="7">
        <v>2010.0</v>
      </c>
      <c r="D234" s="9" t="s">
        <v>5</v>
      </c>
      <c r="E234" s="7">
        <v>23.0</v>
      </c>
      <c r="F234" s="94">
        <v>27.365699999999997</v>
      </c>
    </row>
    <row r="235">
      <c r="A235" s="23" t="s">
        <v>5</v>
      </c>
      <c r="B235" s="23" t="s">
        <v>384</v>
      </c>
      <c r="C235" s="7">
        <v>2010.0</v>
      </c>
      <c r="D235" s="9" t="s">
        <v>5</v>
      </c>
      <c r="E235" s="7">
        <v>23.0</v>
      </c>
      <c r="F235" s="94">
        <v>46.6717</v>
      </c>
    </row>
    <row r="236">
      <c r="A236" s="23" t="s">
        <v>6</v>
      </c>
      <c r="B236" s="23" t="s">
        <v>394</v>
      </c>
      <c r="C236" s="7">
        <v>2010.0</v>
      </c>
      <c r="D236" s="9" t="s">
        <v>5</v>
      </c>
      <c r="E236" s="7">
        <v>23.0</v>
      </c>
      <c r="F236" s="94">
        <v>42.8334</v>
      </c>
    </row>
    <row r="237">
      <c r="A237" s="23" t="s">
        <v>7</v>
      </c>
      <c r="B237" s="23" t="s">
        <v>385</v>
      </c>
      <c r="C237" s="7">
        <v>2010.0</v>
      </c>
      <c r="D237" s="9" t="s">
        <v>5</v>
      </c>
      <c r="E237" s="7">
        <v>23.0</v>
      </c>
      <c r="F237" s="94">
        <v>18.1248</v>
      </c>
    </row>
    <row r="238">
      <c r="A238" s="23" t="s">
        <v>8</v>
      </c>
      <c r="B238" s="23" t="s">
        <v>405</v>
      </c>
      <c r="C238" s="7">
        <v>2010.0</v>
      </c>
      <c r="D238" s="9" t="s">
        <v>5</v>
      </c>
      <c r="E238" s="7">
        <v>23.0</v>
      </c>
      <c r="F238" s="94">
        <v>24.5882</v>
      </c>
    </row>
    <row r="239">
      <c r="A239" s="23" t="s">
        <v>9</v>
      </c>
      <c r="B239" s="23" t="s">
        <v>397</v>
      </c>
      <c r="C239" s="7">
        <v>2010.0</v>
      </c>
      <c r="D239" s="9" t="s">
        <v>5</v>
      </c>
      <c r="E239" s="7">
        <v>23.0</v>
      </c>
      <c r="F239" s="94">
        <v>26.622400000000003</v>
      </c>
    </row>
    <row r="240">
      <c r="A240" s="23" t="s">
        <v>10</v>
      </c>
      <c r="B240" s="23" t="s">
        <v>388</v>
      </c>
      <c r="C240" s="7">
        <v>2010.0</v>
      </c>
      <c r="D240" s="9" t="s">
        <v>5</v>
      </c>
      <c r="E240" s="7">
        <v>23.0</v>
      </c>
      <c r="F240" s="94">
        <v>5.018000000000001</v>
      </c>
    </row>
    <row r="241">
      <c r="A241" s="23" t="s">
        <v>11</v>
      </c>
      <c r="B241" s="23" t="s">
        <v>402</v>
      </c>
      <c r="C241" s="7">
        <v>2010.0</v>
      </c>
      <c r="D241" s="9" t="s">
        <v>5</v>
      </c>
      <c r="E241" s="7">
        <v>23.0</v>
      </c>
      <c r="F241" s="94">
        <v>23.616899999999998</v>
      </c>
    </row>
    <row r="242">
      <c r="A242" s="23" t="s">
        <v>12</v>
      </c>
      <c r="B242" s="23" t="s">
        <v>401</v>
      </c>
      <c r="C242" s="7">
        <v>2010.0</v>
      </c>
      <c r="D242" s="9" t="s">
        <v>5</v>
      </c>
      <c r="E242" s="7">
        <v>23.0</v>
      </c>
      <c r="F242" s="94">
        <v>50.3323</v>
      </c>
    </row>
    <row r="243">
      <c r="A243" s="23" t="s">
        <v>13</v>
      </c>
      <c r="B243" s="23" t="s">
        <v>403</v>
      </c>
      <c r="C243" s="7">
        <v>2010.0</v>
      </c>
      <c r="D243" s="9" t="s">
        <v>5</v>
      </c>
      <c r="E243" s="7">
        <v>23.0</v>
      </c>
      <c r="F243" s="94">
        <v>16.0983</v>
      </c>
    </row>
    <row r="244">
      <c r="A244" s="23" t="s">
        <v>14</v>
      </c>
      <c r="B244" s="23" t="s">
        <v>395</v>
      </c>
      <c r="C244" s="7">
        <v>2010.0</v>
      </c>
      <c r="D244" s="9" t="s">
        <v>5</v>
      </c>
      <c r="E244" s="7">
        <v>23.0</v>
      </c>
      <c r="F244" s="94">
        <v>22.1946</v>
      </c>
    </row>
    <row r="245">
      <c r="A245" s="23" t="s">
        <v>15</v>
      </c>
      <c r="B245" s="23" t="s">
        <v>377</v>
      </c>
      <c r="C245" s="7">
        <v>2010.0</v>
      </c>
      <c r="D245" s="9" t="s">
        <v>5</v>
      </c>
      <c r="E245" s="7">
        <v>23.0</v>
      </c>
      <c r="F245" s="94">
        <v>7.309400000000001</v>
      </c>
    </row>
    <row r="246">
      <c r="A246" s="23" t="s">
        <v>16</v>
      </c>
      <c r="B246" s="23" t="s">
        <v>382</v>
      </c>
      <c r="C246" s="7">
        <v>2010.0</v>
      </c>
      <c r="D246" s="9" t="s">
        <v>5</v>
      </c>
      <c r="E246" s="7">
        <v>23.0</v>
      </c>
      <c r="F246" s="94">
        <v>14.6103</v>
      </c>
    </row>
    <row r="247">
      <c r="A247" s="23" t="s">
        <v>17</v>
      </c>
      <c r="B247" s="23" t="s">
        <v>404</v>
      </c>
      <c r="C247" s="7">
        <v>2010.0</v>
      </c>
      <c r="D247" s="9" t="s">
        <v>5</v>
      </c>
      <c r="E247" s="7">
        <v>23.0</v>
      </c>
      <c r="F247" s="94">
        <v>24.543300000000002</v>
      </c>
    </row>
    <row r="248">
      <c r="A248" s="23" t="s">
        <v>18</v>
      </c>
      <c r="B248" s="23" t="s">
        <v>383</v>
      </c>
      <c r="C248" s="7">
        <v>2010.0</v>
      </c>
      <c r="D248" s="9" t="s">
        <v>5</v>
      </c>
      <c r="E248" s="7">
        <v>23.0</v>
      </c>
      <c r="F248" s="94">
        <v>25.9902</v>
      </c>
    </row>
    <row r="249">
      <c r="A249" s="23" t="s">
        <v>19</v>
      </c>
      <c r="B249" s="23" t="s">
        <v>380</v>
      </c>
      <c r="C249" s="7">
        <v>2010.0</v>
      </c>
      <c r="D249" s="9" t="s">
        <v>5</v>
      </c>
      <c r="E249" s="7">
        <v>23.0</v>
      </c>
      <c r="F249" s="94">
        <v>14.780299999999999</v>
      </c>
    </row>
    <row r="250">
      <c r="A250" s="23" t="s">
        <v>20</v>
      </c>
      <c r="B250" s="23" t="s">
        <v>387</v>
      </c>
      <c r="C250" s="7">
        <v>2010.0</v>
      </c>
      <c r="D250" s="9" t="s">
        <v>5</v>
      </c>
      <c r="E250" s="7">
        <v>23.0</v>
      </c>
      <c r="F250" s="94">
        <v>23.566000000000003</v>
      </c>
    </row>
    <row r="251">
      <c r="A251" s="23" t="s">
        <v>21</v>
      </c>
      <c r="B251" s="23" t="s">
        <v>393</v>
      </c>
      <c r="C251" s="7">
        <v>2010.0</v>
      </c>
      <c r="D251" s="9" t="s">
        <v>5</v>
      </c>
      <c r="E251" s="7">
        <v>23.0</v>
      </c>
      <c r="F251" s="94">
        <v>16.4961</v>
      </c>
    </row>
    <row r="252">
      <c r="A252" s="23" t="s">
        <v>22</v>
      </c>
      <c r="B252" s="23" t="s">
        <v>408</v>
      </c>
      <c r="C252" s="7">
        <v>2010.0</v>
      </c>
      <c r="D252" s="9" t="s">
        <v>5</v>
      </c>
      <c r="E252" s="7">
        <v>23.0</v>
      </c>
      <c r="F252" s="94">
        <v>30.2973</v>
      </c>
    </row>
    <row r="253">
      <c r="A253" s="23" t="s">
        <v>23</v>
      </c>
      <c r="B253" s="23" t="s">
        <v>379</v>
      </c>
      <c r="C253" s="7">
        <v>2010.0</v>
      </c>
      <c r="D253" s="9" t="s">
        <v>5</v>
      </c>
      <c r="E253" s="7">
        <v>23.0</v>
      </c>
      <c r="F253" s="94">
        <v>7.697800000000001</v>
      </c>
    </row>
    <row r="254">
      <c r="A254" s="23" t="s">
        <v>24</v>
      </c>
      <c r="B254" s="23" t="s">
        <v>386</v>
      </c>
      <c r="C254" s="7">
        <v>2010.0</v>
      </c>
      <c r="D254" s="9" t="s">
        <v>5</v>
      </c>
      <c r="E254" s="7">
        <v>23.0</v>
      </c>
      <c r="F254" s="94">
        <v>9.9078</v>
      </c>
    </row>
    <row r="255">
      <c r="A255" s="23" t="s">
        <v>25</v>
      </c>
      <c r="B255" s="23" t="s">
        <v>406</v>
      </c>
      <c r="C255" s="7">
        <v>2010.0</v>
      </c>
      <c r="D255" s="9" t="s">
        <v>5</v>
      </c>
      <c r="E255" s="7">
        <v>23.0</v>
      </c>
      <c r="F255" s="94">
        <v>24.976000000000003</v>
      </c>
    </row>
    <row r="256">
      <c r="A256" s="23" t="s">
        <v>26</v>
      </c>
      <c r="B256" s="23" t="s">
        <v>392</v>
      </c>
      <c r="C256" s="7">
        <v>2010.0</v>
      </c>
      <c r="D256" s="9" t="s">
        <v>5</v>
      </c>
      <c r="E256" s="7">
        <v>23.0</v>
      </c>
      <c r="F256" s="94">
        <v>30.9137</v>
      </c>
    </row>
    <row r="257">
      <c r="A257" s="23" t="s">
        <v>27</v>
      </c>
      <c r="B257" s="23" t="s">
        <v>389</v>
      </c>
      <c r="C257" s="7">
        <v>2010.0</v>
      </c>
      <c r="D257" s="9" t="s">
        <v>5</v>
      </c>
      <c r="E257" s="7">
        <v>23.0</v>
      </c>
      <c r="F257" s="94">
        <v>13.375300000000001</v>
      </c>
    </row>
    <row r="258">
      <c r="A258" s="23" t="s">
        <v>28</v>
      </c>
      <c r="B258" s="23" t="s">
        <v>391</v>
      </c>
      <c r="C258" s="7">
        <v>2010.0</v>
      </c>
      <c r="D258" s="9" t="s">
        <v>5</v>
      </c>
      <c r="E258" s="7">
        <v>23.0</v>
      </c>
      <c r="F258" s="94">
        <v>27.2057</v>
      </c>
    </row>
    <row r="259">
      <c r="A259" s="23" t="s">
        <v>29</v>
      </c>
      <c r="B259" s="23" t="s">
        <v>396</v>
      </c>
      <c r="C259" s="7">
        <v>2010.0</v>
      </c>
      <c r="D259" s="9" t="s">
        <v>5</v>
      </c>
      <c r="E259" s="7">
        <v>23.0</v>
      </c>
      <c r="F259" s="94">
        <v>28.3561</v>
      </c>
    </row>
    <row r="260">
      <c r="A260" s="23" t="s">
        <v>30</v>
      </c>
      <c r="B260" s="23" t="s">
        <v>376</v>
      </c>
      <c r="C260" s="7">
        <v>2010.0</v>
      </c>
      <c r="D260" s="9" t="s">
        <v>5</v>
      </c>
      <c r="E260" s="7">
        <v>23.0</v>
      </c>
      <c r="F260" s="94">
        <v>19.622500000000002</v>
      </c>
    </row>
    <row r="261">
      <c r="A261" s="23" t="s">
        <v>31</v>
      </c>
      <c r="B261" s="23" t="s">
        <v>407</v>
      </c>
      <c r="C261" s="7">
        <v>2010.0</v>
      </c>
      <c r="D261" s="9" t="s">
        <v>5</v>
      </c>
      <c r="E261" s="7">
        <v>23.0</v>
      </c>
      <c r="F261" s="94">
        <v>20.6972</v>
      </c>
    </row>
    <row r="262">
      <c r="A262" s="23" t="s">
        <v>32</v>
      </c>
      <c r="B262" s="23" t="s">
        <v>381</v>
      </c>
      <c r="C262" s="7">
        <v>2010.0</v>
      </c>
      <c r="D262" s="9" t="s">
        <v>5</v>
      </c>
      <c r="E262" s="7">
        <v>23.0</v>
      </c>
      <c r="F262" s="94">
        <v>16.3054</v>
      </c>
    </row>
    <row r="263">
      <c r="A263" s="23" t="s">
        <v>33</v>
      </c>
      <c r="B263" s="23" t="s">
        <v>390</v>
      </c>
      <c r="C263" s="7">
        <v>2010.0</v>
      </c>
      <c r="D263" s="9" t="s">
        <v>5</v>
      </c>
      <c r="E263" s="7">
        <v>23.0</v>
      </c>
      <c r="F263" s="94">
        <v>12.4709</v>
      </c>
    </row>
    <row r="264">
      <c r="A264" s="23" t="s">
        <v>34</v>
      </c>
      <c r="B264" s="23" t="s">
        <v>398</v>
      </c>
      <c r="C264" s="7">
        <v>2010.0</v>
      </c>
      <c r="D264" s="9" t="s">
        <v>5</v>
      </c>
      <c r="E264" s="7">
        <v>23.0</v>
      </c>
      <c r="F264" s="94">
        <v>10.8332</v>
      </c>
    </row>
    <row r="265">
      <c r="A265" s="23" t="s">
        <v>35</v>
      </c>
      <c r="B265" s="23" t="s">
        <v>399</v>
      </c>
      <c r="C265" s="7">
        <v>2010.0</v>
      </c>
      <c r="D265" s="9" t="s">
        <v>5</v>
      </c>
      <c r="E265" s="7">
        <v>23.0</v>
      </c>
      <c r="F265" s="94">
        <v>18.6172</v>
      </c>
    </row>
    <row r="266">
      <c r="A266" s="96" t="s">
        <v>4</v>
      </c>
      <c r="B266" s="23" t="s">
        <v>378</v>
      </c>
      <c r="C266" s="5">
        <v>2022.0</v>
      </c>
      <c r="D266" s="7" t="s">
        <v>5</v>
      </c>
      <c r="E266" s="7">
        <v>23.0</v>
      </c>
      <c r="F266" s="97">
        <v>52.0</v>
      </c>
    </row>
    <row r="267">
      <c r="A267" s="96" t="s">
        <v>5</v>
      </c>
      <c r="B267" s="23" t="s">
        <v>384</v>
      </c>
      <c r="C267" s="5">
        <v>2022.0</v>
      </c>
      <c r="D267" s="7" t="s">
        <v>5</v>
      </c>
      <c r="E267" s="7">
        <v>23.0</v>
      </c>
      <c r="F267" s="97">
        <v>57.9</v>
      </c>
    </row>
    <row r="268">
      <c r="A268" s="96" t="s">
        <v>6</v>
      </c>
      <c r="B268" s="23" t="s">
        <v>394</v>
      </c>
      <c r="C268" s="5">
        <v>2022.0</v>
      </c>
      <c r="D268" s="7" t="s">
        <v>5</v>
      </c>
      <c r="E268" s="7">
        <v>23.0</v>
      </c>
      <c r="F268" s="97">
        <v>51.9</v>
      </c>
    </row>
    <row r="269">
      <c r="A269" s="96" t="s">
        <v>7</v>
      </c>
      <c r="B269" s="23" t="s">
        <v>385</v>
      </c>
      <c r="C269" s="5">
        <v>2022.0</v>
      </c>
      <c r="D269" s="7" t="s">
        <v>5</v>
      </c>
      <c r="E269" s="7">
        <v>23.0</v>
      </c>
      <c r="F269" s="97">
        <v>41.5</v>
      </c>
    </row>
    <row r="270">
      <c r="A270" s="96" t="s">
        <v>8</v>
      </c>
      <c r="B270" s="23" t="s">
        <v>405</v>
      </c>
      <c r="C270" s="5">
        <v>2022.0</v>
      </c>
      <c r="D270" s="7" t="s">
        <v>5</v>
      </c>
      <c r="E270" s="7">
        <v>23.0</v>
      </c>
      <c r="F270" s="97">
        <v>45.0</v>
      </c>
    </row>
    <row r="271">
      <c r="A271" s="96" t="s">
        <v>9</v>
      </c>
      <c r="B271" s="23" t="s">
        <v>397</v>
      </c>
      <c r="C271" s="5">
        <v>2022.0</v>
      </c>
      <c r="D271" s="7" t="s">
        <v>5</v>
      </c>
      <c r="E271" s="7">
        <v>23.0</v>
      </c>
      <c r="F271" s="97">
        <v>48.3</v>
      </c>
    </row>
    <row r="272">
      <c r="A272" s="96" t="s">
        <v>10</v>
      </c>
      <c r="B272" s="23" t="s">
        <v>388</v>
      </c>
      <c r="C272" s="5">
        <v>2022.0</v>
      </c>
      <c r="D272" s="7" t="s">
        <v>5</v>
      </c>
      <c r="E272" s="7">
        <v>23.0</v>
      </c>
      <c r="F272" s="97">
        <v>24.5</v>
      </c>
    </row>
    <row r="273">
      <c r="A273" s="96" t="s">
        <v>11</v>
      </c>
      <c r="B273" s="23" t="s">
        <v>402</v>
      </c>
      <c r="C273" s="5">
        <v>2022.0</v>
      </c>
      <c r="D273" s="7" t="s">
        <v>5</v>
      </c>
      <c r="E273" s="7">
        <v>23.0</v>
      </c>
      <c r="F273" s="97">
        <v>48.6</v>
      </c>
    </row>
    <row r="274">
      <c r="A274" s="96" t="s">
        <v>12</v>
      </c>
      <c r="B274" s="23" t="s">
        <v>401</v>
      </c>
      <c r="C274" s="5">
        <v>2022.0</v>
      </c>
      <c r="D274" s="7" t="s">
        <v>5</v>
      </c>
      <c r="E274" s="7">
        <v>23.0</v>
      </c>
      <c r="F274" s="97">
        <v>64.1</v>
      </c>
    </row>
    <row r="275">
      <c r="A275" s="5">
        <v>10.0</v>
      </c>
      <c r="B275" s="23" t="s">
        <v>403</v>
      </c>
      <c r="C275" s="5">
        <v>2022.0</v>
      </c>
      <c r="D275" s="7" t="s">
        <v>5</v>
      </c>
      <c r="E275" s="7">
        <v>23.0</v>
      </c>
      <c r="F275" s="97">
        <v>43.4</v>
      </c>
    </row>
    <row r="276">
      <c r="A276" s="5">
        <v>11.0</v>
      </c>
      <c r="B276" s="23" t="s">
        <v>395</v>
      </c>
      <c r="C276" s="5">
        <v>2022.0</v>
      </c>
      <c r="D276" s="7" t="s">
        <v>5</v>
      </c>
      <c r="E276" s="7">
        <v>23.0</v>
      </c>
      <c r="F276" s="97">
        <v>37.9</v>
      </c>
    </row>
    <row r="277">
      <c r="A277" s="5">
        <v>12.0</v>
      </c>
      <c r="B277" s="23" t="s">
        <v>377</v>
      </c>
      <c r="C277" s="5">
        <v>2022.0</v>
      </c>
      <c r="D277" s="7" t="s">
        <v>5</v>
      </c>
      <c r="E277" s="7">
        <v>23.0</v>
      </c>
      <c r="F277" s="97">
        <v>27.7</v>
      </c>
    </row>
    <row r="278">
      <c r="A278" s="5">
        <v>13.0</v>
      </c>
      <c r="B278" s="23" t="s">
        <v>382</v>
      </c>
      <c r="C278" s="5">
        <v>2022.0</v>
      </c>
      <c r="D278" s="7" t="s">
        <v>5</v>
      </c>
      <c r="E278" s="7">
        <v>23.0</v>
      </c>
      <c r="F278" s="97">
        <v>38.0</v>
      </c>
    </row>
    <row r="279">
      <c r="A279" s="5">
        <v>14.0</v>
      </c>
      <c r="B279" s="23" t="s">
        <v>404</v>
      </c>
      <c r="C279" s="5">
        <v>2022.0</v>
      </c>
      <c r="D279" s="7" t="s">
        <v>5</v>
      </c>
      <c r="E279" s="7">
        <v>23.0</v>
      </c>
      <c r="F279" s="97">
        <v>49.6</v>
      </c>
    </row>
    <row r="280">
      <c r="A280" s="5">
        <v>15.0</v>
      </c>
      <c r="B280" s="23" t="s">
        <v>383</v>
      </c>
      <c r="C280" s="5">
        <v>2022.0</v>
      </c>
      <c r="D280" s="7" t="s">
        <v>5</v>
      </c>
      <c r="E280" s="7">
        <v>23.0</v>
      </c>
      <c r="F280" s="97">
        <v>46.4</v>
      </c>
    </row>
    <row r="281">
      <c r="A281" s="5">
        <v>16.0</v>
      </c>
      <c r="B281" s="23" t="s">
        <v>380</v>
      </c>
      <c r="C281" s="5">
        <v>2022.0</v>
      </c>
      <c r="D281" s="7" t="s">
        <v>5</v>
      </c>
      <c r="E281" s="7">
        <v>23.0</v>
      </c>
      <c r="F281" s="97">
        <v>33.8</v>
      </c>
    </row>
    <row r="282">
      <c r="A282" s="5">
        <v>17.0</v>
      </c>
      <c r="B282" s="23" t="s">
        <v>387</v>
      </c>
      <c r="C282" s="5">
        <v>2022.0</v>
      </c>
      <c r="D282" s="7" t="s">
        <v>5</v>
      </c>
      <c r="E282" s="7">
        <v>23.0</v>
      </c>
      <c r="F282" s="97">
        <v>42.2</v>
      </c>
    </row>
    <row r="283">
      <c r="A283" s="5">
        <v>18.0</v>
      </c>
      <c r="B283" s="23" t="s">
        <v>393</v>
      </c>
      <c r="C283" s="5">
        <v>2022.0</v>
      </c>
      <c r="D283" s="7" t="s">
        <v>5</v>
      </c>
      <c r="E283" s="7">
        <v>23.0</v>
      </c>
      <c r="F283" s="97">
        <v>41.2</v>
      </c>
    </row>
    <row r="284">
      <c r="A284" s="5">
        <v>19.0</v>
      </c>
      <c r="B284" s="23" t="s">
        <v>408</v>
      </c>
      <c r="C284" s="5">
        <v>2022.0</v>
      </c>
      <c r="D284" s="7" t="s">
        <v>5</v>
      </c>
      <c r="E284" s="7">
        <v>23.0</v>
      </c>
      <c r="F284" s="97">
        <v>56.2</v>
      </c>
    </row>
    <row r="285">
      <c r="A285" s="5">
        <v>20.0</v>
      </c>
      <c r="B285" s="23" t="s">
        <v>379</v>
      </c>
      <c r="C285" s="5">
        <v>2022.0</v>
      </c>
      <c r="D285" s="7" t="s">
        <v>5</v>
      </c>
      <c r="E285" s="7">
        <v>23.0</v>
      </c>
      <c r="F285" s="97">
        <v>27.9</v>
      </c>
    </row>
    <row r="286">
      <c r="A286" s="5">
        <v>21.0</v>
      </c>
      <c r="B286" s="23" t="s">
        <v>386</v>
      </c>
      <c r="C286" s="5">
        <v>2022.0</v>
      </c>
      <c r="D286" s="7" t="s">
        <v>5</v>
      </c>
      <c r="E286" s="7">
        <v>23.0</v>
      </c>
      <c r="F286" s="97">
        <v>36.7</v>
      </c>
    </row>
    <row r="287">
      <c r="A287" s="5">
        <v>22.0</v>
      </c>
      <c r="B287" s="23" t="s">
        <v>406</v>
      </c>
      <c r="C287" s="5">
        <v>2022.0</v>
      </c>
      <c r="D287" s="7" t="s">
        <v>5</v>
      </c>
      <c r="E287" s="7">
        <v>23.0</v>
      </c>
      <c r="F287" s="97">
        <v>49.9</v>
      </c>
    </row>
    <row r="288">
      <c r="A288" s="5">
        <v>23.0</v>
      </c>
      <c r="B288" s="23" t="s">
        <v>392</v>
      </c>
      <c r="C288" s="5">
        <v>2022.0</v>
      </c>
      <c r="D288" s="7" t="s">
        <v>5</v>
      </c>
      <c r="E288" s="7">
        <v>23.0</v>
      </c>
      <c r="F288" s="97">
        <v>44.8</v>
      </c>
    </row>
    <row r="289">
      <c r="A289" s="5">
        <v>24.0</v>
      </c>
      <c r="B289" s="23" t="s">
        <v>389</v>
      </c>
      <c r="C289" s="5">
        <v>2022.0</v>
      </c>
      <c r="D289" s="7" t="s">
        <v>5</v>
      </c>
      <c r="E289" s="7">
        <v>23.0</v>
      </c>
      <c r="F289" s="97">
        <v>40.1</v>
      </c>
    </row>
    <row r="290">
      <c r="A290" s="5">
        <v>25.0</v>
      </c>
      <c r="B290" s="23" t="s">
        <v>391</v>
      </c>
      <c r="C290" s="5">
        <v>2022.0</v>
      </c>
      <c r="D290" s="7" t="s">
        <v>5</v>
      </c>
      <c r="E290" s="7">
        <v>23.0</v>
      </c>
      <c r="F290" s="97">
        <v>45.1</v>
      </c>
    </row>
    <row r="291">
      <c r="A291" s="5">
        <v>26.0</v>
      </c>
      <c r="B291" s="23" t="s">
        <v>396</v>
      </c>
      <c r="C291" s="5">
        <v>2022.0</v>
      </c>
      <c r="D291" s="7" t="s">
        <v>5</v>
      </c>
      <c r="E291" s="7">
        <v>23.0</v>
      </c>
      <c r="F291" s="97">
        <v>48.9</v>
      </c>
    </row>
    <row r="292">
      <c r="A292" s="5">
        <v>27.0</v>
      </c>
      <c r="B292" s="23" t="s">
        <v>376</v>
      </c>
      <c r="C292" s="5">
        <v>2022.0</v>
      </c>
      <c r="D292" s="7" t="s">
        <v>5</v>
      </c>
      <c r="E292" s="7">
        <v>23.0</v>
      </c>
      <c r="F292" s="97">
        <v>34.4</v>
      </c>
    </row>
    <row r="293">
      <c r="A293" s="5">
        <v>28.0</v>
      </c>
      <c r="B293" s="23" t="s">
        <v>407</v>
      </c>
      <c r="C293" s="5">
        <v>2022.0</v>
      </c>
      <c r="D293" s="7" t="s">
        <v>5</v>
      </c>
      <c r="E293" s="7">
        <v>23.0</v>
      </c>
      <c r="F293" s="97">
        <v>44.8</v>
      </c>
    </row>
    <row r="294">
      <c r="A294" s="5">
        <v>29.0</v>
      </c>
      <c r="B294" s="23" t="s">
        <v>381</v>
      </c>
      <c r="C294" s="5">
        <v>2022.0</v>
      </c>
      <c r="D294" s="7" t="s">
        <v>5</v>
      </c>
      <c r="E294" s="7">
        <v>23.0</v>
      </c>
      <c r="F294" s="97">
        <v>38.4</v>
      </c>
    </row>
    <row r="295">
      <c r="A295" s="5">
        <v>30.0</v>
      </c>
      <c r="B295" s="23" t="s">
        <v>390</v>
      </c>
      <c r="C295" s="5">
        <v>2022.0</v>
      </c>
      <c r="D295" s="7" t="s">
        <v>5</v>
      </c>
      <c r="E295" s="7">
        <v>23.0</v>
      </c>
      <c r="F295" s="97">
        <v>31.9</v>
      </c>
    </row>
    <row r="296">
      <c r="A296" s="5">
        <v>31.0</v>
      </c>
      <c r="B296" s="23" t="s">
        <v>398</v>
      </c>
      <c r="C296" s="5">
        <v>2022.0</v>
      </c>
      <c r="D296" s="7" t="s">
        <v>5</v>
      </c>
      <c r="E296" s="7">
        <v>23.0</v>
      </c>
      <c r="F296" s="97">
        <v>44.7</v>
      </c>
    </row>
    <row r="297">
      <c r="A297" s="5">
        <v>32.0</v>
      </c>
      <c r="B297" s="23" t="s">
        <v>399</v>
      </c>
      <c r="C297" s="5">
        <v>2022.0</v>
      </c>
      <c r="D297" s="7" t="s">
        <v>5</v>
      </c>
      <c r="E297" s="7">
        <v>23.0</v>
      </c>
      <c r="F297" s="98">
        <v>39.3</v>
      </c>
    </row>
    <row r="298">
      <c r="A298" s="96" t="s">
        <v>3</v>
      </c>
      <c r="B298" s="23" t="s">
        <v>400</v>
      </c>
      <c r="C298" s="5">
        <v>2022.0</v>
      </c>
      <c r="D298" s="7" t="s">
        <v>5</v>
      </c>
      <c r="E298" s="7">
        <v>23.0</v>
      </c>
      <c r="F298" s="99">
        <v>43.9</v>
      </c>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3.88"/>
  </cols>
  <sheetData>
    <row r="1">
      <c r="A1" s="38" t="s">
        <v>1</v>
      </c>
      <c r="B1" s="38" t="s">
        <v>374</v>
      </c>
      <c r="C1" s="38" t="s">
        <v>0</v>
      </c>
      <c r="D1" s="38" t="s">
        <v>37</v>
      </c>
      <c r="E1" s="38" t="s">
        <v>39</v>
      </c>
      <c r="F1" s="38" t="s">
        <v>375</v>
      </c>
    </row>
    <row r="2">
      <c r="A2" s="100" t="s">
        <v>3</v>
      </c>
      <c r="B2" s="38" t="s">
        <v>400</v>
      </c>
      <c r="C2" s="101">
        <v>2015.0</v>
      </c>
      <c r="D2" s="102" t="s">
        <v>5</v>
      </c>
      <c r="E2" s="101">
        <v>24.0</v>
      </c>
      <c r="F2" s="101">
        <v>39.2</v>
      </c>
    </row>
    <row r="3">
      <c r="A3" s="100" t="s">
        <v>4</v>
      </c>
      <c r="B3" s="38" t="s">
        <v>378</v>
      </c>
      <c r="C3" s="101">
        <v>2015.0</v>
      </c>
      <c r="D3" s="102" t="s">
        <v>5</v>
      </c>
      <c r="E3" s="101">
        <v>24.0</v>
      </c>
      <c r="F3" s="38">
        <v>40.3</v>
      </c>
    </row>
    <row r="4">
      <c r="A4" s="38" t="s">
        <v>5</v>
      </c>
      <c r="B4" s="38" t="s">
        <v>384</v>
      </c>
      <c r="C4" s="101">
        <v>2015.0</v>
      </c>
      <c r="D4" s="102" t="s">
        <v>5</v>
      </c>
      <c r="E4" s="101">
        <v>24.0</v>
      </c>
      <c r="F4" s="38">
        <v>56.5</v>
      </c>
    </row>
    <row r="5">
      <c r="A5" s="38" t="s">
        <v>6</v>
      </c>
      <c r="B5" s="38" t="s">
        <v>394</v>
      </c>
      <c r="C5" s="101">
        <v>2015.0</v>
      </c>
      <c r="D5" s="102" t="s">
        <v>5</v>
      </c>
      <c r="E5" s="101">
        <v>24.0</v>
      </c>
      <c r="F5" s="38">
        <v>57.7</v>
      </c>
    </row>
    <row r="6">
      <c r="A6" s="38" t="s">
        <v>7</v>
      </c>
      <c r="B6" s="38" t="s">
        <v>385</v>
      </c>
      <c r="C6" s="101">
        <v>2015.0</v>
      </c>
      <c r="D6" s="102" t="s">
        <v>5</v>
      </c>
      <c r="E6" s="101">
        <v>24.0</v>
      </c>
      <c r="F6" s="38">
        <v>40.2</v>
      </c>
    </row>
    <row r="7">
      <c r="A7" s="38" t="s">
        <v>8</v>
      </c>
      <c r="B7" s="38" t="s">
        <v>405</v>
      </c>
      <c r="C7" s="101">
        <v>2015.0</v>
      </c>
      <c r="D7" s="102" t="s">
        <v>5</v>
      </c>
      <c r="E7" s="101">
        <v>24.0</v>
      </c>
      <c r="F7" s="38">
        <v>41.0</v>
      </c>
    </row>
    <row r="8">
      <c r="A8" s="38" t="s">
        <v>9</v>
      </c>
      <c r="B8" s="38" t="s">
        <v>397</v>
      </c>
      <c r="C8" s="101">
        <v>2015.0</v>
      </c>
      <c r="D8" s="102" t="s">
        <v>5</v>
      </c>
      <c r="E8" s="101">
        <v>24.0</v>
      </c>
      <c r="F8" s="38">
        <v>47.8</v>
      </c>
    </row>
    <row r="9">
      <c r="A9" s="38" t="s">
        <v>10</v>
      </c>
      <c r="B9" s="38" t="s">
        <v>388</v>
      </c>
      <c r="C9" s="101">
        <v>2015.0</v>
      </c>
      <c r="D9" s="102" t="s">
        <v>5</v>
      </c>
      <c r="E9" s="101">
        <v>24.0</v>
      </c>
      <c r="F9" s="38">
        <v>13.1</v>
      </c>
    </row>
    <row r="10">
      <c r="A10" s="38" t="s">
        <v>11</v>
      </c>
      <c r="B10" s="38" t="s">
        <v>402</v>
      </c>
      <c r="C10" s="101">
        <v>2015.0</v>
      </c>
      <c r="D10" s="102" t="s">
        <v>5</v>
      </c>
      <c r="E10" s="101">
        <v>24.0</v>
      </c>
      <c r="F10" s="38">
        <v>41.8</v>
      </c>
    </row>
    <row r="11">
      <c r="A11" s="38" t="s">
        <v>12</v>
      </c>
      <c r="B11" s="38" t="s">
        <v>401</v>
      </c>
      <c r="C11" s="101">
        <v>2015.0</v>
      </c>
      <c r="D11" s="102" t="s">
        <v>5</v>
      </c>
      <c r="E11" s="101">
        <v>24.0</v>
      </c>
      <c r="F11" s="38">
        <v>63.1</v>
      </c>
    </row>
    <row r="12">
      <c r="A12" s="38" t="s">
        <v>13</v>
      </c>
      <c r="B12" s="38" t="s">
        <v>403</v>
      </c>
      <c r="C12" s="101">
        <v>2015.0</v>
      </c>
      <c r="D12" s="102" t="s">
        <v>5</v>
      </c>
      <c r="E12" s="101">
        <v>24.0</v>
      </c>
      <c r="F12" s="38">
        <v>28.2</v>
      </c>
    </row>
    <row r="13">
      <c r="A13" s="38" t="s">
        <v>14</v>
      </c>
      <c r="B13" s="38" t="s">
        <v>395</v>
      </c>
      <c r="C13" s="101">
        <v>2015.0</v>
      </c>
      <c r="D13" s="102" t="s">
        <v>5</v>
      </c>
      <c r="E13" s="101">
        <v>24.0</v>
      </c>
      <c r="F13" s="38">
        <v>36.3</v>
      </c>
    </row>
    <row r="14">
      <c r="A14" s="38" t="s">
        <v>15</v>
      </c>
      <c r="B14" s="38" t="s">
        <v>377</v>
      </c>
      <c r="C14" s="101">
        <v>2015.0</v>
      </c>
      <c r="D14" s="102" t="s">
        <v>5</v>
      </c>
      <c r="E14" s="101">
        <v>24.0</v>
      </c>
      <c r="F14" s="38">
        <v>21.7</v>
      </c>
    </row>
    <row r="15">
      <c r="A15" s="38" t="s">
        <v>16</v>
      </c>
      <c r="B15" s="38" t="s">
        <v>382</v>
      </c>
      <c r="C15" s="101">
        <v>2015.0</v>
      </c>
      <c r="D15" s="102" t="s">
        <v>5</v>
      </c>
      <c r="E15" s="101">
        <v>24.0</v>
      </c>
      <c r="F15" s="38">
        <v>31.8</v>
      </c>
    </row>
    <row r="16">
      <c r="A16" s="38" t="s">
        <v>17</v>
      </c>
      <c r="B16" s="38" t="s">
        <v>404</v>
      </c>
      <c r="C16" s="101">
        <v>2015.0</v>
      </c>
      <c r="D16" s="102" t="s">
        <v>5</v>
      </c>
      <c r="E16" s="101">
        <v>24.0</v>
      </c>
      <c r="F16" s="38">
        <v>47.4</v>
      </c>
    </row>
    <row r="17">
      <c r="A17" s="38" t="s">
        <v>18</v>
      </c>
      <c r="B17" s="38" t="s">
        <v>383</v>
      </c>
      <c r="C17" s="101">
        <v>2015.0</v>
      </c>
      <c r="D17" s="102" t="s">
        <v>5</v>
      </c>
      <c r="E17" s="101">
        <v>24.0</v>
      </c>
      <c r="F17" s="38">
        <v>40.9</v>
      </c>
    </row>
    <row r="18">
      <c r="A18" s="38" t="s">
        <v>19</v>
      </c>
      <c r="B18" s="38" t="s">
        <v>380</v>
      </c>
      <c r="C18" s="101">
        <v>2015.0</v>
      </c>
      <c r="D18" s="102" t="s">
        <v>5</v>
      </c>
      <c r="E18" s="101">
        <v>24.0</v>
      </c>
      <c r="F18" s="38">
        <v>25.0</v>
      </c>
    </row>
    <row r="19">
      <c r="A19" s="38" t="s">
        <v>20</v>
      </c>
      <c r="B19" s="38" t="s">
        <v>387</v>
      </c>
      <c r="C19" s="101">
        <v>2015.0</v>
      </c>
      <c r="D19" s="102" t="s">
        <v>5</v>
      </c>
      <c r="E19" s="101">
        <v>24.0</v>
      </c>
      <c r="F19" s="38">
        <v>40.5</v>
      </c>
    </row>
    <row r="20">
      <c r="A20" s="38" t="s">
        <v>21</v>
      </c>
      <c r="B20" s="38" t="s">
        <v>393</v>
      </c>
      <c r="C20" s="101">
        <v>2015.0</v>
      </c>
      <c r="D20" s="102" t="s">
        <v>5</v>
      </c>
      <c r="E20" s="101">
        <v>24.0</v>
      </c>
      <c r="F20" s="38">
        <v>34.5</v>
      </c>
    </row>
    <row r="21">
      <c r="A21" s="38" t="s">
        <v>22</v>
      </c>
      <c r="B21" s="38" t="s">
        <v>408</v>
      </c>
      <c r="C21" s="101">
        <v>2015.0</v>
      </c>
      <c r="D21" s="102" t="s">
        <v>5</v>
      </c>
      <c r="E21" s="101">
        <v>24.0</v>
      </c>
      <c r="F21" s="38">
        <v>59.1</v>
      </c>
    </row>
    <row r="22">
      <c r="A22" s="38" t="s">
        <v>23</v>
      </c>
      <c r="B22" s="38" t="s">
        <v>379</v>
      </c>
      <c r="C22" s="101">
        <v>2015.0</v>
      </c>
      <c r="D22" s="102" t="s">
        <v>5</v>
      </c>
      <c r="E22" s="101">
        <v>24.0</v>
      </c>
      <c r="F22" s="38">
        <v>17.8</v>
      </c>
    </row>
    <row r="23">
      <c r="A23" s="38" t="s">
        <v>24</v>
      </c>
      <c r="B23" s="38" t="s">
        <v>386</v>
      </c>
      <c r="C23" s="101">
        <v>2015.0</v>
      </c>
      <c r="D23" s="102" t="s">
        <v>5</v>
      </c>
      <c r="E23" s="101">
        <v>24.0</v>
      </c>
      <c r="F23" s="38">
        <v>26.0</v>
      </c>
    </row>
    <row r="24">
      <c r="A24" s="38" t="s">
        <v>25</v>
      </c>
      <c r="B24" s="38" t="s">
        <v>406</v>
      </c>
      <c r="C24" s="101">
        <v>2015.0</v>
      </c>
      <c r="D24" s="102" t="s">
        <v>5</v>
      </c>
      <c r="E24" s="101">
        <v>24.0</v>
      </c>
      <c r="F24" s="38">
        <v>43.4</v>
      </c>
    </row>
    <row r="25">
      <c r="A25" s="38" t="s">
        <v>26</v>
      </c>
      <c r="B25" s="38" t="s">
        <v>392</v>
      </c>
      <c r="C25" s="101">
        <v>2015.0</v>
      </c>
      <c r="D25" s="102" t="s">
        <v>5</v>
      </c>
      <c r="E25" s="101">
        <v>24.0</v>
      </c>
      <c r="F25" s="38">
        <v>50.0</v>
      </c>
    </row>
    <row r="26">
      <c r="A26" s="38" t="s">
        <v>27</v>
      </c>
      <c r="B26" s="38" t="s">
        <v>389</v>
      </c>
      <c r="C26" s="101">
        <v>2015.0</v>
      </c>
      <c r="D26" s="102" t="s">
        <v>5</v>
      </c>
      <c r="E26" s="101">
        <v>24.0</v>
      </c>
      <c r="F26" s="38">
        <v>40.0</v>
      </c>
    </row>
    <row r="27">
      <c r="A27" s="38" t="s">
        <v>28</v>
      </c>
      <c r="B27" s="38" t="s">
        <v>391</v>
      </c>
      <c r="C27" s="101">
        <v>2015.0</v>
      </c>
      <c r="D27" s="102" t="s">
        <v>5</v>
      </c>
      <c r="E27" s="101">
        <v>24.0</v>
      </c>
      <c r="F27" s="38">
        <v>38.4</v>
      </c>
    </row>
    <row r="28">
      <c r="A28" s="38" t="s">
        <v>29</v>
      </c>
      <c r="B28" s="38" t="s">
        <v>396</v>
      </c>
      <c r="C28" s="101">
        <v>2015.0</v>
      </c>
      <c r="D28" s="102" t="s">
        <v>5</v>
      </c>
      <c r="E28" s="101">
        <v>24.0</v>
      </c>
      <c r="F28" s="38">
        <v>57.1</v>
      </c>
    </row>
    <row r="29">
      <c r="A29" s="38" t="s">
        <v>30</v>
      </c>
      <c r="B29" s="38" t="s">
        <v>376</v>
      </c>
      <c r="C29" s="101">
        <v>2015.0</v>
      </c>
      <c r="D29" s="102" t="s">
        <v>5</v>
      </c>
      <c r="E29" s="101">
        <v>24.0</v>
      </c>
      <c r="F29" s="101">
        <v>21.5</v>
      </c>
    </row>
    <row r="30">
      <c r="A30" s="38" t="s">
        <v>31</v>
      </c>
      <c r="B30" s="38" t="s">
        <v>407</v>
      </c>
      <c r="C30" s="101">
        <v>2015.0</v>
      </c>
      <c r="D30" s="102" t="s">
        <v>5</v>
      </c>
      <c r="E30" s="101">
        <v>24.0</v>
      </c>
      <c r="F30" s="101">
        <v>44.4</v>
      </c>
    </row>
    <row r="31">
      <c r="A31" s="38" t="s">
        <v>32</v>
      </c>
      <c r="B31" s="38" t="s">
        <v>381</v>
      </c>
      <c r="C31" s="101">
        <v>2015.0</v>
      </c>
      <c r="D31" s="102" t="s">
        <v>5</v>
      </c>
      <c r="E31" s="101">
        <v>24.0</v>
      </c>
      <c r="F31" s="101">
        <v>23.4</v>
      </c>
    </row>
    <row r="32">
      <c r="A32" s="38" t="s">
        <v>33</v>
      </c>
      <c r="B32" s="38" t="s">
        <v>390</v>
      </c>
      <c r="C32" s="101">
        <v>2015.0</v>
      </c>
      <c r="D32" s="102" t="s">
        <v>5</v>
      </c>
      <c r="E32" s="101">
        <v>24.0</v>
      </c>
      <c r="F32" s="101">
        <v>26.7</v>
      </c>
      <c r="I32" s="103"/>
    </row>
    <row r="33">
      <c r="A33" s="38" t="s">
        <v>34</v>
      </c>
      <c r="B33" s="38" t="s">
        <v>398</v>
      </c>
      <c r="C33" s="101">
        <v>2015.0</v>
      </c>
      <c r="D33" s="102" t="s">
        <v>5</v>
      </c>
      <c r="E33" s="101">
        <v>24.0</v>
      </c>
      <c r="F33" s="101">
        <v>47.3</v>
      </c>
    </row>
    <row r="34">
      <c r="A34" s="38" t="s">
        <v>35</v>
      </c>
      <c r="B34" s="38" t="s">
        <v>399</v>
      </c>
      <c r="C34" s="101">
        <v>2015.0</v>
      </c>
      <c r="D34" s="102" t="s">
        <v>5</v>
      </c>
      <c r="E34" s="101">
        <v>24.0</v>
      </c>
      <c r="F34" s="101">
        <v>29.9</v>
      </c>
    </row>
    <row r="35">
      <c r="A35" s="100" t="s">
        <v>3</v>
      </c>
      <c r="B35" s="38" t="s">
        <v>400</v>
      </c>
      <c r="C35" s="101">
        <v>2016.0</v>
      </c>
      <c r="D35" s="102" t="s">
        <v>5</v>
      </c>
      <c r="E35" s="101">
        <v>24.0</v>
      </c>
      <c r="F35" s="101">
        <v>47.0</v>
      </c>
    </row>
    <row r="36">
      <c r="A36" s="100" t="s">
        <v>4</v>
      </c>
      <c r="B36" s="38" t="s">
        <v>378</v>
      </c>
      <c r="C36" s="101">
        <v>2016.0</v>
      </c>
      <c r="D36" s="102" t="s">
        <v>5</v>
      </c>
      <c r="E36" s="101">
        <v>24.0</v>
      </c>
      <c r="F36" s="38">
        <v>46.9</v>
      </c>
    </row>
    <row r="37">
      <c r="A37" s="38" t="s">
        <v>5</v>
      </c>
      <c r="B37" s="38" t="s">
        <v>384</v>
      </c>
      <c r="C37" s="101">
        <v>2016.0</v>
      </c>
      <c r="D37" s="102" t="s">
        <v>5</v>
      </c>
      <c r="E37" s="101">
        <v>24.0</v>
      </c>
      <c r="F37" s="38">
        <v>68.0</v>
      </c>
    </row>
    <row r="38">
      <c r="A38" s="38" t="s">
        <v>6</v>
      </c>
      <c r="B38" s="38" t="s">
        <v>394</v>
      </c>
      <c r="C38" s="101">
        <v>2016.0</v>
      </c>
      <c r="D38" s="102" t="s">
        <v>5</v>
      </c>
      <c r="E38" s="101">
        <v>24.0</v>
      </c>
      <c r="F38" s="38">
        <v>75.5</v>
      </c>
    </row>
    <row r="39">
      <c r="A39" s="38" t="s">
        <v>7</v>
      </c>
      <c r="B39" s="38" t="s">
        <v>385</v>
      </c>
      <c r="C39" s="101">
        <v>2016.0</v>
      </c>
      <c r="D39" s="102" t="s">
        <v>5</v>
      </c>
      <c r="E39" s="101">
        <v>24.0</v>
      </c>
      <c r="F39" s="38">
        <v>53.7</v>
      </c>
    </row>
    <row r="40">
      <c r="A40" s="38" t="s">
        <v>8</v>
      </c>
      <c r="B40" s="38" t="s">
        <v>405</v>
      </c>
      <c r="C40" s="101">
        <v>2016.0</v>
      </c>
      <c r="D40" s="102" t="s">
        <v>5</v>
      </c>
      <c r="E40" s="101">
        <v>24.0</v>
      </c>
      <c r="F40" s="38">
        <v>52.2</v>
      </c>
    </row>
    <row r="41">
      <c r="A41" s="38" t="s">
        <v>9</v>
      </c>
      <c r="B41" s="38" t="s">
        <v>397</v>
      </c>
      <c r="C41" s="101">
        <v>2016.0</v>
      </c>
      <c r="D41" s="102" t="s">
        <v>5</v>
      </c>
      <c r="E41" s="101">
        <v>24.0</v>
      </c>
      <c r="F41" s="38">
        <v>54.3</v>
      </c>
    </row>
    <row r="42">
      <c r="A42" s="38" t="s">
        <v>10</v>
      </c>
      <c r="B42" s="38" t="s">
        <v>388</v>
      </c>
      <c r="C42" s="101">
        <v>2016.0</v>
      </c>
      <c r="D42" s="102" t="s">
        <v>5</v>
      </c>
      <c r="E42" s="101">
        <v>24.0</v>
      </c>
      <c r="F42" s="38">
        <v>13.3</v>
      </c>
    </row>
    <row r="43">
      <c r="A43" s="38" t="s">
        <v>11</v>
      </c>
      <c r="B43" s="38" t="s">
        <v>402</v>
      </c>
      <c r="C43" s="101">
        <v>2016.0</v>
      </c>
      <c r="D43" s="102" t="s">
        <v>5</v>
      </c>
      <c r="E43" s="101">
        <v>24.0</v>
      </c>
      <c r="F43" s="38">
        <v>46.9</v>
      </c>
    </row>
    <row r="44">
      <c r="A44" s="38" t="s">
        <v>12</v>
      </c>
      <c r="B44" s="38" t="s">
        <v>401</v>
      </c>
      <c r="C44" s="101">
        <v>2016.0</v>
      </c>
      <c r="D44" s="102" t="s">
        <v>5</v>
      </c>
      <c r="E44" s="101">
        <v>24.0</v>
      </c>
      <c r="F44" s="38">
        <v>67.6</v>
      </c>
    </row>
    <row r="45">
      <c r="A45" s="38" t="s">
        <v>13</v>
      </c>
      <c r="B45" s="38" t="s">
        <v>403</v>
      </c>
      <c r="C45" s="101">
        <v>2016.0</v>
      </c>
      <c r="D45" s="102" t="s">
        <v>5</v>
      </c>
      <c r="E45" s="101">
        <v>24.0</v>
      </c>
      <c r="F45" s="38">
        <v>46.1</v>
      </c>
    </row>
    <row r="46">
      <c r="A46" s="38" t="s">
        <v>14</v>
      </c>
      <c r="B46" s="38" t="s">
        <v>395</v>
      </c>
      <c r="C46" s="101">
        <v>2016.0</v>
      </c>
      <c r="D46" s="102" t="s">
        <v>5</v>
      </c>
      <c r="E46" s="101">
        <v>24.0</v>
      </c>
      <c r="F46" s="38">
        <v>40.7</v>
      </c>
    </row>
    <row r="47">
      <c r="A47" s="38" t="s">
        <v>15</v>
      </c>
      <c r="B47" s="38" t="s">
        <v>377</v>
      </c>
      <c r="C47" s="101">
        <v>2016.0</v>
      </c>
      <c r="D47" s="102" t="s">
        <v>5</v>
      </c>
      <c r="E47" s="101">
        <v>24.0</v>
      </c>
      <c r="F47" s="38">
        <v>33.1</v>
      </c>
    </row>
    <row r="48">
      <c r="A48" s="38" t="s">
        <v>16</v>
      </c>
      <c r="B48" s="38" t="s">
        <v>382</v>
      </c>
      <c r="C48" s="101">
        <v>2016.0</v>
      </c>
      <c r="D48" s="102" t="s">
        <v>5</v>
      </c>
      <c r="E48" s="101">
        <v>24.0</v>
      </c>
      <c r="F48" s="38">
        <v>37.5</v>
      </c>
    </row>
    <row r="49">
      <c r="A49" s="38" t="s">
        <v>17</v>
      </c>
      <c r="B49" s="38" t="s">
        <v>404</v>
      </c>
      <c r="C49" s="101">
        <v>2016.0</v>
      </c>
      <c r="D49" s="102" t="s">
        <v>5</v>
      </c>
      <c r="E49" s="101">
        <v>24.0</v>
      </c>
      <c r="F49" s="38">
        <v>59.5</v>
      </c>
    </row>
    <row r="50">
      <c r="A50" s="38" t="s">
        <v>18</v>
      </c>
      <c r="B50" s="38" t="s">
        <v>383</v>
      </c>
      <c r="C50" s="101">
        <v>2016.0</v>
      </c>
      <c r="D50" s="102" t="s">
        <v>5</v>
      </c>
      <c r="E50" s="101">
        <v>24.0</v>
      </c>
      <c r="F50" s="38">
        <v>45.3</v>
      </c>
    </row>
    <row r="51">
      <c r="A51" s="38" t="s">
        <v>19</v>
      </c>
      <c r="B51" s="38" t="s">
        <v>380</v>
      </c>
      <c r="C51" s="101">
        <v>2016.0</v>
      </c>
      <c r="D51" s="102" t="s">
        <v>5</v>
      </c>
      <c r="E51" s="101">
        <v>24.0</v>
      </c>
      <c r="F51" s="38">
        <v>33.6</v>
      </c>
    </row>
    <row r="52">
      <c r="A52" s="38" t="s">
        <v>20</v>
      </c>
      <c r="B52" s="38" t="s">
        <v>387</v>
      </c>
      <c r="C52" s="101">
        <v>2016.0</v>
      </c>
      <c r="D52" s="102" t="s">
        <v>5</v>
      </c>
      <c r="E52" s="101">
        <v>24.0</v>
      </c>
      <c r="F52" s="38">
        <v>53.4</v>
      </c>
    </row>
    <row r="53">
      <c r="A53" s="38" t="s">
        <v>21</v>
      </c>
      <c r="B53" s="38" t="s">
        <v>393</v>
      </c>
      <c r="C53" s="101">
        <v>2016.0</v>
      </c>
      <c r="D53" s="102" t="s">
        <v>5</v>
      </c>
      <c r="E53" s="101">
        <v>24.0</v>
      </c>
      <c r="F53" s="38">
        <v>46.0</v>
      </c>
    </row>
    <row r="54">
      <c r="A54" s="38" t="s">
        <v>22</v>
      </c>
      <c r="B54" s="38" t="s">
        <v>408</v>
      </c>
      <c r="C54" s="101">
        <v>2016.0</v>
      </c>
      <c r="D54" s="102" t="s">
        <v>5</v>
      </c>
      <c r="E54" s="101">
        <v>24.0</v>
      </c>
      <c r="F54" s="38">
        <v>67.4</v>
      </c>
    </row>
    <row r="55">
      <c r="A55" s="38" t="s">
        <v>23</v>
      </c>
      <c r="B55" s="38" t="s">
        <v>379</v>
      </c>
      <c r="C55" s="101">
        <v>2016.0</v>
      </c>
      <c r="D55" s="102" t="s">
        <v>5</v>
      </c>
      <c r="E55" s="101">
        <v>24.0</v>
      </c>
      <c r="F55" s="38">
        <v>20.6</v>
      </c>
    </row>
    <row r="56">
      <c r="A56" s="38" t="s">
        <v>24</v>
      </c>
      <c r="B56" s="38" t="s">
        <v>386</v>
      </c>
      <c r="C56" s="101">
        <v>2016.0</v>
      </c>
      <c r="D56" s="102" t="s">
        <v>5</v>
      </c>
      <c r="E56" s="101">
        <v>24.0</v>
      </c>
      <c r="F56" s="38">
        <v>29.2</v>
      </c>
    </row>
    <row r="57">
      <c r="A57" s="38" t="s">
        <v>25</v>
      </c>
      <c r="B57" s="38" t="s">
        <v>406</v>
      </c>
      <c r="C57" s="101">
        <v>2016.0</v>
      </c>
      <c r="D57" s="102" t="s">
        <v>5</v>
      </c>
      <c r="E57" s="101">
        <v>24.0</v>
      </c>
      <c r="F57" s="38">
        <v>54.2</v>
      </c>
    </row>
    <row r="58">
      <c r="A58" s="38" t="s">
        <v>26</v>
      </c>
      <c r="B58" s="38" t="s">
        <v>392</v>
      </c>
      <c r="C58" s="101">
        <v>2016.0</v>
      </c>
      <c r="D58" s="102" t="s">
        <v>5</v>
      </c>
      <c r="E58" s="101">
        <v>24.0</v>
      </c>
      <c r="F58" s="38">
        <v>63.6</v>
      </c>
    </row>
    <row r="59">
      <c r="A59" s="38" t="s">
        <v>27</v>
      </c>
      <c r="B59" s="38" t="s">
        <v>389</v>
      </c>
      <c r="C59" s="101">
        <v>2016.0</v>
      </c>
      <c r="D59" s="102" t="s">
        <v>5</v>
      </c>
      <c r="E59" s="101">
        <v>24.0</v>
      </c>
      <c r="F59" s="38">
        <v>51.4</v>
      </c>
    </row>
    <row r="60">
      <c r="A60" s="38" t="s">
        <v>28</v>
      </c>
      <c r="B60" s="38" t="s">
        <v>391</v>
      </c>
      <c r="C60" s="101">
        <v>2016.0</v>
      </c>
      <c r="D60" s="102" t="s">
        <v>5</v>
      </c>
      <c r="E60" s="101">
        <v>24.0</v>
      </c>
      <c r="F60" s="38">
        <v>41.1</v>
      </c>
    </row>
    <row r="61">
      <c r="A61" s="38" t="s">
        <v>29</v>
      </c>
      <c r="B61" s="38" t="s">
        <v>396</v>
      </c>
      <c r="C61" s="101">
        <v>2016.0</v>
      </c>
      <c r="D61" s="102" t="s">
        <v>5</v>
      </c>
      <c r="E61" s="101">
        <v>24.0</v>
      </c>
      <c r="F61" s="101">
        <v>71.7</v>
      </c>
    </row>
    <row r="62">
      <c r="A62" s="38" t="s">
        <v>30</v>
      </c>
      <c r="B62" s="38" t="s">
        <v>376</v>
      </c>
      <c r="C62" s="101">
        <v>2016.0</v>
      </c>
      <c r="D62" s="102" t="s">
        <v>5</v>
      </c>
      <c r="E62" s="101">
        <v>24.0</v>
      </c>
      <c r="F62" s="38">
        <v>62.5</v>
      </c>
    </row>
    <row r="63">
      <c r="A63" s="38" t="s">
        <v>31</v>
      </c>
      <c r="B63" s="38" t="s">
        <v>407</v>
      </c>
      <c r="C63" s="101">
        <v>2016.0</v>
      </c>
      <c r="D63" s="102" t="s">
        <v>5</v>
      </c>
      <c r="E63" s="101">
        <v>24.0</v>
      </c>
      <c r="F63" s="38">
        <v>55.9</v>
      </c>
    </row>
    <row r="64">
      <c r="A64" s="38" t="s">
        <v>32</v>
      </c>
      <c r="B64" s="38" t="s">
        <v>381</v>
      </c>
      <c r="C64" s="101">
        <v>2016.0</v>
      </c>
      <c r="D64" s="102" t="s">
        <v>5</v>
      </c>
      <c r="E64" s="101">
        <v>24.0</v>
      </c>
      <c r="F64" s="38">
        <v>28.4</v>
      </c>
    </row>
    <row r="65">
      <c r="A65" s="38" t="s">
        <v>33</v>
      </c>
      <c r="B65" s="38" t="s">
        <v>390</v>
      </c>
      <c r="C65" s="101">
        <v>2016.0</v>
      </c>
      <c r="D65" s="102" t="s">
        <v>5</v>
      </c>
      <c r="E65" s="101">
        <v>24.0</v>
      </c>
      <c r="F65" s="38">
        <v>30.3</v>
      </c>
    </row>
    <row r="66">
      <c r="A66" s="38" t="s">
        <v>34</v>
      </c>
      <c r="B66" s="38" t="s">
        <v>398</v>
      </c>
      <c r="C66" s="101">
        <v>2016.0</v>
      </c>
      <c r="D66" s="102" t="s">
        <v>5</v>
      </c>
      <c r="E66" s="101">
        <v>24.0</v>
      </c>
      <c r="F66" s="38">
        <v>59.0</v>
      </c>
    </row>
    <row r="67">
      <c r="A67" s="38" t="s">
        <v>35</v>
      </c>
      <c r="B67" s="38" t="s">
        <v>399</v>
      </c>
      <c r="C67" s="101">
        <v>2016.0</v>
      </c>
      <c r="D67" s="102" t="s">
        <v>5</v>
      </c>
      <c r="E67" s="101">
        <v>24.0</v>
      </c>
      <c r="F67" s="38">
        <v>33.3</v>
      </c>
    </row>
    <row r="68">
      <c r="A68" s="100" t="s">
        <v>3</v>
      </c>
      <c r="B68" s="38" t="s">
        <v>400</v>
      </c>
      <c r="C68" s="101">
        <v>2017.0</v>
      </c>
      <c r="D68" s="102" t="s">
        <v>5</v>
      </c>
      <c r="E68" s="101">
        <v>24.0</v>
      </c>
      <c r="F68" s="101">
        <v>50.7</v>
      </c>
    </row>
    <row r="69">
      <c r="A69" s="100" t="s">
        <v>4</v>
      </c>
      <c r="B69" s="38" t="s">
        <v>378</v>
      </c>
      <c r="C69" s="101">
        <v>2017.0</v>
      </c>
      <c r="D69" s="102" t="s">
        <v>5</v>
      </c>
      <c r="E69" s="101">
        <v>24.0</v>
      </c>
      <c r="F69" s="38">
        <v>51.68680469</v>
      </c>
    </row>
    <row r="70">
      <c r="A70" s="38" t="s">
        <v>5</v>
      </c>
      <c r="B70" s="38" t="s">
        <v>384</v>
      </c>
      <c r="C70" s="101">
        <v>2017.0</v>
      </c>
      <c r="D70" s="102" t="s">
        <v>5</v>
      </c>
      <c r="E70" s="101">
        <v>24.0</v>
      </c>
      <c r="F70" s="38">
        <v>71.68692696</v>
      </c>
    </row>
    <row r="71">
      <c r="A71" s="38" t="s">
        <v>6</v>
      </c>
      <c r="B71" s="38" t="s">
        <v>394</v>
      </c>
      <c r="C71" s="101">
        <v>2017.0</v>
      </c>
      <c r="D71" s="102" t="s">
        <v>5</v>
      </c>
      <c r="E71" s="101">
        <v>24.0</v>
      </c>
      <c r="F71" s="38">
        <v>77.39262766</v>
      </c>
    </row>
    <row r="72">
      <c r="A72" s="38" t="s">
        <v>7</v>
      </c>
      <c r="B72" s="38" t="s">
        <v>385</v>
      </c>
      <c r="C72" s="101">
        <v>2017.0</v>
      </c>
      <c r="D72" s="102" t="s">
        <v>5</v>
      </c>
      <c r="E72" s="101">
        <v>24.0</v>
      </c>
      <c r="F72" s="38">
        <v>61.40567304</v>
      </c>
    </row>
    <row r="73">
      <c r="A73" s="38" t="s">
        <v>8</v>
      </c>
      <c r="B73" s="38" t="s">
        <v>405</v>
      </c>
      <c r="C73" s="101">
        <v>2017.0</v>
      </c>
      <c r="D73" s="102" t="s">
        <v>5</v>
      </c>
      <c r="E73" s="101">
        <v>24.0</v>
      </c>
      <c r="F73" s="38">
        <v>49.95058924</v>
      </c>
    </row>
    <row r="74">
      <c r="A74" s="38" t="s">
        <v>9</v>
      </c>
      <c r="B74" s="38" t="s">
        <v>397</v>
      </c>
      <c r="C74" s="101">
        <v>2017.0</v>
      </c>
      <c r="D74" s="102" t="s">
        <v>5</v>
      </c>
      <c r="E74" s="101">
        <v>24.0</v>
      </c>
      <c r="F74" s="38">
        <v>63.16229769</v>
      </c>
    </row>
    <row r="75">
      <c r="A75" s="38" t="s">
        <v>10</v>
      </c>
      <c r="B75" s="38" t="s">
        <v>388</v>
      </c>
      <c r="C75" s="101">
        <v>2017.0</v>
      </c>
      <c r="D75" s="102" t="s">
        <v>5</v>
      </c>
      <c r="E75" s="101">
        <v>24.0</v>
      </c>
      <c r="F75" s="38">
        <v>16.65058142</v>
      </c>
    </row>
    <row r="76">
      <c r="A76" s="38" t="s">
        <v>11</v>
      </c>
      <c r="B76" s="38" t="s">
        <v>402</v>
      </c>
      <c r="C76" s="101">
        <v>2017.0</v>
      </c>
      <c r="D76" s="102" t="s">
        <v>5</v>
      </c>
      <c r="E76" s="101">
        <v>24.0</v>
      </c>
      <c r="F76" s="38">
        <v>53.04630548</v>
      </c>
    </row>
    <row r="77">
      <c r="A77" s="38" t="s">
        <v>12</v>
      </c>
      <c r="B77" s="38" t="s">
        <v>401</v>
      </c>
      <c r="C77" s="101">
        <v>2017.0</v>
      </c>
      <c r="D77" s="102" t="s">
        <v>5</v>
      </c>
      <c r="E77" s="101">
        <v>24.0</v>
      </c>
      <c r="F77" s="38">
        <v>74.60047153</v>
      </c>
    </row>
    <row r="78">
      <c r="A78" s="38" t="s">
        <v>13</v>
      </c>
      <c r="B78" s="38" t="s">
        <v>403</v>
      </c>
      <c r="C78" s="101">
        <v>2017.0</v>
      </c>
      <c r="D78" s="102" t="s">
        <v>5</v>
      </c>
      <c r="E78" s="101">
        <v>24.0</v>
      </c>
      <c r="F78" s="38">
        <v>40.26445079</v>
      </c>
    </row>
    <row r="79">
      <c r="A79" s="38" t="s">
        <v>14</v>
      </c>
      <c r="B79" s="38" t="s">
        <v>395</v>
      </c>
      <c r="C79" s="101">
        <v>2017.0</v>
      </c>
      <c r="D79" s="102" t="s">
        <v>5</v>
      </c>
      <c r="E79" s="101">
        <v>24.0</v>
      </c>
      <c r="F79" s="38">
        <v>41.90008921</v>
      </c>
    </row>
    <row r="80">
      <c r="A80" s="38" t="s">
        <v>15</v>
      </c>
      <c r="B80" s="38" t="s">
        <v>377</v>
      </c>
      <c r="C80" s="101">
        <v>2017.0</v>
      </c>
      <c r="D80" s="102" t="s">
        <v>5</v>
      </c>
      <c r="E80" s="101">
        <v>24.0</v>
      </c>
      <c r="F80" s="38">
        <v>31.10956986</v>
      </c>
    </row>
    <row r="81">
      <c r="A81" s="38" t="s">
        <v>16</v>
      </c>
      <c r="B81" s="38" t="s">
        <v>382</v>
      </c>
      <c r="C81" s="101">
        <v>2017.0</v>
      </c>
      <c r="D81" s="102" t="s">
        <v>5</v>
      </c>
      <c r="E81" s="101">
        <v>24.0</v>
      </c>
      <c r="F81" s="38">
        <v>32.2528067</v>
      </c>
    </row>
    <row r="82">
      <c r="A82" s="38" t="s">
        <v>17</v>
      </c>
      <c r="B82" s="38" t="s">
        <v>404</v>
      </c>
      <c r="C82" s="101">
        <v>2017.0</v>
      </c>
      <c r="D82" s="102" t="s">
        <v>5</v>
      </c>
      <c r="E82" s="101">
        <v>24.0</v>
      </c>
      <c r="F82" s="38">
        <v>54.40514428</v>
      </c>
    </row>
    <row r="83">
      <c r="A83" s="38" t="s">
        <v>18</v>
      </c>
      <c r="B83" s="38" t="s">
        <v>383</v>
      </c>
      <c r="C83" s="101">
        <v>2017.0</v>
      </c>
      <c r="D83" s="102" t="s">
        <v>5</v>
      </c>
      <c r="E83" s="101">
        <v>24.0</v>
      </c>
      <c r="F83" s="38">
        <v>50.83416723</v>
      </c>
    </row>
    <row r="84">
      <c r="A84" s="38" t="s">
        <v>19</v>
      </c>
      <c r="B84" s="38" t="s">
        <v>380</v>
      </c>
      <c r="C84" s="101">
        <v>2017.0</v>
      </c>
      <c r="D84" s="102" t="s">
        <v>5</v>
      </c>
      <c r="E84" s="101">
        <v>24.0</v>
      </c>
      <c r="F84" s="38">
        <v>41.52643836</v>
      </c>
    </row>
    <row r="85">
      <c r="A85" s="38" t="s">
        <v>20</v>
      </c>
      <c r="B85" s="38" t="s">
        <v>387</v>
      </c>
      <c r="C85" s="101">
        <v>2017.0</v>
      </c>
      <c r="D85" s="102" t="s">
        <v>5</v>
      </c>
      <c r="E85" s="101">
        <v>24.0</v>
      </c>
      <c r="F85" s="38">
        <v>54.90435086</v>
      </c>
    </row>
    <row r="86">
      <c r="A86" s="38" t="s">
        <v>21</v>
      </c>
      <c r="B86" s="38" t="s">
        <v>393</v>
      </c>
      <c r="C86" s="101">
        <v>2017.0</v>
      </c>
      <c r="D86" s="102" t="s">
        <v>5</v>
      </c>
      <c r="E86" s="101">
        <v>24.0</v>
      </c>
      <c r="F86" s="38">
        <v>42.60470118</v>
      </c>
    </row>
    <row r="87">
      <c r="A87" s="38" t="s">
        <v>22</v>
      </c>
      <c r="B87" s="38" t="s">
        <v>408</v>
      </c>
      <c r="C87" s="101">
        <v>2017.0</v>
      </c>
      <c r="D87" s="102" t="s">
        <v>5</v>
      </c>
      <c r="E87" s="101">
        <v>24.0</v>
      </c>
      <c r="F87" s="38">
        <v>64.90131841</v>
      </c>
    </row>
    <row r="88">
      <c r="A88" s="38" t="s">
        <v>23</v>
      </c>
      <c r="B88" s="38" t="s">
        <v>379</v>
      </c>
      <c r="C88" s="101">
        <v>2017.0</v>
      </c>
      <c r="D88" s="102" t="s">
        <v>5</v>
      </c>
      <c r="E88" s="101">
        <v>24.0</v>
      </c>
      <c r="F88" s="38">
        <v>39.33562004</v>
      </c>
    </row>
    <row r="89">
      <c r="A89" s="38" t="s">
        <v>24</v>
      </c>
      <c r="B89" s="38" t="s">
        <v>386</v>
      </c>
      <c r="C89" s="101">
        <v>2017.0</v>
      </c>
      <c r="D89" s="102" t="s">
        <v>5</v>
      </c>
      <c r="E89" s="101">
        <v>24.0</v>
      </c>
      <c r="F89" s="38">
        <v>33.09722658</v>
      </c>
    </row>
    <row r="90">
      <c r="A90" s="38" t="s">
        <v>25</v>
      </c>
      <c r="B90" s="38" t="s">
        <v>406</v>
      </c>
      <c r="C90" s="101">
        <v>2017.0</v>
      </c>
      <c r="D90" s="102" t="s">
        <v>5</v>
      </c>
      <c r="E90" s="101">
        <v>24.0</v>
      </c>
      <c r="F90" s="38">
        <v>51.34421389</v>
      </c>
    </row>
    <row r="91">
      <c r="A91" s="38" t="s">
        <v>26</v>
      </c>
      <c r="B91" s="38" t="s">
        <v>392</v>
      </c>
      <c r="C91" s="101">
        <v>2017.0</v>
      </c>
      <c r="D91" s="102" t="s">
        <v>5</v>
      </c>
      <c r="E91" s="101">
        <v>24.0</v>
      </c>
      <c r="F91" s="38">
        <v>68.21669534</v>
      </c>
    </row>
    <row r="92">
      <c r="A92" s="38" t="s">
        <v>27</v>
      </c>
      <c r="B92" s="38" t="s">
        <v>389</v>
      </c>
      <c r="C92" s="101">
        <v>2017.0</v>
      </c>
      <c r="D92" s="102" t="s">
        <v>5</v>
      </c>
      <c r="E92" s="101">
        <v>24.0</v>
      </c>
      <c r="F92" s="38">
        <v>34.08873653</v>
      </c>
    </row>
    <row r="93">
      <c r="A93" s="38" t="s">
        <v>28</v>
      </c>
      <c r="B93" s="38" t="s">
        <v>391</v>
      </c>
      <c r="C93" s="101">
        <v>2017.0</v>
      </c>
      <c r="D93" s="102" t="s">
        <v>5</v>
      </c>
      <c r="E93" s="101">
        <v>24.0</v>
      </c>
      <c r="F93" s="101">
        <v>62.08931913</v>
      </c>
    </row>
    <row r="94">
      <c r="A94" s="38" t="s">
        <v>29</v>
      </c>
      <c r="B94" s="38" t="s">
        <v>396</v>
      </c>
      <c r="C94" s="101">
        <v>2017.0</v>
      </c>
      <c r="D94" s="102" t="s">
        <v>5</v>
      </c>
      <c r="E94" s="101">
        <v>24.0</v>
      </c>
      <c r="F94" s="38">
        <v>82.74172089</v>
      </c>
    </row>
    <row r="95">
      <c r="A95" s="38" t="s">
        <v>30</v>
      </c>
      <c r="B95" s="38" t="s">
        <v>376</v>
      </c>
      <c r="C95" s="101">
        <v>2017.0</v>
      </c>
      <c r="D95" s="102" t="s">
        <v>5</v>
      </c>
      <c r="E95" s="101">
        <v>24.0</v>
      </c>
      <c r="F95" s="38">
        <v>55.19582852</v>
      </c>
    </row>
    <row r="96">
      <c r="A96" s="38" t="s">
        <v>31</v>
      </c>
      <c r="B96" s="38" t="s">
        <v>407</v>
      </c>
      <c r="C96" s="101">
        <v>2017.0</v>
      </c>
      <c r="D96" s="102" t="s">
        <v>5</v>
      </c>
      <c r="E96" s="101">
        <v>24.0</v>
      </c>
      <c r="F96" s="38">
        <v>60.03728619</v>
      </c>
    </row>
    <row r="97">
      <c r="A97" s="38" t="s">
        <v>32</v>
      </c>
      <c r="B97" s="38" t="s">
        <v>381</v>
      </c>
      <c r="C97" s="101">
        <v>2017.0</v>
      </c>
      <c r="D97" s="102" t="s">
        <v>5</v>
      </c>
      <c r="E97" s="101">
        <v>24.0</v>
      </c>
      <c r="F97" s="38">
        <v>27.55668129</v>
      </c>
    </row>
    <row r="98">
      <c r="A98" s="38" t="s">
        <v>33</v>
      </c>
      <c r="B98" s="38" t="s">
        <v>390</v>
      </c>
      <c r="C98" s="101">
        <v>2017.0</v>
      </c>
      <c r="D98" s="102" t="s">
        <v>5</v>
      </c>
      <c r="E98" s="101">
        <v>24.0</v>
      </c>
      <c r="F98" s="38">
        <v>37.86914271</v>
      </c>
    </row>
    <row r="99">
      <c r="A99" s="38" t="s">
        <v>34</v>
      </c>
      <c r="B99" s="38" t="s">
        <v>398</v>
      </c>
      <c r="C99" s="101">
        <v>2017.0</v>
      </c>
      <c r="D99" s="102" t="s">
        <v>5</v>
      </c>
      <c r="E99" s="101">
        <v>24.0</v>
      </c>
      <c r="F99" s="38">
        <v>66.0321541</v>
      </c>
    </row>
    <row r="100">
      <c r="A100" s="38" t="s">
        <v>35</v>
      </c>
      <c r="B100" s="38" t="s">
        <v>399</v>
      </c>
      <c r="C100" s="101">
        <v>2017.0</v>
      </c>
      <c r="D100" s="102" t="s">
        <v>5</v>
      </c>
      <c r="E100" s="101">
        <v>24.0</v>
      </c>
      <c r="F100" s="38">
        <v>35.83791257</v>
      </c>
    </row>
    <row r="101">
      <c r="A101" s="100" t="s">
        <v>3</v>
      </c>
      <c r="B101" s="38" t="s">
        <v>400</v>
      </c>
      <c r="C101" s="101">
        <v>2018.0</v>
      </c>
      <c r="D101" s="102" t="s">
        <v>5</v>
      </c>
      <c r="E101" s="101">
        <v>24.0</v>
      </c>
      <c r="F101" s="101">
        <v>52.5</v>
      </c>
    </row>
    <row r="102">
      <c r="A102" s="100" t="s">
        <v>4</v>
      </c>
      <c r="B102" s="38" t="s">
        <v>378</v>
      </c>
      <c r="C102" s="101">
        <v>2018.0</v>
      </c>
      <c r="D102" s="102" t="s">
        <v>5</v>
      </c>
      <c r="E102" s="101">
        <v>24.0</v>
      </c>
      <c r="F102" s="101">
        <v>56.65</v>
      </c>
    </row>
    <row r="103">
      <c r="A103" s="38" t="s">
        <v>5</v>
      </c>
      <c r="B103" s="38" t="s">
        <v>384</v>
      </c>
      <c r="C103" s="101">
        <v>2018.0</v>
      </c>
      <c r="D103" s="102" t="s">
        <v>5</v>
      </c>
      <c r="E103" s="101">
        <v>24.0</v>
      </c>
      <c r="F103" s="101">
        <v>71.81</v>
      </c>
    </row>
    <row r="104">
      <c r="A104" s="38" t="s">
        <v>6</v>
      </c>
      <c r="B104" s="38" t="s">
        <v>394</v>
      </c>
      <c r="C104" s="101">
        <v>2018.0</v>
      </c>
      <c r="D104" s="102" t="s">
        <v>5</v>
      </c>
      <c r="E104" s="101">
        <v>24.0</v>
      </c>
      <c r="F104" s="101">
        <v>73.91</v>
      </c>
    </row>
    <row r="105">
      <c r="A105" s="38" t="s">
        <v>7</v>
      </c>
      <c r="B105" s="38" t="s">
        <v>385</v>
      </c>
      <c r="C105" s="101">
        <v>2018.0</v>
      </c>
      <c r="D105" s="102" t="s">
        <v>5</v>
      </c>
      <c r="E105" s="101">
        <v>24.0</v>
      </c>
      <c r="F105" s="101">
        <v>49.93</v>
      </c>
    </row>
    <row r="106">
      <c r="A106" s="38" t="s">
        <v>8</v>
      </c>
      <c r="B106" s="38" t="s">
        <v>405</v>
      </c>
      <c r="C106" s="101">
        <v>2018.0</v>
      </c>
      <c r="D106" s="102" t="s">
        <v>5</v>
      </c>
      <c r="E106" s="101">
        <v>24.0</v>
      </c>
      <c r="F106" s="101">
        <v>56.04</v>
      </c>
    </row>
    <row r="107">
      <c r="A107" s="38" t="s">
        <v>9</v>
      </c>
      <c r="B107" s="38" t="s">
        <v>397</v>
      </c>
      <c r="C107" s="101">
        <v>2018.0</v>
      </c>
      <c r="D107" s="102" t="s">
        <v>5</v>
      </c>
      <c r="E107" s="101">
        <v>24.0</v>
      </c>
      <c r="F107" s="101">
        <v>60.71</v>
      </c>
    </row>
    <row r="108">
      <c r="A108" s="38" t="s">
        <v>10</v>
      </c>
      <c r="B108" s="38" t="s">
        <v>388</v>
      </c>
      <c r="C108" s="101">
        <v>2018.0</v>
      </c>
      <c r="D108" s="102" t="s">
        <v>5</v>
      </c>
      <c r="E108" s="101">
        <v>24.0</v>
      </c>
      <c r="F108" s="101">
        <v>24.58</v>
      </c>
    </row>
    <row r="109">
      <c r="A109" s="38" t="s">
        <v>11</v>
      </c>
      <c r="B109" s="38" t="s">
        <v>402</v>
      </c>
      <c r="C109" s="101">
        <v>2018.0</v>
      </c>
      <c r="D109" s="102" t="s">
        <v>5</v>
      </c>
      <c r="E109" s="101">
        <v>24.0</v>
      </c>
      <c r="F109" s="101">
        <v>53.09</v>
      </c>
    </row>
    <row r="110">
      <c r="A110" s="38" t="s">
        <v>12</v>
      </c>
      <c r="B110" s="38" t="s">
        <v>401</v>
      </c>
      <c r="C110" s="101">
        <v>2018.0</v>
      </c>
      <c r="D110" s="102" t="s">
        <v>5</v>
      </c>
      <c r="E110" s="101">
        <v>24.0</v>
      </c>
      <c r="F110" s="101">
        <v>72.18</v>
      </c>
    </row>
    <row r="111">
      <c r="A111" s="38" t="s">
        <v>13</v>
      </c>
      <c r="B111" s="38" t="s">
        <v>403</v>
      </c>
      <c r="C111" s="101">
        <v>2018.0</v>
      </c>
      <c r="D111" s="102" t="s">
        <v>5</v>
      </c>
      <c r="E111" s="101">
        <v>24.0</v>
      </c>
      <c r="F111" s="101">
        <v>51.57</v>
      </c>
    </row>
    <row r="112">
      <c r="A112" s="38" t="s">
        <v>14</v>
      </c>
      <c r="B112" s="38" t="s">
        <v>395</v>
      </c>
      <c r="C112" s="101">
        <v>2018.0</v>
      </c>
      <c r="D112" s="102" t="s">
        <v>5</v>
      </c>
      <c r="E112" s="101">
        <v>24.0</v>
      </c>
      <c r="F112" s="101">
        <v>48.17</v>
      </c>
    </row>
    <row r="113">
      <c r="A113" s="38" t="s">
        <v>15</v>
      </c>
      <c r="B113" s="38" t="s">
        <v>377</v>
      </c>
      <c r="C113" s="101">
        <v>2018.0</v>
      </c>
      <c r="D113" s="102" t="s">
        <v>5</v>
      </c>
      <c r="E113" s="101">
        <v>24.0</v>
      </c>
      <c r="F113" s="101">
        <v>34.65</v>
      </c>
    </row>
    <row r="114">
      <c r="A114" s="38" t="s">
        <v>16</v>
      </c>
      <c r="B114" s="38" t="s">
        <v>382</v>
      </c>
      <c r="C114" s="101">
        <v>2018.0</v>
      </c>
      <c r="D114" s="102" t="s">
        <v>5</v>
      </c>
      <c r="E114" s="101">
        <v>24.0</v>
      </c>
      <c r="F114" s="101">
        <v>37.84</v>
      </c>
    </row>
    <row r="115">
      <c r="A115" s="38" t="s">
        <v>17</v>
      </c>
      <c r="B115" s="38" t="s">
        <v>404</v>
      </c>
      <c r="C115" s="101">
        <v>2018.0</v>
      </c>
      <c r="D115" s="102" t="s">
        <v>5</v>
      </c>
      <c r="E115" s="101">
        <v>24.0</v>
      </c>
      <c r="F115" s="101">
        <v>60.19</v>
      </c>
    </row>
    <row r="116">
      <c r="A116" s="38" t="s">
        <v>18</v>
      </c>
      <c r="B116" s="38" t="s">
        <v>383</v>
      </c>
      <c r="C116" s="101">
        <v>2018.0</v>
      </c>
      <c r="D116" s="102" t="s">
        <v>5</v>
      </c>
      <c r="E116" s="101">
        <v>24.0</v>
      </c>
      <c r="F116" s="101">
        <v>58.03</v>
      </c>
    </row>
    <row r="117">
      <c r="A117" s="38" t="s">
        <v>19</v>
      </c>
      <c r="B117" s="38" t="s">
        <v>380</v>
      </c>
      <c r="C117" s="101">
        <v>2018.0</v>
      </c>
      <c r="D117" s="102" t="s">
        <v>5</v>
      </c>
      <c r="E117" s="101">
        <v>24.0</v>
      </c>
      <c r="F117" s="101">
        <v>43.34</v>
      </c>
    </row>
    <row r="118">
      <c r="A118" s="38" t="s">
        <v>20</v>
      </c>
      <c r="B118" s="38" t="s">
        <v>387</v>
      </c>
      <c r="C118" s="101">
        <v>2018.0</v>
      </c>
      <c r="D118" s="102" t="s">
        <v>5</v>
      </c>
      <c r="E118" s="101">
        <v>24.0</v>
      </c>
      <c r="F118" s="101">
        <v>53.97</v>
      </c>
    </row>
    <row r="119">
      <c r="A119" s="38" t="s">
        <v>21</v>
      </c>
      <c r="B119" s="38" t="s">
        <v>393</v>
      </c>
      <c r="C119" s="101">
        <v>2018.0</v>
      </c>
      <c r="D119" s="102" t="s">
        <v>5</v>
      </c>
      <c r="E119" s="101">
        <v>24.0</v>
      </c>
      <c r="F119" s="101">
        <v>41.16</v>
      </c>
    </row>
    <row r="120">
      <c r="A120" s="38" t="s">
        <v>22</v>
      </c>
      <c r="B120" s="38" t="s">
        <v>408</v>
      </c>
      <c r="C120" s="101">
        <v>2018.0</v>
      </c>
      <c r="D120" s="102" t="s">
        <v>5</v>
      </c>
      <c r="E120" s="101">
        <v>24.0</v>
      </c>
      <c r="F120" s="101">
        <v>71.66</v>
      </c>
    </row>
    <row r="121">
      <c r="A121" s="38" t="s">
        <v>23</v>
      </c>
      <c r="B121" s="38" t="s">
        <v>379</v>
      </c>
      <c r="C121" s="101">
        <v>2018.0</v>
      </c>
      <c r="D121" s="102" t="s">
        <v>5</v>
      </c>
      <c r="E121" s="101">
        <v>24.0</v>
      </c>
      <c r="F121" s="101">
        <v>27.53</v>
      </c>
    </row>
    <row r="122">
      <c r="A122" s="38" t="s">
        <v>24</v>
      </c>
      <c r="B122" s="38" t="s">
        <v>386</v>
      </c>
      <c r="C122" s="101">
        <v>2018.0</v>
      </c>
      <c r="D122" s="102" t="s">
        <v>5</v>
      </c>
      <c r="E122" s="101">
        <v>24.0</v>
      </c>
      <c r="F122" s="101">
        <v>39.93</v>
      </c>
    </row>
    <row r="123">
      <c r="A123" s="38" t="s">
        <v>25</v>
      </c>
      <c r="B123" s="38" t="s">
        <v>406</v>
      </c>
      <c r="C123" s="101">
        <v>2018.0</v>
      </c>
      <c r="D123" s="102" t="s">
        <v>5</v>
      </c>
      <c r="E123" s="101">
        <v>24.0</v>
      </c>
      <c r="F123" s="101">
        <v>54.31</v>
      </c>
    </row>
    <row r="124">
      <c r="A124" s="38" t="s">
        <v>26</v>
      </c>
      <c r="B124" s="38" t="s">
        <v>392</v>
      </c>
      <c r="C124" s="101">
        <v>2018.0</v>
      </c>
      <c r="D124" s="102" t="s">
        <v>5</v>
      </c>
      <c r="E124" s="101">
        <v>24.0</v>
      </c>
      <c r="F124" s="101">
        <v>73.54</v>
      </c>
    </row>
    <row r="125">
      <c r="A125" s="38" t="s">
        <v>27</v>
      </c>
      <c r="B125" s="38" t="s">
        <v>389</v>
      </c>
      <c r="C125" s="101">
        <v>2018.0</v>
      </c>
      <c r="D125" s="102" t="s">
        <v>5</v>
      </c>
      <c r="E125" s="101">
        <v>24.0</v>
      </c>
      <c r="F125" s="101">
        <v>36.73</v>
      </c>
    </row>
    <row r="126">
      <c r="A126" s="38" t="s">
        <v>28</v>
      </c>
      <c r="B126" s="38" t="s">
        <v>391</v>
      </c>
      <c r="C126" s="101">
        <v>2018.0</v>
      </c>
      <c r="D126" s="102" t="s">
        <v>5</v>
      </c>
      <c r="E126" s="101">
        <v>24.0</v>
      </c>
      <c r="F126" s="38">
        <v>62.94</v>
      </c>
    </row>
    <row r="127">
      <c r="A127" s="38" t="s">
        <v>29</v>
      </c>
      <c r="B127" s="38" t="s">
        <v>396</v>
      </c>
      <c r="C127" s="101">
        <v>2018.0</v>
      </c>
      <c r="D127" s="102" t="s">
        <v>5</v>
      </c>
      <c r="E127" s="101">
        <v>24.0</v>
      </c>
      <c r="F127" s="38">
        <v>81.33</v>
      </c>
    </row>
    <row r="128">
      <c r="A128" s="38" t="s">
        <v>30</v>
      </c>
      <c r="B128" s="38" t="s">
        <v>376</v>
      </c>
      <c r="C128" s="101">
        <v>2018.0</v>
      </c>
      <c r="D128" s="102" t="s">
        <v>5</v>
      </c>
      <c r="E128" s="101">
        <v>24.0</v>
      </c>
      <c r="F128" s="38">
        <v>43.76</v>
      </c>
    </row>
    <row r="129">
      <c r="A129" s="38" t="s">
        <v>31</v>
      </c>
      <c r="B129" s="38" t="s">
        <v>407</v>
      </c>
      <c r="C129" s="101">
        <v>2018.0</v>
      </c>
      <c r="D129" s="102" t="s">
        <v>5</v>
      </c>
      <c r="E129" s="101">
        <v>24.0</v>
      </c>
      <c r="F129" s="38">
        <v>56.93</v>
      </c>
    </row>
    <row r="130">
      <c r="A130" s="38" t="s">
        <v>32</v>
      </c>
      <c r="B130" s="38" t="s">
        <v>381</v>
      </c>
      <c r="C130" s="101">
        <v>2018.0</v>
      </c>
      <c r="D130" s="102" t="s">
        <v>5</v>
      </c>
      <c r="E130" s="101">
        <v>24.0</v>
      </c>
      <c r="F130" s="38">
        <v>34.09</v>
      </c>
    </row>
    <row r="131">
      <c r="A131" s="38" t="s">
        <v>33</v>
      </c>
      <c r="B131" s="38" t="s">
        <v>390</v>
      </c>
      <c r="C131" s="101">
        <v>2018.0</v>
      </c>
      <c r="D131" s="102" t="s">
        <v>5</v>
      </c>
      <c r="E131" s="101">
        <v>24.0</v>
      </c>
      <c r="F131" s="38">
        <v>35.14</v>
      </c>
    </row>
    <row r="132">
      <c r="A132" s="38" t="s">
        <v>34</v>
      </c>
      <c r="B132" s="38" t="s">
        <v>398</v>
      </c>
      <c r="C132" s="101">
        <v>2018.0</v>
      </c>
      <c r="D132" s="102" t="s">
        <v>5</v>
      </c>
      <c r="E132" s="101">
        <v>24.0</v>
      </c>
      <c r="F132" s="38">
        <v>50.06</v>
      </c>
    </row>
    <row r="133">
      <c r="A133" s="38" t="s">
        <v>35</v>
      </c>
      <c r="B133" s="38" t="s">
        <v>399</v>
      </c>
      <c r="C133" s="101">
        <v>2018.0</v>
      </c>
      <c r="D133" s="102" t="s">
        <v>5</v>
      </c>
      <c r="E133" s="101">
        <v>24.0</v>
      </c>
      <c r="F133" s="38">
        <v>40.4</v>
      </c>
    </row>
    <row r="134">
      <c r="A134" s="100" t="s">
        <v>3</v>
      </c>
      <c r="B134" s="38" t="s">
        <v>400</v>
      </c>
      <c r="C134" s="101">
        <v>2020.0</v>
      </c>
      <c r="D134" s="102" t="s">
        <v>5</v>
      </c>
      <c r="E134" s="101">
        <v>24.0</v>
      </c>
      <c r="F134" s="101">
        <v>59.9</v>
      </c>
    </row>
    <row r="135">
      <c r="A135" s="100" t="s">
        <v>4</v>
      </c>
      <c r="B135" s="38" t="s">
        <v>378</v>
      </c>
      <c r="C135" s="101">
        <v>2020.0</v>
      </c>
      <c r="D135" s="102" t="s">
        <v>5</v>
      </c>
      <c r="E135" s="101">
        <v>24.0</v>
      </c>
      <c r="F135" s="101">
        <v>68.1</v>
      </c>
    </row>
    <row r="136">
      <c r="A136" s="38" t="s">
        <v>5</v>
      </c>
      <c r="B136" s="38" t="s">
        <v>384</v>
      </c>
      <c r="C136" s="101">
        <v>2020.0</v>
      </c>
      <c r="D136" s="102" t="s">
        <v>5</v>
      </c>
      <c r="E136" s="101">
        <v>24.0</v>
      </c>
      <c r="F136" s="101">
        <v>74.3</v>
      </c>
    </row>
    <row r="137">
      <c r="A137" s="38" t="s">
        <v>6</v>
      </c>
      <c r="B137" s="38" t="s">
        <v>394</v>
      </c>
      <c r="C137" s="101">
        <v>2020.0</v>
      </c>
      <c r="D137" s="102" t="s">
        <v>5</v>
      </c>
      <c r="E137" s="101">
        <v>24.0</v>
      </c>
      <c r="F137" s="101">
        <v>68.9</v>
      </c>
    </row>
    <row r="138">
      <c r="A138" s="38" t="s">
        <v>7</v>
      </c>
      <c r="B138" s="38" t="s">
        <v>385</v>
      </c>
      <c r="C138" s="101">
        <v>2020.0</v>
      </c>
      <c r="D138" s="102" t="s">
        <v>5</v>
      </c>
      <c r="E138" s="101">
        <v>24.0</v>
      </c>
      <c r="F138" s="101">
        <v>52.8</v>
      </c>
    </row>
    <row r="139">
      <c r="A139" s="38" t="s">
        <v>8</v>
      </c>
      <c r="B139" s="38" t="s">
        <v>405</v>
      </c>
      <c r="C139" s="101">
        <v>2020.0</v>
      </c>
      <c r="D139" s="102" t="s">
        <v>5</v>
      </c>
      <c r="E139" s="101">
        <v>24.0</v>
      </c>
      <c r="F139" s="101">
        <v>64.6</v>
      </c>
    </row>
    <row r="140">
      <c r="A140" s="38" t="s">
        <v>9</v>
      </c>
      <c r="B140" s="38" t="s">
        <v>397</v>
      </c>
      <c r="C140" s="101">
        <v>2020.0</v>
      </c>
      <c r="D140" s="102" t="s">
        <v>5</v>
      </c>
      <c r="E140" s="101">
        <v>24.0</v>
      </c>
      <c r="F140" s="101">
        <v>67.4</v>
      </c>
    </row>
    <row r="141">
      <c r="A141" s="38" t="s">
        <v>10</v>
      </c>
      <c r="B141" s="38" t="s">
        <v>388</v>
      </c>
      <c r="C141" s="101">
        <v>2020.0</v>
      </c>
      <c r="D141" s="102" t="s">
        <v>5</v>
      </c>
      <c r="E141" s="101">
        <v>24.0</v>
      </c>
      <c r="F141" s="101">
        <v>26.5</v>
      </c>
    </row>
    <row r="142">
      <c r="A142" s="38" t="s">
        <v>11</v>
      </c>
      <c r="B142" s="38" t="s">
        <v>402</v>
      </c>
      <c r="C142" s="101">
        <v>2020.0</v>
      </c>
      <c r="D142" s="102" t="s">
        <v>5</v>
      </c>
      <c r="E142" s="101">
        <v>24.0</v>
      </c>
      <c r="F142" s="101">
        <v>65.6</v>
      </c>
    </row>
    <row r="143">
      <c r="A143" s="38" t="s">
        <v>12</v>
      </c>
      <c r="B143" s="38" t="s">
        <v>401</v>
      </c>
      <c r="C143" s="101">
        <v>2020.0</v>
      </c>
      <c r="D143" s="102" t="s">
        <v>5</v>
      </c>
      <c r="E143" s="101">
        <v>24.0</v>
      </c>
      <c r="F143" s="101">
        <v>80.5</v>
      </c>
    </row>
    <row r="144">
      <c r="A144" s="38" t="s">
        <v>13</v>
      </c>
      <c r="B144" s="38" t="s">
        <v>403</v>
      </c>
      <c r="C144" s="101">
        <v>2020.0</v>
      </c>
      <c r="D144" s="102" t="s">
        <v>5</v>
      </c>
      <c r="E144" s="101">
        <v>24.0</v>
      </c>
      <c r="F144" s="101">
        <v>50.8</v>
      </c>
    </row>
    <row r="145">
      <c r="A145" s="38" t="s">
        <v>14</v>
      </c>
      <c r="B145" s="38" t="s">
        <v>395</v>
      </c>
      <c r="C145" s="101">
        <v>2020.0</v>
      </c>
      <c r="D145" s="102" t="s">
        <v>5</v>
      </c>
      <c r="E145" s="101">
        <v>24.0</v>
      </c>
      <c r="F145" s="101">
        <v>54.8</v>
      </c>
    </row>
    <row r="146">
      <c r="A146" s="38" t="s">
        <v>15</v>
      </c>
      <c r="B146" s="38" t="s">
        <v>377</v>
      </c>
      <c r="C146" s="101">
        <v>2020.0</v>
      </c>
      <c r="D146" s="102" t="s">
        <v>5</v>
      </c>
      <c r="E146" s="101">
        <v>24.0</v>
      </c>
      <c r="F146" s="101">
        <v>47.0</v>
      </c>
    </row>
    <row r="147">
      <c r="A147" s="38" t="s">
        <v>16</v>
      </c>
      <c r="B147" s="38" t="s">
        <v>382</v>
      </c>
      <c r="C147" s="101">
        <v>2020.0</v>
      </c>
      <c r="D147" s="102" t="s">
        <v>5</v>
      </c>
      <c r="E147" s="101">
        <v>24.0</v>
      </c>
      <c r="F147" s="101">
        <v>44.7</v>
      </c>
    </row>
    <row r="148">
      <c r="A148" s="38" t="s">
        <v>17</v>
      </c>
      <c r="B148" s="38" t="s">
        <v>404</v>
      </c>
      <c r="C148" s="101">
        <v>2020.0</v>
      </c>
      <c r="D148" s="102" t="s">
        <v>5</v>
      </c>
      <c r="E148" s="101">
        <v>24.0</v>
      </c>
      <c r="F148" s="101">
        <v>66.2</v>
      </c>
    </row>
    <row r="149">
      <c r="A149" s="38" t="s">
        <v>18</v>
      </c>
      <c r="B149" s="38" t="s">
        <v>383</v>
      </c>
      <c r="C149" s="101">
        <v>2020.0</v>
      </c>
      <c r="D149" s="102" t="s">
        <v>5</v>
      </c>
      <c r="E149" s="101">
        <v>24.0</v>
      </c>
      <c r="F149" s="101">
        <v>69.5</v>
      </c>
    </row>
    <row r="150">
      <c r="A150" s="38" t="s">
        <v>19</v>
      </c>
      <c r="B150" s="38" t="s">
        <v>380</v>
      </c>
      <c r="C150" s="101">
        <v>2020.0</v>
      </c>
      <c r="D150" s="102" t="s">
        <v>5</v>
      </c>
      <c r="E150" s="101">
        <v>24.0</v>
      </c>
      <c r="F150" s="101">
        <v>48.2</v>
      </c>
    </row>
    <row r="151">
      <c r="A151" s="38" t="s">
        <v>20</v>
      </c>
      <c r="B151" s="38" t="s">
        <v>387</v>
      </c>
      <c r="C151" s="101">
        <v>2020.0</v>
      </c>
      <c r="D151" s="102" t="s">
        <v>5</v>
      </c>
      <c r="E151" s="101">
        <v>24.0</v>
      </c>
      <c r="F151" s="101">
        <v>64.8</v>
      </c>
    </row>
    <row r="152">
      <c r="A152" s="38" t="s">
        <v>21</v>
      </c>
      <c r="B152" s="38" t="s">
        <v>393</v>
      </c>
      <c r="C152" s="101">
        <v>2020.0</v>
      </c>
      <c r="D152" s="102" t="s">
        <v>5</v>
      </c>
      <c r="E152" s="101">
        <v>24.0</v>
      </c>
      <c r="F152" s="101">
        <v>52.9</v>
      </c>
    </row>
    <row r="153">
      <c r="A153" s="38" t="s">
        <v>22</v>
      </c>
      <c r="B153" s="38" t="s">
        <v>408</v>
      </c>
      <c r="C153" s="101">
        <v>2020.0</v>
      </c>
      <c r="D153" s="102" t="s">
        <v>5</v>
      </c>
      <c r="E153" s="101">
        <v>24.0</v>
      </c>
      <c r="F153" s="101">
        <v>77.0</v>
      </c>
    </row>
    <row r="154">
      <c r="A154" s="38" t="s">
        <v>23</v>
      </c>
      <c r="B154" s="38" t="s">
        <v>379</v>
      </c>
      <c r="C154" s="101">
        <v>2020.0</v>
      </c>
      <c r="D154" s="102" t="s">
        <v>5</v>
      </c>
      <c r="E154" s="101">
        <v>24.0</v>
      </c>
      <c r="F154" s="101">
        <v>38.8</v>
      </c>
    </row>
    <row r="155">
      <c r="A155" s="38" t="s">
        <v>24</v>
      </c>
      <c r="B155" s="38" t="s">
        <v>386</v>
      </c>
      <c r="C155" s="101">
        <v>2020.0</v>
      </c>
      <c r="D155" s="102" t="s">
        <v>5</v>
      </c>
      <c r="E155" s="101">
        <v>24.0</v>
      </c>
      <c r="F155" s="101">
        <v>48.4</v>
      </c>
    </row>
    <row r="156">
      <c r="A156" s="38" t="s">
        <v>25</v>
      </c>
      <c r="B156" s="38" t="s">
        <v>406</v>
      </c>
      <c r="C156" s="101">
        <v>2020.0</v>
      </c>
      <c r="D156" s="102" t="s">
        <v>5</v>
      </c>
      <c r="E156" s="101">
        <v>24.0</v>
      </c>
      <c r="F156" s="101">
        <v>60.3</v>
      </c>
    </row>
    <row r="157">
      <c r="A157" s="38" t="s">
        <v>26</v>
      </c>
      <c r="B157" s="38" t="s">
        <v>392</v>
      </c>
      <c r="C157" s="101">
        <v>2020.0</v>
      </c>
      <c r="D157" s="102" t="s">
        <v>5</v>
      </c>
      <c r="E157" s="101">
        <v>24.0</v>
      </c>
      <c r="F157" s="101">
        <v>65.3</v>
      </c>
    </row>
    <row r="158">
      <c r="A158" s="38" t="s">
        <v>27</v>
      </c>
      <c r="B158" s="38" t="s">
        <v>389</v>
      </c>
      <c r="C158" s="101">
        <v>2020.0</v>
      </c>
      <c r="D158" s="102" t="s">
        <v>5</v>
      </c>
      <c r="E158" s="101">
        <v>24.0</v>
      </c>
      <c r="F158" s="101">
        <v>51.4</v>
      </c>
    </row>
    <row r="159">
      <c r="A159" s="38" t="s">
        <v>28</v>
      </c>
      <c r="B159" s="38" t="s">
        <v>391</v>
      </c>
      <c r="C159" s="101">
        <v>2020.0</v>
      </c>
      <c r="D159" s="102" t="s">
        <v>5</v>
      </c>
      <c r="E159" s="101">
        <v>24.0</v>
      </c>
      <c r="F159" s="101">
        <v>58.4</v>
      </c>
    </row>
    <row r="160">
      <c r="A160" s="38" t="s">
        <v>29</v>
      </c>
      <c r="B160" s="38" t="s">
        <v>396</v>
      </c>
      <c r="C160" s="101">
        <v>2020.0</v>
      </c>
      <c r="D160" s="102" t="s">
        <v>5</v>
      </c>
      <c r="E160" s="101">
        <v>24.0</v>
      </c>
      <c r="F160" s="101">
        <v>79.2</v>
      </c>
    </row>
    <row r="161">
      <c r="A161" s="38" t="s">
        <v>30</v>
      </c>
      <c r="B161" s="38" t="s">
        <v>376</v>
      </c>
      <c r="C161" s="101">
        <v>2020.0</v>
      </c>
      <c r="D161" s="102" t="s">
        <v>5</v>
      </c>
      <c r="E161" s="101">
        <v>24.0</v>
      </c>
      <c r="F161" s="101">
        <v>43.6</v>
      </c>
    </row>
    <row r="162">
      <c r="A162" s="38" t="s">
        <v>31</v>
      </c>
      <c r="B162" s="38" t="s">
        <v>407</v>
      </c>
      <c r="C162" s="101">
        <v>2020.0</v>
      </c>
      <c r="D162" s="102" t="s">
        <v>5</v>
      </c>
      <c r="E162" s="101">
        <v>24.0</v>
      </c>
      <c r="F162" s="101">
        <v>66.3</v>
      </c>
    </row>
    <row r="163">
      <c r="A163" s="38" t="s">
        <v>32</v>
      </c>
      <c r="B163" s="38" t="s">
        <v>381</v>
      </c>
      <c r="C163" s="101">
        <v>2020.0</v>
      </c>
      <c r="D163" s="102" t="s">
        <v>5</v>
      </c>
      <c r="E163" s="101">
        <v>24.0</v>
      </c>
      <c r="F163" s="101">
        <v>47.0</v>
      </c>
    </row>
    <row r="164">
      <c r="A164" s="38" t="s">
        <v>33</v>
      </c>
      <c r="B164" s="38" t="s">
        <v>390</v>
      </c>
      <c r="C164" s="101">
        <v>2020.0</v>
      </c>
      <c r="D164" s="102" t="s">
        <v>5</v>
      </c>
      <c r="E164" s="101">
        <v>24.0</v>
      </c>
      <c r="F164" s="101">
        <v>46.5</v>
      </c>
    </row>
    <row r="165">
      <c r="A165" s="38" t="s">
        <v>34</v>
      </c>
      <c r="B165" s="38" t="s">
        <v>398</v>
      </c>
      <c r="C165" s="101">
        <v>2020.0</v>
      </c>
      <c r="D165" s="102" t="s">
        <v>5</v>
      </c>
      <c r="E165" s="101">
        <v>24.0</v>
      </c>
      <c r="F165" s="101">
        <v>55.2</v>
      </c>
    </row>
    <row r="166">
      <c r="A166" s="38" t="s">
        <v>35</v>
      </c>
      <c r="B166" s="38" t="s">
        <v>399</v>
      </c>
      <c r="C166" s="101">
        <v>2020.0</v>
      </c>
      <c r="D166" s="102" t="s">
        <v>5</v>
      </c>
      <c r="E166" s="101">
        <v>24.0</v>
      </c>
      <c r="F166" s="101">
        <v>57.7</v>
      </c>
    </row>
    <row r="167">
      <c r="A167" s="100" t="s">
        <v>3</v>
      </c>
      <c r="B167" s="38" t="s">
        <v>400</v>
      </c>
      <c r="C167" s="101">
        <v>2021.0</v>
      </c>
      <c r="D167" s="102" t="s">
        <v>5</v>
      </c>
      <c r="E167" s="101">
        <v>24.0</v>
      </c>
      <c r="F167" s="101">
        <v>66.4</v>
      </c>
    </row>
    <row r="168">
      <c r="A168" s="100" t="s">
        <v>4</v>
      </c>
      <c r="B168" s="38" t="s">
        <v>378</v>
      </c>
      <c r="C168" s="101">
        <v>2021.0</v>
      </c>
      <c r="D168" s="102" t="s">
        <v>5</v>
      </c>
      <c r="E168" s="101">
        <v>24.0</v>
      </c>
      <c r="F168" s="38">
        <v>71.6</v>
      </c>
    </row>
    <row r="169">
      <c r="A169" s="38" t="s">
        <v>5</v>
      </c>
      <c r="B169" s="38" t="s">
        <v>384</v>
      </c>
      <c r="C169" s="101">
        <v>2021.0</v>
      </c>
      <c r="D169" s="102" t="s">
        <v>5</v>
      </c>
      <c r="E169" s="101">
        <v>24.0</v>
      </c>
      <c r="F169" s="38">
        <v>79.1</v>
      </c>
    </row>
    <row r="170">
      <c r="A170" s="38" t="s">
        <v>6</v>
      </c>
      <c r="B170" s="38" t="s">
        <v>394</v>
      </c>
      <c r="C170" s="101">
        <v>2021.0</v>
      </c>
      <c r="D170" s="102" t="s">
        <v>5</v>
      </c>
      <c r="E170" s="101">
        <v>24.0</v>
      </c>
      <c r="F170" s="38">
        <v>72.5</v>
      </c>
    </row>
    <row r="171">
      <c r="A171" s="38" t="s">
        <v>7</v>
      </c>
      <c r="B171" s="38" t="s">
        <v>385</v>
      </c>
      <c r="C171" s="101">
        <v>2021.0</v>
      </c>
      <c r="D171" s="102" t="s">
        <v>5</v>
      </c>
      <c r="E171" s="101">
        <v>24.0</v>
      </c>
      <c r="F171" s="38">
        <v>61.8</v>
      </c>
    </row>
    <row r="172">
      <c r="A172" s="38" t="s">
        <v>8</v>
      </c>
      <c r="B172" s="38" t="s">
        <v>405</v>
      </c>
      <c r="C172" s="101">
        <v>2021.0</v>
      </c>
      <c r="D172" s="102" t="s">
        <v>5</v>
      </c>
      <c r="E172" s="101">
        <v>24.0</v>
      </c>
      <c r="F172" s="38">
        <v>71.4</v>
      </c>
    </row>
    <row r="173">
      <c r="A173" s="38" t="s">
        <v>9</v>
      </c>
      <c r="B173" s="38" t="s">
        <v>397</v>
      </c>
      <c r="C173" s="101">
        <v>2021.0</v>
      </c>
      <c r="D173" s="102" t="s">
        <v>5</v>
      </c>
      <c r="E173" s="101">
        <v>24.0</v>
      </c>
      <c r="F173" s="38">
        <v>73.7</v>
      </c>
    </row>
    <row r="174">
      <c r="A174" s="38" t="s">
        <v>10</v>
      </c>
      <c r="B174" s="38" t="s">
        <v>388</v>
      </c>
      <c r="C174" s="101">
        <v>2021.0</v>
      </c>
      <c r="D174" s="102" t="s">
        <v>5</v>
      </c>
      <c r="E174" s="101">
        <v>24.0</v>
      </c>
      <c r="F174" s="38">
        <v>30.8</v>
      </c>
    </row>
    <row r="175">
      <c r="A175" s="38" t="s">
        <v>11</v>
      </c>
      <c r="B175" s="38" t="s">
        <v>402</v>
      </c>
      <c r="C175" s="101">
        <v>2021.0</v>
      </c>
      <c r="D175" s="102" t="s">
        <v>5</v>
      </c>
      <c r="E175" s="101">
        <v>24.0</v>
      </c>
      <c r="F175" s="38">
        <v>68.7</v>
      </c>
    </row>
    <row r="176">
      <c r="A176" s="38" t="s">
        <v>12</v>
      </c>
      <c r="B176" s="38" t="s">
        <v>401</v>
      </c>
      <c r="C176" s="101">
        <v>2021.0</v>
      </c>
      <c r="D176" s="102" t="s">
        <v>5</v>
      </c>
      <c r="E176" s="101">
        <v>24.0</v>
      </c>
      <c r="F176" s="38">
        <v>85.1</v>
      </c>
    </row>
    <row r="177">
      <c r="A177" s="38" t="s">
        <v>13</v>
      </c>
      <c r="B177" s="38" t="s">
        <v>403</v>
      </c>
      <c r="C177" s="101">
        <v>2021.0</v>
      </c>
      <c r="D177" s="102" t="s">
        <v>5</v>
      </c>
      <c r="E177" s="101">
        <v>24.0</v>
      </c>
      <c r="F177" s="38">
        <v>55.8</v>
      </c>
    </row>
    <row r="178">
      <c r="A178" s="38" t="s">
        <v>14</v>
      </c>
      <c r="B178" s="38" t="s">
        <v>395</v>
      </c>
      <c r="C178" s="101">
        <v>2021.0</v>
      </c>
      <c r="D178" s="102" t="s">
        <v>5</v>
      </c>
      <c r="E178" s="101">
        <v>24.0</v>
      </c>
      <c r="F178" s="38">
        <v>62.1</v>
      </c>
    </row>
    <row r="179">
      <c r="A179" s="38" t="s">
        <v>15</v>
      </c>
      <c r="B179" s="38" t="s">
        <v>377</v>
      </c>
      <c r="C179" s="101">
        <v>2021.0</v>
      </c>
      <c r="D179" s="102" t="s">
        <v>5</v>
      </c>
      <c r="E179" s="101">
        <v>24.0</v>
      </c>
      <c r="F179" s="38">
        <v>55.5</v>
      </c>
    </row>
    <row r="180">
      <c r="A180" s="38" t="s">
        <v>16</v>
      </c>
      <c r="B180" s="38" t="s">
        <v>382</v>
      </c>
      <c r="C180" s="101">
        <v>2021.0</v>
      </c>
      <c r="D180" s="102" t="s">
        <v>5</v>
      </c>
      <c r="E180" s="101">
        <v>24.0</v>
      </c>
      <c r="F180" s="38">
        <v>54.7</v>
      </c>
    </row>
    <row r="181">
      <c r="A181" s="38" t="s">
        <v>17</v>
      </c>
      <c r="B181" s="38" t="s">
        <v>404</v>
      </c>
      <c r="C181" s="101">
        <v>2021.0</v>
      </c>
      <c r="D181" s="102" t="s">
        <v>5</v>
      </c>
      <c r="E181" s="101">
        <v>24.0</v>
      </c>
      <c r="F181" s="38">
        <v>71.0</v>
      </c>
    </row>
    <row r="182">
      <c r="A182" s="38" t="s">
        <v>18</v>
      </c>
      <c r="B182" s="38" t="s">
        <v>383</v>
      </c>
      <c r="C182" s="101">
        <v>2021.0</v>
      </c>
      <c r="D182" s="102" t="s">
        <v>5</v>
      </c>
      <c r="E182" s="101">
        <v>24.0</v>
      </c>
      <c r="F182" s="38">
        <v>76.9</v>
      </c>
    </row>
    <row r="183">
      <c r="A183" s="38" t="s">
        <v>19</v>
      </c>
      <c r="B183" s="38" t="s">
        <v>380</v>
      </c>
      <c r="C183" s="101">
        <v>2021.0</v>
      </c>
      <c r="D183" s="102" t="s">
        <v>5</v>
      </c>
      <c r="E183" s="101">
        <v>24.0</v>
      </c>
      <c r="F183" s="38">
        <v>59.5</v>
      </c>
    </row>
    <row r="184">
      <c r="A184" s="38" t="s">
        <v>20</v>
      </c>
      <c r="B184" s="38" t="s">
        <v>387</v>
      </c>
      <c r="C184" s="101">
        <v>2021.0</v>
      </c>
      <c r="D184" s="102" t="s">
        <v>5</v>
      </c>
      <c r="E184" s="101">
        <v>24.0</v>
      </c>
      <c r="F184" s="38">
        <v>69.3</v>
      </c>
    </row>
    <row r="185">
      <c r="A185" s="38" t="s">
        <v>21</v>
      </c>
      <c r="B185" s="38" t="s">
        <v>393</v>
      </c>
      <c r="C185" s="101">
        <v>2021.0</v>
      </c>
      <c r="D185" s="102" t="s">
        <v>5</v>
      </c>
      <c r="E185" s="101">
        <v>24.0</v>
      </c>
      <c r="F185" s="38">
        <v>63.1</v>
      </c>
    </row>
    <row r="186">
      <c r="A186" s="38" t="s">
        <v>22</v>
      </c>
      <c r="B186" s="38" t="s">
        <v>408</v>
      </c>
      <c r="C186" s="101">
        <v>2021.0</v>
      </c>
      <c r="D186" s="102" t="s">
        <v>5</v>
      </c>
      <c r="E186" s="101">
        <v>24.0</v>
      </c>
      <c r="F186" s="38">
        <v>77.5</v>
      </c>
    </row>
    <row r="187">
      <c r="A187" s="38" t="s">
        <v>23</v>
      </c>
      <c r="B187" s="38" t="s">
        <v>379</v>
      </c>
      <c r="C187" s="101">
        <v>2021.0</v>
      </c>
      <c r="D187" s="102" t="s">
        <v>5</v>
      </c>
      <c r="E187" s="101">
        <v>24.0</v>
      </c>
      <c r="F187" s="38">
        <v>39.0</v>
      </c>
    </row>
    <row r="188">
      <c r="A188" s="38" t="s">
        <v>24</v>
      </c>
      <c r="B188" s="38" t="s">
        <v>386</v>
      </c>
      <c r="C188" s="101">
        <v>2021.0</v>
      </c>
      <c r="D188" s="102" t="s">
        <v>5</v>
      </c>
      <c r="E188" s="101">
        <v>24.0</v>
      </c>
      <c r="F188" s="38">
        <v>55.8</v>
      </c>
    </row>
    <row r="189">
      <c r="A189" s="38" t="s">
        <v>25</v>
      </c>
      <c r="B189" s="38" t="s">
        <v>406</v>
      </c>
      <c r="C189" s="101">
        <v>2021.0</v>
      </c>
      <c r="D189" s="102" t="s">
        <v>5</v>
      </c>
      <c r="E189" s="101">
        <v>24.0</v>
      </c>
      <c r="F189" s="38">
        <v>74.1</v>
      </c>
    </row>
    <row r="190">
      <c r="A190" s="38" t="s">
        <v>26</v>
      </c>
      <c r="B190" s="38" t="s">
        <v>392</v>
      </c>
      <c r="C190" s="101">
        <v>2021.0</v>
      </c>
      <c r="D190" s="102" t="s">
        <v>5</v>
      </c>
      <c r="E190" s="101">
        <v>24.0</v>
      </c>
      <c r="F190" s="38">
        <v>72.4</v>
      </c>
    </row>
    <row r="191">
      <c r="A191" s="38" t="s">
        <v>27</v>
      </c>
      <c r="B191" s="38" t="s">
        <v>389</v>
      </c>
      <c r="C191" s="101">
        <v>2021.0</v>
      </c>
      <c r="D191" s="102" t="s">
        <v>5</v>
      </c>
      <c r="E191" s="101">
        <v>24.0</v>
      </c>
      <c r="F191" s="38">
        <v>61.8</v>
      </c>
    </row>
    <row r="192">
      <c r="A192" s="38" t="s">
        <v>28</v>
      </c>
      <c r="B192" s="38" t="s">
        <v>391</v>
      </c>
      <c r="C192" s="101">
        <v>2021.0</v>
      </c>
      <c r="D192" s="102" t="s">
        <v>5</v>
      </c>
      <c r="E192" s="101">
        <v>24.0</v>
      </c>
      <c r="F192" s="38">
        <v>76.9</v>
      </c>
    </row>
    <row r="193">
      <c r="A193" s="38" t="s">
        <v>29</v>
      </c>
      <c r="B193" s="38" t="s">
        <v>396</v>
      </c>
      <c r="C193" s="101">
        <v>2021.0</v>
      </c>
      <c r="D193" s="102" t="s">
        <v>5</v>
      </c>
      <c r="E193" s="101">
        <v>24.0</v>
      </c>
      <c r="F193" s="38">
        <v>86.2</v>
      </c>
    </row>
    <row r="194">
      <c r="A194" s="38" t="s">
        <v>30</v>
      </c>
      <c r="B194" s="38" t="s">
        <v>376</v>
      </c>
      <c r="C194" s="101">
        <v>2021.0</v>
      </c>
      <c r="D194" s="102" t="s">
        <v>5</v>
      </c>
      <c r="E194" s="101">
        <v>24.0</v>
      </c>
      <c r="F194" s="38">
        <v>52.7</v>
      </c>
    </row>
    <row r="195">
      <c r="A195" s="38" t="s">
        <v>31</v>
      </c>
      <c r="B195" s="38" t="s">
        <v>407</v>
      </c>
      <c r="C195" s="101">
        <v>2021.0</v>
      </c>
      <c r="D195" s="102" t="s">
        <v>5</v>
      </c>
      <c r="E195" s="101">
        <v>24.0</v>
      </c>
      <c r="F195" s="38">
        <v>69.7</v>
      </c>
    </row>
    <row r="196">
      <c r="A196" s="38" t="s">
        <v>32</v>
      </c>
      <c r="B196" s="38" t="s">
        <v>381</v>
      </c>
      <c r="C196" s="101">
        <v>2021.0</v>
      </c>
      <c r="D196" s="102" t="s">
        <v>5</v>
      </c>
      <c r="E196" s="101">
        <v>24.0</v>
      </c>
      <c r="F196" s="38">
        <v>55.7</v>
      </c>
    </row>
    <row r="197">
      <c r="A197" s="38" t="s">
        <v>33</v>
      </c>
      <c r="B197" s="38" t="s">
        <v>390</v>
      </c>
      <c r="C197" s="101">
        <v>2021.0</v>
      </c>
      <c r="D197" s="102" t="s">
        <v>5</v>
      </c>
      <c r="E197" s="101">
        <v>24.0</v>
      </c>
      <c r="F197" s="38">
        <v>51.1</v>
      </c>
    </row>
    <row r="198">
      <c r="A198" s="38" t="s">
        <v>34</v>
      </c>
      <c r="B198" s="38" t="s">
        <v>398</v>
      </c>
      <c r="C198" s="101">
        <v>2021.0</v>
      </c>
      <c r="D198" s="102" t="s">
        <v>5</v>
      </c>
      <c r="E198" s="101">
        <v>24.0</v>
      </c>
      <c r="F198" s="38">
        <v>66.4</v>
      </c>
    </row>
    <row r="199">
      <c r="A199" s="38" t="s">
        <v>35</v>
      </c>
      <c r="B199" s="38" t="s">
        <v>399</v>
      </c>
      <c r="C199" s="101">
        <v>2021.0</v>
      </c>
      <c r="D199" s="102" t="s">
        <v>5</v>
      </c>
      <c r="E199" s="101">
        <v>24.0</v>
      </c>
      <c r="F199" s="38">
        <v>63.2</v>
      </c>
    </row>
    <row r="200">
      <c r="A200" s="27" t="s">
        <v>4</v>
      </c>
      <c r="B200" s="24" t="s">
        <v>378</v>
      </c>
      <c r="C200" s="24">
        <v>2022.0</v>
      </c>
      <c r="D200" s="101" t="s">
        <v>5</v>
      </c>
      <c r="E200" s="101">
        <v>24.0</v>
      </c>
      <c r="F200" s="67">
        <v>86.91204</v>
      </c>
    </row>
    <row r="201">
      <c r="A201" s="27" t="s">
        <v>5</v>
      </c>
      <c r="B201" s="24" t="s">
        <v>384</v>
      </c>
      <c r="C201" s="24">
        <v>2022.0</v>
      </c>
      <c r="D201" s="101" t="s">
        <v>5</v>
      </c>
      <c r="E201" s="101">
        <v>24.0</v>
      </c>
      <c r="F201" s="67">
        <v>89.76594</v>
      </c>
    </row>
    <row r="202">
      <c r="A202" s="27" t="s">
        <v>6</v>
      </c>
      <c r="B202" s="24" t="s">
        <v>394</v>
      </c>
      <c r="C202" s="24">
        <v>2022.0</v>
      </c>
      <c r="D202" s="101" t="s">
        <v>5</v>
      </c>
      <c r="E202" s="101">
        <v>24.0</v>
      </c>
      <c r="F202" s="67">
        <v>84.67135</v>
      </c>
    </row>
    <row r="203">
      <c r="A203" s="27" t="s">
        <v>7</v>
      </c>
      <c r="B203" s="24" t="s">
        <v>385</v>
      </c>
      <c r="C203" s="24">
        <v>2022.0</v>
      </c>
      <c r="D203" s="101" t="s">
        <v>5</v>
      </c>
      <c r="E203" s="101">
        <v>24.0</v>
      </c>
      <c r="F203" s="67">
        <v>79.81194</v>
      </c>
    </row>
    <row r="204">
      <c r="A204" s="27" t="s">
        <v>8</v>
      </c>
      <c r="B204" s="24" t="s">
        <v>405</v>
      </c>
      <c r="C204" s="24">
        <v>2022.0</v>
      </c>
      <c r="D204" s="101" t="s">
        <v>5</v>
      </c>
      <c r="E204" s="101">
        <v>24.0</v>
      </c>
      <c r="F204" s="67">
        <v>81.51738</v>
      </c>
    </row>
    <row r="205">
      <c r="A205" s="27" t="s">
        <v>9</v>
      </c>
      <c r="B205" s="24" t="s">
        <v>397</v>
      </c>
      <c r="C205" s="24">
        <v>2022.0</v>
      </c>
      <c r="D205" s="101" t="s">
        <v>5</v>
      </c>
      <c r="E205" s="101">
        <v>24.0</v>
      </c>
      <c r="F205" s="67">
        <v>85.29975</v>
      </c>
    </row>
    <row r="206">
      <c r="A206" s="27" t="s">
        <v>10</v>
      </c>
      <c r="B206" s="24" t="s">
        <v>388</v>
      </c>
      <c r="C206" s="24">
        <v>2022.0</v>
      </c>
      <c r="D206" s="101" t="s">
        <v>5</v>
      </c>
      <c r="E206" s="101">
        <v>24.0</v>
      </c>
      <c r="F206" s="67">
        <v>56.66932</v>
      </c>
    </row>
    <row r="207">
      <c r="A207" s="27" t="s">
        <v>11</v>
      </c>
      <c r="B207" s="24" t="s">
        <v>402</v>
      </c>
      <c r="C207" s="24">
        <v>2022.0</v>
      </c>
      <c r="D207" s="101" t="s">
        <v>5</v>
      </c>
      <c r="E207" s="101">
        <v>24.0</v>
      </c>
      <c r="F207" s="67">
        <v>82.52304</v>
      </c>
    </row>
    <row r="208">
      <c r="A208" s="27" t="s">
        <v>12</v>
      </c>
      <c r="B208" s="24" t="s">
        <v>401</v>
      </c>
      <c r="C208" s="24">
        <v>2022.0</v>
      </c>
      <c r="D208" s="101" t="s">
        <v>5</v>
      </c>
      <c r="E208" s="101">
        <v>24.0</v>
      </c>
      <c r="F208" s="67">
        <v>89.74331</v>
      </c>
    </row>
    <row r="209">
      <c r="A209" s="24">
        <v>10.0</v>
      </c>
      <c r="B209" s="24" t="s">
        <v>403</v>
      </c>
      <c r="C209" s="24">
        <v>2022.0</v>
      </c>
      <c r="D209" s="101" t="s">
        <v>5</v>
      </c>
      <c r="E209" s="101">
        <v>24.0</v>
      </c>
      <c r="F209" s="67">
        <v>78.90267</v>
      </c>
    </row>
    <row r="210">
      <c r="A210" s="24">
        <v>11.0</v>
      </c>
      <c r="B210" s="24" t="s">
        <v>395</v>
      </c>
      <c r="C210" s="24">
        <v>2022.0</v>
      </c>
      <c r="D210" s="101" t="s">
        <v>5</v>
      </c>
      <c r="E210" s="101">
        <v>24.0</v>
      </c>
      <c r="F210" s="67">
        <v>75.93377</v>
      </c>
    </row>
    <row r="211">
      <c r="A211" s="24">
        <v>12.0</v>
      </c>
      <c r="B211" s="24" t="s">
        <v>377</v>
      </c>
      <c r="C211" s="24">
        <v>2022.0</v>
      </c>
      <c r="D211" s="101" t="s">
        <v>5</v>
      </c>
      <c r="E211" s="101">
        <v>24.0</v>
      </c>
      <c r="F211" s="67">
        <v>67.48096</v>
      </c>
    </row>
    <row r="212">
      <c r="A212" s="24">
        <v>13.0</v>
      </c>
      <c r="B212" s="24" t="s">
        <v>382</v>
      </c>
      <c r="C212" s="24">
        <v>2022.0</v>
      </c>
      <c r="D212" s="101" t="s">
        <v>5</v>
      </c>
      <c r="E212" s="101">
        <v>24.0</v>
      </c>
      <c r="F212" s="67">
        <v>75.3727</v>
      </c>
    </row>
    <row r="213">
      <c r="A213" s="24">
        <v>14.0</v>
      </c>
      <c r="B213" s="24" t="s">
        <v>404</v>
      </c>
      <c r="C213" s="24">
        <v>2022.0</v>
      </c>
      <c r="D213" s="101" t="s">
        <v>5</v>
      </c>
      <c r="E213" s="101">
        <v>24.0</v>
      </c>
      <c r="F213" s="67">
        <v>83.33891</v>
      </c>
    </row>
    <row r="214">
      <c r="A214" s="24">
        <v>15.0</v>
      </c>
      <c r="B214" s="24" t="s">
        <v>383</v>
      </c>
      <c r="C214" s="24">
        <v>2022.0</v>
      </c>
      <c r="D214" s="101" t="s">
        <v>5</v>
      </c>
      <c r="E214" s="101">
        <v>24.0</v>
      </c>
      <c r="F214" s="67">
        <v>81.8598</v>
      </c>
    </row>
    <row r="215">
      <c r="A215" s="24">
        <v>16.0</v>
      </c>
      <c r="B215" s="24" t="s">
        <v>380</v>
      </c>
      <c r="C215" s="24">
        <v>2022.0</v>
      </c>
      <c r="D215" s="101" t="s">
        <v>5</v>
      </c>
      <c r="E215" s="101">
        <v>24.0</v>
      </c>
      <c r="F215" s="67">
        <v>67.93986</v>
      </c>
    </row>
    <row r="216">
      <c r="A216" s="24">
        <v>17.0</v>
      </c>
      <c r="B216" s="24" t="s">
        <v>387</v>
      </c>
      <c r="C216" s="24">
        <v>2022.0</v>
      </c>
      <c r="D216" s="101" t="s">
        <v>5</v>
      </c>
      <c r="E216" s="101">
        <v>24.0</v>
      </c>
      <c r="F216" s="67">
        <v>78.08171</v>
      </c>
    </row>
    <row r="217">
      <c r="A217" s="24">
        <v>18.0</v>
      </c>
      <c r="B217" s="24" t="s">
        <v>393</v>
      </c>
      <c r="C217" s="24">
        <v>2022.0</v>
      </c>
      <c r="D217" s="101" t="s">
        <v>5</v>
      </c>
      <c r="E217" s="101">
        <v>24.0</v>
      </c>
      <c r="F217" s="67">
        <v>78.89062</v>
      </c>
    </row>
    <row r="218">
      <c r="A218" s="24">
        <v>19.0</v>
      </c>
      <c r="B218" s="24" t="s">
        <v>408</v>
      </c>
      <c r="C218" s="24">
        <v>2022.0</v>
      </c>
      <c r="D218" s="101" t="s">
        <v>5</v>
      </c>
      <c r="E218" s="101">
        <v>24.0</v>
      </c>
      <c r="F218" s="67">
        <v>86.10598</v>
      </c>
    </row>
    <row r="219">
      <c r="A219" s="24">
        <v>20.0</v>
      </c>
      <c r="B219" s="24" t="s">
        <v>379</v>
      </c>
      <c r="C219" s="24">
        <v>2022.0</v>
      </c>
      <c r="D219" s="101" t="s">
        <v>5</v>
      </c>
      <c r="E219" s="101">
        <v>24.0</v>
      </c>
      <c r="F219" s="67">
        <v>62.53193</v>
      </c>
    </row>
    <row r="220">
      <c r="A220" s="24">
        <v>21.0</v>
      </c>
      <c r="B220" s="24" t="s">
        <v>386</v>
      </c>
      <c r="C220" s="24">
        <v>2022.0</v>
      </c>
      <c r="D220" s="101" t="s">
        <v>5</v>
      </c>
      <c r="E220" s="101">
        <v>24.0</v>
      </c>
      <c r="F220" s="67">
        <v>70.14271</v>
      </c>
    </row>
    <row r="221">
      <c r="A221" s="24">
        <v>22.0</v>
      </c>
      <c r="B221" s="24" t="s">
        <v>406</v>
      </c>
      <c r="C221" s="24">
        <v>2022.0</v>
      </c>
      <c r="D221" s="101" t="s">
        <v>5</v>
      </c>
      <c r="E221" s="101">
        <v>24.0</v>
      </c>
      <c r="F221" s="67">
        <v>84.07968</v>
      </c>
    </row>
    <row r="222">
      <c r="A222" s="24">
        <v>23.0</v>
      </c>
      <c r="B222" s="24" t="s">
        <v>392</v>
      </c>
      <c r="C222" s="24">
        <v>2022.0</v>
      </c>
      <c r="D222" s="101" t="s">
        <v>5</v>
      </c>
      <c r="E222" s="101">
        <v>24.0</v>
      </c>
      <c r="F222" s="67">
        <v>83.61207</v>
      </c>
    </row>
    <row r="223">
      <c r="A223" s="24">
        <v>24.0</v>
      </c>
      <c r="B223" s="24" t="s">
        <v>389</v>
      </c>
      <c r="C223" s="24">
        <v>2022.0</v>
      </c>
      <c r="D223" s="101" t="s">
        <v>5</v>
      </c>
      <c r="E223" s="101">
        <v>24.0</v>
      </c>
      <c r="F223" s="67">
        <v>75.14604</v>
      </c>
    </row>
    <row r="224">
      <c r="A224" s="24">
        <v>25.0</v>
      </c>
      <c r="B224" s="24" t="s">
        <v>391</v>
      </c>
      <c r="C224" s="24">
        <v>2022.0</v>
      </c>
      <c r="D224" s="101" t="s">
        <v>5</v>
      </c>
      <c r="E224" s="101">
        <v>24.0</v>
      </c>
      <c r="F224" s="67">
        <v>81.8302</v>
      </c>
    </row>
    <row r="225">
      <c r="A225" s="24">
        <v>26.0</v>
      </c>
      <c r="B225" s="24" t="s">
        <v>396</v>
      </c>
      <c r="C225" s="24">
        <v>2022.0</v>
      </c>
      <c r="D225" s="101" t="s">
        <v>5</v>
      </c>
      <c r="E225" s="101">
        <v>24.0</v>
      </c>
      <c r="F225" s="67">
        <v>85.91816</v>
      </c>
    </row>
    <row r="226">
      <c r="A226" s="24">
        <v>27.0</v>
      </c>
      <c r="B226" s="24" t="s">
        <v>376</v>
      </c>
      <c r="C226" s="24">
        <v>2022.0</v>
      </c>
      <c r="D226" s="101" t="s">
        <v>5</v>
      </c>
      <c r="E226" s="101">
        <v>24.0</v>
      </c>
      <c r="F226" s="67">
        <v>77.2704</v>
      </c>
    </row>
    <row r="227">
      <c r="A227" s="24">
        <v>28.0</v>
      </c>
      <c r="B227" s="24" t="s">
        <v>407</v>
      </c>
      <c r="C227" s="24">
        <v>2022.0</v>
      </c>
      <c r="D227" s="101" t="s">
        <v>5</v>
      </c>
      <c r="E227" s="101">
        <v>24.0</v>
      </c>
      <c r="F227" s="67">
        <v>84.62576</v>
      </c>
    </row>
    <row r="228">
      <c r="A228" s="24">
        <v>29.0</v>
      </c>
      <c r="B228" s="24" t="s">
        <v>381</v>
      </c>
      <c r="C228" s="24">
        <v>2022.0</v>
      </c>
      <c r="D228" s="101" t="s">
        <v>5</v>
      </c>
      <c r="E228" s="101">
        <v>24.0</v>
      </c>
      <c r="F228" s="67">
        <v>77.38405</v>
      </c>
    </row>
    <row r="229">
      <c r="A229" s="24">
        <v>30.0</v>
      </c>
      <c r="B229" s="24" t="s">
        <v>390</v>
      </c>
      <c r="C229" s="24">
        <v>2022.0</v>
      </c>
      <c r="D229" s="101" t="s">
        <v>5</v>
      </c>
      <c r="E229" s="101">
        <v>24.0</v>
      </c>
      <c r="F229" s="67">
        <v>72.71587</v>
      </c>
    </row>
    <row r="230">
      <c r="A230" s="24">
        <v>31.0</v>
      </c>
      <c r="B230" s="24" t="s">
        <v>398</v>
      </c>
      <c r="C230" s="24">
        <v>2022.0</v>
      </c>
      <c r="D230" s="101" t="s">
        <v>5</v>
      </c>
      <c r="E230" s="101">
        <v>24.0</v>
      </c>
      <c r="F230" s="67">
        <v>82.87292</v>
      </c>
    </row>
    <row r="231">
      <c r="A231" s="24">
        <v>32.0</v>
      </c>
      <c r="B231" s="24" t="s">
        <v>399</v>
      </c>
      <c r="C231" s="24">
        <v>2022.0</v>
      </c>
      <c r="D231" s="101" t="s">
        <v>5</v>
      </c>
      <c r="E231" s="101">
        <v>24.0</v>
      </c>
      <c r="F231" s="67">
        <v>77.68851</v>
      </c>
    </row>
    <row r="232">
      <c r="A232" s="27" t="s">
        <v>3</v>
      </c>
      <c r="B232" s="24" t="s">
        <v>400</v>
      </c>
      <c r="C232" s="24">
        <v>2022.0</v>
      </c>
      <c r="D232" s="101" t="s">
        <v>5</v>
      </c>
      <c r="E232" s="101">
        <v>24.0</v>
      </c>
      <c r="F232" s="67">
        <v>78.63218</v>
      </c>
    </row>
  </sheetData>
  <autoFilter ref="$A$1:$F$232">
    <sortState ref="A1:F232">
      <sortCondition ref="C1:C232"/>
      <sortCondition ref="A1:A232"/>
    </sortState>
  </autoFilter>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2" t="s">
        <v>3</v>
      </c>
      <c r="B2" s="1" t="s">
        <v>400</v>
      </c>
      <c r="C2" s="1">
        <v>2010.0</v>
      </c>
      <c r="D2" s="1">
        <v>2.0</v>
      </c>
      <c r="E2" s="9" t="s">
        <v>28</v>
      </c>
      <c r="F2" s="1">
        <v>0.137238417378612</v>
      </c>
    </row>
    <row r="3">
      <c r="A3" s="2" t="s">
        <v>4</v>
      </c>
      <c r="B3" s="1" t="s">
        <v>378</v>
      </c>
      <c r="C3" s="1">
        <v>2010.0</v>
      </c>
      <c r="D3" s="1">
        <v>2.0</v>
      </c>
      <c r="E3" s="9" t="s">
        <v>28</v>
      </c>
      <c r="F3" s="1">
        <v>0.0</v>
      </c>
    </row>
    <row r="4">
      <c r="A4" s="2" t="s">
        <v>5</v>
      </c>
      <c r="B4" s="1" t="s">
        <v>384</v>
      </c>
      <c r="C4" s="1">
        <v>2010.0</v>
      </c>
      <c r="D4" s="1">
        <v>2.0</v>
      </c>
      <c r="E4" s="9" t="s">
        <v>28</v>
      </c>
      <c r="F4" s="1">
        <v>0.0632233941732055</v>
      </c>
    </row>
    <row r="5">
      <c r="A5" s="2" t="s">
        <v>6</v>
      </c>
      <c r="B5" s="1" t="s">
        <v>394</v>
      </c>
      <c r="C5" s="1">
        <v>2010.0</v>
      </c>
      <c r="D5" s="1">
        <v>2.0</v>
      </c>
      <c r="E5" s="7" t="s">
        <v>28</v>
      </c>
      <c r="F5" s="1">
        <v>0.158823435986214</v>
      </c>
    </row>
    <row r="6">
      <c r="A6" s="2" t="s">
        <v>7</v>
      </c>
      <c r="B6" s="1" t="s">
        <v>385</v>
      </c>
      <c r="C6" s="1">
        <v>2010.0</v>
      </c>
      <c r="D6" s="1">
        <v>2.0</v>
      </c>
      <c r="E6" s="7" t="s">
        <v>28</v>
      </c>
      <c r="F6" s="1">
        <v>0.0</v>
      </c>
    </row>
    <row r="7">
      <c r="A7" s="2" t="s">
        <v>8</v>
      </c>
      <c r="B7" s="1" t="s">
        <v>405</v>
      </c>
      <c r="C7" s="1">
        <v>2010.0</v>
      </c>
      <c r="D7" s="1">
        <v>2.0</v>
      </c>
      <c r="E7" s="7" t="s">
        <v>28</v>
      </c>
      <c r="F7" s="1">
        <v>0.253178932763994</v>
      </c>
    </row>
    <row r="8">
      <c r="A8" s="2" t="s">
        <v>9</v>
      </c>
      <c r="B8" s="1" t="s">
        <v>397</v>
      </c>
      <c r="C8" s="1">
        <v>2010.0</v>
      </c>
      <c r="D8" s="1">
        <v>2.0</v>
      </c>
      <c r="E8" s="7" t="s">
        <v>28</v>
      </c>
      <c r="F8" s="1">
        <v>0.0</v>
      </c>
    </row>
    <row r="9">
      <c r="A9" s="2" t="s">
        <v>10</v>
      </c>
      <c r="B9" s="1" t="s">
        <v>388</v>
      </c>
      <c r="C9" s="1">
        <v>2010.0</v>
      </c>
      <c r="D9" s="1">
        <v>2.0</v>
      </c>
      <c r="E9" s="7" t="s">
        <v>28</v>
      </c>
      <c r="F9" s="1">
        <v>0.103755965968043</v>
      </c>
    </row>
    <row r="10">
      <c r="A10" s="2" t="s">
        <v>11</v>
      </c>
      <c r="B10" s="1" t="s">
        <v>402</v>
      </c>
      <c r="C10" s="1">
        <v>2010.0</v>
      </c>
      <c r="D10" s="1">
        <v>2.0</v>
      </c>
      <c r="E10" s="7" t="s">
        <v>28</v>
      </c>
      <c r="F10" s="1">
        <v>0.639310195922421</v>
      </c>
    </row>
    <row r="11">
      <c r="A11" s="2" t="s">
        <v>12</v>
      </c>
      <c r="B11" s="1" t="s">
        <v>401</v>
      </c>
      <c r="C11" s="1">
        <v>2010.0</v>
      </c>
      <c r="D11" s="1">
        <v>2.0</v>
      </c>
      <c r="E11" s="7" t="s">
        <v>28</v>
      </c>
      <c r="F11" s="1">
        <v>0.111864180776096</v>
      </c>
    </row>
    <row r="12">
      <c r="A12" s="2" t="s">
        <v>13</v>
      </c>
      <c r="B12" s="1" t="s">
        <v>403</v>
      </c>
      <c r="C12" s="1">
        <v>2010.0</v>
      </c>
      <c r="D12" s="1">
        <v>2.0</v>
      </c>
      <c r="E12" s="7" t="s">
        <v>28</v>
      </c>
      <c r="F12" s="1">
        <v>0.243283993312123</v>
      </c>
    </row>
    <row r="13">
      <c r="A13" s="2" t="s">
        <v>14</v>
      </c>
      <c r="B13" s="1" t="s">
        <v>395</v>
      </c>
      <c r="C13" s="1">
        <v>2010.0</v>
      </c>
      <c r="D13" s="1">
        <v>2.0</v>
      </c>
      <c r="E13" s="7" t="s">
        <v>28</v>
      </c>
      <c r="F13" s="1">
        <v>0.0181696412186306</v>
      </c>
    </row>
    <row r="14">
      <c r="A14" s="2" t="s">
        <v>15</v>
      </c>
      <c r="B14" s="1" t="s">
        <v>377</v>
      </c>
      <c r="C14" s="1">
        <v>2010.0</v>
      </c>
      <c r="D14" s="1">
        <v>2.0</v>
      </c>
      <c r="E14" s="7" t="s">
        <v>28</v>
      </c>
      <c r="F14" s="1">
        <v>0.205253071172382</v>
      </c>
    </row>
    <row r="15">
      <c r="A15" s="2" t="s">
        <v>16</v>
      </c>
      <c r="B15" s="1" t="s">
        <v>382</v>
      </c>
      <c r="C15" s="1">
        <v>2010.0</v>
      </c>
      <c r="D15" s="1">
        <v>2.0</v>
      </c>
      <c r="E15" s="7" t="s">
        <v>28</v>
      </c>
      <c r="F15" s="1">
        <v>0.0</v>
      </c>
    </row>
    <row r="16">
      <c r="A16" s="2" t="s">
        <v>17</v>
      </c>
      <c r="B16" s="1" t="s">
        <v>404</v>
      </c>
      <c r="C16" s="1">
        <v>2010.0</v>
      </c>
      <c r="D16" s="1">
        <v>2.0</v>
      </c>
      <c r="E16" s="7" t="s">
        <v>28</v>
      </c>
      <c r="F16" s="1">
        <v>0.121476834367686</v>
      </c>
    </row>
    <row r="17">
      <c r="A17" s="2" t="s">
        <v>18</v>
      </c>
      <c r="B17" s="1" t="s">
        <v>383</v>
      </c>
      <c r="C17" s="1">
        <v>2010.0</v>
      </c>
      <c r="D17" s="1">
        <v>2.0</v>
      </c>
      <c r="E17" s="7" t="s">
        <v>28</v>
      </c>
      <c r="F17" s="1">
        <v>0.0130988731104957</v>
      </c>
    </row>
    <row r="18">
      <c r="A18" s="2" t="s">
        <v>19</v>
      </c>
      <c r="B18" s="1" t="s">
        <v>380</v>
      </c>
      <c r="C18" s="1">
        <v>2010.0</v>
      </c>
      <c r="D18" s="1">
        <v>2.0</v>
      </c>
      <c r="E18" s="7" t="s">
        <v>28</v>
      </c>
      <c r="F18" s="1">
        <v>0.114441328334231</v>
      </c>
    </row>
    <row r="19">
      <c r="A19" s="2" t="s">
        <v>20</v>
      </c>
      <c r="B19" s="1" t="s">
        <v>387</v>
      </c>
      <c r="C19" s="1">
        <v>2010.0</v>
      </c>
      <c r="D19" s="1">
        <v>2.0</v>
      </c>
      <c r="E19" s="7" t="s">
        <v>28</v>
      </c>
      <c r="F19" s="1">
        <v>0.504642995919681</v>
      </c>
    </row>
    <row r="20">
      <c r="A20" s="2" t="s">
        <v>21</v>
      </c>
      <c r="B20" s="1" t="s">
        <v>393</v>
      </c>
      <c r="C20" s="1">
        <v>2010.0</v>
      </c>
      <c r="D20" s="1">
        <v>2.0</v>
      </c>
      <c r="E20" s="7" t="s">
        <v>28</v>
      </c>
      <c r="F20" s="1">
        <v>0.0921557912081532</v>
      </c>
    </row>
    <row r="21">
      <c r="A21" s="2" t="s">
        <v>22</v>
      </c>
      <c r="B21" s="1" t="s">
        <v>408</v>
      </c>
      <c r="C21" s="1">
        <v>2010.0</v>
      </c>
      <c r="D21" s="1">
        <v>2.0</v>
      </c>
      <c r="E21" s="7" t="s">
        <v>28</v>
      </c>
      <c r="F21" s="1">
        <v>0.128488846953936</v>
      </c>
    </row>
    <row r="22">
      <c r="A22" s="2" t="s">
        <v>23</v>
      </c>
      <c r="B22" s="1" t="s">
        <v>379</v>
      </c>
      <c r="C22" s="1">
        <v>2010.0</v>
      </c>
      <c r="D22" s="1">
        <v>2.0</v>
      </c>
      <c r="E22" s="7" t="s">
        <v>28</v>
      </c>
      <c r="F22" s="1">
        <v>0.287683836509799</v>
      </c>
    </row>
    <row r="23">
      <c r="A23" s="2" t="s">
        <v>24</v>
      </c>
      <c r="B23" s="1" t="s">
        <v>386</v>
      </c>
      <c r="C23" s="1">
        <v>2010.0</v>
      </c>
      <c r="D23" s="1">
        <v>2.0</v>
      </c>
      <c r="E23" s="7" t="s">
        <v>28</v>
      </c>
      <c r="F23" s="1">
        <v>0.0857978184703484</v>
      </c>
    </row>
    <row r="24">
      <c r="A24" s="2" t="s">
        <v>25</v>
      </c>
      <c r="B24" s="1" t="s">
        <v>406</v>
      </c>
      <c r="C24" s="1">
        <v>2010.0</v>
      </c>
      <c r="D24" s="1">
        <v>2.0</v>
      </c>
      <c r="E24" s="7" t="s">
        <v>28</v>
      </c>
      <c r="F24" s="1">
        <v>0.109625803283074</v>
      </c>
    </row>
    <row r="25">
      <c r="A25" s="2" t="s">
        <v>26</v>
      </c>
      <c r="B25" s="1" t="s">
        <v>392</v>
      </c>
      <c r="C25" s="1">
        <v>2010.0</v>
      </c>
      <c r="D25" s="1">
        <v>2.0</v>
      </c>
      <c r="E25" s="7" t="s">
        <v>28</v>
      </c>
      <c r="F25" s="1">
        <v>0.30330488586258</v>
      </c>
    </row>
    <row r="26">
      <c r="A26" s="2" t="s">
        <v>27</v>
      </c>
      <c r="B26" s="1" t="s">
        <v>389</v>
      </c>
      <c r="C26" s="1">
        <v>2010.0</v>
      </c>
      <c r="D26" s="1">
        <v>2.0</v>
      </c>
      <c r="E26" s="7" t="s">
        <v>28</v>
      </c>
      <c r="F26" s="1">
        <v>0.0383942746457648</v>
      </c>
    </row>
    <row r="27">
      <c r="A27" s="2" t="s">
        <v>28</v>
      </c>
      <c r="B27" s="1" t="s">
        <v>391</v>
      </c>
      <c r="C27" s="1">
        <v>2010.0</v>
      </c>
      <c r="D27" s="1">
        <v>2.0</v>
      </c>
      <c r="E27" s="7" t="s">
        <v>28</v>
      </c>
      <c r="F27" s="1">
        <v>0.287210653217549</v>
      </c>
    </row>
    <row r="28">
      <c r="A28" s="2" t="s">
        <v>29</v>
      </c>
      <c r="B28" s="1" t="s">
        <v>396</v>
      </c>
      <c r="C28" s="1">
        <v>2010.0</v>
      </c>
      <c r="D28" s="1">
        <v>2.0</v>
      </c>
      <c r="E28" s="7" t="s">
        <v>28</v>
      </c>
      <c r="F28" s="1">
        <v>0.0</v>
      </c>
    </row>
    <row r="29">
      <c r="A29" s="2" t="s">
        <v>30</v>
      </c>
      <c r="B29" s="1" t="s">
        <v>376</v>
      </c>
      <c r="C29" s="1">
        <v>2010.0</v>
      </c>
      <c r="D29" s="1">
        <v>2.0</v>
      </c>
      <c r="E29" s="7" t="s">
        <v>28</v>
      </c>
      <c r="F29" s="1">
        <v>0.312701161774159</v>
      </c>
    </row>
    <row r="30">
      <c r="A30" s="2" t="s">
        <v>31</v>
      </c>
      <c r="B30" s="1" t="s">
        <v>407</v>
      </c>
      <c r="C30" s="1">
        <v>2010.0</v>
      </c>
      <c r="D30" s="1">
        <v>2.0</v>
      </c>
      <c r="E30" s="7" t="s">
        <v>28</v>
      </c>
      <c r="F30" s="1">
        <v>0.273686502450711</v>
      </c>
    </row>
    <row r="31">
      <c r="A31" s="2" t="s">
        <v>32</v>
      </c>
      <c r="B31" s="1" t="s">
        <v>381</v>
      </c>
      <c r="C31" s="1">
        <v>2010.0</v>
      </c>
      <c r="D31" s="1">
        <v>2.0</v>
      </c>
      <c r="E31" s="7" t="s">
        <v>28</v>
      </c>
      <c r="F31" s="1">
        <v>0.0850237471325741</v>
      </c>
    </row>
    <row r="32">
      <c r="A32" s="2" t="s">
        <v>33</v>
      </c>
      <c r="B32" s="1" t="s">
        <v>390</v>
      </c>
      <c r="C32" s="1">
        <v>2010.0</v>
      </c>
      <c r="D32" s="1">
        <v>2.0</v>
      </c>
      <c r="E32" s="7" t="s">
        <v>28</v>
      </c>
      <c r="F32" s="1">
        <v>0.129992626818207</v>
      </c>
    </row>
    <row r="33">
      <c r="A33" s="2" t="s">
        <v>34</v>
      </c>
      <c r="B33" s="1" t="s">
        <v>398</v>
      </c>
      <c r="C33" s="1">
        <v>2010.0</v>
      </c>
      <c r="D33" s="1">
        <v>2.0</v>
      </c>
      <c r="E33" s="7" t="s">
        <v>28</v>
      </c>
      <c r="F33" s="1">
        <v>0.152708825501152</v>
      </c>
    </row>
    <row r="34">
      <c r="A34" s="2" t="s">
        <v>35</v>
      </c>
      <c r="B34" s="1" t="s">
        <v>399</v>
      </c>
      <c r="C34" s="1">
        <v>2010.0</v>
      </c>
      <c r="D34" s="1">
        <v>2.0</v>
      </c>
      <c r="E34" s="7" t="s">
        <v>28</v>
      </c>
      <c r="F34" s="1">
        <v>0.200298177219821</v>
      </c>
    </row>
    <row r="35">
      <c r="A35" s="2" t="s">
        <v>3</v>
      </c>
      <c r="B35" s="1" t="s">
        <v>400</v>
      </c>
      <c r="C35" s="1">
        <v>2011.0</v>
      </c>
      <c r="D35" s="1">
        <v>2.0</v>
      </c>
      <c r="E35" s="7" t="s">
        <v>28</v>
      </c>
      <c r="F35" s="1">
        <v>0.148404526505668</v>
      </c>
    </row>
    <row r="36">
      <c r="A36" s="2" t="s">
        <v>4</v>
      </c>
      <c r="B36" s="1" t="s">
        <v>378</v>
      </c>
      <c r="C36" s="1">
        <v>2011.0</v>
      </c>
      <c r="D36" s="1">
        <v>2.0</v>
      </c>
      <c r="E36" s="7" t="s">
        <v>28</v>
      </c>
      <c r="F36" s="1">
        <v>0.0826888427117641</v>
      </c>
    </row>
    <row r="37">
      <c r="A37" s="2" t="s">
        <v>5</v>
      </c>
      <c r="B37" s="1" t="s">
        <v>384</v>
      </c>
      <c r="C37" s="1">
        <v>2011.0</v>
      </c>
      <c r="D37" s="1">
        <v>2.0</v>
      </c>
      <c r="E37" s="7" t="s">
        <v>28</v>
      </c>
      <c r="F37" s="1">
        <v>0.0312127397918735</v>
      </c>
    </row>
    <row r="38">
      <c r="A38" s="2" t="s">
        <v>6</v>
      </c>
      <c r="B38" s="1" t="s">
        <v>394</v>
      </c>
      <c r="C38" s="1">
        <v>2011.0</v>
      </c>
      <c r="D38" s="1">
        <v>2.0</v>
      </c>
      <c r="E38" s="7" t="s">
        <v>28</v>
      </c>
      <c r="F38" s="1">
        <v>0.0</v>
      </c>
    </row>
    <row r="39">
      <c r="A39" s="2" t="s">
        <v>7</v>
      </c>
      <c r="B39" s="1" t="s">
        <v>385</v>
      </c>
      <c r="C39" s="1">
        <v>2011.0</v>
      </c>
      <c r="D39" s="1">
        <v>2.0</v>
      </c>
      <c r="E39" s="7" t="s">
        <v>28</v>
      </c>
      <c r="F39" s="1">
        <v>0.0</v>
      </c>
    </row>
    <row r="40">
      <c r="A40" s="2" t="s">
        <v>8</v>
      </c>
      <c r="B40" s="1" t="s">
        <v>405</v>
      </c>
      <c r="C40" s="1">
        <v>2011.0</v>
      </c>
      <c r="D40" s="1">
        <v>2.0</v>
      </c>
      <c r="E40" s="7" t="s">
        <v>28</v>
      </c>
      <c r="F40" s="1">
        <v>0.534321614591682</v>
      </c>
    </row>
    <row r="41">
      <c r="A41" s="2" t="s">
        <v>9</v>
      </c>
      <c r="B41" s="1" t="s">
        <v>397</v>
      </c>
      <c r="C41" s="1">
        <v>2011.0</v>
      </c>
      <c r="D41" s="1">
        <v>2.0</v>
      </c>
      <c r="E41" s="7" t="s">
        <v>28</v>
      </c>
      <c r="F41" s="1">
        <v>0.453846805523618</v>
      </c>
    </row>
    <row r="42">
      <c r="A42" s="2" t="s">
        <v>10</v>
      </c>
      <c r="B42" s="1" t="s">
        <v>388</v>
      </c>
      <c r="C42" s="1">
        <v>2011.0</v>
      </c>
      <c r="D42" s="1">
        <v>2.0</v>
      </c>
      <c r="E42" s="7" t="s">
        <v>28</v>
      </c>
      <c r="F42" s="1">
        <v>0.163375134222884</v>
      </c>
    </row>
    <row r="43">
      <c r="A43" s="2" t="s">
        <v>11</v>
      </c>
      <c r="B43" s="1" t="s">
        <v>402</v>
      </c>
      <c r="C43" s="1">
        <v>2011.0</v>
      </c>
      <c r="D43" s="1">
        <v>2.0</v>
      </c>
      <c r="E43" s="7" t="s">
        <v>28</v>
      </c>
      <c r="F43" s="1">
        <v>0.430730001206044</v>
      </c>
    </row>
    <row r="44">
      <c r="A44" s="2" t="s">
        <v>12</v>
      </c>
      <c r="B44" s="1" t="s">
        <v>401</v>
      </c>
      <c r="C44" s="1">
        <v>2011.0</v>
      </c>
      <c r="D44" s="1">
        <v>2.0</v>
      </c>
      <c r="E44" s="7" t="s">
        <v>28</v>
      </c>
      <c r="F44" s="1">
        <v>0.232707066903614</v>
      </c>
    </row>
    <row r="45">
      <c r="A45" s="2" t="s">
        <v>13</v>
      </c>
      <c r="B45" s="1" t="s">
        <v>403</v>
      </c>
      <c r="C45" s="1">
        <v>2011.0</v>
      </c>
      <c r="D45" s="1">
        <v>2.0</v>
      </c>
      <c r="E45" s="7" t="s">
        <v>28</v>
      </c>
      <c r="F45" s="1">
        <v>0.23967437838952</v>
      </c>
    </row>
    <row r="46">
      <c r="A46" s="2" t="s">
        <v>14</v>
      </c>
      <c r="B46" s="1" t="s">
        <v>395</v>
      </c>
      <c r="C46" s="1">
        <v>2011.0</v>
      </c>
      <c r="D46" s="1">
        <v>2.0</v>
      </c>
      <c r="E46" s="7" t="s">
        <v>28</v>
      </c>
      <c r="F46" s="1">
        <v>0.0358289511540326</v>
      </c>
    </row>
    <row r="47">
      <c r="A47" s="2" t="s">
        <v>15</v>
      </c>
      <c r="B47" s="1" t="s">
        <v>377</v>
      </c>
      <c r="C47" s="1">
        <v>2011.0</v>
      </c>
      <c r="D47" s="1">
        <v>2.0</v>
      </c>
      <c r="E47" s="7" t="s">
        <v>28</v>
      </c>
      <c r="F47" s="1">
        <v>0.202943668925816</v>
      </c>
    </row>
    <row r="48">
      <c r="A48" s="2" t="s">
        <v>16</v>
      </c>
      <c r="B48" s="1" t="s">
        <v>382</v>
      </c>
      <c r="C48" s="1">
        <v>2011.0</v>
      </c>
      <c r="D48" s="1">
        <v>2.0</v>
      </c>
      <c r="E48" s="7" t="s">
        <v>28</v>
      </c>
      <c r="F48" s="1">
        <v>0.184546245074461</v>
      </c>
    </row>
    <row r="49">
      <c r="A49" s="2" t="s">
        <v>17</v>
      </c>
      <c r="B49" s="1" t="s">
        <v>404</v>
      </c>
      <c r="C49" s="1">
        <v>2011.0</v>
      </c>
      <c r="D49" s="1">
        <v>2.0</v>
      </c>
      <c r="E49" s="7" t="s">
        <v>28</v>
      </c>
      <c r="F49" s="1">
        <v>0.0266141941215366</v>
      </c>
    </row>
    <row r="50">
      <c r="A50" s="2" t="s">
        <v>18</v>
      </c>
      <c r="B50" s="1" t="s">
        <v>383</v>
      </c>
      <c r="C50" s="1">
        <v>2011.0</v>
      </c>
      <c r="D50" s="1">
        <v>2.0</v>
      </c>
      <c r="E50" s="7" t="s">
        <v>28</v>
      </c>
      <c r="F50" s="1">
        <v>0.00645689547687369</v>
      </c>
    </row>
    <row r="51">
      <c r="A51" s="2" t="s">
        <v>19</v>
      </c>
      <c r="B51" s="1" t="s">
        <v>380</v>
      </c>
      <c r="C51" s="1">
        <v>2011.0</v>
      </c>
      <c r="D51" s="1">
        <v>2.0</v>
      </c>
      <c r="E51" s="7" t="s">
        <v>28</v>
      </c>
      <c r="F51" s="1">
        <v>0.0451798927790785</v>
      </c>
    </row>
    <row r="52">
      <c r="A52" s="2" t="s">
        <v>20</v>
      </c>
      <c r="B52" s="1" t="s">
        <v>387</v>
      </c>
      <c r="C52" s="1">
        <v>2011.0</v>
      </c>
      <c r="D52" s="1">
        <v>2.0</v>
      </c>
      <c r="E52" s="7" t="s">
        <v>28</v>
      </c>
      <c r="F52" s="1">
        <v>0.276146823952534</v>
      </c>
    </row>
    <row r="53">
      <c r="A53" s="2" t="s">
        <v>21</v>
      </c>
      <c r="B53" s="1" t="s">
        <v>393</v>
      </c>
      <c r="C53" s="1">
        <v>2011.0</v>
      </c>
      <c r="D53" s="1">
        <v>2.0</v>
      </c>
      <c r="E53" s="7" t="s">
        <v>28</v>
      </c>
      <c r="F53" s="1">
        <v>0.0</v>
      </c>
    </row>
    <row r="54">
      <c r="A54" s="2" t="s">
        <v>22</v>
      </c>
      <c r="B54" s="1" t="s">
        <v>408</v>
      </c>
      <c r="C54" s="1">
        <v>2011.0</v>
      </c>
      <c r="D54" s="1">
        <v>2.0</v>
      </c>
      <c r="E54" s="7" t="s">
        <v>28</v>
      </c>
      <c r="F54" s="1">
        <v>0.126169485993925</v>
      </c>
    </row>
    <row r="55">
      <c r="A55" s="2" t="s">
        <v>23</v>
      </c>
      <c r="B55" s="1" t="s">
        <v>379</v>
      </c>
      <c r="C55" s="1">
        <v>2011.0</v>
      </c>
      <c r="D55" s="1">
        <v>2.0</v>
      </c>
      <c r="E55" s="7" t="s">
        <v>28</v>
      </c>
      <c r="F55" s="1">
        <v>0.284283490598099</v>
      </c>
    </row>
    <row r="56">
      <c r="A56" s="2" t="s">
        <v>24</v>
      </c>
      <c r="B56" s="1" t="s">
        <v>386</v>
      </c>
      <c r="C56" s="1">
        <v>2011.0</v>
      </c>
      <c r="D56" s="1">
        <v>2.0</v>
      </c>
      <c r="E56" s="7" t="s">
        <v>28</v>
      </c>
      <c r="F56" s="1">
        <v>0.0845970869162315</v>
      </c>
    </row>
    <row r="57">
      <c r="A57" s="2" t="s">
        <v>25</v>
      </c>
      <c r="B57" s="1" t="s">
        <v>406</v>
      </c>
      <c r="C57" s="1">
        <v>2011.0</v>
      </c>
      <c r="D57" s="1">
        <v>2.0</v>
      </c>
      <c r="E57" s="7" t="s">
        <v>28</v>
      </c>
      <c r="F57" s="1">
        <v>0.107513760417411</v>
      </c>
    </row>
    <row r="58">
      <c r="A58" s="2" t="s">
        <v>26</v>
      </c>
      <c r="B58" s="1" t="s">
        <v>392</v>
      </c>
      <c r="C58" s="1">
        <v>2011.0</v>
      </c>
      <c r="D58" s="1">
        <v>2.0</v>
      </c>
      <c r="E58" s="7" t="s">
        <v>28</v>
      </c>
      <c r="F58" s="1">
        <v>0.148484603260276</v>
      </c>
    </row>
    <row r="59">
      <c r="A59" s="2" t="s">
        <v>27</v>
      </c>
      <c r="B59" s="1" t="s">
        <v>389</v>
      </c>
      <c r="C59" s="1">
        <v>2011.0</v>
      </c>
      <c r="D59" s="1">
        <v>2.0</v>
      </c>
      <c r="E59" s="7" t="s">
        <v>28</v>
      </c>
      <c r="F59" s="1">
        <v>0.0379140163189509</v>
      </c>
    </row>
    <row r="60">
      <c r="A60" s="2" t="s">
        <v>28</v>
      </c>
      <c r="B60" s="1" t="s">
        <v>391</v>
      </c>
      <c r="C60" s="1">
        <v>2011.0</v>
      </c>
      <c r="D60" s="1">
        <v>2.0</v>
      </c>
      <c r="E60" s="7" t="s">
        <v>28</v>
      </c>
      <c r="F60" s="1">
        <v>0.282897735651162</v>
      </c>
    </row>
    <row r="61">
      <c r="A61" s="2" t="s">
        <v>29</v>
      </c>
      <c r="B61" s="1" t="s">
        <v>396</v>
      </c>
      <c r="C61" s="1">
        <v>2011.0</v>
      </c>
      <c r="D61" s="1">
        <v>2.0</v>
      </c>
      <c r="E61" s="7" t="s">
        <v>28</v>
      </c>
      <c r="F61" s="1">
        <v>0.184668455488439</v>
      </c>
    </row>
    <row r="62">
      <c r="A62" s="2" t="s">
        <v>30</v>
      </c>
      <c r="B62" s="1" t="s">
        <v>376</v>
      </c>
      <c r="C62" s="1">
        <v>2011.0</v>
      </c>
      <c r="D62" s="1">
        <v>2.0</v>
      </c>
      <c r="E62" s="7" t="s">
        <v>28</v>
      </c>
      <c r="F62" s="1">
        <v>0.0</v>
      </c>
    </row>
    <row r="63">
      <c r="A63" s="2" t="s">
        <v>31</v>
      </c>
      <c r="B63" s="1" t="s">
        <v>407</v>
      </c>
      <c r="C63" s="1">
        <v>2011.0</v>
      </c>
      <c r="D63" s="1">
        <v>2.0</v>
      </c>
      <c r="E63" s="7" t="s">
        <v>28</v>
      </c>
      <c r="F63" s="1">
        <v>0.240090706268828</v>
      </c>
    </row>
    <row r="64">
      <c r="A64" s="2" t="s">
        <v>32</v>
      </c>
      <c r="B64" s="1" t="s">
        <v>381</v>
      </c>
      <c r="C64" s="1">
        <v>2011.0</v>
      </c>
      <c r="D64" s="1">
        <v>2.0</v>
      </c>
      <c r="E64" s="7" t="s">
        <v>28</v>
      </c>
      <c r="F64" s="1">
        <v>0.0</v>
      </c>
    </row>
    <row r="65">
      <c r="A65" s="2" t="s">
        <v>33</v>
      </c>
      <c r="B65" s="1" t="s">
        <v>390</v>
      </c>
      <c r="C65" s="1">
        <v>2011.0</v>
      </c>
      <c r="D65" s="1">
        <v>2.0</v>
      </c>
      <c r="E65" s="7" t="s">
        <v>28</v>
      </c>
      <c r="F65" s="1">
        <v>0.371674982787603</v>
      </c>
    </row>
    <row r="66">
      <c r="A66" s="2" t="s">
        <v>34</v>
      </c>
      <c r="B66" s="1" t="s">
        <v>398</v>
      </c>
      <c r="C66" s="1">
        <v>2011.0</v>
      </c>
      <c r="D66" s="1">
        <v>2.0</v>
      </c>
      <c r="E66" s="7" t="s">
        <v>28</v>
      </c>
      <c r="F66" s="1">
        <v>0.0</v>
      </c>
    </row>
    <row r="67">
      <c r="A67" s="2" t="s">
        <v>35</v>
      </c>
      <c r="B67" s="1" t="s">
        <v>399</v>
      </c>
      <c r="C67" s="1">
        <v>2011.0</v>
      </c>
      <c r="D67" s="1">
        <v>2.0</v>
      </c>
      <c r="E67" s="7" t="s">
        <v>28</v>
      </c>
      <c r="F67" s="1">
        <v>0.0658617916646634</v>
      </c>
    </row>
    <row r="68">
      <c r="A68" s="2" t="s">
        <v>3</v>
      </c>
      <c r="B68" s="1" t="s">
        <v>400</v>
      </c>
      <c r="C68" s="1">
        <v>2012.0</v>
      </c>
      <c r="D68" s="1">
        <v>2.0</v>
      </c>
      <c r="E68" s="7" t="s">
        <v>28</v>
      </c>
      <c r="F68" s="1">
        <v>0.17731150551808</v>
      </c>
    </row>
    <row r="69">
      <c r="A69" s="2" t="s">
        <v>4</v>
      </c>
      <c r="B69" s="1" t="s">
        <v>378</v>
      </c>
      <c r="C69" s="1">
        <v>2012.0</v>
      </c>
      <c r="D69" s="1">
        <v>2.0</v>
      </c>
      <c r="E69" s="7" t="s">
        <v>28</v>
      </c>
      <c r="F69" s="1">
        <v>0.0</v>
      </c>
    </row>
    <row r="70">
      <c r="A70" s="2" t="s">
        <v>5</v>
      </c>
      <c r="B70" s="1" t="s">
        <v>384</v>
      </c>
      <c r="C70" s="1">
        <v>2012.0</v>
      </c>
      <c r="D70" s="1">
        <v>2.0</v>
      </c>
      <c r="E70" s="7" t="s">
        <v>28</v>
      </c>
      <c r="F70" s="1">
        <v>0.524482698087088</v>
      </c>
    </row>
    <row r="71">
      <c r="A71" s="2" t="s">
        <v>6</v>
      </c>
      <c r="B71" s="1" t="s">
        <v>394</v>
      </c>
      <c r="C71" s="1">
        <v>2012.0</v>
      </c>
      <c r="D71" s="1">
        <v>2.0</v>
      </c>
      <c r="E71" s="7" t="s">
        <v>28</v>
      </c>
      <c r="F71" s="1">
        <v>0.0</v>
      </c>
    </row>
    <row r="72">
      <c r="A72" s="2" t="s">
        <v>7</v>
      </c>
      <c r="B72" s="1" t="s">
        <v>385</v>
      </c>
      <c r="C72" s="1">
        <v>2012.0</v>
      </c>
      <c r="D72" s="1">
        <v>2.0</v>
      </c>
      <c r="E72" s="7" t="s">
        <v>28</v>
      </c>
      <c r="F72" s="1">
        <v>0.349380373906876</v>
      </c>
    </row>
    <row r="73">
      <c r="A73" s="2" t="s">
        <v>8</v>
      </c>
      <c r="B73" s="1" t="s">
        <v>405</v>
      </c>
      <c r="C73" s="1">
        <v>2012.0</v>
      </c>
      <c r="D73" s="1">
        <v>2.0</v>
      </c>
      <c r="E73" s="7" t="s">
        <v>28</v>
      </c>
      <c r="F73" s="1">
        <v>0.315433421292527</v>
      </c>
    </row>
    <row r="74">
      <c r="A74" s="2" t="s">
        <v>9</v>
      </c>
      <c r="B74" s="1" t="s">
        <v>397</v>
      </c>
      <c r="C74" s="1">
        <v>2012.0</v>
      </c>
      <c r="D74" s="1">
        <v>2.0</v>
      </c>
      <c r="E74" s="7" t="s">
        <v>28</v>
      </c>
      <c r="F74" s="1">
        <v>0.444364129742476</v>
      </c>
    </row>
    <row r="75">
      <c r="A75" s="2" t="s">
        <v>10</v>
      </c>
      <c r="B75" s="1" t="s">
        <v>388</v>
      </c>
      <c r="C75" s="1">
        <v>2012.0</v>
      </c>
      <c r="D75" s="1">
        <v>2.0</v>
      </c>
      <c r="E75" s="7" t="s">
        <v>28</v>
      </c>
      <c r="F75" s="1">
        <v>0.0600834077866895</v>
      </c>
    </row>
    <row r="76">
      <c r="A76" s="2" t="s">
        <v>11</v>
      </c>
      <c r="B76" s="1" t="s">
        <v>402</v>
      </c>
      <c r="C76" s="1">
        <v>2012.0</v>
      </c>
      <c r="D76" s="1">
        <v>2.0</v>
      </c>
      <c r="E76" s="7" t="s">
        <v>28</v>
      </c>
      <c r="F76" s="1">
        <v>0.227496604613176</v>
      </c>
    </row>
    <row r="77">
      <c r="A77" s="2" t="s">
        <v>12</v>
      </c>
      <c r="B77" s="1" t="s">
        <v>401</v>
      </c>
      <c r="C77" s="1">
        <v>2012.0</v>
      </c>
      <c r="D77" s="1">
        <v>2.0</v>
      </c>
      <c r="E77" s="7" t="s">
        <v>28</v>
      </c>
      <c r="F77" s="1">
        <v>0.309575889875895</v>
      </c>
    </row>
    <row r="78">
      <c r="A78" s="2" t="s">
        <v>13</v>
      </c>
      <c r="B78" s="1" t="s">
        <v>403</v>
      </c>
      <c r="C78" s="1">
        <v>2012.0</v>
      </c>
      <c r="D78" s="1">
        <v>2.0</v>
      </c>
      <c r="E78" s="7" t="s">
        <v>28</v>
      </c>
      <c r="F78" s="1">
        <v>0.235870891350202</v>
      </c>
    </row>
    <row r="79">
      <c r="A79" s="2" t="s">
        <v>14</v>
      </c>
      <c r="B79" s="1" t="s">
        <v>395</v>
      </c>
      <c r="C79" s="1">
        <v>2012.0</v>
      </c>
      <c r="D79" s="1">
        <v>2.0</v>
      </c>
      <c r="E79" s="7" t="s">
        <v>28</v>
      </c>
      <c r="F79" s="1">
        <v>0.0529546954928493</v>
      </c>
    </row>
    <row r="80">
      <c r="A80" s="2" t="s">
        <v>15</v>
      </c>
      <c r="B80" s="1" t="s">
        <v>377</v>
      </c>
      <c r="C80" s="1">
        <v>2012.0</v>
      </c>
      <c r="D80" s="1">
        <v>2.0</v>
      </c>
      <c r="E80" s="7" t="s">
        <v>28</v>
      </c>
      <c r="F80" s="1">
        <v>0.0861670566683393</v>
      </c>
    </row>
    <row r="81">
      <c r="A81" s="2" t="s">
        <v>16</v>
      </c>
      <c r="B81" s="1" t="s">
        <v>382</v>
      </c>
      <c r="C81" s="1">
        <v>2012.0</v>
      </c>
      <c r="D81" s="1">
        <v>2.0</v>
      </c>
      <c r="E81" s="7" t="s">
        <v>28</v>
      </c>
      <c r="F81" s="1">
        <v>0.0726214830323536</v>
      </c>
    </row>
    <row r="82">
      <c r="A82" s="2" t="s">
        <v>17</v>
      </c>
      <c r="B82" s="1" t="s">
        <v>404</v>
      </c>
      <c r="C82" s="1">
        <v>2012.0</v>
      </c>
      <c r="D82" s="1">
        <v>2.0</v>
      </c>
      <c r="E82" s="7" t="s">
        <v>28</v>
      </c>
      <c r="F82" s="1">
        <v>0.013118375630256</v>
      </c>
    </row>
    <row r="83">
      <c r="A83" s="2" t="s">
        <v>18</v>
      </c>
      <c r="B83" s="1" t="s">
        <v>383</v>
      </c>
      <c r="C83" s="1">
        <v>2012.0</v>
      </c>
      <c r="D83" s="1">
        <v>2.0</v>
      </c>
      <c r="E83" s="7" t="s">
        <v>28</v>
      </c>
      <c r="F83" s="1">
        <v>0.0254549224188056</v>
      </c>
    </row>
    <row r="84">
      <c r="A84" s="2" t="s">
        <v>19</v>
      </c>
      <c r="B84" s="1" t="s">
        <v>380</v>
      </c>
      <c r="C84" s="1">
        <v>2012.0</v>
      </c>
      <c r="D84" s="1">
        <v>2.0</v>
      </c>
      <c r="E84" s="7" t="s">
        <v>28</v>
      </c>
      <c r="F84" s="1">
        <v>0.111585398648879</v>
      </c>
    </row>
    <row r="85">
      <c r="A85" s="2" t="s">
        <v>20</v>
      </c>
      <c r="B85" s="1" t="s">
        <v>387</v>
      </c>
      <c r="C85" s="1">
        <v>2012.0</v>
      </c>
      <c r="D85" s="1">
        <v>2.0</v>
      </c>
      <c r="E85" s="7" t="s">
        <v>28</v>
      </c>
      <c r="F85" s="1">
        <v>0.48941291114763</v>
      </c>
    </row>
    <row r="86">
      <c r="A86" s="2" t="s">
        <v>21</v>
      </c>
      <c r="B86" s="1" t="s">
        <v>393</v>
      </c>
      <c r="C86" s="1">
        <v>2012.0</v>
      </c>
      <c r="D86" s="1">
        <v>2.0</v>
      </c>
      <c r="E86" s="7" t="s">
        <v>28</v>
      </c>
      <c r="F86" s="1">
        <v>0.2666043404964</v>
      </c>
    </row>
    <row r="87">
      <c r="A87" s="2" t="s">
        <v>22</v>
      </c>
      <c r="B87" s="1" t="s">
        <v>408</v>
      </c>
      <c r="C87" s="1">
        <v>2012.0</v>
      </c>
      <c r="D87" s="1">
        <v>2.0</v>
      </c>
      <c r="E87" s="7" t="s">
        <v>28</v>
      </c>
      <c r="F87" s="1">
        <v>0.123469137037161</v>
      </c>
    </row>
    <row r="88">
      <c r="A88" s="2" t="s">
        <v>23</v>
      </c>
      <c r="B88" s="1" t="s">
        <v>379</v>
      </c>
      <c r="C88" s="1">
        <v>2012.0</v>
      </c>
      <c r="D88" s="1">
        <v>2.0</v>
      </c>
      <c r="E88" s="7" t="s">
        <v>28</v>
      </c>
      <c r="F88" s="1">
        <v>0.588621586442663</v>
      </c>
    </row>
    <row r="89">
      <c r="A89" s="2" t="s">
        <v>24</v>
      </c>
      <c r="B89" s="1" t="s">
        <v>386</v>
      </c>
      <c r="C89" s="1">
        <v>2012.0</v>
      </c>
      <c r="D89" s="1">
        <v>2.0</v>
      </c>
      <c r="E89" s="7" t="s">
        <v>28</v>
      </c>
      <c r="F89" s="1">
        <v>0.150064928092221</v>
      </c>
    </row>
    <row r="90">
      <c r="A90" s="2" t="s">
        <v>25</v>
      </c>
      <c r="B90" s="1" t="s">
        <v>406</v>
      </c>
      <c r="C90" s="1">
        <v>2012.0</v>
      </c>
      <c r="D90" s="1">
        <v>2.0</v>
      </c>
      <c r="E90" s="7" t="s">
        <v>28</v>
      </c>
      <c r="F90" s="1">
        <v>0.0</v>
      </c>
    </row>
    <row r="91">
      <c r="A91" s="2" t="s">
        <v>26</v>
      </c>
      <c r="B91" s="1" t="s">
        <v>392</v>
      </c>
      <c r="C91" s="1">
        <v>2012.0</v>
      </c>
      <c r="D91" s="1">
        <v>2.0</v>
      </c>
      <c r="E91" s="7" t="s">
        <v>28</v>
      </c>
      <c r="F91" s="1">
        <v>0.360528477062818</v>
      </c>
    </row>
    <row r="92">
      <c r="A92" s="2" t="s">
        <v>27</v>
      </c>
      <c r="B92" s="1" t="s">
        <v>389</v>
      </c>
      <c r="C92" s="1">
        <v>2012.0</v>
      </c>
      <c r="D92" s="1">
        <v>2.0</v>
      </c>
      <c r="E92" s="7" t="s">
        <v>28</v>
      </c>
      <c r="F92" s="1">
        <v>0.0749845812954711</v>
      </c>
    </row>
    <row r="93">
      <c r="A93" s="2" t="s">
        <v>28</v>
      </c>
      <c r="B93" s="1" t="s">
        <v>391</v>
      </c>
      <c r="C93" s="1">
        <v>2012.0</v>
      </c>
      <c r="D93" s="1">
        <v>2.0</v>
      </c>
      <c r="E93" s="7" t="s">
        <v>28</v>
      </c>
      <c r="F93" s="1">
        <v>0.174064222039107</v>
      </c>
    </row>
    <row r="94">
      <c r="A94" s="2" t="s">
        <v>29</v>
      </c>
      <c r="B94" s="1" t="s">
        <v>396</v>
      </c>
      <c r="C94" s="1">
        <v>2012.0</v>
      </c>
      <c r="D94" s="1">
        <v>2.0</v>
      </c>
      <c r="E94" s="7" t="s">
        <v>28</v>
      </c>
      <c r="F94" s="1">
        <v>0.436395056807727</v>
      </c>
    </row>
    <row r="95">
      <c r="A95" s="2" t="s">
        <v>30</v>
      </c>
      <c r="B95" s="1" t="s">
        <v>376</v>
      </c>
      <c r="C95" s="1">
        <v>2012.0</v>
      </c>
      <c r="D95" s="1">
        <v>2.0</v>
      </c>
      <c r="E95" s="7" t="s">
        <v>28</v>
      </c>
      <c r="F95" s="1">
        <v>0.0</v>
      </c>
    </row>
    <row r="96">
      <c r="A96" s="2" t="s">
        <v>31</v>
      </c>
      <c r="B96" s="1" t="s">
        <v>407</v>
      </c>
      <c r="C96" s="1">
        <v>2012.0</v>
      </c>
      <c r="D96" s="1">
        <v>2.0</v>
      </c>
      <c r="E96" s="7" t="s">
        <v>28</v>
      </c>
      <c r="F96" s="1">
        <v>0.326209027034128</v>
      </c>
    </row>
    <row r="97">
      <c r="A97" s="2" t="s">
        <v>32</v>
      </c>
      <c r="B97" s="1" t="s">
        <v>381</v>
      </c>
      <c r="C97" s="1">
        <v>2012.0</v>
      </c>
      <c r="D97" s="1">
        <v>2.0</v>
      </c>
      <c r="E97" s="7" t="s">
        <v>28</v>
      </c>
      <c r="F97" s="1">
        <v>0.0</v>
      </c>
    </row>
    <row r="98">
      <c r="A98" s="2" t="s">
        <v>33</v>
      </c>
      <c r="B98" s="1" t="s">
        <v>390</v>
      </c>
      <c r="C98" s="1">
        <v>2012.0</v>
      </c>
      <c r="D98" s="1">
        <v>2.0</v>
      </c>
      <c r="E98" s="7" t="s">
        <v>28</v>
      </c>
      <c r="F98" s="1">
        <v>0.354055036590956</v>
      </c>
    </row>
    <row r="99">
      <c r="A99" s="2" t="s">
        <v>34</v>
      </c>
      <c r="B99" s="1" t="s">
        <v>398</v>
      </c>
      <c r="C99" s="1">
        <v>2012.0</v>
      </c>
      <c r="D99" s="1">
        <v>2.0</v>
      </c>
      <c r="E99" s="7" t="s">
        <v>28</v>
      </c>
      <c r="F99" s="1">
        <v>0.0</v>
      </c>
    </row>
    <row r="100">
      <c r="A100" s="2" t="s">
        <v>35</v>
      </c>
      <c r="B100" s="1" t="s">
        <v>399</v>
      </c>
      <c r="C100" s="1">
        <v>2012.0</v>
      </c>
      <c r="D100" s="1">
        <v>2.0</v>
      </c>
      <c r="E100" s="7" t="s">
        <v>28</v>
      </c>
      <c r="F100" s="1">
        <v>0.0</v>
      </c>
    </row>
    <row r="101">
      <c r="A101" s="2" t="s">
        <v>3</v>
      </c>
      <c r="B101" s="1" t="s">
        <v>400</v>
      </c>
      <c r="C101" s="1">
        <v>2013.0</v>
      </c>
      <c r="D101" s="1">
        <v>2.0</v>
      </c>
      <c r="E101" s="7" t="s">
        <v>28</v>
      </c>
      <c r="F101" s="1">
        <v>0.280401845754496</v>
      </c>
    </row>
    <row r="102">
      <c r="A102" s="2" t="s">
        <v>4</v>
      </c>
      <c r="B102" s="1" t="s">
        <v>378</v>
      </c>
      <c r="C102" s="1">
        <v>2013.0</v>
      </c>
      <c r="D102" s="1">
        <v>2.0</v>
      </c>
      <c r="E102" s="7" t="s">
        <v>28</v>
      </c>
      <c r="F102" s="1">
        <v>0.237262371848661</v>
      </c>
    </row>
    <row r="103">
      <c r="A103" s="2" t="s">
        <v>5</v>
      </c>
      <c r="B103" s="1" t="s">
        <v>384</v>
      </c>
      <c r="C103" s="1">
        <v>2013.0</v>
      </c>
      <c r="D103" s="1">
        <v>2.0</v>
      </c>
      <c r="E103" s="7" t="s">
        <v>28</v>
      </c>
      <c r="F103" s="1">
        <v>0.549555729988615</v>
      </c>
    </row>
    <row r="104">
      <c r="A104" s="2" t="s">
        <v>6</v>
      </c>
      <c r="B104" s="1" t="s">
        <v>394</v>
      </c>
      <c r="C104" s="1">
        <v>2013.0</v>
      </c>
      <c r="D104" s="1">
        <v>2.0</v>
      </c>
      <c r="E104" s="7" t="s">
        <v>28</v>
      </c>
      <c r="F104" s="1">
        <v>0.0</v>
      </c>
    </row>
    <row r="105">
      <c r="A105" s="2" t="s">
        <v>7</v>
      </c>
      <c r="B105" s="1" t="s">
        <v>385</v>
      </c>
      <c r="C105" s="1">
        <v>2013.0</v>
      </c>
      <c r="D105" s="1">
        <v>2.0</v>
      </c>
      <c r="E105" s="7" t="s">
        <v>28</v>
      </c>
      <c r="F105" s="1">
        <v>0.0</v>
      </c>
    </row>
    <row r="106">
      <c r="A106" s="2" t="s">
        <v>8</v>
      </c>
      <c r="B106" s="1" t="s">
        <v>405</v>
      </c>
      <c r="C106" s="1">
        <v>2013.0</v>
      </c>
      <c r="D106" s="1">
        <v>2.0</v>
      </c>
      <c r="E106" s="7" t="s">
        <v>28</v>
      </c>
      <c r="F106" s="1">
        <v>0.725093053608546</v>
      </c>
    </row>
    <row r="107">
      <c r="A107" s="2" t="s">
        <v>9</v>
      </c>
      <c r="B107" s="1" t="s">
        <v>397</v>
      </c>
      <c r="C107" s="1">
        <v>2013.0</v>
      </c>
      <c r="D107" s="1">
        <v>2.0</v>
      </c>
      <c r="E107" s="7" t="s">
        <v>28</v>
      </c>
      <c r="F107" s="1">
        <v>0.0</v>
      </c>
    </row>
    <row r="108">
      <c r="A108" s="2" t="s">
        <v>10</v>
      </c>
      <c r="B108" s="1" t="s">
        <v>388</v>
      </c>
      <c r="C108" s="1">
        <v>2013.0</v>
      </c>
      <c r="D108" s="1">
        <v>2.0</v>
      </c>
      <c r="E108" s="7" t="s">
        <v>28</v>
      </c>
      <c r="F108" s="1">
        <v>0.590038962239473</v>
      </c>
    </row>
    <row r="109">
      <c r="A109" s="2" t="s">
        <v>11</v>
      </c>
      <c r="B109" s="1" t="s">
        <v>402</v>
      </c>
      <c r="C109" s="1">
        <v>2013.0</v>
      </c>
      <c r="D109" s="1">
        <v>2.0</v>
      </c>
      <c r="E109" s="7" t="s">
        <v>28</v>
      </c>
      <c r="F109" s="1">
        <v>0.169178306604101</v>
      </c>
    </row>
    <row r="110">
      <c r="A110" s="2" t="s">
        <v>12</v>
      </c>
      <c r="B110" s="1" t="s">
        <v>401</v>
      </c>
      <c r="C110" s="1">
        <v>2013.0</v>
      </c>
      <c r="D110" s="1">
        <v>2.0</v>
      </c>
      <c r="E110" s="7" t="s">
        <v>28</v>
      </c>
      <c r="F110" s="1">
        <v>0.905730568351454</v>
      </c>
    </row>
    <row r="111">
      <c r="A111" s="2" t="s">
        <v>13</v>
      </c>
      <c r="B111" s="1" t="s">
        <v>403</v>
      </c>
      <c r="C111" s="1">
        <v>2013.0</v>
      </c>
      <c r="D111" s="1">
        <v>2.0</v>
      </c>
      <c r="E111" s="7" t="s">
        <v>28</v>
      </c>
      <c r="F111" s="1">
        <v>0.116216164390089</v>
      </c>
    </row>
    <row r="112">
      <c r="A112" s="2" t="s">
        <v>14</v>
      </c>
      <c r="B112" s="1" t="s">
        <v>395</v>
      </c>
      <c r="C112" s="1">
        <v>2013.0</v>
      </c>
      <c r="D112" s="1">
        <v>2.0</v>
      </c>
      <c r="E112" s="7" t="s">
        <v>28</v>
      </c>
      <c r="F112" s="1">
        <v>0.0174135725215219</v>
      </c>
    </row>
    <row r="113">
      <c r="A113" s="2" t="s">
        <v>15</v>
      </c>
      <c r="B113" s="1" t="s">
        <v>377</v>
      </c>
      <c r="C113" s="1">
        <v>2013.0</v>
      </c>
      <c r="D113" s="1">
        <v>2.0</v>
      </c>
      <c r="E113" s="7" t="s">
        <v>28</v>
      </c>
      <c r="F113" s="1">
        <v>0.484312684804462</v>
      </c>
    </row>
    <row r="114">
      <c r="A114" s="2" t="s">
        <v>16</v>
      </c>
      <c r="B114" s="1" t="s">
        <v>382</v>
      </c>
      <c r="C114" s="1">
        <v>2013.0</v>
      </c>
      <c r="D114" s="1">
        <v>2.0</v>
      </c>
      <c r="E114" s="7" t="s">
        <v>28</v>
      </c>
      <c r="F114" s="1">
        <v>0.0</v>
      </c>
    </row>
    <row r="115">
      <c r="A115" s="2" t="s">
        <v>17</v>
      </c>
      <c r="B115" s="1" t="s">
        <v>404</v>
      </c>
      <c r="C115" s="1">
        <v>2013.0</v>
      </c>
      <c r="D115" s="1">
        <v>2.0</v>
      </c>
      <c r="E115" s="7" t="s">
        <v>28</v>
      </c>
      <c r="F115" s="1">
        <v>0.0129486362561038</v>
      </c>
    </row>
    <row r="116">
      <c r="A116" s="2" t="s">
        <v>18</v>
      </c>
      <c r="B116" s="1" t="s">
        <v>383</v>
      </c>
      <c r="C116" s="1">
        <v>2013.0</v>
      </c>
      <c r="D116" s="1">
        <v>2.0</v>
      </c>
      <c r="E116" s="7" t="s">
        <v>28</v>
      </c>
      <c r="F116" s="1">
        <v>0.0502303122605034</v>
      </c>
    </row>
    <row r="117">
      <c r="A117" s="2" t="s">
        <v>19</v>
      </c>
      <c r="B117" s="1" t="s">
        <v>380</v>
      </c>
      <c r="C117" s="1">
        <v>2013.0</v>
      </c>
      <c r="D117" s="1">
        <v>2.0</v>
      </c>
      <c r="E117" s="7" t="s">
        <v>28</v>
      </c>
      <c r="F117" s="1">
        <v>0.198683128226117</v>
      </c>
    </row>
    <row r="118">
      <c r="A118" s="2" t="s">
        <v>20</v>
      </c>
      <c r="B118" s="1" t="s">
        <v>387</v>
      </c>
      <c r="C118" s="1">
        <v>2013.0</v>
      </c>
      <c r="D118" s="1">
        <v>2.0</v>
      </c>
      <c r="E118" s="7" t="s">
        <v>28</v>
      </c>
      <c r="F118" s="1">
        <v>0.107211185128522</v>
      </c>
    </row>
    <row r="119">
      <c r="A119" s="2" t="s">
        <v>21</v>
      </c>
      <c r="B119" s="1" t="s">
        <v>393</v>
      </c>
      <c r="C119" s="1">
        <v>2013.0</v>
      </c>
      <c r="D119" s="1">
        <v>2.0</v>
      </c>
      <c r="E119" s="7" t="s">
        <v>28</v>
      </c>
      <c r="F119" s="1">
        <v>0.0</v>
      </c>
    </row>
    <row r="120">
      <c r="A120" s="2" t="s">
        <v>22</v>
      </c>
      <c r="B120" s="1" t="s">
        <v>408</v>
      </c>
      <c r="C120" s="1">
        <v>2013.0</v>
      </c>
      <c r="D120" s="1">
        <v>2.0</v>
      </c>
      <c r="E120" s="7" t="s">
        <v>28</v>
      </c>
      <c r="F120" s="1">
        <v>0.040330524782805</v>
      </c>
    </row>
    <row r="121">
      <c r="A121" s="2" t="s">
        <v>23</v>
      </c>
      <c r="B121" s="1" t="s">
        <v>379</v>
      </c>
      <c r="C121" s="1">
        <v>2013.0</v>
      </c>
      <c r="D121" s="1">
        <v>2.0</v>
      </c>
      <c r="E121" s="7" t="s">
        <v>28</v>
      </c>
      <c r="F121" s="1">
        <v>0.558220069635416</v>
      </c>
    </row>
    <row r="122">
      <c r="A122" s="2" t="s">
        <v>24</v>
      </c>
      <c r="B122" s="1" t="s">
        <v>386</v>
      </c>
      <c r="C122" s="1">
        <v>2013.0</v>
      </c>
      <c r="D122" s="1">
        <v>2.0</v>
      </c>
      <c r="E122" s="7" t="s">
        <v>28</v>
      </c>
      <c r="F122" s="1">
        <v>0.0493557511542254</v>
      </c>
    </row>
    <row r="123">
      <c r="A123" s="2" t="s">
        <v>25</v>
      </c>
      <c r="B123" s="1" t="s">
        <v>406</v>
      </c>
      <c r="C123" s="1">
        <v>2013.0</v>
      </c>
      <c r="D123" s="1">
        <v>2.0</v>
      </c>
      <c r="E123" s="7" t="s">
        <v>28</v>
      </c>
      <c r="F123" s="1">
        <v>0.102360326775107</v>
      </c>
    </row>
    <row r="124">
      <c r="A124" s="2" t="s">
        <v>26</v>
      </c>
      <c r="B124" s="1" t="s">
        <v>392</v>
      </c>
      <c r="C124" s="1">
        <v>2013.0</v>
      </c>
      <c r="D124" s="1">
        <v>2.0</v>
      </c>
      <c r="E124" s="7" t="s">
        <v>28</v>
      </c>
      <c r="F124" s="1">
        <v>0.561059392344625</v>
      </c>
    </row>
    <row r="125">
      <c r="A125" s="2" t="s">
        <v>27</v>
      </c>
      <c r="B125" s="1" t="s">
        <v>389</v>
      </c>
      <c r="C125" s="1">
        <v>2013.0</v>
      </c>
      <c r="D125" s="1">
        <v>2.0</v>
      </c>
      <c r="E125" s="7" t="s">
        <v>28</v>
      </c>
      <c r="F125" s="1">
        <v>0.0371181746172559</v>
      </c>
    </row>
    <row r="126">
      <c r="A126" s="2" t="s">
        <v>28</v>
      </c>
      <c r="B126" s="1" t="s">
        <v>391</v>
      </c>
      <c r="C126" s="1">
        <v>2013.0</v>
      </c>
      <c r="D126" s="1">
        <v>2.0</v>
      </c>
      <c r="E126" s="7" t="s">
        <v>28</v>
      </c>
      <c r="F126" s="1">
        <v>0.205886995491075</v>
      </c>
    </row>
    <row r="127">
      <c r="A127" s="2" t="s">
        <v>29</v>
      </c>
      <c r="B127" s="1" t="s">
        <v>396</v>
      </c>
      <c r="C127" s="1">
        <v>2013.0</v>
      </c>
      <c r="D127" s="1">
        <v>2.0</v>
      </c>
      <c r="E127" s="7" t="s">
        <v>28</v>
      </c>
      <c r="F127" s="1">
        <v>0.215117142039698</v>
      </c>
    </row>
    <row r="128">
      <c r="A128" s="2" t="s">
        <v>30</v>
      </c>
      <c r="B128" s="1" t="s">
        <v>376</v>
      </c>
      <c r="C128" s="1">
        <v>2013.0</v>
      </c>
      <c r="D128" s="1">
        <v>2.0</v>
      </c>
      <c r="E128" s="7" t="s">
        <v>28</v>
      </c>
      <c r="F128" s="1">
        <v>0.0</v>
      </c>
    </row>
    <row r="129">
      <c r="A129" s="2" t="s">
        <v>31</v>
      </c>
      <c r="B129" s="1" t="s">
        <v>407</v>
      </c>
      <c r="C129" s="1">
        <v>2013.0</v>
      </c>
      <c r="D129" s="1">
        <v>2.0</v>
      </c>
      <c r="E129" s="7" t="s">
        <v>28</v>
      </c>
      <c r="F129" s="1">
        <v>0.176038465578319</v>
      </c>
    </row>
    <row r="130">
      <c r="A130" s="2" t="s">
        <v>32</v>
      </c>
      <c r="B130" s="1" t="s">
        <v>381</v>
      </c>
      <c r="C130" s="1">
        <v>2013.0</v>
      </c>
      <c r="D130" s="1">
        <v>2.0</v>
      </c>
      <c r="E130" s="7" t="s">
        <v>28</v>
      </c>
      <c r="F130" s="1">
        <v>2.01528716229833</v>
      </c>
    </row>
    <row r="131">
      <c r="A131" s="2" t="s">
        <v>33</v>
      </c>
      <c r="B131" s="1" t="s">
        <v>390</v>
      </c>
      <c r="C131" s="1">
        <v>2013.0</v>
      </c>
      <c r="D131" s="1">
        <v>2.0</v>
      </c>
      <c r="E131" s="7" t="s">
        <v>28</v>
      </c>
      <c r="F131" s="1">
        <v>0.474644313417633</v>
      </c>
    </row>
    <row r="132">
      <c r="A132" s="2" t="s">
        <v>34</v>
      </c>
      <c r="B132" s="1" t="s">
        <v>398</v>
      </c>
      <c r="C132" s="1">
        <v>2013.0</v>
      </c>
      <c r="D132" s="1">
        <v>2.0</v>
      </c>
      <c r="E132" s="7" t="s">
        <v>28</v>
      </c>
      <c r="F132" s="1">
        <v>0.0972568226876826</v>
      </c>
    </row>
    <row r="133">
      <c r="A133" s="2" t="s">
        <v>35</v>
      </c>
      <c r="B133" s="1" t="s">
        <v>399</v>
      </c>
      <c r="C133" s="1">
        <v>2013.0</v>
      </c>
      <c r="D133" s="1">
        <v>2.0</v>
      </c>
      <c r="E133" s="7" t="s">
        <v>28</v>
      </c>
      <c r="F133" s="1">
        <v>0.577938173458511</v>
      </c>
    </row>
    <row r="134">
      <c r="A134" s="2" t="s">
        <v>3</v>
      </c>
      <c r="B134" s="1" t="s">
        <v>400</v>
      </c>
      <c r="C134" s="1">
        <v>2014.0</v>
      </c>
      <c r="D134" s="1">
        <v>2.0</v>
      </c>
      <c r="E134" s="7" t="s">
        <v>28</v>
      </c>
      <c r="F134" s="1">
        <v>0.275130301039523</v>
      </c>
    </row>
    <row r="135">
      <c r="A135" s="2" t="s">
        <v>4</v>
      </c>
      <c r="B135" s="1" t="s">
        <v>378</v>
      </c>
      <c r="C135" s="1">
        <v>2014.0</v>
      </c>
      <c r="D135" s="1">
        <v>2.0</v>
      </c>
      <c r="E135" s="7" t="s">
        <v>28</v>
      </c>
      <c r="F135" s="1">
        <v>0.0</v>
      </c>
    </row>
    <row r="136">
      <c r="A136" s="2" t="s">
        <v>5</v>
      </c>
      <c r="B136" s="1" t="s">
        <v>384</v>
      </c>
      <c r="C136" s="1">
        <v>2014.0</v>
      </c>
      <c r="D136" s="1">
        <v>2.0</v>
      </c>
      <c r="E136" s="7" t="s">
        <v>28</v>
      </c>
      <c r="F136" s="1">
        <v>0.271899051736952</v>
      </c>
    </row>
    <row r="137">
      <c r="A137" s="2" t="s">
        <v>6</v>
      </c>
      <c r="B137" s="1" t="s">
        <v>394</v>
      </c>
      <c r="C137" s="1">
        <v>2014.0</v>
      </c>
      <c r="D137" s="1">
        <v>2.0</v>
      </c>
      <c r="E137" s="7" t="s">
        <v>28</v>
      </c>
      <c r="F137" s="1">
        <v>0.288023410542809</v>
      </c>
    </row>
    <row r="138">
      <c r="A138" s="2" t="s">
        <v>7</v>
      </c>
      <c r="B138" s="1" t="s">
        <v>385</v>
      </c>
      <c r="C138" s="1">
        <v>2014.0</v>
      </c>
      <c r="D138" s="1">
        <v>2.0</v>
      </c>
      <c r="E138" s="7" t="s">
        <v>28</v>
      </c>
      <c r="F138" s="1">
        <v>0.0</v>
      </c>
    </row>
    <row r="139">
      <c r="A139" s="2" t="s">
        <v>8</v>
      </c>
      <c r="B139" s="1" t="s">
        <v>405</v>
      </c>
      <c r="C139" s="1">
        <v>2014.0</v>
      </c>
      <c r="D139" s="1">
        <v>2.0</v>
      </c>
      <c r="E139" s="7" t="s">
        <v>28</v>
      </c>
      <c r="F139" s="1">
        <v>0.102056055308939</v>
      </c>
    </row>
    <row r="140">
      <c r="A140" s="2" t="s">
        <v>9</v>
      </c>
      <c r="B140" s="1" t="s">
        <v>397</v>
      </c>
      <c r="C140" s="1">
        <v>2014.0</v>
      </c>
      <c r="D140" s="1">
        <v>2.0</v>
      </c>
      <c r="E140" s="7" t="s">
        <v>28</v>
      </c>
      <c r="F140" s="1">
        <v>0.142419913722016</v>
      </c>
    </row>
    <row r="141">
      <c r="A141" s="2" t="s">
        <v>10</v>
      </c>
      <c r="B141" s="1" t="s">
        <v>388</v>
      </c>
      <c r="C141" s="1">
        <v>2014.0</v>
      </c>
      <c r="D141" s="1">
        <v>2.0</v>
      </c>
      <c r="E141" s="7" t="s">
        <v>28</v>
      </c>
      <c r="F141" s="1">
        <v>0.11590926082153</v>
      </c>
    </row>
    <row r="142">
      <c r="A142" s="2" t="s">
        <v>11</v>
      </c>
      <c r="B142" s="1" t="s">
        <v>402</v>
      </c>
      <c r="C142" s="1">
        <v>2014.0</v>
      </c>
      <c r="D142" s="1">
        <v>2.0</v>
      </c>
      <c r="E142" s="7" t="s">
        <v>28</v>
      </c>
      <c r="F142" s="1">
        <v>0.223666986696847</v>
      </c>
    </row>
    <row r="143">
      <c r="A143" s="2" t="s">
        <v>12</v>
      </c>
      <c r="B143" s="1" t="s">
        <v>401</v>
      </c>
      <c r="C143" s="1">
        <v>2014.0</v>
      </c>
      <c r="D143" s="1">
        <v>2.0</v>
      </c>
      <c r="E143" s="7" t="s">
        <v>28</v>
      </c>
      <c r="F143" s="1">
        <v>0.937972227635487</v>
      </c>
    </row>
    <row r="144">
      <c r="A144" s="2" t="s">
        <v>13</v>
      </c>
      <c r="B144" s="1" t="s">
        <v>403</v>
      </c>
      <c r="C144" s="1">
        <v>2014.0</v>
      </c>
      <c r="D144" s="1">
        <v>2.0</v>
      </c>
      <c r="E144" s="7" t="s">
        <v>28</v>
      </c>
      <c r="F144" s="1">
        <v>0.171802708641504</v>
      </c>
    </row>
    <row r="145">
      <c r="A145" s="2" t="s">
        <v>14</v>
      </c>
      <c r="B145" s="1" t="s">
        <v>395</v>
      </c>
      <c r="C145" s="1">
        <v>2014.0</v>
      </c>
      <c r="D145" s="1">
        <v>2.0</v>
      </c>
      <c r="E145" s="7" t="s">
        <v>28</v>
      </c>
      <c r="F145" s="1">
        <v>0.017179220152737</v>
      </c>
    </row>
    <row r="146">
      <c r="A146" s="2" t="s">
        <v>15</v>
      </c>
      <c r="B146" s="1" t="s">
        <v>377</v>
      </c>
      <c r="C146" s="1">
        <v>2014.0</v>
      </c>
      <c r="D146" s="1">
        <v>2.0</v>
      </c>
      <c r="E146" s="7" t="s">
        <v>28</v>
      </c>
      <c r="F146" s="1">
        <v>0.791222181122626</v>
      </c>
    </row>
    <row r="147">
      <c r="A147" s="2" t="s">
        <v>16</v>
      </c>
      <c r="B147" s="1" t="s">
        <v>382</v>
      </c>
      <c r="C147" s="1">
        <v>2014.0</v>
      </c>
      <c r="D147" s="1">
        <v>2.0</v>
      </c>
      <c r="E147" s="7" t="s">
        <v>28</v>
      </c>
      <c r="F147" s="1">
        <v>0.0352260898511874</v>
      </c>
    </row>
    <row r="148">
      <c r="A148" s="2" t="s">
        <v>17</v>
      </c>
      <c r="B148" s="1" t="s">
        <v>404</v>
      </c>
      <c r="C148" s="1">
        <v>2014.0</v>
      </c>
      <c r="D148" s="1">
        <v>2.0</v>
      </c>
      <c r="E148" s="7" t="s">
        <v>28</v>
      </c>
      <c r="F148" s="1">
        <v>0.0255636725896844</v>
      </c>
    </row>
    <row r="149">
      <c r="A149" s="2" t="s">
        <v>18</v>
      </c>
      <c r="B149" s="1" t="s">
        <v>383</v>
      </c>
      <c r="C149" s="1">
        <v>2014.0</v>
      </c>
      <c r="D149" s="1">
        <v>2.0</v>
      </c>
      <c r="E149" s="7" t="s">
        <v>28</v>
      </c>
      <c r="F149" s="1">
        <v>0.0433592115560971</v>
      </c>
    </row>
    <row r="150">
      <c r="A150" s="2" t="s">
        <v>19</v>
      </c>
      <c r="B150" s="1" t="s">
        <v>380</v>
      </c>
      <c r="C150" s="1">
        <v>2014.0</v>
      </c>
      <c r="D150" s="1">
        <v>2.0</v>
      </c>
      <c r="E150" s="7" t="s">
        <v>28</v>
      </c>
      <c r="F150" s="1">
        <v>0.131039272469959</v>
      </c>
    </row>
    <row r="151">
      <c r="A151" s="2" t="s">
        <v>20</v>
      </c>
      <c r="B151" s="1" t="s">
        <v>387</v>
      </c>
      <c r="C151" s="1">
        <v>2014.0</v>
      </c>
      <c r="D151" s="1">
        <v>2.0</v>
      </c>
      <c r="E151" s="7" t="s">
        <v>28</v>
      </c>
      <c r="F151" s="1">
        <v>0.369896745965483</v>
      </c>
    </row>
    <row r="152">
      <c r="A152" s="2" t="s">
        <v>21</v>
      </c>
      <c r="B152" s="1" t="s">
        <v>393</v>
      </c>
      <c r="C152" s="1">
        <v>2014.0</v>
      </c>
      <c r="D152" s="1">
        <v>2.0</v>
      </c>
      <c r="E152" s="7" t="s">
        <v>28</v>
      </c>
      <c r="F152" s="1">
        <v>0.0</v>
      </c>
    </row>
    <row r="153">
      <c r="A153" s="2" t="s">
        <v>22</v>
      </c>
      <c r="B153" s="1" t="s">
        <v>408</v>
      </c>
      <c r="C153" s="1">
        <v>2014.0</v>
      </c>
      <c r="D153" s="1">
        <v>2.0</v>
      </c>
      <c r="E153" s="7" t="s">
        <v>28</v>
      </c>
      <c r="F153" s="1">
        <v>0.0592885023981211</v>
      </c>
    </row>
    <row r="154">
      <c r="A154" s="2" t="s">
        <v>23</v>
      </c>
      <c r="B154" s="1" t="s">
        <v>379</v>
      </c>
      <c r="C154" s="1">
        <v>2014.0</v>
      </c>
      <c r="D154" s="1">
        <v>2.0</v>
      </c>
      <c r="E154" s="7" t="s">
        <v>28</v>
      </c>
      <c r="F154" s="1">
        <v>0.553475410471201</v>
      </c>
    </row>
    <row r="155">
      <c r="A155" s="2" t="s">
        <v>24</v>
      </c>
      <c r="B155" s="1" t="s">
        <v>386</v>
      </c>
      <c r="C155" s="1">
        <v>2014.0</v>
      </c>
      <c r="D155" s="1">
        <v>2.0</v>
      </c>
      <c r="E155" s="7" t="s">
        <v>28</v>
      </c>
      <c r="F155" s="1">
        <v>0.2597333447616</v>
      </c>
    </row>
    <row r="156">
      <c r="A156" s="2" t="s">
        <v>25</v>
      </c>
      <c r="B156" s="1" t="s">
        <v>406</v>
      </c>
      <c r="C156" s="1">
        <v>2014.0</v>
      </c>
      <c r="D156" s="1">
        <v>2.0</v>
      </c>
      <c r="E156" s="7" t="s">
        <v>28</v>
      </c>
      <c r="F156" s="1">
        <v>0.0499798581171788</v>
      </c>
    </row>
    <row r="157">
      <c r="A157" s="2" t="s">
        <v>26</v>
      </c>
      <c r="B157" s="1" t="s">
        <v>392</v>
      </c>
      <c r="C157" s="1">
        <v>2014.0</v>
      </c>
      <c r="D157" s="1">
        <v>2.0</v>
      </c>
      <c r="E157" s="7" t="s">
        <v>28</v>
      </c>
      <c r="F157" s="1">
        <v>2.8653705640482</v>
      </c>
    </row>
    <row r="158">
      <c r="A158" s="2" t="s">
        <v>27</v>
      </c>
      <c r="B158" s="1" t="s">
        <v>389</v>
      </c>
      <c r="C158" s="1">
        <v>2014.0</v>
      </c>
      <c r="D158" s="1">
        <v>2.0</v>
      </c>
      <c r="E158" s="7" t="s">
        <v>28</v>
      </c>
      <c r="F158" s="1">
        <v>0.073494717934622</v>
      </c>
    </row>
    <row r="159">
      <c r="A159" s="2" t="s">
        <v>28</v>
      </c>
      <c r="B159" s="1" t="s">
        <v>391</v>
      </c>
      <c r="C159" s="1">
        <v>2014.0</v>
      </c>
      <c r="D159" s="1">
        <v>2.0</v>
      </c>
      <c r="E159" s="7" t="s">
        <v>28</v>
      </c>
      <c r="F159" s="1">
        <v>0.439716849408479</v>
      </c>
    </row>
    <row r="160">
      <c r="A160" s="2" t="s">
        <v>29</v>
      </c>
      <c r="B160" s="1" t="s">
        <v>396</v>
      </c>
      <c r="C160" s="1">
        <v>2014.0</v>
      </c>
      <c r="D160" s="1">
        <v>2.0</v>
      </c>
      <c r="E160" s="7" t="s">
        <v>28</v>
      </c>
      <c r="F160" s="1">
        <v>0.176742272297628</v>
      </c>
    </row>
    <row r="161">
      <c r="A161" s="2" t="s">
        <v>30</v>
      </c>
      <c r="B161" s="1" t="s">
        <v>376</v>
      </c>
      <c r="C161" s="1">
        <v>2014.0</v>
      </c>
      <c r="D161" s="1">
        <v>2.0</v>
      </c>
      <c r="E161" s="7" t="s">
        <v>28</v>
      </c>
      <c r="F161" s="1">
        <v>0.168273538733624</v>
      </c>
    </row>
    <row r="162">
      <c r="A162" s="2" t="s">
        <v>31</v>
      </c>
      <c r="B162" s="1" t="s">
        <v>407</v>
      </c>
      <c r="C162" s="1">
        <v>2014.0</v>
      </c>
      <c r="D162" s="1">
        <v>2.0</v>
      </c>
      <c r="E162" s="7" t="s">
        <v>28</v>
      </c>
      <c r="F162" s="1">
        <v>0.174169299525911</v>
      </c>
    </row>
    <row r="163">
      <c r="A163" s="2" t="s">
        <v>32</v>
      </c>
      <c r="B163" s="1" t="s">
        <v>381</v>
      </c>
      <c r="C163" s="1">
        <v>2014.0</v>
      </c>
      <c r="D163" s="1">
        <v>2.0</v>
      </c>
      <c r="E163" s="7" t="s">
        <v>28</v>
      </c>
      <c r="F163" s="1">
        <v>0.0</v>
      </c>
    </row>
    <row r="164">
      <c r="A164" s="2" t="s">
        <v>33</v>
      </c>
      <c r="B164" s="1" t="s">
        <v>390</v>
      </c>
      <c r="C164" s="1">
        <v>2014.0</v>
      </c>
      <c r="D164" s="1">
        <v>2.0</v>
      </c>
      <c r="E164" s="7" t="s">
        <v>28</v>
      </c>
      <c r="F164" s="1">
        <v>0.505881177148484</v>
      </c>
    </row>
    <row r="165">
      <c r="A165" s="2" t="s">
        <v>34</v>
      </c>
      <c r="B165" s="1" t="s">
        <v>398</v>
      </c>
      <c r="C165" s="1">
        <v>2014.0</v>
      </c>
      <c r="D165" s="1">
        <v>2.0</v>
      </c>
      <c r="E165" s="7" t="s">
        <v>28</v>
      </c>
      <c r="F165" s="1">
        <v>0.0958524179491321</v>
      </c>
    </row>
    <row r="166">
      <c r="A166" s="2" t="s">
        <v>35</v>
      </c>
      <c r="B166" s="1" t="s">
        <v>399</v>
      </c>
      <c r="C166" s="1">
        <v>2014.0</v>
      </c>
      <c r="D166" s="1">
        <v>2.0</v>
      </c>
      <c r="E166" s="7" t="s">
        <v>28</v>
      </c>
      <c r="F166" s="1">
        <v>0.126904600101397</v>
      </c>
    </row>
    <row r="167">
      <c r="A167" s="2" t="s">
        <v>3</v>
      </c>
      <c r="B167" s="1" t="s">
        <v>400</v>
      </c>
      <c r="C167" s="1">
        <v>2015.0</v>
      </c>
      <c r="D167" s="1">
        <v>2.0</v>
      </c>
      <c r="E167" s="7" t="s">
        <v>28</v>
      </c>
      <c r="F167" s="1">
        <v>0.523814961270887</v>
      </c>
    </row>
    <row r="168">
      <c r="A168" s="2" t="s">
        <v>4</v>
      </c>
      <c r="B168" s="1" t="s">
        <v>378</v>
      </c>
      <c r="C168" s="1">
        <v>2015.0</v>
      </c>
      <c r="D168" s="1">
        <v>2.0</v>
      </c>
      <c r="E168" s="7" t="s">
        <v>28</v>
      </c>
      <c r="F168" s="1">
        <v>0.151679125842862</v>
      </c>
    </row>
    <row r="169">
      <c r="A169" s="2" t="s">
        <v>5</v>
      </c>
      <c r="B169" s="1" t="s">
        <v>384</v>
      </c>
      <c r="C169" s="1">
        <v>2015.0</v>
      </c>
      <c r="D169" s="1">
        <v>2.0</v>
      </c>
      <c r="E169" s="7" t="s">
        <v>28</v>
      </c>
      <c r="F169" s="1">
        <v>0.269277420968573</v>
      </c>
    </row>
    <row r="170">
      <c r="A170" s="2" t="s">
        <v>6</v>
      </c>
      <c r="B170" s="1" t="s">
        <v>394</v>
      </c>
      <c r="C170" s="1">
        <v>2015.0</v>
      </c>
      <c r="D170" s="1">
        <v>2.0</v>
      </c>
      <c r="E170" s="7" t="s">
        <v>28</v>
      </c>
      <c r="F170" s="1">
        <v>0.843467833651274</v>
      </c>
    </row>
    <row r="171">
      <c r="A171" s="2" t="s">
        <v>7</v>
      </c>
      <c r="B171" s="1" t="s">
        <v>385</v>
      </c>
      <c r="C171" s="1">
        <v>2015.0</v>
      </c>
      <c r="D171" s="1">
        <v>2.0</v>
      </c>
      <c r="E171" s="7" t="s">
        <v>28</v>
      </c>
      <c r="F171" s="1">
        <v>1.21048455696815</v>
      </c>
    </row>
    <row r="172">
      <c r="A172" s="2" t="s">
        <v>8</v>
      </c>
      <c r="B172" s="1" t="s">
        <v>405</v>
      </c>
      <c r="C172" s="1">
        <v>2015.0</v>
      </c>
      <c r="D172" s="1">
        <v>2.0</v>
      </c>
      <c r="E172" s="7" t="s">
        <v>28</v>
      </c>
      <c r="F172" s="1">
        <v>0.369048629537914</v>
      </c>
    </row>
    <row r="173">
      <c r="A173" s="2" t="s">
        <v>9</v>
      </c>
      <c r="B173" s="1" t="s">
        <v>397</v>
      </c>
      <c r="C173" s="1">
        <v>2015.0</v>
      </c>
      <c r="D173" s="1">
        <v>2.0</v>
      </c>
      <c r="E173" s="7" t="s">
        <v>28</v>
      </c>
      <c r="F173" s="1">
        <v>0.559256747782197</v>
      </c>
    </row>
    <row r="174">
      <c r="A174" s="2" t="s">
        <v>10</v>
      </c>
      <c r="B174" s="1" t="s">
        <v>388</v>
      </c>
      <c r="C174" s="1">
        <v>2015.0</v>
      </c>
      <c r="D174" s="1">
        <v>2.0</v>
      </c>
      <c r="E174" s="7" t="s">
        <v>28</v>
      </c>
      <c r="F174" s="1">
        <v>0.227934038168694</v>
      </c>
    </row>
    <row r="175">
      <c r="A175" s="2" t="s">
        <v>11</v>
      </c>
      <c r="B175" s="1" t="s">
        <v>402</v>
      </c>
      <c r="C175" s="1">
        <v>2015.0</v>
      </c>
      <c r="D175" s="1">
        <v>2.0</v>
      </c>
      <c r="E175" s="7" t="s">
        <v>28</v>
      </c>
      <c r="F175" s="1">
        <v>0.0554963286403788</v>
      </c>
    </row>
    <row r="176">
      <c r="A176" s="2" t="s">
        <v>12</v>
      </c>
      <c r="B176" s="1" t="s">
        <v>401</v>
      </c>
      <c r="C176" s="1">
        <v>2015.0</v>
      </c>
      <c r="D176" s="1">
        <v>2.0</v>
      </c>
      <c r="E176" s="7" t="s">
        <v>28</v>
      </c>
      <c r="F176" s="1">
        <v>1.10352913029986</v>
      </c>
    </row>
    <row r="177">
      <c r="A177" s="2" t="s">
        <v>13</v>
      </c>
      <c r="B177" s="1" t="s">
        <v>403</v>
      </c>
      <c r="C177" s="1">
        <v>2015.0</v>
      </c>
      <c r="D177" s="1">
        <v>2.0</v>
      </c>
      <c r="E177" s="7" t="s">
        <v>28</v>
      </c>
      <c r="F177" s="1">
        <v>0.0564962175782331</v>
      </c>
    </row>
    <row r="178">
      <c r="A178" s="2" t="s">
        <v>14</v>
      </c>
      <c r="B178" s="1" t="s">
        <v>395</v>
      </c>
      <c r="C178" s="1">
        <v>2015.0</v>
      </c>
      <c r="D178" s="1">
        <v>2.0</v>
      </c>
      <c r="E178" s="7" t="s">
        <v>28</v>
      </c>
      <c r="F178" s="1">
        <v>0.40713400561336</v>
      </c>
    </row>
    <row r="179">
      <c r="A179" s="2" t="s">
        <v>15</v>
      </c>
      <c r="B179" s="1" t="s">
        <v>377</v>
      </c>
      <c r="C179" s="1">
        <v>2015.0</v>
      </c>
      <c r="D179" s="1">
        <v>2.0</v>
      </c>
      <c r="E179" s="7" t="s">
        <v>28</v>
      </c>
      <c r="F179" s="1">
        <v>2.637056080364</v>
      </c>
    </row>
    <row r="180">
      <c r="A180" s="2" t="s">
        <v>16</v>
      </c>
      <c r="B180" s="1" t="s">
        <v>382</v>
      </c>
      <c r="C180" s="1">
        <v>2015.0</v>
      </c>
      <c r="D180" s="1">
        <v>2.0</v>
      </c>
      <c r="E180" s="7" t="s">
        <v>28</v>
      </c>
      <c r="F180" s="1">
        <v>0.138909484149212</v>
      </c>
    </row>
    <row r="181">
      <c r="A181" s="2" t="s">
        <v>17</v>
      </c>
      <c r="B181" s="1" t="s">
        <v>404</v>
      </c>
      <c r="C181" s="1">
        <v>2015.0</v>
      </c>
      <c r="D181" s="1">
        <v>2.0</v>
      </c>
      <c r="E181" s="7" t="s">
        <v>28</v>
      </c>
      <c r="F181" s="1">
        <v>0.138924830426458</v>
      </c>
    </row>
    <row r="182">
      <c r="A182" s="2" t="s">
        <v>18</v>
      </c>
      <c r="B182" s="1" t="s">
        <v>383</v>
      </c>
      <c r="C182" s="1">
        <v>2015.0</v>
      </c>
      <c r="D182" s="1">
        <v>2.0</v>
      </c>
      <c r="E182" s="7" t="s">
        <v>28</v>
      </c>
      <c r="F182" s="1">
        <v>0.134541277539147</v>
      </c>
    </row>
    <row r="183">
      <c r="A183" s="2" t="s">
        <v>19</v>
      </c>
      <c r="B183" s="1" t="s">
        <v>380</v>
      </c>
      <c r="C183" s="1">
        <v>2015.0</v>
      </c>
      <c r="D183" s="1">
        <v>2.0</v>
      </c>
      <c r="E183" s="7" t="s">
        <v>28</v>
      </c>
      <c r="F183" s="1">
        <v>0.17302504883632</v>
      </c>
    </row>
    <row r="184">
      <c r="A184" s="2" t="s">
        <v>20</v>
      </c>
      <c r="B184" s="1" t="s">
        <v>387</v>
      </c>
      <c r="C184" s="1">
        <v>2015.0</v>
      </c>
      <c r="D184" s="1">
        <v>2.0</v>
      </c>
      <c r="E184" s="7" t="s">
        <v>28</v>
      </c>
      <c r="F184" s="1">
        <v>0.260683595806956</v>
      </c>
    </row>
    <row r="185">
      <c r="A185" s="2" t="s">
        <v>21</v>
      </c>
      <c r="B185" s="1" t="s">
        <v>393</v>
      </c>
      <c r="C185" s="1">
        <v>2015.0</v>
      </c>
      <c r="D185" s="1">
        <v>2.0</v>
      </c>
      <c r="E185" s="7" t="s">
        <v>28</v>
      </c>
      <c r="F185" s="1">
        <v>0.758914718223398</v>
      </c>
    </row>
    <row r="186">
      <c r="A186" s="2" t="s">
        <v>22</v>
      </c>
      <c r="B186" s="1" t="s">
        <v>408</v>
      </c>
      <c r="C186" s="1">
        <v>2015.0</v>
      </c>
      <c r="D186" s="1">
        <v>2.0</v>
      </c>
      <c r="E186" s="7" t="s">
        <v>28</v>
      </c>
      <c r="F186" s="1">
        <v>0.0969457625298036</v>
      </c>
    </row>
    <row r="187">
      <c r="A187" s="2" t="s">
        <v>23</v>
      </c>
      <c r="B187" s="1" t="s">
        <v>379</v>
      </c>
      <c r="C187" s="1">
        <v>2015.0</v>
      </c>
      <c r="D187" s="1">
        <v>2.0</v>
      </c>
      <c r="E187" s="7" t="s">
        <v>28</v>
      </c>
      <c r="F187" s="1">
        <v>1.39819632673851</v>
      </c>
    </row>
    <row r="188">
      <c r="A188" s="2" t="s">
        <v>24</v>
      </c>
      <c r="B188" s="1" t="s">
        <v>386</v>
      </c>
      <c r="C188" s="1">
        <v>2015.0</v>
      </c>
      <c r="D188" s="1">
        <v>2.0</v>
      </c>
      <c r="E188" s="7" t="s">
        <v>28</v>
      </c>
      <c r="F188" s="1">
        <v>1.07419221146516</v>
      </c>
    </row>
    <row r="189">
      <c r="A189" s="2" t="s">
        <v>25</v>
      </c>
      <c r="B189" s="1" t="s">
        <v>406</v>
      </c>
      <c r="C189" s="1">
        <v>2015.0</v>
      </c>
      <c r="D189" s="1">
        <v>2.0</v>
      </c>
      <c r="E189" s="7" t="s">
        <v>28</v>
      </c>
      <c r="F189" s="1">
        <v>0.195433596305523</v>
      </c>
    </row>
    <row r="190">
      <c r="A190" s="2" t="s">
        <v>26</v>
      </c>
      <c r="B190" s="1" t="s">
        <v>392</v>
      </c>
      <c r="C190" s="1">
        <v>2015.0</v>
      </c>
      <c r="D190" s="1">
        <v>2.0</v>
      </c>
      <c r="E190" s="7" t="s">
        <v>28</v>
      </c>
      <c r="F190" s="1">
        <v>1.92674258918327</v>
      </c>
    </row>
    <row r="191">
      <c r="A191" s="2" t="s">
        <v>27</v>
      </c>
      <c r="B191" s="1" t="s">
        <v>389</v>
      </c>
      <c r="C191" s="1">
        <v>2015.0</v>
      </c>
      <c r="D191" s="1">
        <v>2.0</v>
      </c>
      <c r="E191" s="7" t="s">
        <v>28</v>
      </c>
      <c r="F191" s="1">
        <v>0.0728248050024815</v>
      </c>
    </row>
    <row r="192">
      <c r="A192" s="2" t="s">
        <v>28</v>
      </c>
      <c r="B192" s="1" t="s">
        <v>391</v>
      </c>
      <c r="C192" s="1">
        <v>2015.0</v>
      </c>
      <c r="D192" s="1">
        <v>2.0</v>
      </c>
      <c r="E192" s="7" t="s">
        <v>28</v>
      </c>
      <c r="F192" s="1">
        <v>0.300359430118041</v>
      </c>
    </row>
    <row r="193">
      <c r="A193" s="2" t="s">
        <v>29</v>
      </c>
      <c r="B193" s="1" t="s">
        <v>396</v>
      </c>
      <c r="C193" s="1">
        <v>2015.0</v>
      </c>
      <c r="D193" s="1">
        <v>2.0</v>
      </c>
      <c r="E193" s="7" t="s">
        <v>28</v>
      </c>
      <c r="F193" s="1">
        <v>0.0697701353122004</v>
      </c>
    </row>
    <row r="194">
      <c r="A194" s="2" t="s">
        <v>30</v>
      </c>
      <c r="B194" s="1" t="s">
        <v>376</v>
      </c>
      <c r="C194" s="1">
        <v>2015.0</v>
      </c>
      <c r="D194" s="1">
        <v>2.0</v>
      </c>
      <c r="E194" s="7" t="s">
        <v>28</v>
      </c>
      <c r="F194" s="1">
        <v>0.124475233162858</v>
      </c>
    </row>
    <row r="195">
      <c r="A195" s="2" t="s">
        <v>31</v>
      </c>
      <c r="B195" s="1" t="s">
        <v>407</v>
      </c>
      <c r="C195" s="1">
        <v>2015.0</v>
      </c>
      <c r="D195" s="1">
        <v>2.0</v>
      </c>
      <c r="E195" s="7" t="s">
        <v>28</v>
      </c>
      <c r="F195" s="1">
        <v>0.402452198740095</v>
      </c>
    </row>
    <row r="196">
      <c r="A196" s="2" t="s">
        <v>32</v>
      </c>
      <c r="B196" s="1" t="s">
        <v>381</v>
      </c>
      <c r="C196" s="1">
        <v>2015.0</v>
      </c>
      <c r="D196" s="1">
        <v>2.0</v>
      </c>
      <c r="E196" s="7" t="s">
        <v>28</v>
      </c>
      <c r="F196" s="1">
        <v>0.0</v>
      </c>
    </row>
    <row r="197">
      <c r="A197" s="2" t="s">
        <v>33</v>
      </c>
      <c r="B197" s="1" t="s">
        <v>390</v>
      </c>
      <c r="C197" s="1">
        <v>2015.0</v>
      </c>
      <c r="D197" s="1">
        <v>2.0</v>
      </c>
      <c r="E197" s="7" t="s">
        <v>28</v>
      </c>
      <c r="F197" s="1">
        <v>1.11016523406553</v>
      </c>
    </row>
    <row r="198">
      <c r="A198" s="2" t="s">
        <v>34</v>
      </c>
      <c r="B198" s="1" t="s">
        <v>398</v>
      </c>
      <c r="C198" s="1">
        <v>2015.0</v>
      </c>
      <c r="D198" s="1">
        <v>2.0</v>
      </c>
      <c r="E198" s="7" t="s">
        <v>28</v>
      </c>
      <c r="F198" s="1">
        <v>0.33097083201339</v>
      </c>
    </row>
    <row r="199">
      <c r="A199" s="2" t="s">
        <v>35</v>
      </c>
      <c r="B199" s="1" t="s">
        <v>399</v>
      </c>
      <c r="C199" s="1">
        <v>2015.0</v>
      </c>
      <c r="D199" s="1">
        <v>2.0</v>
      </c>
      <c r="E199" s="7" t="s">
        <v>28</v>
      </c>
      <c r="F199" s="1">
        <v>0.50207419401402</v>
      </c>
    </row>
    <row r="200">
      <c r="A200" s="2" t="s">
        <v>3</v>
      </c>
      <c r="B200" s="1" t="s">
        <v>400</v>
      </c>
      <c r="C200" s="1">
        <v>2018.0</v>
      </c>
      <c r="D200" s="1">
        <v>2.0</v>
      </c>
      <c r="E200" s="7" t="s">
        <v>28</v>
      </c>
      <c r="F200" s="1">
        <v>0.4346708760344</v>
      </c>
    </row>
    <row r="201">
      <c r="A201" s="2" t="s">
        <v>4</v>
      </c>
      <c r="B201" s="1" t="s">
        <v>378</v>
      </c>
      <c r="C201" s="1">
        <v>2018.0</v>
      </c>
      <c r="D201" s="1">
        <v>2.0</v>
      </c>
      <c r="E201" s="7" t="s">
        <v>28</v>
      </c>
      <c r="F201" s="1">
        <v>0.0721564756468287</v>
      </c>
    </row>
    <row r="202">
      <c r="A202" s="2" t="s">
        <v>5</v>
      </c>
      <c r="B202" s="1" t="s">
        <v>384</v>
      </c>
      <c r="C202" s="1">
        <v>2018.0</v>
      </c>
      <c r="D202" s="1">
        <v>2.0</v>
      </c>
      <c r="E202" s="7" t="s">
        <v>28</v>
      </c>
      <c r="F202" s="1">
        <v>0.572689470015984</v>
      </c>
    </row>
    <row r="203">
      <c r="A203" s="2" t="s">
        <v>6</v>
      </c>
      <c r="B203" s="1" t="s">
        <v>394</v>
      </c>
      <c r="C203" s="1">
        <v>2018.0</v>
      </c>
      <c r="D203" s="1">
        <v>2.0</v>
      </c>
      <c r="E203" s="7" t="s">
        <v>28</v>
      </c>
      <c r="F203" s="1">
        <v>1.57321341951047</v>
      </c>
    </row>
    <row r="204">
      <c r="A204" s="2" t="s">
        <v>7</v>
      </c>
      <c r="B204" s="1" t="s">
        <v>385</v>
      </c>
      <c r="C204" s="1">
        <v>2018.0</v>
      </c>
      <c r="D204" s="1">
        <v>2.0</v>
      </c>
      <c r="E204" s="7" t="s">
        <v>28</v>
      </c>
      <c r="F204" s="1">
        <v>2.29441039910226</v>
      </c>
    </row>
    <row r="205">
      <c r="A205" s="2" t="s">
        <v>8</v>
      </c>
      <c r="B205" s="1" t="s">
        <v>405</v>
      </c>
      <c r="C205" s="1">
        <v>2018.0</v>
      </c>
      <c r="D205" s="1">
        <v>2.0</v>
      </c>
      <c r="E205" s="7" t="s">
        <v>28</v>
      </c>
      <c r="F205" s="1">
        <v>1.51128123207363</v>
      </c>
    </row>
    <row r="206">
      <c r="A206" s="2" t="s">
        <v>9</v>
      </c>
      <c r="B206" s="1" t="s">
        <v>397</v>
      </c>
      <c r="C206" s="1">
        <v>2018.0</v>
      </c>
      <c r="D206" s="1">
        <v>2.0</v>
      </c>
      <c r="E206" s="7" t="s">
        <v>28</v>
      </c>
      <c r="F206" s="1">
        <v>0.795800296568244</v>
      </c>
    </row>
    <row r="207">
      <c r="A207" s="2" t="s">
        <v>10</v>
      </c>
      <c r="B207" s="1" t="s">
        <v>388</v>
      </c>
      <c r="C207" s="1">
        <v>2018.0</v>
      </c>
      <c r="D207" s="1">
        <v>2.0</v>
      </c>
      <c r="E207" s="7" t="s">
        <v>28</v>
      </c>
      <c r="F207" s="1">
        <v>0.217326460746223</v>
      </c>
    </row>
    <row r="208">
      <c r="A208" s="2" t="s">
        <v>11</v>
      </c>
      <c r="B208" s="1" t="s">
        <v>402</v>
      </c>
      <c r="C208" s="1">
        <v>2018.0</v>
      </c>
      <c r="D208" s="1">
        <v>2.0</v>
      </c>
      <c r="E208" s="7" t="s">
        <v>28</v>
      </c>
      <c r="F208" s="1">
        <v>0.296576216312986</v>
      </c>
    </row>
    <row r="209">
      <c r="A209" s="2" t="s">
        <v>12</v>
      </c>
      <c r="B209" s="1" t="s">
        <v>401</v>
      </c>
      <c r="C209" s="1">
        <v>2018.0</v>
      </c>
      <c r="D209" s="1">
        <v>2.0</v>
      </c>
      <c r="E209" s="7" t="s">
        <v>28</v>
      </c>
      <c r="F209" s="1">
        <v>0.442198127091943</v>
      </c>
    </row>
    <row r="210">
      <c r="A210" s="2" t="s">
        <v>13</v>
      </c>
      <c r="B210" s="1" t="s">
        <v>403</v>
      </c>
      <c r="C210" s="1">
        <v>2018.0</v>
      </c>
      <c r="D210" s="1">
        <v>2.0</v>
      </c>
      <c r="E210" s="7" t="s">
        <v>28</v>
      </c>
      <c r="F210" s="1">
        <v>0.0</v>
      </c>
    </row>
    <row r="211">
      <c r="A211" s="2" t="s">
        <v>14</v>
      </c>
      <c r="B211" s="1" t="s">
        <v>395</v>
      </c>
      <c r="C211" s="1">
        <v>2018.0</v>
      </c>
      <c r="D211" s="1">
        <v>2.0</v>
      </c>
      <c r="E211" s="7" t="s">
        <v>28</v>
      </c>
      <c r="F211" s="1">
        <v>0.410615359675239</v>
      </c>
    </row>
    <row r="212">
      <c r="A212" s="2" t="s">
        <v>15</v>
      </c>
      <c r="B212" s="1" t="s">
        <v>377</v>
      </c>
      <c r="C212" s="1">
        <v>2018.0</v>
      </c>
      <c r="D212" s="1">
        <v>2.0</v>
      </c>
      <c r="E212" s="7" t="s">
        <v>28</v>
      </c>
      <c r="F212" s="1">
        <v>0.938615900429417</v>
      </c>
    </row>
    <row r="213">
      <c r="A213" s="2" t="s">
        <v>16</v>
      </c>
      <c r="B213" s="1" t="s">
        <v>382</v>
      </c>
      <c r="C213" s="1">
        <v>2018.0</v>
      </c>
      <c r="D213" s="1">
        <v>2.0</v>
      </c>
      <c r="E213" s="7" t="s">
        <v>28</v>
      </c>
      <c r="F213" s="1">
        <v>0.233663343862649</v>
      </c>
    </row>
    <row r="214">
      <c r="A214" s="2" t="s">
        <v>17</v>
      </c>
      <c r="B214" s="1" t="s">
        <v>404</v>
      </c>
      <c r="C214" s="1">
        <v>2018.0</v>
      </c>
      <c r="D214" s="1">
        <v>2.0</v>
      </c>
      <c r="E214" s="7" t="s">
        <v>28</v>
      </c>
      <c r="F214" s="1">
        <v>0.244051727251694</v>
      </c>
    </row>
    <row r="215">
      <c r="A215" s="2" t="s">
        <v>18</v>
      </c>
      <c r="B215" s="1" t="s">
        <v>383</v>
      </c>
      <c r="C215" s="1">
        <v>2018.0</v>
      </c>
      <c r="D215" s="1">
        <v>2.0</v>
      </c>
      <c r="E215" s="7" t="s">
        <v>28</v>
      </c>
      <c r="F215" s="1">
        <v>0.112025375752273</v>
      </c>
    </row>
    <row r="216">
      <c r="A216" s="2" t="s">
        <v>19</v>
      </c>
      <c r="B216" s="1" t="s">
        <v>380</v>
      </c>
      <c r="C216" s="1">
        <v>2018.0</v>
      </c>
      <c r="D216" s="1">
        <v>2.0</v>
      </c>
      <c r="E216" s="7" t="s">
        <v>28</v>
      </c>
      <c r="F216" s="1">
        <v>0.295371548926293</v>
      </c>
    </row>
    <row r="217">
      <c r="A217" s="2" t="s">
        <v>20</v>
      </c>
      <c r="B217" s="1" t="s">
        <v>387</v>
      </c>
      <c r="C217" s="1">
        <v>2018.0</v>
      </c>
      <c r="D217" s="1">
        <v>2.0</v>
      </c>
      <c r="E217" s="7" t="s">
        <v>28</v>
      </c>
      <c r="F217" s="1">
        <v>0.402151106267424</v>
      </c>
    </row>
    <row r="218">
      <c r="A218" s="2" t="s">
        <v>21</v>
      </c>
      <c r="B218" s="1" t="s">
        <v>393</v>
      </c>
      <c r="C218" s="1">
        <v>2018.0</v>
      </c>
      <c r="D218" s="1">
        <v>2.0</v>
      </c>
      <c r="E218" s="7" t="s">
        <v>28</v>
      </c>
      <c r="F218" s="1">
        <v>0.241331182804349</v>
      </c>
    </row>
    <row r="219">
      <c r="A219" s="2" t="s">
        <v>22</v>
      </c>
      <c r="B219" s="1" t="s">
        <v>408</v>
      </c>
      <c r="C219" s="1">
        <v>2018.0</v>
      </c>
      <c r="D219" s="1">
        <v>2.0</v>
      </c>
      <c r="E219" s="7" t="s">
        <v>28</v>
      </c>
      <c r="F219" s="1">
        <v>0.0553984087361075</v>
      </c>
    </row>
    <row r="220">
      <c r="A220" s="2" t="s">
        <v>23</v>
      </c>
      <c r="B220" s="1" t="s">
        <v>379</v>
      </c>
      <c r="C220" s="1">
        <v>2018.0</v>
      </c>
      <c r="D220" s="1">
        <v>2.0</v>
      </c>
      <c r="E220" s="7" t="s">
        <v>28</v>
      </c>
      <c r="F220" s="1">
        <v>0.954751393753429</v>
      </c>
    </row>
    <row r="221">
      <c r="A221" s="2" t="s">
        <v>24</v>
      </c>
      <c r="B221" s="1" t="s">
        <v>386</v>
      </c>
      <c r="C221" s="1">
        <v>2018.0</v>
      </c>
      <c r="D221" s="1">
        <v>2.0</v>
      </c>
      <c r="E221" s="7" t="s">
        <v>28</v>
      </c>
      <c r="F221" s="1">
        <v>0.698052124327737</v>
      </c>
    </row>
    <row r="222">
      <c r="A222" s="2" t="s">
        <v>25</v>
      </c>
      <c r="B222" s="1" t="s">
        <v>406</v>
      </c>
      <c r="C222" s="1">
        <v>2018.0</v>
      </c>
      <c r="D222" s="1">
        <v>2.0</v>
      </c>
      <c r="E222" s="7" t="s">
        <v>28</v>
      </c>
      <c r="F222" s="1">
        <v>0.137796026054473</v>
      </c>
    </row>
    <row r="223">
      <c r="A223" s="2" t="s">
        <v>26</v>
      </c>
      <c r="B223" s="1" t="s">
        <v>392</v>
      </c>
      <c r="C223" s="1">
        <v>2018.0</v>
      </c>
      <c r="D223" s="1">
        <v>2.0</v>
      </c>
      <c r="E223" s="7" t="s">
        <v>28</v>
      </c>
      <c r="F223" s="1">
        <v>1.59960723490048</v>
      </c>
    </row>
    <row r="224">
      <c r="A224" s="2" t="s">
        <v>27</v>
      </c>
      <c r="B224" s="1" t="s">
        <v>389</v>
      </c>
      <c r="C224" s="1">
        <v>2018.0</v>
      </c>
      <c r="D224" s="1">
        <v>2.0</v>
      </c>
      <c r="E224" s="7" t="s">
        <v>28</v>
      </c>
      <c r="F224" s="1">
        <v>0.426355446140115</v>
      </c>
    </row>
    <row r="225">
      <c r="A225" s="2" t="s">
        <v>28</v>
      </c>
      <c r="B225" s="1" t="s">
        <v>391</v>
      </c>
      <c r="C225" s="1">
        <v>2018.0</v>
      </c>
      <c r="D225" s="1">
        <v>2.0</v>
      </c>
      <c r="E225" s="7" t="s">
        <v>28</v>
      </c>
      <c r="F225" s="1">
        <v>0.485253784494265</v>
      </c>
    </row>
    <row r="226">
      <c r="A226" s="2" t="s">
        <v>29</v>
      </c>
      <c r="B226" s="1" t="s">
        <v>396</v>
      </c>
      <c r="C226" s="1">
        <v>2018.0</v>
      </c>
      <c r="D226" s="1">
        <v>2.0</v>
      </c>
      <c r="E226" s="7" t="s">
        <v>28</v>
      </c>
      <c r="F226" s="1">
        <v>0.368985865828689</v>
      </c>
    </row>
    <row r="227">
      <c r="A227" s="2" t="s">
        <v>30</v>
      </c>
      <c r="B227" s="1" t="s">
        <v>376</v>
      </c>
      <c r="C227" s="1">
        <v>2018.0</v>
      </c>
      <c r="D227" s="1">
        <v>2.0</v>
      </c>
      <c r="E227" s="7" t="s">
        <v>28</v>
      </c>
      <c r="F227" s="1">
        <v>0.279838253489483</v>
      </c>
    </row>
    <row r="228">
      <c r="A228" s="2" t="s">
        <v>31</v>
      </c>
      <c r="B228" s="1" t="s">
        <v>407</v>
      </c>
      <c r="C228" s="1">
        <v>2018.0</v>
      </c>
      <c r="D228" s="1">
        <v>2.0</v>
      </c>
      <c r="E228" s="7" t="s">
        <v>28</v>
      </c>
      <c r="F228" s="1">
        <v>0.167832825079595</v>
      </c>
    </row>
    <row r="229">
      <c r="A229" s="2" t="s">
        <v>32</v>
      </c>
      <c r="B229" s="1" t="s">
        <v>381</v>
      </c>
      <c r="C229" s="1">
        <v>2018.0</v>
      </c>
      <c r="D229" s="1">
        <v>2.0</v>
      </c>
      <c r="E229" s="7" t="s">
        <v>28</v>
      </c>
      <c r="F229" s="1">
        <v>0.149288379616463</v>
      </c>
    </row>
    <row r="230">
      <c r="A230" s="2" t="s">
        <v>33</v>
      </c>
      <c r="B230" s="1" t="s">
        <v>390</v>
      </c>
      <c r="C230" s="1">
        <v>2018.0</v>
      </c>
      <c r="D230" s="1">
        <v>2.0</v>
      </c>
      <c r="E230" s="7" t="s">
        <v>28</v>
      </c>
      <c r="F230" s="1">
        <v>0.678073851521336</v>
      </c>
    </row>
    <row r="231">
      <c r="A231" s="2" t="s">
        <v>34</v>
      </c>
      <c r="B231" s="1" t="s">
        <v>398</v>
      </c>
      <c r="C231" s="1">
        <v>2018.0</v>
      </c>
      <c r="D231" s="1">
        <v>2.0</v>
      </c>
      <c r="E231" s="7" t="s">
        <v>28</v>
      </c>
      <c r="F231" s="1">
        <v>0.546629301517079</v>
      </c>
    </row>
    <row r="232">
      <c r="A232" s="2" t="s">
        <v>35</v>
      </c>
      <c r="B232" s="1" t="s">
        <v>399</v>
      </c>
      <c r="C232" s="1">
        <v>2018.0</v>
      </c>
      <c r="D232" s="1">
        <v>2.0</v>
      </c>
      <c r="E232" s="7" t="s">
        <v>28</v>
      </c>
      <c r="F232" s="1">
        <v>0.183358728517233</v>
      </c>
    </row>
    <row r="233">
      <c r="A233" s="2" t="s">
        <v>3</v>
      </c>
      <c r="B233" s="1" t="s">
        <v>400</v>
      </c>
      <c r="C233" s="1">
        <v>2019.0</v>
      </c>
      <c r="D233" s="1">
        <v>2.0</v>
      </c>
      <c r="E233" s="7" t="s">
        <v>28</v>
      </c>
      <c r="F233" s="1">
        <v>0.481898372825289</v>
      </c>
    </row>
    <row r="234">
      <c r="A234" s="2" t="s">
        <v>4</v>
      </c>
      <c r="B234" s="1" t="s">
        <v>378</v>
      </c>
      <c r="C234" s="1">
        <v>2019.0</v>
      </c>
      <c r="D234" s="1">
        <v>2.0</v>
      </c>
      <c r="E234" s="7" t="s">
        <v>28</v>
      </c>
      <c r="F234" s="1">
        <v>0.213428190306803</v>
      </c>
    </row>
    <row r="235">
      <c r="A235" s="2" t="s">
        <v>5</v>
      </c>
      <c r="B235" s="1" t="s">
        <v>384</v>
      </c>
      <c r="C235" s="1">
        <v>2019.0</v>
      </c>
      <c r="D235" s="1">
        <v>2.0</v>
      </c>
      <c r="E235" s="7" t="s">
        <v>28</v>
      </c>
      <c r="F235" s="1">
        <v>0.901388391638609</v>
      </c>
    </row>
    <row r="236">
      <c r="A236" s="2" t="s">
        <v>6</v>
      </c>
      <c r="B236" s="1" t="s">
        <v>394</v>
      </c>
      <c r="C236" s="1">
        <v>2019.0</v>
      </c>
      <c r="D236" s="1">
        <v>2.0</v>
      </c>
      <c r="E236" s="7" t="s">
        <v>28</v>
      </c>
      <c r="F236" s="1">
        <v>1.28250180191503</v>
      </c>
    </row>
    <row r="237">
      <c r="A237" s="2" t="s">
        <v>7</v>
      </c>
      <c r="B237" s="1" t="s">
        <v>385</v>
      </c>
      <c r="C237" s="1">
        <v>2019.0</v>
      </c>
      <c r="D237" s="1">
        <v>2.0</v>
      </c>
      <c r="E237" s="7" t="s">
        <v>28</v>
      </c>
      <c r="F237" s="1">
        <v>1.12741304826865</v>
      </c>
    </row>
    <row r="238">
      <c r="A238" s="2" t="s">
        <v>8</v>
      </c>
      <c r="B238" s="1" t="s">
        <v>405</v>
      </c>
      <c r="C238" s="1">
        <v>2019.0</v>
      </c>
      <c r="D238" s="1">
        <v>2.0</v>
      </c>
      <c r="E238" s="7" t="s">
        <v>28</v>
      </c>
      <c r="F238" s="1">
        <v>0.856060144883424</v>
      </c>
    </row>
    <row r="239">
      <c r="A239" s="2" t="s">
        <v>9</v>
      </c>
      <c r="B239" s="1" t="s">
        <v>397</v>
      </c>
      <c r="C239" s="1">
        <v>2019.0</v>
      </c>
      <c r="D239" s="1">
        <v>2.0</v>
      </c>
      <c r="E239" s="7" t="s">
        <v>28</v>
      </c>
      <c r="F239" s="1">
        <v>0.0</v>
      </c>
    </row>
    <row r="240">
      <c r="A240" s="2" t="s">
        <v>10</v>
      </c>
      <c r="B240" s="1" t="s">
        <v>388</v>
      </c>
      <c r="C240" s="1">
        <v>2019.0</v>
      </c>
      <c r="D240" s="1">
        <v>2.0</v>
      </c>
      <c r="E240" s="7" t="s">
        <v>28</v>
      </c>
      <c r="F240" s="1">
        <v>0.374600983060008</v>
      </c>
    </row>
    <row r="241">
      <c r="A241" s="2" t="s">
        <v>11</v>
      </c>
      <c r="B241" s="1" t="s">
        <v>402</v>
      </c>
      <c r="C241" s="1">
        <v>2019.0</v>
      </c>
      <c r="D241" s="1">
        <v>2.0</v>
      </c>
      <c r="E241" s="7" t="s">
        <v>28</v>
      </c>
      <c r="F241" s="1">
        <v>0.106755914611282</v>
      </c>
    </row>
    <row r="242">
      <c r="A242" s="2" t="s">
        <v>12</v>
      </c>
      <c r="B242" s="1" t="s">
        <v>401</v>
      </c>
      <c r="C242" s="1">
        <v>2019.0</v>
      </c>
      <c r="D242" s="1">
        <v>2.0</v>
      </c>
      <c r="E242" s="7" t="s">
        <v>28</v>
      </c>
      <c r="F242" s="1">
        <v>0.929516326179672</v>
      </c>
    </row>
    <row r="243">
      <c r="A243" s="2" t="s">
        <v>13</v>
      </c>
      <c r="B243" s="1" t="s">
        <v>403</v>
      </c>
      <c r="C243" s="1">
        <v>2019.0</v>
      </c>
      <c r="D243" s="1">
        <v>2.0</v>
      </c>
      <c r="E243" s="7" t="s">
        <v>28</v>
      </c>
      <c r="F243" s="1">
        <v>0.216833077018567</v>
      </c>
    </row>
    <row r="244">
      <c r="A244" s="2" t="s">
        <v>14</v>
      </c>
      <c r="B244" s="1" t="s">
        <v>395</v>
      </c>
      <c r="C244" s="1">
        <v>2019.0</v>
      </c>
      <c r="D244" s="1">
        <v>2.0</v>
      </c>
      <c r="E244" s="7" t="s">
        <v>28</v>
      </c>
      <c r="F244" s="1">
        <v>0.2928795132733</v>
      </c>
    </row>
    <row r="245">
      <c r="A245" s="2" t="s">
        <v>15</v>
      </c>
      <c r="B245" s="1" t="s">
        <v>377</v>
      </c>
      <c r="C245" s="1">
        <v>2019.0</v>
      </c>
      <c r="D245" s="1">
        <v>2.0</v>
      </c>
      <c r="E245" s="7" t="s">
        <v>28</v>
      </c>
      <c r="F245" s="1">
        <v>1.40225730431706</v>
      </c>
    </row>
    <row r="246">
      <c r="A246" s="2" t="s">
        <v>16</v>
      </c>
      <c r="B246" s="1" t="s">
        <v>382</v>
      </c>
      <c r="C246" s="1">
        <v>2019.0</v>
      </c>
      <c r="D246" s="1">
        <v>2.0</v>
      </c>
      <c r="E246" s="7" t="s">
        <v>28</v>
      </c>
      <c r="F246" s="1">
        <v>0.0989233838392165</v>
      </c>
    </row>
    <row r="247">
      <c r="A247" s="2" t="s">
        <v>17</v>
      </c>
      <c r="B247" s="1" t="s">
        <v>404</v>
      </c>
      <c r="C247" s="1">
        <v>2019.0</v>
      </c>
      <c r="D247" s="1">
        <v>2.0</v>
      </c>
      <c r="E247" s="7" t="s">
        <v>28</v>
      </c>
      <c r="F247" s="1">
        <v>0.132803856430822</v>
      </c>
    </row>
    <row r="248">
      <c r="A248" s="2" t="s">
        <v>18</v>
      </c>
      <c r="B248" s="1" t="s">
        <v>383</v>
      </c>
      <c r="C248" s="1">
        <v>2019.0</v>
      </c>
      <c r="D248" s="1">
        <v>2.0</v>
      </c>
      <c r="E248" s="7" t="s">
        <v>28</v>
      </c>
      <c r="F248" s="1">
        <v>0.11659919557049</v>
      </c>
    </row>
    <row r="249">
      <c r="A249" s="2" t="s">
        <v>19</v>
      </c>
      <c r="B249" s="1" t="s">
        <v>380</v>
      </c>
      <c r="C249" s="1">
        <v>2019.0</v>
      </c>
      <c r="D249" s="1">
        <v>2.0</v>
      </c>
      <c r="E249" s="7" t="s">
        <v>28</v>
      </c>
      <c r="F249" s="1">
        <v>0.167537442524186</v>
      </c>
    </row>
    <row r="250">
      <c r="A250" s="2" t="s">
        <v>20</v>
      </c>
      <c r="B250" s="1" t="s">
        <v>387</v>
      </c>
      <c r="C250" s="1">
        <v>2019.0</v>
      </c>
      <c r="D250" s="1">
        <v>2.0</v>
      </c>
      <c r="E250" s="7" t="s">
        <v>28</v>
      </c>
      <c r="F250" s="1">
        <v>1.0439202087045</v>
      </c>
    </row>
    <row r="251">
      <c r="A251" s="2" t="s">
        <v>21</v>
      </c>
      <c r="B251" s="1" t="s">
        <v>393</v>
      </c>
      <c r="C251" s="1">
        <v>2019.0</v>
      </c>
      <c r="D251" s="1">
        <v>2.0</v>
      </c>
      <c r="E251" s="7" t="s">
        <v>28</v>
      </c>
      <c r="F251" s="1">
        <v>0.0</v>
      </c>
    </row>
    <row r="252">
      <c r="A252" s="2" t="s">
        <v>22</v>
      </c>
      <c r="B252" s="1" t="s">
        <v>408</v>
      </c>
      <c r="C252" s="1">
        <v>2019.0</v>
      </c>
      <c r="D252" s="1">
        <v>2.0</v>
      </c>
      <c r="E252" s="7" t="s">
        <v>28</v>
      </c>
      <c r="F252" s="1">
        <v>0.182007370206449</v>
      </c>
    </row>
    <row r="253">
      <c r="A253" s="2" t="s">
        <v>23</v>
      </c>
      <c r="B253" s="1" t="s">
        <v>379</v>
      </c>
      <c r="C253" s="1">
        <v>2019.0</v>
      </c>
      <c r="D253" s="1">
        <v>2.0</v>
      </c>
      <c r="E253" s="7" t="s">
        <v>28</v>
      </c>
      <c r="F253" s="1">
        <v>0.803101627156906</v>
      </c>
    </row>
    <row r="254">
      <c r="A254" s="2" t="s">
        <v>24</v>
      </c>
      <c r="B254" s="1" t="s">
        <v>386</v>
      </c>
      <c r="C254" s="1">
        <v>2019.0</v>
      </c>
      <c r="D254" s="1">
        <v>2.0</v>
      </c>
      <c r="E254" s="7" t="s">
        <v>28</v>
      </c>
      <c r="F254" s="1">
        <v>0.522192008465654</v>
      </c>
    </row>
    <row r="255">
      <c r="A255" s="2" t="s">
        <v>25</v>
      </c>
      <c r="B255" s="1" t="s">
        <v>406</v>
      </c>
      <c r="C255" s="1">
        <v>2019.0</v>
      </c>
      <c r="D255" s="1">
        <v>2.0</v>
      </c>
      <c r="E255" s="7" t="s">
        <v>28</v>
      </c>
      <c r="F255" s="1">
        <v>0.0450726977542078</v>
      </c>
    </row>
    <row r="256">
      <c r="A256" s="2" t="s">
        <v>26</v>
      </c>
      <c r="B256" s="1" t="s">
        <v>392</v>
      </c>
      <c r="C256" s="1">
        <v>2019.0</v>
      </c>
      <c r="D256" s="1">
        <v>2.0</v>
      </c>
      <c r="E256" s="7" t="s">
        <v>28</v>
      </c>
      <c r="F256" s="1">
        <v>3.42347893929811</v>
      </c>
    </row>
    <row r="257">
      <c r="A257" s="2" t="s">
        <v>27</v>
      </c>
      <c r="B257" s="1" t="s">
        <v>389</v>
      </c>
      <c r="C257" s="1">
        <v>2019.0</v>
      </c>
      <c r="D257" s="1">
        <v>2.0</v>
      </c>
      <c r="E257" s="7" t="s">
        <v>28</v>
      </c>
      <c r="F257" s="1">
        <v>0.493713789179275</v>
      </c>
    </row>
    <row r="258">
      <c r="A258" s="2" t="s">
        <v>28</v>
      </c>
      <c r="B258" s="1" t="s">
        <v>391</v>
      </c>
      <c r="C258" s="1">
        <v>2019.0</v>
      </c>
      <c r="D258" s="1">
        <v>2.0</v>
      </c>
      <c r="E258" s="7" t="s">
        <v>28</v>
      </c>
      <c r="F258" s="1">
        <v>0.609377681061343</v>
      </c>
    </row>
    <row r="259">
      <c r="A259" s="2" t="s">
        <v>29</v>
      </c>
      <c r="B259" s="1" t="s">
        <v>396</v>
      </c>
      <c r="C259" s="1">
        <v>2019.0</v>
      </c>
      <c r="D259" s="1">
        <v>2.0</v>
      </c>
      <c r="E259" s="7" t="s">
        <v>28</v>
      </c>
      <c r="F259" s="1">
        <v>0.761840155335895</v>
      </c>
    </row>
    <row r="260">
      <c r="A260" s="2" t="s">
        <v>30</v>
      </c>
      <c r="B260" s="1" t="s">
        <v>376</v>
      </c>
      <c r="C260" s="1">
        <v>2019.0</v>
      </c>
      <c r="D260" s="1">
        <v>2.0</v>
      </c>
      <c r="E260" s="7" t="s">
        <v>28</v>
      </c>
      <c r="F260" s="1">
        <v>0.197605183262999</v>
      </c>
    </row>
    <row r="261">
      <c r="A261" s="2" t="s">
        <v>31</v>
      </c>
      <c r="B261" s="1" t="s">
        <v>407</v>
      </c>
      <c r="C261" s="1">
        <v>2019.0</v>
      </c>
      <c r="D261" s="1">
        <v>2.0</v>
      </c>
      <c r="E261" s="7" t="s">
        <v>28</v>
      </c>
      <c r="F261" s="1">
        <v>0.415986644055482</v>
      </c>
    </row>
    <row r="262">
      <c r="A262" s="2" t="s">
        <v>32</v>
      </c>
      <c r="B262" s="1" t="s">
        <v>381</v>
      </c>
      <c r="C262" s="1">
        <v>2019.0</v>
      </c>
      <c r="D262" s="1">
        <v>2.0</v>
      </c>
      <c r="E262" s="7" t="s">
        <v>28</v>
      </c>
      <c r="F262" s="1">
        <v>0.442452425302969</v>
      </c>
    </row>
    <row r="263">
      <c r="A263" s="2" t="s">
        <v>33</v>
      </c>
      <c r="B263" s="1" t="s">
        <v>390</v>
      </c>
      <c r="C263" s="1">
        <v>2019.0</v>
      </c>
      <c r="D263" s="1">
        <v>2.0</v>
      </c>
      <c r="E263" s="7" t="s">
        <v>28</v>
      </c>
      <c r="F263" s="1">
        <v>0.389975825044082</v>
      </c>
    </row>
    <row r="264">
      <c r="A264" s="2" t="s">
        <v>34</v>
      </c>
      <c r="B264" s="1" t="s">
        <v>398</v>
      </c>
      <c r="C264" s="1">
        <v>2019.0</v>
      </c>
      <c r="D264" s="1">
        <v>2.0</v>
      </c>
      <c r="E264" s="7" t="s">
        <v>28</v>
      </c>
      <c r="F264" s="1">
        <v>1.1705885133751</v>
      </c>
    </row>
    <row r="265">
      <c r="A265" s="2" t="s">
        <v>35</v>
      </c>
      <c r="B265" s="1" t="s">
        <v>399</v>
      </c>
      <c r="C265" s="1">
        <v>2019.0</v>
      </c>
      <c r="D265" s="1">
        <v>2.0</v>
      </c>
      <c r="E265" s="7" t="s">
        <v>28</v>
      </c>
      <c r="F265" s="1">
        <v>0.181979095454708</v>
      </c>
    </row>
    <row r="266">
      <c r="A266" s="2" t="s">
        <v>3</v>
      </c>
      <c r="B266" s="1" t="s">
        <v>400</v>
      </c>
      <c r="C266" s="1">
        <v>2020.0</v>
      </c>
      <c r="D266" s="1">
        <v>2.0</v>
      </c>
      <c r="E266" s="7" t="s">
        <v>28</v>
      </c>
      <c r="F266" s="1">
        <v>0.538556620769011</v>
      </c>
    </row>
    <row r="267">
      <c r="A267" s="2" t="s">
        <v>4</v>
      </c>
      <c r="B267" s="1" t="s">
        <v>378</v>
      </c>
      <c r="C267" s="1">
        <v>2020.0</v>
      </c>
      <c r="D267" s="1">
        <v>2.0</v>
      </c>
      <c r="E267" s="7" t="s">
        <v>28</v>
      </c>
      <c r="F267" s="1">
        <v>0.491191877089758</v>
      </c>
    </row>
    <row r="268">
      <c r="A268" s="2" t="s">
        <v>5</v>
      </c>
      <c r="B268" s="1" t="s">
        <v>384</v>
      </c>
      <c r="C268" s="1">
        <v>2020.0</v>
      </c>
      <c r="D268" s="1">
        <v>2.0</v>
      </c>
      <c r="E268" s="7" t="s">
        <v>28</v>
      </c>
      <c r="F268" s="1">
        <v>0.942627268543419</v>
      </c>
    </row>
    <row r="269">
      <c r="A269" s="2" t="s">
        <v>6</v>
      </c>
      <c r="B269" s="1" t="s">
        <v>394</v>
      </c>
      <c r="C269" s="1">
        <v>2020.0</v>
      </c>
      <c r="D269" s="1">
        <v>2.0</v>
      </c>
      <c r="E269" s="7" t="s">
        <v>28</v>
      </c>
      <c r="F269" s="1">
        <v>1.00452286419604</v>
      </c>
    </row>
    <row r="270">
      <c r="A270" s="2" t="s">
        <v>7</v>
      </c>
      <c r="B270" s="1" t="s">
        <v>385</v>
      </c>
      <c r="C270" s="1">
        <v>2020.0</v>
      </c>
      <c r="D270" s="1">
        <v>2.0</v>
      </c>
      <c r="E270" s="7" t="s">
        <v>28</v>
      </c>
      <c r="F270" s="1">
        <v>0.7054275596439</v>
      </c>
    </row>
    <row r="271">
      <c r="A271" s="2" t="s">
        <v>8</v>
      </c>
      <c r="B271" s="1" t="s">
        <v>405</v>
      </c>
      <c r="C271" s="1">
        <v>2020.0</v>
      </c>
      <c r="D271" s="1">
        <v>2.0</v>
      </c>
      <c r="E271" s="7" t="s">
        <v>28</v>
      </c>
      <c r="F271" s="1">
        <v>0.594272216710434</v>
      </c>
    </row>
    <row r="272">
      <c r="A272" s="2" t="s">
        <v>9</v>
      </c>
      <c r="B272" s="1" t="s">
        <v>397</v>
      </c>
      <c r="C272" s="1">
        <v>2020.0</v>
      </c>
      <c r="D272" s="1">
        <v>2.0</v>
      </c>
      <c r="E272" s="7" t="s">
        <v>28</v>
      </c>
      <c r="F272" s="1">
        <v>0.0</v>
      </c>
    </row>
    <row r="273">
      <c r="A273" s="2" t="s">
        <v>10</v>
      </c>
      <c r="B273" s="1" t="s">
        <v>388</v>
      </c>
      <c r="C273" s="1">
        <v>2020.0</v>
      </c>
      <c r="D273" s="1">
        <v>2.0</v>
      </c>
      <c r="E273" s="7" t="s">
        <v>28</v>
      </c>
      <c r="F273" s="1">
        <v>0.281244605816349</v>
      </c>
    </row>
    <row r="274">
      <c r="A274" s="2" t="s">
        <v>11</v>
      </c>
      <c r="B274" s="1" t="s">
        <v>402</v>
      </c>
      <c r="C274" s="1">
        <v>2020.0</v>
      </c>
      <c r="D274" s="1">
        <v>2.0</v>
      </c>
      <c r="E274" s="7" t="s">
        <v>28</v>
      </c>
      <c r="F274" s="1">
        <v>0.449298037889039</v>
      </c>
    </row>
    <row r="275">
      <c r="A275" s="2" t="s">
        <v>12</v>
      </c>
      <c r="B275" s="1" t="s">
        <v>401</v>
      </c>
      <c r="C275" s="1">
        <v>2020.0</v>
      </c>
      <c r="D275" s="1">
        <v>2.0</v>
      </c>
      <c r="E275" s="7" t="s">
        <v>28</v>
      </c>
      <c r="F275" s="1">
        <v>1.01934958183953</v>
      </c>
    </row>
    <row r="276">
      <c r="A276" s="2" t="s">
        <v>13</v>
      </c>
      <c r="B276" s="1" t="s">
        <v>403</v>
      </c>
      <c r="C276" s="1">
        <v>2020.0</v>
      </c>
      <c r="D276" s="1">
        <v>2.0</v>
      </c>
      <c r="E276" s="7" t="s">
        <v>28</v>
      </c>
      <c r="F276" s="1">
        <v>0.376131551472797</v>
      </c>
    </row>
    <row r="277">
      <c r="A277" s="2" t="s">
        <v>14</v>
      </c>
      <c r="B277" s="1" t="s">
        <v>395</v>
      </c>
      <c r="C277" s="1">
        <v>2020.0</v>
      </c>
      <c r="D277" s="1">
        <v>2.0</v>
      </c>
      <c r="E277" s="7" t="s">
        <v>28</v>
      </c>
      <c r="F277" s="1">
        <v>0.403131590697593</v>
      </c>
    </row>
    <row r="278">
      <c r="A278" s="2" t="s">
        <v>15</v>
      </c>
      <c r="B278" s="1" t="s">
        <v>377</v>
      </c>
      <c r="C278" s="1">
        <v>2020.0</v>
      </c>
      <c r="D278" s="1">
        <v>2.0</v>
      </c>
      <c r="E278" s="7" t="s">
        <v>28</v>
      </c>
      <c r="F278" s="1">
        <v>1.12302614459646</v>
      </c>
    </row>
    <row r="279">
      <c r="A279" s="2" t="s">
        <v>16</v>
      </c>
      <c r="B279" s="1" t="s">
        <v>382</v>
      </c>
      <c r="C279" s="1">
        <v>2020.0</v>
      </c>
      <c r="D279" s="1">
        <v>2.0</v>
      </c>
      <c r="E279" s="7" t="s">
        <v>28</v>
      </c>
      <c r="F279" s="1">
        <v>0.195522788832781</v>
      </c>
    </row>
    <row r="280">
      <c r="A280" s="2" t="s">
        <v>17</v>
      </c>
      <c r="B280" s="1" t="s">
        <v>404</v>
      </c>
      <c r="C280" s="1">
        <v>2020.0</v>
      </c>
      <c r="D280" s="1">
        <v>2.0</v>
      </c>
      <c r="E280" s="7" t="s">
        <v>28</v>
      </c>
      <c r="F280" s="1">
        <v>0.15534255303335</v>
      </c>
    </row>
    <row r="281">
      <c r="A281" s="2" t="s">
        <v>18</v>
      </c>
      <c r="B281" s="1" t="s">
        <v>383</v>
      </c>
      <c r="C281" s="1">
        <v>2020.0</v>
      </c>
      <c r="D281" s="1">
        <v>2.0</v>
      </c>
      <c r="E281" s="7" t="s">
        <v>28</v>
      </c>
      <c r="F281" s="1">
        <v>0.167260537702255</v>
      </c>
    </row>
    <row r="282">
      <c r="A282" s="2" t="s">
        <v>19</v>
      </c>
      <c r="B282" s="1" t="s">
        <v>380</v>
      </c>
      <c r="C282" s="1">
        <v>2020.0</v>
      </c>
      <c r="D282" s="1">
        <v>2.0</v>
      </c>
      <c r="E282" s="7" t="s">
        <v>28</v>
      </c>
      <c r="F282" s="1">
        <v>0.311928715554492</v>
      </c>
    </row>
    <row r="283">
      <c r="A283" s="2" t="s">
        <v>20</v>
      </c>
      <c r="B283" s="1" t="s">
        <v>387</v>
      </c>
      <c r="C283" s="1">
        <v>2020.0</v>
      </c>
      <c r="D283" s="1">
        <v>2.0</v>
      </c>
      <c r="E283" s="7" t="s">
        <v>28</v>
      </c>
      <c r="F283" s="1">
        <v>0.295076210808347</v>
      </c>
    </row>
    <row r="284">
      <c r="A284" s="2" t="s">
        <v>21</v>
      </c>
      <c r="B284" s="1" t="s">
        <v>393</v>
      </c>
      <c r="C284" s="1">
        <v>2020.0</v>
      </c>
      <c r="D284" s="1">
        <v>2.0</v>
      </c>
      <c r="E284" s="7" t="s">
        <v>28</v>
      </c>
      <c r="F284" s="1">
        <v>0.390725428645331</v>
      </c>
    </row>
    <row r="285">
      <c r="A285" s="2" t="s">
        <v>22</v>
      </c>
      <c r="B285" s="1" t="s">
        <v>408</v>
      </c>
      <c r="C285" s="1">
        <v>2020.0</v>
      </c>
      <c r="D285" s="1">
        <v>2.0</v>
      </c>
      <c r="E285" s="7" t="s">
        <v>28</v>
      </c>
      <c r="F285" s="1">
        <v>0.0897359322773687</v>
      </c>
    </row>
    <row r="286">
      <c r="A286" s="2" t="s">
        <v>23</v>
      </c>
      <c r="B286" s="1" t="s">
        <v>379</v>
      </c>
      <c r="C286" s="1">
        <v>2020.0</v>
      </c>
      <c r="D286" s="1">
        <v>2.0</v>
      </c>
      <c r="E286" s="7" t="s">
        <v>28</v>
      </c>
      <c r="F286" s="1">
        <v>1.0647776865188</v>
      </c>
    </row>
    <row r="287">
      <c r="A287" s="2" t="s">
        <v>24</v>
      </c>
      <c r="B287" s="1" t="s">
        <v>386</v>
      </c>
      <c r="C287" s="1">
        <v>2020.0</v>
      </c>
      <c r="D287" s="1">
        <v>2.0</v>
      </c>
      <c r="E287" s="7" t="s">
        <v>28</v>
      </c>
      <c r="F287" s="1">
        <v>1.14088517173288</v>
      </c>
    </row>
    <row r="288">
      <c r="A288" s="2" t="s">
        <v>25</v>
      </c>
      <c r="B288" s="1" t="s">
        <v>406</v>
      </c>
      <c r="C288" s="1">
        <v>2020.0</v>
      </c>
      <c r="D288" s="1">
        <v>2.0</v>
      </c>
      <c r="E288" s="7" t="s">
        <v>28</v>
      </c>
      <c r="F288" s="1">
        <v>0.0</v>
      </c>
    </row>
    <row r="289">
      <c r="A289" s="2" t="s">
        <v>26</v>
      </c>
      <c r="B289" s="1" t="s">
        <v>392</v>
      </c>
      <c r="C289" s="1">
        <v>2020.0</v>
      </c>
      <c r="D289" s="1">
        <v>2.0</v>
      </c>
      <c r="E289" s="7" t="s">
        <v>28</v>
      </c>
      <c r="F289" s="1">
        <v>3.52110609679521</v>
      </c>
    </row>
    <row r="290">
      <c r="A290" s="2" t="s">
        <v>27</v>
      </c>
      <c r="B290" s="1" t="s">
        <v>389</v>
      </c>
      <c r="C290" s="1">
        <v>2020.0</v>
      </c>
      <c r="D290" s="1">
        <v>2.0</v>
      </c>
      <c r="E290" s="7" t="s">
        <v>28</v>
      </c>
      <c r="F290" s="1">
        <v>0.595202458116128</v>
      </c>
    </row>
    <row r="291">
      <c r="A291" s="2" t="s">
        <v>28</v>
      </c>
      <c r="B291" s="1" t="s">
        <v>391</v>
      </c>
      <c r="C291" s="1">
        <v>2020.0</v>
      </c>
      <c r="D291" s="1">
        <v>2.0</v>
      </c>
      <c r="E291" s="7" t="s">
        <v>28</v>
      </c>
      <c r="F291" s="1">
        <v>0.19084090865718</v>
      </c>
    </row>
    <row r="292">
      <c r="A292" s="2" t="s">
        <v>29</v>
      </c>
      <c r="B292" s="1" t="s">
        <v>396</v>
      </c>
      <c r="C292" s="1">
        <v>2020.0</v>
      </c>
      <c r="D292" s="1">
        <v>2.0</v>
      </c>
      <c r="E292" s="7" t="s">
        <v>28</v>
      </c>
      <c r="F292" s="1">
        <v>0.425337415263789</v>
      </c>
    </row>
    <row r="293">
      <c r="A293" s="2" t="s">
        <v>30</v>
      </c>
      <c r="B293" s="1" t="s">
        <v>376</v>
      </c>
      <c r="C293" s="1">
        <v>2020.0</v>
      </c>
      <c r="D293" s="1">
        <v>2.0</v>
      </c>
      <c r="E293" s="7" t="s">
        <v>28</v>
      </c>
      <c r="F293" s="1">
        <v>0.0781754170365341</v>
      </c>
    </row>
    <row r="294">
      <c r="A294" s="2" t="s">
        <v>31</v>
      </c>
      <c r="B294" s="1" t="s">
        <v>407</v>
      </c>
      <c r="C294" s="1">
        <v>2020.0</v>
      </c>
      <c r="D294" s="1">
        <v>2.0</v>
      </c>
      <c r="E294" s="7" t="s">
        <v>28</v>
      </c>
      <c r="F294" s="1">
        <v>0.385056189324427</v>
      </c>
    </row>
    <row r="295">
      <c r="A295" s="2" t="s">
        <v>32</v>
      </c>
      <c r="B295" s="1" t="s">
        <v>381</v>
      </c>
      <c r="C295" s="1">
        <v>2020.0</v>
      </c>
      <c r="D295" s="1">
        <v>2.0</v>
      </c>
      <c r="E295" s="7" t="s">
        <v>28</v>
      </c>
      <c r="F295" s="1">
        <v>1.53049176886951</v>
      </c>
    </row>
    <row r="296">
      <c r="A296" s="2" t="s">
        <v>33</v>
      </c>
      <c r="B296" s="1" t="s">
        <v>390</v>
      </c>
      <c r="C296" s="1">
        <v>2020.0</v>
      </c>
      <c r="D296" s="1">
        <v>2.0</v>
      </c>
      <c r="E296" s="7" t="s">
        <v>28</v>
      </c>
      <c r="F296" s="1">
        <v>0.610706817977893</v>
      </c>
    </row>
    <row r="297">
      <c r="A297" s="2" t="s">
        <v>34</v>
      </c>
      <c r="B297" s="1" t="s">
        <v>398</v>
      </c>
      <c r="C297" s="1">
        <v>2020.0</v>
      </c>
      <c r="D297" s="1">
        <v>2.0</v>
      </c>
      <c r="E297" s="7" t="s">
        <v>28</v>
      </c>
      <c r="F297" s="1">
        <v>1.15735331103203</v>
      </c>
    </row>
    <row r="298">
      <c r="A298" s="2" t="s">
        <v>35</v>
      </c>
      <c r="B298" s="1" t="s">
        <v>399</v>
      </c>
      <c r="C298" s="1">
        <v>2020.0</v>
      </c>
      <c r="D298" s="1">
        <v>2.0</v>
      </c>
      <c r="E298" s="7" t="s">
        <v>28</v>
      </c>
      <c r="F298" s="1">
        <v>0.180663794915278</v>
      </c>
    </row>
    <row r="299">
      <c r="A299" s="2" t="s">
        <v>3</v>
      </c>
      <c r="B299" s="1" t="s">
        <v>400</v>
      </c>
      <c r="C299" s="1">
        <v>2021.0</v>
      </c>
      <c r="D299" s="1">
        <v>2.0</v>
      </c>
      <c r="E299" s="7" t="s">
        <v>28</v>
      </c>
      <c r="F299" s="1">
        <v>0.498483946752879</v>
      </c>
    </row>
    <row r="300">
      <c r="A300" s="2" t="s">
        <v>4</v>
      </c>
      <c r="B300" s="1" t="s">
        <v>378</v>
      </c>
      <c r="C300" s="1">
        <v>2021.0</v>
      </c>
      <c r="D300" s="1">
        <v>2.0</v>
      </c>
      <c r="E300" s="7" t="s">
        <v>28</v>
      </c>
      <c r="F300" s="1">
        <v>0.415494625577018</v>
      </c>
    </row>
    <row r="301">
      <c r="A301" s="2" t="s">
        <v>5</v>
      </c>
      <c r="B301" s="1" t="s">
        <v>384</v>
      </c>
      <c r="C301" s="1">
        <v>2021.0</v>
      </c>
      <c r="D301" s="1">
        <v>2.0</v>
      </c>
      <c r="E301" s="7" t="s">
        <v>28</v>
      </c>
      <c r="F301" s="1">
        <v>1.20130188361405</v>
      </c>
    </row>
    <row r="302">
      <c r="A302" s="2" t="s">
        <v>6</v>
      </c>
      <c r="B302" s="1" t="s">
        <v>394</v>
      </c>
      <c r="C302" s="1">
        <v>2021.0</v>
      </c>
      <c r="D302" s="1">
        <v>2.0</v>
      </c>
      <c r="E302" s="7" t="s">
        <v>28</v>
      </c>
      <c r="F302" s="1">
        <v>0.246032419691943</v>
      </c>
    </row>
    <row r="303">
      <c r="A303" s="2" t="s">
        <v>7</v>
      </c>
      <c r="B303" s="1" t="s">
        <v>385</v>
      </c>
      <c r="C303" s="1">
        <v>2021.0</v>
      </c>
      <c r="D303" s="1">
        <v>2.0</v>
      </c>
      <c r="E303" s="7" t="s">
        <v>28</v>
      </c>
      <c r="F303" s="1">
        <v>0.198251422453956</v>
      </c>
    </row>
    <row r="304">
      <c r="A304" s="2" t="s">
        <v>8</v>
      </c>
      <c r="B304" s="1" t="s">
        <v>405</v>
      </c>
      <c r="C304" s="1">
        <v>2021.0</v>
      </c>
      <c r="D304" s="1">
        <v>2.0</v>
      </c>
      <c r="E304" s="7" t="s">
        <v>28</v>
      </c>
      <c r="F304" s="1">
        <v>0.833295526406672</v>
      </c>
    </row>
    <row r="305">
      <c r="A305" s="2" t="s">
        <v>9</v>
      </c>
      <c r="B305" s="1" t="s">
        <v>397</v>
      </c>
      <c r="C305" s="1">
        <v>2021.0</v>
      </c>
      <c r="D305" s="1">
        <v>2.0</v>
      </c>
      <c r="E305" s="7" t="s">
        <v>28</v>
      </c>
      <c r="F305" s="1">
        <v>0.379165608162677</v>
      </c>
    </row>
    <row r="306">
      <c r="A306" s="2" t="s">
        <v>10</v>
      </c>
      <c r="B306" s="1" t="s">
        <v>388</v>
      </c>
      <c r="C306" s="1">
        <v>2021.0</v>
      </c>
      <c r="D306" s="1">
        <v>2.0</v>
      </c>
      <c r="E306" s="7" t="s">
        <v>28</v>
      </c>
      <c r="F306" s="1">
        <v>0.398500874362897</v>
      </c>
    </row>
    <row r="307">
      <c r="A307" s="2" t="s">
        <v>11</v>
      </c>
      <c r="B307" s="1" t="s">
        <v>402</v>
      </c>
      <c r="C307" s="1">
        <v>2021.0</v>
      </c>
      <c r="D307" s="1">
        <v>2.0</v>
      </c>
      <c r="E307" s="7" t="s">
        <v>28</v>
      </c>
      <c r="F307" s="1">
        <v>0.130917812415722</v>
      </c>
    </row>
    <row r="308">
      <c r="A308" s="2" t="s">
        <v>12</v>
      </c>
      <c r="B308" s="1" t="s">
        <v>401</v>
      </c>
      <c r="C308" s="1">
        <v>2021.0</v>
      </c>
      <c r="D308" s="1">
        <v>2.0</v>
      </c>
      <c r="E308" s="7" t="s">
        <v>28</v>
      </c>
      <c r="F308" s="1">
        <v>1.10965339643266</v>
      </c>
    </row>
    <row r="309">
      <c r="A309" s="2" t="s">
        <v>13</v>
      </c>
      <c r="B309" s="1" t="s">
        <v>403</v>
      </c>
      <c r="C309" s="1">
        <v>2021.0</v>
      </c>
      <c r="D309" s="1">
        <v>2.0</v>
      </c>
      <c r="E309" s="7" t="s">
        <v>28</v>
      </c>
      <c r="F309" s="1">
        <v>0.159844332932302</v>
      </c>
    </row>
    <row r="310">
      <c r="A310" s="2" t="s">
        <v>14</v>
      </c>
      <c r="B310" s="1" t="s">
        <v>395</v>
      </c>
      <c r="C310" s="1">
        <v>2021.0</v>
      </c>
      <c r="D310" s="1">
        <v>2.0</v>
      </c>
      <c r="E310" s="7" t="s">
        <v>28</v>
      </c>
      <c r="F310" s="1">
        <v>0.495619443566452</v>
      </c>
    </row>
    <row r="311">
      <c r="A311" s="2" t="s">
        <v>15</v>
      </c>
      <c r="B311" s="1" t="s">
        <v>377</v>
      </c>
      <c r="C311" s="1">
        <v>2021.0</v>
      </c>
      <c r="D311" s="1">
        <v>2.0</v>
      </c>
      <c r="E311" s="7" t="s">
        <v>28</v>
      </c>
      <c r="F311" s="1">
        <v>1.41955297730763</v>
      </c>
    </row>
    <row r="312">
      <c r="A312" s="2" t="s">
        <v>16</v>
      </c>
      <c r="B312" s="1" t="s">
        <v>382</v>
      </c>
      <c r="C312" s="1">
        <v>2021.0</v>
      </c>
      <c r="D312" s="1">
        <v>2.0</v>
      </c>
      <c r="E312" s="7" t="s">
        <v>28</v>
      </c>
      <c r="F312" s="1">
        <v>0.161081436330951</v>
      </c>
    </row>
    <row r="313">
      <c r="A313" s="2" t="s">
        <v>17</v>
      </c>
      <c r="B313" s="1" t="s">
        <v>404</v>
      </c>
      <c r="C313" s="1">
        <v>2021.0</v>
      </c>
      <c r="D313" s="1">
        <v>2.0</v>
      </c>
      <c r="E313" s="7" t="s">
        <v>28</v>
      </c>
      <c r="F313" s="1">
        <v>0.248500771180727</v>
      </c>
    </row>
    <row r="314">
      <c r="A314" s="2" t="s">
        <v>18</v>
      </c>
      <c r="B314" s="1" t="s">
        <v>383</v>
      </c>
      <c r="C314" s="1">
        <v>2021.0</v>
      </c>
      <c r="D314" s="1">
        <v>2.0</v>
      </c>
      <c r="E314" s="7" t="s">
        <v>28</v>
      </c>
      <c r="F314" s="1">
        <v>0.0799212524482306</v>
      </c>
    </row>
    <row r="315">
      <c r="A315" s="2" t="s">
        <v>19</v>
      </c>
      <c r="B315" s="1" t="s">
        <v>380</v>
      </c>
      <c r="C315" s="1">
        <v>2021.0</v>
      </c>
      <c r="D315" s="1">
        <v>2.0</v>
      </c>
      <c r="E315" s="7" t="s">
        <v>28</v>
      </c>
      <c r="F315" s="1">
        <v>0.0619592506400391</v>
      </c>
    </row>
    <row r="316">
      <c r="A316" s="2" t="s">
        <v>20</v>
      </c>
      <c r="B316" s="1" t="s">
        <v>387</v>
      </c>
      <c r="C316" s="1">
        <v>2021.0</v>
      </c>
      <c r="D316" s="1">
        <v>2.0</v>
      </c>
      <c r="E316" s="7" t="s">
        <v>28</v>
      </c>
      <c r="F316" s="1">
        <v>0.194680927693557</v>
      </c>
    </row>
    <row r="317">
      <c r="A317" s="2" t="s">
        <v>21</v>
      </c>
      <c r="B317" s="1" t="s">
        <v>393</v>
      </c>
      <c r="C317" s="1">
        <v>2021.0</v>
      </c>
      <c r="D317" s="1">
        <v>2.0</v>
      </c>
      <c r="E317" s="7" t="s">
        <v>28</v>
      </c>
      <c r="F317" s="1">
        <v>0.30831890657783</v>
      </c>
    </row>
    <row r="318">
      <c r="A318" s="2" t="s">
        <v>22</v>
      </c>
      <c r="B318" s="1" t="s">
        <v>408</v>
      </c>
      <c r="C318" s="1">
        <v>2021.0</v>
      </c>
      <c r="D318" s="1">
        <v>2.0</v>
      </c>
      <c r="E318" s="7" t="s">
        <v>28</v>
      </c>
      <c r="F318" s="1">
        <v>0.0885223512740402</v>
      </c>
    </row>
    <row r="319">
      <c r="A319" s="2" t="s">
        <v>23</v>
      </c>
      <c r="B319" s="1" t="s">
        <v>379</v>
      </c>
      <c r="C319" s="1">
        <v>2021.0</v>
      </c>
      <c r="D319" s="1">
        <v>2.0</v>
      </c>
      <c r="E319" s="7" t="s">
        <v>28</v>
      </c>
      <c r="F319" s="1">
        <v>0.746129992211366</v>
      </c>
    </row>
    <row r="320">
      <c r="A320" s="2" t="s">
        <v>24</v>
      </c>
      <c r="B320" s="1" t="s">
        <v>386</v>
      </c>
      <c r="C320" s="1">
        <v>2021.0</v>
      </c>
      <c r="D320" s="1">
        <v>2.0</v>
      </c>
      <c r="E320" s="7" t="s">
        <v>28</v>
      </c>
      <c r="F320" s="1">
        <v>0.693298366980912</v>
      </c>
    </row>
    <row r="321">
      <c r="A321" s="2" t="s">
        <v>25</v>
      </c>
      <c r="B321" s="1" t="s">
        <v>406</v>
      </c>
      <c r="C321" s="1">
        <v>2021.0</v>
      </c>
      <c r="D321" s="1">
        <v>2.0</v>
      </c>
      <c r="E321" s="7" t="s">
        <v>28</v>
      </c>
      <c r="F321" s="1">
        <v>0.086967525021644</v>
      </c>
    </row>
    <row r="322">
      <c r="A322" s="2" t="s">
        <v>26</v>
      </c>
      <c r="B322" s="1" t="s">
        <v>392</v>
      </c>
      <c r="C322" s="1">
        <v>2021.0</v>
      </c>
      <c r="D322" s="1">
        <v>2.0</v>
      </c>
      <c r="E322" s="7" t="s">
        <v>28</v>
      </c>
      <c r="F322" s="1">
        <v>2.12349927427978</v>
      </c>
    </row>
    <row r="323">
      <c r="A323" s="2" t="s">
        <v>27</v>
      </c>
      <c r="B323" s="1" t="s">
        <v>389</v>
      </c>
      <c r="C323" s="1">
        <v>2021.0</v>
      </c>
      <c r="D323" s="1">
        <v>2.0</v>
      </c>
      <c r="E323" s="7" t="s">
        <v>28</v>
      </c>
      <c r="F323" s="1">
        <v>0.556326879593826</v>
      </c>
    </row>
    <row r="324">
      <c r="A324" s="2" t="s">
        <v>28</v>
      </c>
      <c r="B324" s="1" t="s">
        <v>391</v>
      </c>
      <c r="C324" s="1">
        <v>2021.0</v>
      </c>
      <c r="D324" s="1">
        <v>2.0</v>
      </c>
      <c r="E324" s="7" t="s">
        <v>28</v>
      </c>
      <c r="F324" s="1">
        <v>0.631063335409532</v>
      </c>
    </row>
    <row r="325">
      <c r="A325" s="2" t="s">
        <v>29</v>
      </c>
      <c r="B325" s="1" t="s">
        <v>396</v>
      </c>
      <c r="C325" s="1">
        <v>2021.0</v>
      </c>
      <c r="D325" s="1">
        <v>2.0</v>
      </c>
      <c r="E325" s="7" t="s">
        <v>28</v>
      </c>
      <c r="F325" s="1">
        <v>0.614295894046244</v>
      </c>
    </row>
    <row r="326">
      <c r="A326" s="2" t="s">
        <v>30</v>
      </c>
      <c r="B326" s="1" t="s">
        <v>376</v>
      </c>
      <c r="C326" s="1">
        <v>2021.0</v>
      </c>
      <c r="D326" s="1">
        <v>2.0</v>
      </c>
      <c r="E326" s="7" t="s">
        <v>28</v>
      </c>
      <c r="F326" s="1">
        <v>0.0773360813420904</v>
      </c>
    </row>
    <row r="327">
      <c r="A327" s="2" t="s">
        <v>31</v>
      </c>
      <c r="B327" s="1" t="s">
        <v>407</v>
      </c>
      <c r="C327" s="1">
        <v>2021.0</v>
      </c>
      <c r="D327" s="1">
        <v>2.0</v>
      </c>
      <c r="E327" s="7" t="s">
        <v>28</v>
      </c>
      <c r="F327" s="1">
        <v>0.763928809474245</v>
      </c>
    </row>
    <row r="328">
      <c r="A328" s="2" t="s">
        <v>32</v>
      </c>
      <c r="B328" s="1" t="s">
        <v>381</v>
      </c>
      <c r="C328" s="1">
        <v>2021.0</v>
      </c>
      <c r="D328" s="1">
        <v>2.0</v>
      </c>
      <c r="E328" s="7" t="s">
        <v>28</v>
      </c>
      <c r="F328" s="1">
        <v>1.15289390782037</v>
      </c>
    </row>
    <row r="329">
      <c r="A329" s="2" t="s">
        <v>33</v>
      </c>
      <c r="B329" s="1" t="s">
        <v>390</v>
      </c>
      <c r="C329" s="1">
        <v>2021.0</v>
      </c>
      <c r="D329" s="1">
        <v>2.0</v>
      </c>
      <c r="E329" s="7" t="s">
        <v>28</v>
      </c>
      <c r="F329" s="1">
        <v>0.338591622309218</v>
      </c>
    </row>
    <row r="330">
      <c r="A330" s="2" t="s">
        <v>34</v>
      </c>
      <c r="B330" s="1" t="s">
        <v>398</v>
      </c>
      <c r="C330" s="1">
        <v>2021.0</v>
      </c>
      <c r="D330" s="1">
        <v>2.0</v>
      </c>
      <c r="E330" s="7" t="s">
        <v>28</v>
      </c>
      <c r="F330" s="1">
        <v>1.71686667429719</v>
      </c>
    </row>
    <row r="331">
      <c r="A331" s="2" t="s">
        <v>35</v>
      </c>
      <c r="B331" s="1" t="s">
        <v>399</v>
      </c>
      <c r="C331" s="1">
        <v>2021.0</v>
      </c>
      <c r="D331" s="1">
        <v>2.0</v>
      </c>
      <c r="E331" s="7" t="s">
        <v>28</v>
      </c>
      <c r="F331" s="1">
        <v>0.0598012803454122</v>
      </c>
    </row>
    <row r="332">
      <c r="A332" s="2" t="s">
        <v>3</v>
      </c>
      <c r="B332" s="1" t="s">
        <v>400</v>
      </c>
      <c r="C332" s="1">
        <v>2022.0</v>
      </c>
      <c r="D332" s="1">
        <v>2.0</v>
      </c>
      <c r="E332" s="7" t="s">
        <v>28</v>
      </c>
      <c r="F332" s="1">
        <v>0.533375838730612</v>
      </c>
    </row>
    <row r="333">
      <c r="A333" s="2" t="s">
        <v>4</v>
      </c>
      <c r="B333" s="1" t="s">
        <v>378</v>
      </c>
      <c r="C333" s="1">
        <v>2022.0</v>
      </c>
      <c r="D333" s="1">
        <v>2.0</v>
      </c>
      <c r="E333" s="7" t="s">
        <v>28</v>
      </c>
      <c r="F333" s="1">
        <v>0.20509510943875</v>
      </c>
    </row>
    <row r="334">
      <c r="A334" s="2" t="s">
        <v>5</v>
      </c>
      <c r="B334" s="1" t="s">
        <v>384</v>
      </c>
      <c r="C334" s="1">
        <v>2022.0</v>
      </c>
      <c r="D334" s="1">
        <v>2.0</v>
      </c>
      <c r="E334" s="7" t="s">
        <v>28</v>
      </c>
      <c r="F334" s="1">
        <v>0.295896268452159</v>
      </c>
    </row>
    <row r="335">
      <c r="A335" s="2" t="s">
        <v>6</v>
      </c>
      <c r="B335" s="1" t="s">
        <v>394</v>
      </c>
      <c r="C335" s="1">
        <v>2022.0</v>
      </c>
      <c r="D335" s="1">
        <v>2.0</v>
      </c>
      <c r="E335" s="7" t="s">
        <v>28</v>
      </c>
      <c r="F335" s="1">
        <v>1.92979409097049</v>
      </c>
    </row>
    <row r="336">
      <c r="A336" s="2" t="s">
        <v>7</v>
      </c>
      <c r="B336" s="1" t="s">
        <v>385</v>
      </c>
      <c r="C336" s="1">
        <v>2022.0</v>
      </c>
      <c r="D336" s="1">
        <v>2.0</v>
      </c>
      <c r="E336" s="7" t="s">
        <v>28</v>
      </c>
      <c r="F336" s="1">
        <v>1.07307546354421</v>
      </c>
    </row>
    <row r="337">
      <c r="A337" s="2" t="s">
        <v>8</v>
      </c>
      <c r="B337" s="1" t="s">
        <v>405</v>
      </c>
      <c r="C337" s="1">
        <v>2022.0</v>
      </c>
      <c r="D337" s="1">
        <v>2.0</v>
      </c>
      <c r="E337" s="7" t="s">
        <v>28</v>
      </c>
      <c r="F337" s="1">
        <v>0.457003022922662</v>
      </c>
    </row>
    <row r="338">
      <c r="A338" s="2" t="s">
        <v>9</v>
      </c>
      <c r="B338" s="1" t="s">
        <v>397</v>
      </c>
      <c r="C338" s="1">
        <v>2022.0</v>
      </c>
      <c r="D338" s="1">
        <v>2.0</v>
      </c>
      <c r="E338" s="7" t="s">
        <v>28</v>
      </c>
      <c r="F338" s="1">
        <v>0.747037994352393</v>
      </c>
    </row>
    <row r="339">
      <c r="A339" s="2" t="s">
        <v>10</v>
      </c>
      <c r="B339" s="1" t="s">
        <v>388</v>
      </c>
      <c r="C339" s="1">
        <v>2022.0</v>
      </c>
      <c r="D339" s="1">
        <v>2.0</v>
      </c>
      <c r="E339" s="7" t="s">
        <v>28</v>
      </c>
      <c r="F339" s="1">
        <v>0.529643008652487</v>
      </c>
    </row>
    <row r="340">
      <c r="A340" s="2" t="s">
        <v>11</v>
      </c>
      <c r="B340" s="1" t="s">
        <v>402</v>
      </c>
      <c r="C340" s="1">
        <v>2022.0</v>
      </c>
      <c r="D340" s="1">
        <v>2.0</v>
      </c>
      <c r="E340" s="7" t="s">
        <v>28</v>
      </c>
      <c r="F340" s="1">
        <v>0.155693961721083</v>
      </c>
    </row>
    <row r="341">
      <c r="A341" s="2" t="s">
        <v>12</v>
      </c>
      <c r="B341" s="1" t="s">
        <v>401</v>
      </c>
      <c r="C341" s="1">
        <v>2022.0</v>
      </c>
      <c r="D341" s="1">
        <v>2.0</v>
      </c>
      <c r="E341" s="7" t="s">
        <v>28</v>
      </c>
      <c r="F341" s="1">
        <v>1.54517909125906</v>
      </c>
    </row>
    <row r="342">
      <c r="A342" s="2" t="s">
        <v>13</v>
      </c>
      <c r="B342" s="1" t="s">
        <v>403</v>
      </c>
      <c r="C342" s="1">
        <v>2022.0</v>
      </c>
      <c r="D342" s="1">
        <v>2.0</v>
      </c>
      <c r="E342" s="7" t="s">
        <v>28</v>
      </c>
      <c r="F342" s="1">
        <v>0.10569053705061</v>
      </c>
    </row>
    <row r="343">
      <c r="A343" s="2" t="s">
        <v>14</v>
      </c>
      <c r="B343" s="1" t="s">
        <v>395</v>
      </c>
      <c r="C343" s="1">
        <v>2022.0</v>
      </c>
      <c r="D343" s="1">
        <v>2.0</v>
      </c>
      <c r="E343" s="7" t="s">
        <v>28</v>
      </c>
      <c r="F343" s="1">
        <v>0.412280504238085</v>
      </c>
    </row>
    <row r="344">
      <c r="A344" s="2" t="s">
        <v>15</v>
      </c>
      <c r="B344" s="1" t="s">
        <v>377</v>
      </c>
      <c r="C344" s="1">
        <v>2022.0</v>
      </c>
      <c r="D344" s="1">
        <v>2.0</v>
      </c>
      <c r="E344" s="7" t="s">
        <v>28</v>
      </c>
      <c r="F344" s="1">
        <v>1.03409295624862</v>
      </c>
    </row>
    <row r="345">
      <c r="A345" s="2" t="s">
        <v>16</v>
      </c>
      <c r="B345" s="1" t="s">
        <v>382</v>
      </c>
      <c r="C345" s="1">
        <v>2022.0</v>
      </c>
      <c r="D345" s="1">
        <v>2.0</v>
      </c>
      <c r="E345" s="7" t="s">
        <v>28</v>
      </c>
      <c r="F345" s="1">
        <v>0.28675269459914</v>
      </c>
    </row>
    <row r="346">
      <c r="A346" s="2" t="s">
        <v>17</v>
      </c>
      <c r="B346" s="1" t="s">
        <v>404</v>
      </c>
      <c r="C346" s="1">
        <v>2022.0</v>
      </c>
      <c r="D346" s="1">
        <v>2.0</v>
      </c>
      <c r="E346" s="7" t="s">
        <v>28</v>
      </c>
      <c r="F346" s="1">
        <v>0.117221888139841</v>
      </c>
    </row>
    <row r="347">
      <c r="A347" s="2" t="s">
        <v>18</v>
      </c>
      <c r="B347" s="1" t="s">
        <v>383</v>
      </c>
      <c r="C347" s="1">
        <v>2022.0</v>
      </c>
      <c r="D347" s="1">
        <v>2.0</v>
      </c>
      <c r="E347" s="7" t="s">
        <v>28</v>
      </c>
      <c r="F347" s="1">
        <v>0.101755238289004</v>
      </c>
    </row>
    <row r="348">
      <c r="A348" s="2" t="s">
        <v>19</v>
      </c>
      <c r="B348" s="1" t="s">
        <v>380</v>
      </c>
      <c r="C348" s="1">
        <v>2022.0</v>
      </c>
      <c r="D348" s="1">
        <v>2.0</v>
      </c>
      <c r="E348" s="7" t="s">
        <v>28</v>
      </c>
      <c r="F348" s="1">
        <v>0.697642113289282</v>
      </c>
    </row>
    <row r="349">
      <c r="A349" s="2" t="s">
        <v>20</v>
      </c>
      <c r="B349" s="1" t="s">
        <v>387</v>
      </c>
      <c r="C349" s="1">
        <v>2022.0</v>
      </c>
      <c r="D349" s="1">
        <v>2.0</v>
      </c>
      <c r="E349" s="7" t="s">
        <v>28</v>
      </c>
      <c r="F349" s="1">
        <v>0.578235226089973</v>
      </c>
    </row>
    <row r="350">
      <c r="A350" s="2" t="s">
        <v>21</v>
      </c>
      <c r="B350" s="1" t="s">
        <v>393</v>
      </c>
      <c r="C350" s="1">
        <v>2022.0</v>
      </c>
      <c r="D350" s="1">
        <v>2.0</v>
      </c>
      <c r="E350" s="7" t="s">
        <v>28</v>
      </c>
      <c r="F350" s="1">
        <v>0.0</v>
      </c>
    </row>
    <row r="351">
      <c r="A351" s="2" t="s">
        <v>22</v>
      </c>
      <c r="B351" s="1" t="s">
        <v>408</v>
      </c>
      <c r="C351" s="1">
        <v>2022.0</v>
      </c>
      <c r="D351" s="1">
        <v>2.0</v>
      </c>
      <c r="E351" s="7" t="s">
        <v>28</v>
      </c>
      <c r="F351" s="1">
        <v>0.139777617305308</v>
      </c>
    </row>
    <row r="352">
      <c r="A352" s="2" t="s">
        <v>23</v>
      </c>
      <c r="B352" s="1" t="s">
        <v>379</v>
      </c>
      <c r="C352" s="1">
        <v>2022.0</v>
      </c>
      <c r="D352" s="1">
        <v>2.0</v>
      </c>
      <c r="E352" s="7" t="s">
        <v>28</v>
      </c>
      <c r="F352" s="1">
        <v>0.574663103755423</v>
      </c>
    </row>
    <row r="353">
      <c r="A353" s="2" t="s">
        <v>24</v>
      </c>
      <c r="B353" s="1" t="s">
        <v>386</v>
      </c>
      <c r="C353" s="1">
        <v>2022.0</v>
      </c>
      <c r="D353" s="1">
        <v>2.0</v>
      </c>
      <c r="E353" s="7" t="s">
        <v>28</v>
      </c>
      <c r="F353" s="1">
        <v>0.537757283250205</v>
      </c>
    </row>
    <row r="354">
      <c r="A354" s="2" t="s">
        <v>25</v>
      </c>
      <c r="B354" s="1" t="s">
        <v>406</v>
      </c>
      <c r="C354" s="1">
        <v>2022.0</v>
      </c>
      <c r="D354" s="1">
        <v>2.0</v>
      </c>
      <c r="E354" s="7" t="s">
        <v>28</v>
      </c>
      <c r="F354" s="1">
        <v>0.213743081670804</v>
      </c>
    </row>
    <row r="355">
      <c r="A355" s="2" t="s">
        <v>26</v>
      </c>
      <c r="B355" s="1" t="s">
        <v>392</v>
      </c>
      <c r="C355" s="1">
        <v>2022.0</v>
      </c>
      <c r="D355" s="1">
        <v>2.0</v>
      </c>
      <c r="E355" s="7" t="s">
        <v>28</v>
      </c>
      <c r="F355" s="1">
        <v>2.52770789133552</v>
      </c>
    </row>
    <row r="356">
      <c r="A356" s="2" t="s">
        <v>27</v>
      </c>
      <c r="B356" s="1" t="s">
        <v>389</v>
      </c>
      <c r="C356" s="1">
        <v>2022.0</v>
      </c>
      <c r="D356" s="1">
        <v>2.0</v>
      </c>
      <c r="E356" s="7" t="s">
        <v>28</v>
      </c>
      <c r="F356" s="1">
        <v>0.241771563864822</v>
      </c>
    </row>
    <row r="357">
      <c r="A357" s="2" t="s">
        <v>28</v>
      </c>
      <c r="B357" s="1" t="s">
        <v>391</v>
      </c>
      <c r="C357" s="1">
        <v>2022.0</v>
      </c>
      <c r="D357" s="1">
        <v>2.0</v>
      </c>
      <c r="E357" s="7" t="s">
        <v>28</v>
      </c>
      <c r="F357" s="1">
        <v>0.594891261704877</v>
      </c>
    </row>
    <row r="358">
      <c r="A358" s="2" t="s">
        <v>29</v>
      </c>
      <c r="B358" s="1" t="s">
        <v>396</v>
      </c>
      <c r="C358" s="1">
        <v>2022.0</v>
      </c>
      <c r="D358" s="1">
        <v>2.0</v>
      </c>
      <c r="E358" s="7" t="s">
        <v>28</v>
      </c>
      <c r="F358" s="1">
        <v>0.255659910960045</v>
      </c>
    </row>
    <row r="359">
      <c r="A359" s="2" t="s">
        <v>30</v>
      </c>
      <c r="B359" s="1" t="s">
        <v>376</v>
      </c>
      <c r="C359" s="1">
        <v>2022.0</v>
      </c>
      <c r="D359" s="1">
        <v>2.0</v>
      </c>
      <c r="E359" s="7" t="s">
        <v>28</v>
      </c>
      <c r="F359" s="1">
        <v>0.0</v>
      </c>
    </row>
    <row r="360">
      <c r="A360" s="2" t="s">
        <v>31</v>
      </c>
      <c r="B360" s="1" t="s">
        <v>407</v>
      </c>
      <c r="C360" s="1">
        <v>2022.0</v>
      </c>
      <c r="D360" s="1">
        <v>2.0</v>
      </c>
      <c r="E360" s="7" t="s">
        <v>28</v>
      </c>
      <c r="F360" s="1">
        <v>1.05580154829236</v>
      </c>
    </row>
    <row r="361">
      <c r="A361" s="2" t="s">
        <v>32</v>
      </c>
      <c r="B361" s="1" t="s">
        <v>381</v>
      </c>
      <c r="C361" s="1">
        <v>2022.0</v>
      </c>
      <c r="D361" s="1">
        <v>2.0</v>
      </c>
      <c r="E361" s="7" t="s">
        <v>28</v>
      </c>
      <c r="F361" s="1">
        <v>1.35407008524228</v>
      </c>
    </row>
    <row r="362">
      <c r="A362" s="2" t="s">
        <v>33</v>
      </c>
      <c r="B362" s="1" t="s">
        <v>390</v>
      </c>
      <c r="C362" s="1">
        <v>2022.0</v>
      </c>
      <c r="D362" s="1">
        <v>2.0</v>
      </c>
      <c r="E362" s="7" t="s">
        <v>28</v>
      </c>
      <c r="F362" s="1">
        <v>0.464470880578731</v>
      </c>
    </row>
    <row r="363">
      <c r="A363" s="2" t="s">
        <v>34</v>
      </c>
      <c r="B363" s="1" t="s">
        <v>398</v>
      </c>
      <c r="C363" s="1">
        <v>2022.0</v>
      </c>
      <c r="D363" s="1">
        <v>2.0</v>
      </c>
      <c r="E363" s="7" t="s">
        <v>28</v>
      </c>
      <c r="F363" s="1">
        <v>2.1775258428767</v>
      </c>
    </row>
    <row r="364">
      <c r="A364" s="2" t="s">
        <v>35</v>
      </c>
      <c r="B364" s="1" t="s">
        <v>399</v>
      </c>
      <c r="C364" s="1">
        <v>2022.0</v>
      </c>
      <c r="D364" s="1">
        <v>2.0</v>
      </c>
      <c r="E364" s="7" t="s">
        <v>28</v>
      </c>
      <c r="F364" s="1">
        <v>0.23759727380888</v>
      </c>
    </row>
  </sheetData>
  <autoFilter ref="$A$1:$H$298"/>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04" t="s">
        <v>1</v>
      </c>
      <c r="B1" s="104" t="s">
        <v>374</v>
      </c>
      <c r="C1" s="104" t="s">
        <v>0</v>
      </c>
      <c r="D1" s="104" t="s">
        <v>37</v>
      </c>
      <c r="E1" s="104" t="s">
        <v>39</v>
      </c>
      <c r="F1" s="105" t="s">
        <v>375</v>
      </c>
    </row>
    <row r="2">
      <c r="A2" s="27" t="s">
        <v>3</v>
      </c>
      <c r="B2" s="24" t="s">
        <v>400</v>
      </c>
      <c r="C2" s="36">
        <v>2010.0</v>
      </c>
      <c r="D2" s="37" t="s">
        <v>5</v>
      </c>
      <c r="E2" s="37" t="s">
        <v>29</v>
      </c>
      <c r="F2" s="106">
        <v>74.3</v>
      </c>
    </row>
    <row r="3">
      <c r="A3" s="27" t="s">
        <v>4</v>
      </c>
      <c r="B3" s="24" t="s">
        <v>378</v>
      </c>
      <c r="C3" s="36">
        <v>2010.0</v>
      </c>
      <c r="D3" s="37" t="s">
        <v>5</v>
      </c>
      <c r="E3" s="37" t="s">
        <v>29</v>
      </c>
      <c r="F3" s="107">
        <v>75.7</v>
      </c>
    </row>
    <row r="4">
      <c r="A4" s="24" t="s">
        <v>5</v>
      </c>
      <c r="B4" s="24" t="s">
        <v>384</v>
      </c>
      <c r="C4" s="36">
        <v>2010.0</v>
      </c>
      <c r="D4" s="37" t="s">
        <v>5</v>
      </c>
      <c r="E4" s="37" t="s">
        <v>29</v>
      </c>
      <c r="F4" s="107">
        <v>75.0</v>
      </c>
    </row>
    <row r="5">
      <c r="A5" s="24" t="s">
        <v>6</v>
      </c>
      <c r="B5" s="24" t="s">
        <v>394</v>
      </c>
      <c r="C5" s="36">
        <v>2010.0</v>
      </c>
      <c r="D5" s="37" t="s">
        <v>5</v>
      </c>
      <c r="E5" s="37" t="s">
        <v>29</v>
      </c>
      <c r="F5" s="107">
        <v>76.2</v>
      </c>
    </row>
    <row r="6">
      <c r="A6" s="24" t="s">
        <v>7</v>
      </c>
      <c r="B6" s="24" t="s">
        <v>385</v>
      </c>
      <c r="C6" s="36">
        <v>2010.0</v>
      </c>
      <c r="D6" s="37" t="s">
        <v>5</v>
      </c>
      <c r="E6" s="37" t="s">
        <v>29</v>
      </c>
      <c r="F6" s="107">
        <v>74.4</v>
      </c>
    </row>
    <row r="7">
      <c r="A7" s="24" t="s">
        <v>8</v>
      </c>
      <c r="B7" s="24" t="s">
        <v>405</v>
      </c>
      <c r="C7" s="36">
        <v>2010.0</v>
      </c>
      <c r="D7" s="37" t="s">
        <v>5</v>
      </c>
      <c r="E7" s="37" t="s">
        <v>29</v>
      </c>
      <c r="F7" s="107">
        <v>76.5</v>
      </c>
    </row>
    <row r="8">
      <c r="A8" s="24" t="s">
        <v>9</v>
      </c>
      <c r="B8" s="24" t="s">
        <v>397</v>
      </c>
      <c r="C8" s="36">
        <v>2010.0</v>
      </c>
      <c r="D8" s="37" t="s">
        <v>5</v>
      </c>
      <c r="E8" s="37" t="s">
        <v>29</v>
      </c>
      <c r="F8" s="107">
        <v>75.5</v>
      </c>
    </row>
    <row r="9">
      <c r="A9" s="24" t="s">
        <v>10</v>
      </c>
      <c r="B9" s="24" t="s">
        <v>388</v>
      </c>
      <c r="C9" s="36">
        <v>2010.0</v>
      </c>
      <c r="D9" s="37" t="s">
        <v>5</v>
      </c>
      <c r="E9" s="37" t="s">
        <v>29</v>
      </c>
      <c r="F9" s="107">
        <v>72.0</v>
      </c>
    </row>
    <row r="10">
      <c r="A10" s="24" t="s">
        <v>11</v>
      </c>
      <c r="B10" s="24" t="s">
        <v>402</v>
      </c>
      <c r="C10" s="36">
        <v>2010.0</v>
      </c>
      <c r="D10" s="37" t="s">
        <v>5</v>
      </c>
      <c r="E10" s="37" t="s">
        <v>29</v>
      </c>
      <c r="F10" s="107">
        <v>75.2</v>
      </c>
    </row>
    <row r="11">
      <c r="A11" s="24" t="s">
        <v>12</v>
      </c>
      <c r="B11" s="24" t="s">
        <v>401</v>
      </c>
      <c r="C11" s="36">
        <v>2010.0</v>
      </c>
      <c r="D11" s="37" t="s">
        <v>5</v>
      </c>
      <c r="E11" s="37" t="s">
        <v>29</v>
      </c>
      <c r="F11" s="107">
        <v>76.3</v>
      </c>
    </row>
    <row r="12">
      <c r="A12" s="24" t="s">
        <v>13</v>
      </c>
      <c r="B12" s="24" t="s">
        <v>403</v>
      </c>
      <c r="C12" s="36">
        <v>2010.0</v>
      </c>
      <c r="D12" s="37" t="s">
        <v>5</v>
      </c>
      <c r="E12" s="37" t="s">
        <v>29</v>
      </c>
      <c r="F12" s="107">
        <v>74.1</v>
      </c>
    </row>
    <row r="13">
      <c r="A13" s="24" t="s">
        <v>14</v>
      </c>
      <c r="B13" s="24" t="s">
        <v>395</v>
      </c>
      <c r="C13" s="36">
        <v>2010.0</v>
      </c>
      <c r="D13" s="37" t="s">
        <v>5</v>
      </c>
      <c r="E13" s="37" t="s">
        <v>29</v>
      </c>
      <c r="F13" s="107">
        <v>73.9</v>
      </c>
    </row>
    <row r="14">
      <c r="A14" s="24" t="s">
        <v>15</v>
      </c>
      <c r="B14" s="24" t="s">
        <v>377</v>
      </c>
      <c r="C14" s="36">
        <v>2010.0</v>
      </c>
      <c r="D14" s="37" t="s">
        <v>5</v>
      </c>
      <c r="E14" s="37" t="s">
        <v>29</v>
      </c>
      <c r="F14" s="107">
        <v>72.3</v>
      </c>
    </row>
    <row r="15">
      <c r="A15" s="24" t="s">
        <v>16</v>
      </c>
      <c r="B15" s="24" t="s">
        <v>382</v>
      </c>
      <c r="C15" s="36">
        <v>2010.0</v>
      </c>
      <c r="D15" s="37" t="s">
        <v>5</v>
      </c>
      <c r="E15" s="37" t="s">
        <v>29</v>
      </c>
      <c r="F15" s="107">
        <v>73.4</v>
      </c>
    </row>
    <row r="16">
      <c r="A16" s="24" t="s">
        <v>17</v>
      </c>
      <c r="B16" s="24" t="s">
        <v>404</v>
      </c>
      <c r="C16" s="36">
        <v>2010.0</v>
      </c>
      <c r="D16" s="37" t="s">
        <v>5</v>
      </c>
      <c r="E16" s="37" t="s">
        <v>29</v>
      </c>
      <c r="F16" s="107">
        <v>74.8</v>
      </c>
    </row>
    <row r="17">
      <c r="A17" s="24" t="s">
        <v>18</v>
      </c>
      <c r="B17" s="24" t="s">
        <v>383</v>
      </c>
      <c r="C17" s="36">
        <v>2010.0</v>
      </c>
      <c r="D17" s="37" t="s">
        <v>5</v>
      </c>
      <c r="E17" s="37" t="s">
        <v>29</v>
      </c>
      <c r="F17" s="107">
        <v>74.3</v>
      </c>
    </row>
    <row r="18">
      <c r="A18" s="24" t="s">
        <v>19</v>
      </c>
      <c r="B18" s="24" t="s">
        <v>380</v>
      </c>
      <c r="C18" s="36">
        <v>2010.0</v>
      </c>
      <c r="D18" s="37" t="s">
        <v>5</v>
      </c>
      <c r="E18" s="37" t="s">
        <v>29</v>
      </c>
      <c r="F18" s="107">
        <v>73.1</v>
      </c>
    </row>
    <row r="19">
      <c r="A19" s="24" t="s">
        <v>20</v>
      </c>
      <c r="B19" s="24" t="s">
        <v>387</v>
      </c>
      <c r="C19" s="36">
        <v>2010.0</v>
      </c>
      <c r="D19" s="37" t="s">
        <v>5</v>
      </c>
      <c r="E19" s="37" t="s">
        <v>29</v>
      </c>
      <c r="F19" s="107">
        <v>73.9</v>
      </c>
    </row>
    <row r="20">
      <c r="A20" s="24" t="s">
        <v>21</v>
      </c>
      <c r="B20" s="24" t="s">
        <v>393</v>
      </c>
      <c r="C20" s="36">
        <v>2010.0</v>
      </c>
      <c r="D20" s="37" t="s">
        <v>5</v>
      </c>
      <c r="E20" s="37" t="s">
        <v>29</v>
      </c>
      <c r="F20" s="107">
        <v>74.4</v>
      </c>
    </row>
    <row r="21">
      <c r="A21" s="24" t="s">
        <v>22</v>
      </c>
      <c r="B21" s="24" t="s">
        <v>408</v>
      </c>
      <c r="C21" s="36">
        <v>2010.0</v>
      </c>
      <c r="D21" s="37" t="s">
        <v>5</v>
      </c>
      <c r="E21" s="37" t="s">
        <v>29</v>
      </c>
      <c r="F21" s="107">
        <v>77.4</v>
      </c>
    </row>
    <row r="22">
      <c r="A22" s="24" t="s">
        <v>23</v>
      </c>
      <c r="B22" s="24" t="s">
        <v>379</v>
      </c>
      <c r="C22" s="36">
        <v>2010.0</v>
      </c>
      <c r="D22" s="37" t="s">
        <v>5</v>
      </c>
      <c r="E22" s="37" t="s">
        <v>29</v>
      </c>
      <c r="F22" s="107">
        <v>72.7</v>
      </c>
    </row>
    <row r="23">
      <c r="A23" s="24" t="s">
        <v>24</v>
      </c>
      <c r="B23" s="24" t="s">
        <v>386</v>
      </c>
      <c r="C23" s="36">
        <v>2010.0</v>
      </c>
      <c r="D23" s="37" t="s">
        <v>5</v>
      </c>
      <c r="E23" s="37" t="s">
        <v>29</v>
      </c>
      <c r="F23" s="107">
        <v>73.0</v>
      </c>
    </row>
    <row r="24">
      <c r="A24" s="24" t="s">
        <v>25</v>
      </c>
      <c r="B24" s="24" t="s">
        <v>406</v>
      </c>
      <c r="C24" s="36">
        <v>2010.0</v>
      </c>
      <c r="D24" s="37" t="s">
        <v>5</v>
      </c>
      <c r="E24" s="37" t="s">
        <v>29</v>
      </c>
      <c r="F24" s="107">
        <v>74.7</v>
      </c>
    </row>
    <row r="25">
      <c r="A25" s="24" t="s">
        <v>26</v>
      </c>
      <c r="B25" s="24" t="s">
        <v>392</v>
      </c>
      <c r="C25" s="36">
        <v>2010.0</v>
      </c>
      <c r="D25" s="37" t="s">
        <v>5</v>
      </c>
      <c r="E25" s="37" t="s">
        <v>29</v>
      </c>
      <c r="F25" s="107">
        <v>75.1</v>
      </c>
    </row>
    <row r="26">
      <c r="A26" s="24" t="s">
        <v>27</v>
      </c>
      <c r="B26" s="24" t="s">
        <v>389</v>
      </c>
      <c r="C26" s="36">
        <v>2010.0</v>
      </c>
      <c r="D26" s="37" t="s">
        <v>5</v>
      </c>
      <c r="E26" s="37" t="s">
        <v>29</v>
      </c>
      <c r="F26" s="107">
        <v>74.2</v>
      </c>
    </row>
    <row r="27">
      <c r="A27" s="24" t="s">
        <v>28</v>
      </c>
      <c r="B27" s="24" t="s">
        <v>391</v>
      </c>
      <c r="C27" s="36">
        <v>2010.0</v>
      </c>
      <c r="D27" s="37" t="s">
        <v>5</v>
      </c>
      <c r="E27" s="37" t="s">
        <v>29</v>
      </c>
      <c r="F27" s="107">
        <v>74.7</v>
      </c>
    </row>
    <row r="28">
      <c r="A28" s="24" t="s">
        <v>29</v>
      </c>
      <c r="B28" s="24" t="s">
        <v>396</v>
      </c>
      <c r="C28" s="36">
        <v>2010.0</v>
      </c>
      <c r="D28" s="37" t="s">
        <v>5</v>
      </c>
      <c r="E28" s="37" t="s">
        <v>29</v>
      </c>
      <c r="F28" s="107">
        <v>75.6</v>
      </c>
    </row>
    <row r="29">
      <c r="A29" s="24" t="s">
        <v>30</v>
      </c>
      <c r="B29" s="24" t="s">
        <v>376</v>
      </c>
      <c r="C29" s="36">
        <v>2010.0</v>
      </c>
      <c r="D29" s="37" t="s">
        <v>5</v>
      </c>
      <c r="E29" s="37" t="s">
        <v>29</v>
      </c>
      <c r="F29" s="107">
        <v>72.9</v>
      </c>
    </row>
    <row r="30">
      <c r="A30" s="24" t="s">
        <v>31</v>
      </c>
      <c r="B30" s="24" t="s">
        <v>407</v>
      </c>
      <c r="C30" s="36">
        <v>2010.0</v>
      </c>
      <c r="D30" s="37" t="s">
        <v>5</v>
      </c>
      <c r="E30" s="37" t="s">
        <v>29</v>
      </c>
      <c r="F30" s="107">
        <v>75.1</v>
      </c>
    </row>
    <row r="31">
      <c r="A31" s="24" t="s">
        <v>32</v>
      </c>
      <c r="B31" s="24" t="s">
        <v>381</v>
      </c>
      <c r="C31" s="36">
        <v>2010.0</v>
      </c>
      <c r="D31" s="37" t="s">
        <v>5</v>
      </c>
      <c r="E31" s="37" t="s">
        <v>29</v>
      </c>
      <c r="F31" s="107">
        <v>73.2</v>
      </c>
    </row>
    <row r="32">
      <c r="A32" s="24" t="s">
        <v>33</v>
      </c>
      <c r="B32" s="24" t="s">
        <v>390</v>
      </c>
      <c r="C32" s="36">
        <v>2010.0</v>
      </c>
      <c r="D32" s="37" t="s">
        <v>5</v>
      </c>
      <c r="E32" s="37" t="s">
        <v>29</v>
      </c>
      <c r="F32" s="107">
        <v>73.4</v>
      </c>
    </row>
    <row r="33">
      <c r="A33" s="24" t="s">
        <v>34</v>
      </c>
      <c r="B33" s="24" t="s">
        <v>398</v>
      </c>
      <c r="C33" s="36">
        <v>2010.0</v>
      </c>
      <c r="D33" s="37" t="s">
        <v>5</v>
      </c>
      <c r="E33" s="37" t="s">
        <v>29</v>
      </c>
      <c r="F33" s="107">
        <v>74.2</v>
      </c>
    </row>
    <row r="34">
      <c r="A34" s="24" t="s">
        <v>35</v>
      </c>
      <c r="B34" s="24" t="s">
        <v>399</v>
      </c>
      <c r="C34" s="36">
        <v>2010.0</v>
      </c>
      <c r="D34" s="37" t="s">
        <v>5</v>
      </c>
      <c r="E34" s="37" t="s">
        <v>29</v>
      </c>
      <c r="F34" s="107">
        <v>73.4</v>
      </c>
    </row>
    <row r="35">
      <c r="A35" s="27" t="s">
        <v>3</v>
      </c>
      <c r="B35" s="24" t="s">
        <v>400</v>
      </c>
      <c r="C35" s="36">
        <v>2011.0</v>
      </c>
      <c r="D35" s="37" t="s">
        <v>5</v>
      </c>
      <c r="E35" s="37" t="s">
        <v>29</v>
      </c>
      <c r="F35" s="107">
        <v>74.7</v>
      </c>
    </row>
    <row r="36">
      <c r="A36" s="27" t="s">
        <v>4</v>
      </c>
      <c r="B36" s="24" t="s">
        <v>378</v>
      </c>
      <c r="C36" s="36">
        <v>2011.0</v>
      </c>
      <c r="D36" s="37" t="s">
        <v>5</v>
      </c>
      <c r="E36" s="37" t="s">
        <v>29</v>
      </c>
      <c r="F36" s="107">
        <v>76.0</v>
      </c>
    </row>
    <row r="37">
      <c r="A37" s="24" t="s">
        <v>5</v>
      </c>
      <c r="B37" s="24" t="s">
        <v>384</v>
      </c>
      <c r="C37" s="36">
        <v>2011.0</v>
      </c>
      <c r="D37" s="37" t="s">
        <v>5</v>
      </c>
      <c r="E37" s="37" t="s">
        <v>29</v>
      </c>
      <c r="F37" s="107">
        <v>75.4</v>
      </c>
    </row>
    <row r="38">
      <c r="A38" s="24" t="s">
        <v>6</v>
      </c>
      <c r="B38" s="24" t="s">
        <v>394</v>
      </c>
      <c r="C38" s="36">
        <v>2011.0</v>
      </c>
      <c r="D38" s="37" t="s">
        <v>5</v>
      </c>
      <c r="E38" s="37" t="s">
        <v>29</v>
      </c>
      <c r="F38" s="107">
        <v>76.5</v>
      </c>
    </row>
    <row r="39">
      <c r="A39" s="24" t="s">
        <v>7</v>
      </c>
      <c r="B39" s="24" t="s">
        <v>385</v>
      </c>
      <c r="C39" s="36">
        <v>2011.0</v>
      </c>
      <c r="D39" s="37" t="s">
        <v>5</v>
      </c>
      <c r="E39" s="37" t="s">
        <v>29</v>
      </c>
      <c r="F39" s="107">
        <v>74.9</v>
      </c>
    </row>
    <row r="40">
      <c r="A40" s="24" t="s">
        <v>8</v>
      </c>
      <c r="B40" s="24" t="s">
        <v>405</v>
      </c>
      <c r="C40" s="36">
        <v>2011.0</v>
      </c>
      <c r="D40" s="37" t="s">
        <v>5</v>
      </c>
      <c r="E40" s="37" t="s">
        <v>29</v>
      </c>
      <c r="F40" s="107">
        <v>76.8</v>
      </c>
    </row>
    <row r="41">
      <c r="A41" s="24" t="s">
        <v>9</v>
      </c>
      <c r="B41" s="24" t="s">
        <v>397</v>
      </c>
      <c r="C41" s="36">
        <v>2011.0</v>
      </c>
      <c r="D41" s="37" t="s">
        <v>5</v>
      </c>
      <c r="E41" s="37" t="s">
        <v>29</v>
      </c>
      <c r="F41" s="107">
        <v>75.8</v>
      </c>
    </row>
    <row r="42">
      <c r="A42" s="24" t="s">
        <v>10</v>
      </c>
      <c r="B42" s="24" t="s">
        <v>388</v>
      </c>
      <c r="C42" s="36">
        <v>2011.0</v>
      </c>
      <c r="D42" s="37" t="s">
        <v>5</v>
      </c>
      <c r="E42" s="37" t="s">
        <v>29</v>
      </c>
      <c r="F42" s="107">
        <v>72.7</v>
      </c>
    </row>
    <row r="43">
      <c r="A43" s="24" t="s">
        <v>11</v>
      </c>
      <c r="B43" s="24" t="s">
        <v>402</v>
      </c>
      <c r="C43" s="36">
        <v>2011.0</v>
      </c>
      <c r="D43" s="37" t="s">
        <v>5</v>
      </c>
      <c r="E43" s="37" t="s">
        <v>29</v>
      </c>
      <c r="F43" s="107">
        <v>75.6</v>
      </c>
    </row>
    <row r="44">
      <c r="A44" s="24" t="s">
        <v>12</v>
      </c>
      <c r="B44" s="24" t="s">
        <v>401</v>
      </c>
      <c r="C44" s="36">
        <v>2011.0</v>
      </c>
      <c r="D44" s="37" t="s">
        <v>5</v>
      </c>
      <c r="E44" s="37" t="s">
        <v>29</v>
      </c>
      <c r="F44" s="107">
        <v>76.6</v>
      </c>
    </row>
    <row r="45">
      <c r="A45" s="24" t="s">
        <v>13</v>
      </c>
      <c r="B45" s="24" t="s">
        <v>403</v>
      </c>
      <c r="C45" s="36">
        <v>2011.0</v>
      </c>
      <c r="D45" s="37" t="s">
        <v>5</v>
      </c>
      <c r="E45" s="37" t="s">
        <v>29</v>
      </c>
      <c r="F45" s="107">
        <v>74.5</v>
      </c>
    </row>
    <row r="46">
      <c r="A46" s="24" t="s">
        <v>14</v>
      </c>
      <c r="B46" s="24" t="s">
        <v>395</v>
      </c>
      <c r="C46" s="36">
        <v>2011.0</v>
      </c>
      <c r="D46" s="37" t="s">
        <v>5</v>
      </c>
      <c r="E46" s="37" t="s">
        <v>29</v>
      </c>
      <c r="F46" s="107">
        <v>74.4</v>
      </c>
    </row>
    <row r="47">
      <c r="A47" s="24" t="s">
        <v>15</v>
      </c>
      <c r="B47" s="24" t="s">
        <v>377</v>
      </c>
      <c r="C47" s="36">
        <v>2011.0</v>
      </c>
      <c r="D47" s="37" t="s">
        <v>5</v>
      </c>
      <c r="E47" s="37" t="s">
        <v>29</v>
      </c>
      <c r="F47" s="107">
        <v>72.9</v>
      </c>
    </row>
    <row r="48">
      <c r="A48" s="24" t="s">
        <v>16</v>
      </c>
      <c r="B48" s="24" t="s">
        <v>382</v>
      </c>
      <c r="C48" s="36">
        <v>2011.0</v>
      </c>
      <c r="D48" s="37" t="s">
        <v>5</v>
      </c>
      <c r="E48" s="37" t="s">
        <v>29</v>
      </c>
      <c r="F48" s="107">
        <v>73.9</v>
      </c>
    </row>
    <row r="49">
      <c r="A49" s="24" t="s">
        <v>17</v>
      </c>
      <c r="B49" s="24" t="s">
        <v>404</v>
      </c>
      <c r="C49" s="36">
        <v>2011.0</v>
      </c>
      <c r="D49" s="37" t="s">
        <v>5</v>
      </c>
      <c r="E49" s="37" t="s">
        <v>29</v>
      </c>
      <c r="F49" s="107">
        <v>75.2</v>
      </c>
    </row>
    <row r="50">
      <c r="A50" s="24" t="s">
        <v>18</v>
      </c>
      <c r="B50" s="24" t="s">
        <v>383</v>
      </c>
      <c r="C50" s="36">
        <v>2011.0</v>
      </c>
      <c r="D50" s="37" t="s">
        <v>5</v>
      </c>
      <c r="E50" s="37" t="s">
        <v>29</v>
      </c>
      <c r="F50" s="107">
        <v>74.8</v>
      </c>
    </row>
    <row r="51">
      <c r="A51" s="24" t="s">
        <v>19</v>
      </c>
      <c r="B51" s="24" t="s">
        <v>380</v>
      </c>
      <c r="C51" s="36">
        <v>2011.0</v>
      </c>
      <c r="D51" s="37" t="s">
        <v>5</v>
      </c>
      <c r="E51" s="37" t="s">
        <v>29</v>
      </c>
      <c r="F51" s="107">
        <v>73.6</v>
      </c>
    </row>
    <row r="52">
      <c r="A52" s="24" t="s">
        <v>20</v>
      </c>
      <c r="B52" s="24" t="s">
        <v>387</v>
      </c>
      <c r="C52" s="36">
        <v>2011.0</v>
      </c>
      <c r="D52" s="37" t="s">
        <v>5</v>
      </c>
      <c r="E52" s="37" t="s">
        <v>29</v>
      </c>
      <c r="F52" s="107">
        <v>74.4</v>
      </c>
    </row>
    <row r="53">
      <c r="A53" s="24" t="s">
        <v>21</v>
      </c>
      <c r="B53" s="24" t="s">
        <v>393</v>
      </c>
      <c r="C53" s="36">
        <v>2011.0</v>
      </c>
      <c r="D53" s="37" t="s">
        <v>5</v>
      </c>
      <c r="E53" s="37" t="s">
        <v>29</v>
      </c>
      <c r="F53" s="107">
        <v>74.9</v>
      </c>
    </row>
    <row r="54">
      <c r="A54" s="24" t="s">
        <v>22</v>
      </c>
      <c r="B54" s="24" t="s">
        <v>408</v>
      </c>
      <c r="C54" s="36">
        <v>2011.0</v>
      </c>
      <c r="D54" s="37" t="s">
        <v>5</v>
      </c>
      <c r="E54" s="37" t="s">
        <v>29</v>
      </c>
      <c r="F54" s="107">
        <v>77.6</v>
      </c>
    </row>
    <row r="55">
      <c r="A55" s="24" t="s">
        <v>23</v>
      </c>
      <c r="B55" s="24" t="s">
        <v>379</v>
      </c>
      <c r="C55" s="36">
        <v>2011.0</v>
      </c>
      <c r="D55" s="37" t="s">
        <v>5</v>
      </c>
      <c r="E55" s="37" t="s">
        <v>29</v>
      </c>
      <c r="F55" s="107">
        <v>73.3</v>
      </c>
    </row>
    <row r="56">
      <c r="A56" s="24" t="s">
        <v>24</v>
      </c>
      <c r="B56" s="24" t="s">
        <v>386</v>
      </c>
      <c r="C56" s="36">
        <v>2011.0</v>
      </c>
      <c r="D56" s="37" t="s">
        <v>5</v>
      </c>
      <c r="E56" s="37" t="s">
        <v>29</v>
      </c>
      <c r="F56" s="107">
        <v>73.6</v>
      </c>
    </row>
    <row r="57">
      <c r="A57" s="24" t="s">
        <v>25</v>
      </c>
      <c r="B57" s="24" t="s">
        <v>406</v>
      </c>
      <c r="C57" s="36">
        <v>2011.0</v>
      </c>
      <c r="D57" s="37" t="s">
        <v>5</v>
      </c>
      <c r="E57" s="37" t="s">
        <v>29</v>
      </c>
      <c r="F57" s="107">
        <v>75.2</v>
      </c>
    </row>
    <row r="58">
      <c r="A58" s="24" t="s">
        <v>26</v>
      </c>
      <c r="B58" s="24" t="s">
        <v>392</v>
      </c>
      <c r="C58" s="36">
        <v>2011.0</v>
      </c>
      <c r="D58" s="37" t="s">
        <v>5</v>
      </c>
      <c r="E58" s="37" t="s">
        <v>29</v>
      </c>
      <c r="F58" s="107">
        <v>75.5</v>
      </c>
    </row>
    <row r="59">
      <c r="A59" s="24" t="s">
        <v>27</v>
      </c>
      <c r="B59" s="24" t="s">
        <v>389</v>
      </c>
      <c r="C59" s="36">
        <v>2011.0</v>
      </c>
      <c r="D59" s="37" t="s">
        <v>5</v>
      </c>
      <c r="E59" s="37" t="s">
        <v>29</v>
      </c>
      <c r="F59" s="107">
        <v>74.7</v>
      </c>
    </row>
    <row r="60">
      <c r="A60" s="24" t="s">
        <v>28</v>
      </c>
      <c r="B60" s="24" t="s">
        <v>391</v>
      </c>
      <c r="C60" s="36">
        <v>2011.0</v>
      </c>
      <c r="D60" s="37" t="s">
        <v>5</v>
      </c>
      <c r="E60" s="37" t="s">
        <v>29</v>
      </c>
      <c r="F60" s="107">
        <v>75.1</v>
      </c>
    </row>
    <row r="61">
      <c r="A61" s="24" t="s">
        <v>29</v>
      </c>
      <c r="B61" s="24" t="s">
        <v>396</v>
      </c>
      <c r="C61" s="36">
        <v>2011.0</v>
      </c>
      <c r="D61" s="37" t="s">
        <v>5</v>
      </c>
      <c r="E61" s="37" t="s">
        <v>29</v>
      </c>
      <c r="F61" s="107">
        <v>76.0</v>
      </c>
    </row>
    <row r="62">
      <c r="A62" s="24" t="s">
        <v>30</v>
      </c>
      <c r="B62" s="24" t="s">
        <v>376</v>
      </c>
      <c r="C62" s="36">
        <v>2011.0</v>
      </c>
      <c r="D62" s="37" t="s">
        <v>5</v>
      </c>
      <c r="E62" s="37" t="s">
        <v>29</v>
      </c>
      <c r="F62" s="107">
        <v>73.5</v>
      </c>
    </row>
    <row r="63">
      <c r="A63" s="24" t="s">
        <v>31</v>
      </c>
      <c r="B63" s="24" t="s">
        <v>407</v>
      </c>
      <c r="C63" s="36">
        <v>2011.0</v>
      </c>
      <c r="D63" s="37" t="s">
        <v>5</v>
      </c>
      <c r="E63" s="37" t="s">
        <v>29</v>
      </c>
      <c r="F63" s="107">
        <v>75.5</v>
      </c>
    </row>
    <row r="64">
      <c r="A64" s="24" t="s">
        <v>32</v>
      </c>
      <c r="B64" s="24" t="s">
        <v>381</v>
      </c>
      <c r="C64" s="36">
        <v>2011.0</v>
      </c>
      <c r="D64" s="37" t="s">
        <v>5</v>
      </c>
      <c r="E64" s="37" t="s">
        <v>29</v>
      </c>
      <c r="F64" s="107">
        <v>73.8</v>
      </c>
    </row>
    <row r="65">
      <c r="A65" s="24" t="s">
        <v>33</v>
      </c>
      <c r="B65" s="24" t="s">
        <v>390</v>
      </c>
      <c r="C65" s="36">
        <v>2011.0</v>
      </c>
      <c r="D65" s="37" t="s">
        <v>5</v>
      </c>
      <c r="E65" s="37" t="s">
        <v>29</v>
      </c>
      <c r="F65" s="107">
        <v>74.0</v>
      </c>
    </row>
    <row r="66">
      <c r="A66" s="24" t="s">
        <v>34</v>
      </c>
      <c r="B66" s="24" t="s">
        <v>398</v>
      </c>
      <c r="C66" s="36">
        <v>2011.0</v>
      </c>
      <c r="D66" s="37" t="s">
        <v>5</v>
      </c>
      <c r="E66" s="37" t="s">
        <v>29</v>
      </c>
      <c r="F66" s="107">
        <v>74.6</v>
      </c>
    </row>
    <row r="67">
      <c r="A67" s="24" t="s">
        <v>35</v>
      </c>
      <c r="B67" s="24" t="s">
        <v>399</v>
      </c>
      <c r="C67" s="36">
        <v>2011.0</v>
      </c>
      <c r="D67" s="37" t="s">
        <v>5</v>
      </c>
      <c r="E67" s="37" t="s">
        <v>29</v>
      </c>
      <c r="F67" s="107">
        <v>73.9</v>
      </c>
    </row>
    <row r="68">
      <c r="A68" s="27" t="s">
        <v>3</v>
      </c>
      <c r="B68" s="24" t="s">
        <v>400</v>
      </c>
      <c r="C68" s="36">
        <v>2012.0</v>
      </c>
      <c r="D68" s="37" t="s">
        <v>5</v>
      </c>
      <c r="E68" s="37" t="s">
        <v>29</v>
      </c>
      <c r="F68" s="107">
        <v>74.9</v>
      </c>
    </row>
    <row r="69">
      <c r="A69" s="27" t="s">
        <v>4</v>
      </c>
      <c r="B69" s="24" t="s">
        <v>378</v>
      </c>
      <c r="C69" s="36">
        <v>2012.0</v>
      </c>
      <c r="D69" s="37" t="s">
        <v>5</v>
      </c>
      <c r="E69" s="37" t="s">
        <v>29</v>
      </c>
      <c r="F69" s="107">
        <v>76.1</v>
      </c>
    </row>
    <row r="70">
      <c r="A70" s="24" t="s">
        <v>5</v>
      </c>
      <c r="B70" s="24" t="s">
        <v>384</v>
      </c>
      <c r="C70" s="36">
        <v>2012.0</v>
      </c>
      <c r="D70" s="37" t="s">
        <v>5</v>
      </c>
      <c r="E70" s="37" t="s">
        <v>29</v>
      </c>
      <c r="F70" s="107">
        <v>75.4</v>
      </c>
    </row>
    <row r="71">
      <c r="A71" s="24" t="s">
        <v>6</v>
      </c>
      <c r="B71" s="24" t="s">
        <v>394</v>
      </c>
      <c r="C71" s="36">
        <v>2012.0</v>
      </c>
      <c r="D71" s="37" t="s">
        <v>5</v>
      </c>
      <c r="E71" s="37" t="s">
        <v>29</v>
      </c>
      <c r="F71" s="107">
        <v>76.6</v>
      </c>
    </row>
    <row r="72">
      <c r="A72" s="24" t="s">
        <v>7</v>
      </c>
      <c r="B72" s="24" t="s">
        <v>385</v>
      </c>
      <c r="C72" s="36">
        <v>2012.0</v>
      </c>
      <c r="D72" s="37" t="s">
        <v>5</v>
      </c>
      <c r="E72" s="37" t="s">
        <v>29</v>
      </c>
      <c r="F72" s="107">
        <v>75.1</v>
      </c>
    </row>
    <row r="73">
      <c r="A73" s="24" t="s">
        <v>8</v>
      </c>
      <c r="B73" s="24" t="s">
        <v>405</v>
      </c>
      <c r="C73" s="36">
        <v>2012.0</v>
      </c>
      <c r="D73" s="37" t="s">
        <v>5</v>
      </c>
      <c r="E73" s="37" t="s">
        <v>29</v>
      </c>
      <c r="F73" s="107">
        <v>76.9</v>
      </c>
    </row>
    <row r="74">
      <c r="A74" s="24" t="s">
        <v>9</v>
      </c>
      <c r="B74" s="24" t="s">
        <v>397</v>
      </c>
      <c r="C74" s="36">
        <v>2012.0</v>
      </c>
      <c r="D74" s="37" t="s">
        <v>5</v>
      </c>
      <c r="E74" s="37" t="s">
        <v>29</v>
      </c>
      <c r="F74" s="107">
        <v>76.0</v>
      </c>
    </row>
    <row r="75">
      <c r="A75" s="24" t="s">
        <v>10</v>
      </c>
      <c r="B75" s="24" t="s">
        <v>388</v>
      </c>
      <c r="C75" s="36">
        <v>2012.0</v>
      </c>
      <c r="D75" s="37" t="s">
        <v>5</v>
      </c>
      <c r="E75" s="37" t="s">
        <v>29</v>
      </c>
      <c r="F75" s="107">
        <v>73.2</v>
      </c>
    </row>
    <row r="76">
      <c r="A76" s="24" t="s">
        <v>11</v>
      </c>
      <c r="B76" s="24" t="s">
        <v>402</v>
      </c>
      <c r="C76" s="36">
        <v>2012.0</v>
      </c>
      <c r="D76" s="37" t="s">
        <v>5</v>
      </c>
      <c r="E76" s="37" t="s">
        <v>29</v>
      </c>
      <c r="F76" s="107">
        <v>75.9</v>
      </c>
    </row>
    <row r="77">
      <c r="A77" s="24" t="s">
        <v>12</v>
      </c>
      <c r="B77" s="24" t="s">
        <v>401</v>
      </c>
      <c r="C77" s="36">
        <v>2012.0</v>
      </c>
      <c r="D77" s="37" t="s">
        <v>5</v>
      </c>
      <c r="E77" s="37" t="s">
        <v>29</v>
      </c>
      <c r="F77" s="107">
        <v>76.7</v>
      </c>
    </row>
    <row r="78">
      <c r="A78" s="24" t="s">
        <v>13</v>
      </c>
      <c r="B78" s="24" t="s">
        <v>403</v>
      </c>
      <c r="C78" s="36">
        <v>2012.0</v>
      </c>
      <c r="D78" s="37" t="s">
        <v>5</v>
      </c>
      <c r="E78" s="37" t="s">
        <v>29</v>
      </c>
      <c r="F78" s="107">
        <v>74.6</v>
      </c>
    </row>
    <row r="79">
      <c r="A79" s="24" t="s">
        <v>14</v>
      </c>
      <c r="B79" s="24" t="s">
        <v>395</v>
      </c>
      <c r="C79" s="36">
        <v>2012.0</v>
      </c>
      <c r="D79" s="37" t="s">
        <v>5</v>
      </c>
      <c r="E79" s="37" t="s">
        <v>29</v>
      </c>
      <c r="F79" s="107">
        <v>74.8</v>
      </c>
    </row>
    <row r="80">
      <c r="A80" s="24" t="s">
        <v>15</v>
      </c>
      <c r="B80" s="24" t="s">
        <v>377</v>
      </c>
      <c r="C80" s="36">
        <v>2012.0</v>
      </c>
      <c r="D80" s="37" t="s">
        <v>5</v>
      </c>
      <c r="E80" s="37" t="s">
        <v>29</v>
      </c>
      <c r="F80" s="107">
        <v>73.2</v>
      </c>
    </row>
    <row r="81">
      <c r="A81" s="24" t="s">
        <v>16</v>
      </c>
      <c r="B81" s="24" t="s">
        <v>382</v>
      </c>
      <c r="C81" s="36">
        <v>2012.0</v>
      </c>
      <c r="D81" s="37" t="s">
        <v>5</v>
      </c>
      <c r="E81" s="37" t="s">
        <v>29</v>
      </c>
      <c r="F81" s="107">
        <v>74.2</v>
      </c>
    </row>
    <row r="82">
      <c r="A82" s="24" t="s">
        <v>17</v>
      </c>
      <c r="B82" s="24" t="s">
        <v>404</v>
      </c>
      <c r="C82" s="36">
        <v>2012.0</v>
      </c>
      <c r="D82" s="37" t="s">
        <v>5</v>
      </c>
      <c r="E82" s="37" t="s">
        <v>29</v>
      </c>
      <c r="F82" s="107">
        <v>75.5</v>
      </c>
    </row>
    <row r="83">
      <c r="A83" s="24" t="s">
        <v>18</v>
      </c>
      <c r="B83" s="24" t="s">
        <v>383</v>
      </c>
      <c r="C83" s="36">
        <v>2012.0</v>
      </c>
      <c r="D83" s="37" t="s">
        <v>5</v>
      </c>
      <c r="E83" s="37" t="s">
        <v>29</v>
      </c>
      <c r="F83" s="107">
        <v>74.7</v>
      </c>
    </row>
    <row r="84">
      <c r="A84" s="24" t="s">
        <v>19</v>
      </c>
      <c r="B84" s="24" t="s">
        <v>380</v>
      </c>
      <c r="C84" s="36">
        <v>2012.0</v>
      </c>
      <c r="D84" s="37" t="s">
        <v>5</v>
      </c>
      <c r="E84" s="37" t="s">
        <v>29</v>
      </c>
      <c r="F84" s="107">
        <v>73.8</v>
      </c>
    </row>
    <row r="85">
      <c r="A85" s="24" t="s">
        <v>20</v>
      </c>
      <c r="B85" s="24" t="s">
        <v>387</v>
      </c>
      <c r="C85" s="36">
        <v>2012.0</v>
      </c>
      <c r="D85" s="37" t="s">
        <v>5</v>
      </c>
      <c r="E85" s="37" t="s">
        <v>29</v>
      </c>
      <c r="F85" s="107">
        <v>74.7</v>
      </c>
    </row>
    <row r="86">
      <c r="A86" s="24" t="s">
        <v>21</v>
      </c>
      <c r="B86" s="24" t="s">
        <v>393</v>
      </c>
      <c r="C86" s="36">
        <v>2012.0</v>
      </c>
      <c r="D86" s="37" t="s">
        <v>5</v>
      </c>
      <c r="E86" s="37" t="s">
        <v>29</v>
      </c>
      <c r="F86" s="107">
        <v>74.7</v>
      </c>
    </row>
    <row r="87">
      <c r="A87" s="24" t="s">
        <v>22</v>
      </c>
      <c r="B87" s="24" t="s">
        <v>408</v>
      </c>
      <c r="C87" s="36">
        <v>2012.0</v>
      </c>
      <c r="D87" s="37" t="s">
        <v>5</v>
      </c>
      <c r="E87" s="37" t="s">
        <v>29</v>
      </c>
      <c r="F87" s="107">
        <v>77.5</v>
      </c>
    </row>
    <row r="88">
      <c r="A88" s="24" t="s">
        <v>23</v>
      </c>
      <c r="B88" s="24" t="s">
        <v>379</v>
      </c>
      <c r="C88" s="36">
        <v>2012.0</v>
      </c>
      <c r="D88" s="37" t="s">
        <v>5</v>
      </c>
      <c r="E88" s="37" t="s">
        <v>29</v>
      </c>
      <c r="F88" s="107">
        <v>73.7</v>
      </c>
    </row>
    <row r="89">
      <c r="A89" s="24" t="s">
        <v>24</v>
      </c>
      <c r="B89" s="24" t="s">
        <v>386</v>
      </c>
      <c r="C89" s="36">
        <v>2012.0</v>
      </c>
      <c r="D89" s="37" t="s">
        <v>5</v>
      </c>
      <c r="E89" s="37" t="s">
        <v>29</v>
      </c>
      <c r="F89" s="107">
        <v>73.6</v>
      </c>
    </row>
    <row r="90">
      <c r="A90" s="24" t="s">
        <v>25</v>
      </c>
      <c r="B90" s="24" t="s">
        <v>406</v>
      </c>
      <c r="C90" s="36">
        <v>2012.0</v>
      </c>
      <c r="D90" s="37" t="s">
        <v>5</v>
      </c>
      <c r="E90" s="37" t="s">
        <v>29</v>
      </c>
      <c r="F90" s="107">
        <v>75.6</v>
      </c>
    </row>
    <row r="91">
      <c r="A91" s="24" t="s">
        <v>26</v>
      </c>
      <c r="B91" s="24" t="s">
        <v>392</v>
      </c>
      <c r="C91" s="36">
        <v>2012.0</v>
      </c>
      <c r="D91" s="37" t="s">
        <v>5</v>
      </c>
      <c r="E91" s="37" t="s">
        <v>29</v>
      </c>
      <c r="F91" s="107">
        <v>75.6</v>
      </c>
    </row>
    <row r="92">
      <c r="A92" s="24" t="s">
        <v>27</v>
      </c>
      <c r="B92" s="24" t="s">
        <v>389</v>
      </c>
      <c r="C92" s="36">
        <v>2012.0</v>
      </c>
      <c r="D92" s="37" t="s">
        <v>5</v>
      </c>
      <c r="E92" s="37" t="s">
        <v>29</v>
      </c>
      <c r="F92" s="107">
        <v>74.7</v>
      </c>
    </row>
    <row r="93">
      <c r="A93" s="24" t="s">
        <v>28</v>
      </c>
      <c r="B93" s="24" t="s">
        <v>391</v>
      </c>
      <c r="C93" s="36">
        <v>2012.0</v>
      </c>
      <c r="D93" s="37" t="s">
        <v>5</v>
      </c>
      <c r="E93" s="37" t="s">
        <v>29</v>
      </c>
      <c r="F93" s="107">
        <v>75.4</v>
      </c>
    </row>
    <row r="94">
      <c r="A94" s="24" t="s">
        <v>29</v>
      </c>
      <c r="B94" s="24" t="s">
        <v>396</v>
      </c>
      <c r="C94" s="36">
        <v>2012.0</v>
      </c>
      <c r="D94" s="37" t="s">
        <v>5</v>
      </c>
      <c r="E94" s="37" t="s">
        <v>29</v>
      </c>
      <c r="F94" s="107">
        <v>76.2</v>
      </c>
    </row>
    <row r="95">
      <c r="A95" s="24" t="s">
        <v>30</v>
      </c>
      <c r="B95" s="24" t="s">
        <v>376</v>
      </c>
      <c r="C95" s="36">
        <v>2012.0</v>
      </c>
      <c r="D95" s="37" t="s">
        <v>5</v>
      </c>
      <c r="E95" s="37" t="s">
        <v>29</v>
      </c>
      <c r="F95" s="107">
        <v>74.1</v>
      </c>
    </row>
    <row r="96">
      <c r="A96" s="24" t="s">
        <v>31</v>
      </c>
      <c r="B96" s="24" t="s">
        <v>407</v>
      </c>
      <c r="C96" s="36">
        <v>2012.0</v>
      </c>
      <c r="D96" s="37" t="s">
        <v>5</v>
      </c>
      <c r="E96" s="37" t="s">
        <v>29</v>
      </c>
      <c r="F96" s="107">
        <v>75.8</v>
      </c>
    </row>
    <row r="97">
      <c r="A97" s="24" t="s">
        <v>32</v>
      </c>
      <c r="B97" s="24" t="s">
        <v>381</v>
      </c>
      <c r="C97" s="36">
        <v>2012.0</v>
      </c>
      <c r="D97" s="37" t="s">
        <v>5</v>
      </c>
      <c r="E97" s="37" t="s">
        <v>29</v>
      </c>
      <c r="F97" s="107">
        <v>74.0</v>
      </c>
    </row>
    <row r="98">
      <c r="A98" s="24" t="s">
        <v>33</v>
      </c>
      <c r="B98" s="24" t="s">
        <v>390</v>
      </c>
      <c r="C98" s="36">
        <v>2012.0</v>
      </c>
      <c r="D98" s="37" t="s">
        <v>5</v>
      </c>
      <c r="E98" s="37" t="s">
        <v>29</v>
      </c>
      <c r="F98" s="107">
        <v>74.0</v>
      </c>
    </row>
    <row r="99">
      <c r="A99" s="24" t="s">
        <v>34</v>
      </c>
      <c r="B99" s="24" t="s">
        <v>398</v>
      </c>
      <c r="C99" s="36">
        <v>2012.0</v>
      </c>
      <c r="D99" s="37" t="s">
        <v>5</v>
      </c>
      <c r="E99" s="37" t="s">
        <v>29</v>
      </c>
      <c r="F99" s="107">
        <v>74.7</v>
      </c>
    </row>
    <row r="100">
      <c r="A100" s="24" t="s">
        <v>35</v>
      </c>
      <c r="B100" s="24" t="s">
        <v>399</v>
      </c>
      <c r="C100" s="36">
        <v>2012.0</v>
      </c>
      <c r="D100" s="37" t="s">
        <v>5</v>
      </c>
      <c r="E100" s="37" t="s">
        <v>29</v>
      </c>
      <c r="F100" s="107">
        <v>74.8</v>
      </c>
    </row>
    <row r="101">
      <c r="A101" s="27" t="s">
        <v>3</v>
      </c>
      <c r="B101" s="24" t="s">
        <v>400</v>
      </c>
      <c r="C101" s="36">
        <v>2013.0</v>
      </c>
      <c r="D101" s="37" t="s">
        <v>5</v>
      </c>
      <c r="E101" s="37" t="s">
        <v>29</v>
      </c>
      <c r="F101" s="106">
        <v>75.2</v>
      </c>
    </row>
    <row r="102">
      <c r="A102" s="27" t="s">
        <v>4</v>
      </c>
      <c r="B102" s="24" t="s">
        <v>378</v>
      </c>
      <c r="C102" s="36">
        <v>2013.0</v>
      </c>
      <c r="D102" s="37" t="s">
        <v>5</v>
      </c>
      <c r="E102" s="37" t="s">
        <v>29</v>
      </c>
      <c r="F102" s="106">
        <v>76.4</v>
      </c>
    </row>
    <row r="103">
      <c r="A103" s="24" t="s">
        <v>5</v>
      </c>
      <c r="B103" s="24" t="s">
        <v>384</v>
      </c>
      <c r="C103" s="36">
        <v>2013.0</v>
      </c>
      <c r="D103" s="37" t="s">
        <v>5</v>
      </c>
      <c r="E103" s="37" t="s">
        <v>29</v>
      </c>
      <c r="F103" s="106">
        <v>75.7</v>
      </c>
    </row>
    <row r="104">
      <c r="A104" s="24" t="s">
        <v>6</v>
      </c>
      <c r="B104" s="24" t="s">
        <v>394</v>
      </c>
      <c r="C104" s="36">
        <v>2013.0</v>
      </c>
      <c r="D104" s="37" t="s">
        <v>5</v>
      </c>
      <c r="E104" s="37" t="s">
        <v>29</v>
      </c>
      <c r="F104" s="106">
        <v>76.9</v>
      </c>
    </row>
    <row r="105">
      <c r="A105" s="24" t="s">
        <v>7</v>
      </c>
      <c r="B105" s="24" t="s">
        <v>385</v>
      </c>
      <c r="C105" s="36">
        <v>2013.0</v>
      </c>
      <c r="D105" s="37" t="s">
        <v>5</v>
      </c>
      <c r="E105" s="37" t="s">
        <v>29</v>
      </c>
      <c r="F105" s="106">
        <v>75.4</v>
      </c>
    </row>
    <row r="106">
      <c r="A106" s="24" t="s">
        <v>8</v>
      </c>
      <c r="B106" s="24" t="s">
        <v>405</v>
      </c>
      <c r="C106" s="36">
        <v>2013.0</v>
      </c>
      <c r="D106" s="37" t="s">
        <v>5</v>
      </c>
      <c r="E106" s="37" t="s">
        <v>29</v>
      </c>
      <c r="F106" s="106">
        <v>77.2</v>
      </c>
    </row>
    <row r="107">
      <c r="A107" s="24" t="s">
        <v>9</v>
      </c>
      <c r="B107" s="24" t="s">
        <v>397</v>
      </c>
      <c r="C107" s="36">
        <v>2013.0</v>
      </c>
      <c r="D107" s="37" t="s">
        <v>5</v>
      </c>
      <c r="E107" s="37" t="s">
        <v>29</v>
      </c>
      <c r="F107" s="106">
        <v>76.2</v>
      </c>
    </row>
    <row r="108">
      <c r="A108" s="24" t="s">
        <v>10</v>
      </c>
      <c r="B108" s="24" t="s">
        <v>388</v>
      </c>
      <c r="C108" s="36">
        <v>2013.0</v>
      </c>
      <c r="D108" s="37" t="s">
        <v>5</v>
      </c>
      <c r="E108" s="37" t="s">
        <v>29</v>
      </c>
      <c r="F108" s="106">
        <v>73.3</v>
      </c>
    </row>
    <row r="109">
      <c r="A109" s="24" t="s">
        <v>11</v>
      </c>
      <c r="B109" s="24" t="s">
        <v>402</v>
      </c>
      <c r="C109" s="36">
        <v>2013.0</v>
      </c>
      <c r="D109" s="37" t="s">
        <v>5</v>
      </c>
      <c r="E109" s="37" t="s">
        <v>29</v>
      </c>
      <c r="F109" s="106">
        <v>76.1</v>
      </c>
    </row>
    <row r="110">
      <c r="A110" s="24" t="s">
        <v>12</v>
      </c>
      <c r="B110" s="24" t="s">
        <v>401</v>
      </c>
      <c r="C110" s="36">
        <v>2013.0</v>
      </c>
      <c r="D110" s="37" t="s">
        <v>5</v>
      </c>
      <c r="E110" s="37" t="s">
        <v>29</v>
      </c>
      <c r="F110" s="106">
        <v>77.0</v>
      </c>
    </row>
    <row r="111">
      <c r="A111" s="24" t="s">
        <v>13</v>
      </c>
      <c r="B111" s="24" t="s">
        <v>403</v>
      </c>
      <c r="C111" s="36">
        <v>2013.0</v>
      </c>
      <c r="D111" s="37" t="s">
        <v>5</v>
      </c>
      <c r="E111" s="37" t="s">
        <v>29</v>
      </c>
      <c r="F111" s="106">
        <v>74.8</v>
      </c>
    </row>
    <row r="112">
      <c r="A112" s="24" t="s">
        <v>14</v>
      </c>
      <c r="B112" s="24" t="s">
        <v>395</v>
      </c>
      <c r="C112" s="36">
        <v>2013.0</v>
      </c>
      <c r="D112" s="37" t="s">
        <v>5</v>
      </c>
      <c r="E112" s="37" t="s">
        <v>29</v>
      </c>
      <c r="F112" s="106">
        <v>75.0</v>
      </c>
    </row>
    <row r="113">
      <c r="A113" s="24" t="s">
        <v>15</v>
      </c>
      <c r="B113" s="24" t="s">
        <v>377</v>
      </c>
      <c r="C113" s="36">
        <v>2013.0</v>
      </c>
      <c r="D113" s="37" t="s">
        <v>5</v>
      </c>
      <c r="E113" s="37" t="s">
        <v>29</v>
      </c>
      <c r="F113" s="106">
        <v>73.3</v>
      </c>
    </row>
    <row r="114">
      <c r="A114" s="24" t="s">
        <v>16</v>
      </c>
      <c r="B114" s="24" t="s">
        <v>382</v>
      </c>
      <c r="C114" s="36">
        <v>2013.0</v>
      </c>
      <c r="D114" s="37" t="s">
        <v>5</v>
      </c>
      <c r="E114" s="37" t="s">
        <v>29</v>
      </c>
      <c r="F114" s="106">
        <v>74.4</v>
      </c>
    </row>
    <row r="115">
      <c r="A115" s="24" t="s">
        <v>17</v>
      </c>
      <c r="B115" s="24" t="s">
        <v>404</v>
      </c>
      <c r="C115" s="36">
        <v>2013.0</v>
      </c>
      <c r="D115" s="37" t="s">
        <v>5</v>
      </c>
      <c r="E115" s="37" t="s">
        <v>29</v>
      </c>
      <c r="F115" s="106">
        <v>75.7</v>
      </c>
    </row>
    <row r="116">
      <c r="A116" s="24" t="s">
        <v>18</v>
      </c>
      <c r="B116" s="24" t="s">
        <v>383</v>
      </c>
      <c r="C116" s="36">
        <v>2013.0</v>
      </c>
      <c r="D116" s="37" t="s">
        <v>5</v>
      </c>
      <c r="E116" s="37" t="s">
        <v>29</v>
      </c>
      <c r="F116" s="106">
        <v>74.9</v>
      </c>
    </row>
    <row r="117">
      <c r="A117" s="24" t="s">
        <v>19</v>
      </c>
      <c r="B117" s="24" t="s">
        <v>380</v>
      </c>
      <c r="C117" s="36">
        <v>2013.0</v>
      </c>
      <c r="D117" s="37" t="s">
        <v>5</v>
      </c>
      <c r="E117" s="37" t="s">
        <v>29</v>
      </c>
      <c r="F117" s="106">
        <v>74.0</v>
      </c>
    </row>
    <row r="118">
      <c r="A118" s="24" t="s">
        <v>20</v>
      </c>
      <c r="B118" s="24" t="s">
        <v>387</v>
      </c>
      <c r="C118" s="36">
        <v>2013.0</v>
      </c>
      <c r="D118" s="37" t="s">
        <v>5</v>
      </c>
      <c r="E118" s="37" t="s">
        <v>29</v>
      </c>
      <c r="F118" s="106">
        <v>75.0</v>
      </c>
    </row>
    <row r="119">
      <c r="A119" s="24" t="s">
        <v>21</v>
      </c>
      <c r="B119" s="24" t="s">
        <v>393</v>
      </c>
      <c r="C119" s="36">
        <v>2013.0</v>
      </c>
      <c r="D119" s="37" t="s">
        <v>5</v>
      </c>
      <c r="E119" s="37" t="s">
        <v>29</v>
      </c>
      <c r="F119" s="106">
        <v>75.0</v>
      </c>
    </row>
    <row r="120">
      <c r="A120" s="24" t="s">
        <v>22</v>
      </c>
      <c r="B120" s="24" t="s">
        <v>408</v>
      </c>
      <c r="C120" s="36">
        <v>2013.0</v>
      </c>
      <c r="D120" s="37" t="s">
        <v>5</v>
      </c>
      <c r="E120" s="37" t="s">
        <v>29</v>
      </c>
      <c r="F120" s="106">
        <v>77.8</v>
      </c>
    </row>
    <row r="121">
      <c r="A121" s="24" t="s">
        <v>23</v>
      </c>
      <c r="B121" s="24" t="s">
        <v>379</v>
      </c>
      <c r="C121" s="36">
        <v>2013.0</v>
      </c>
      <c r="D121" s="37" t="s">
        <v>5</v>
      </c>
      <c r="E121" s="37" t="s">
        <v>29</v>
      </c>
      <c r="F121" s="106">
        <v>73.9</v>
      </c>
    </row>
    <row r="122">
      <c r="A122" s="24" t="s">
        <v>24</v>
      </c>
      <c r="B122" s="24" t="s">
        <v>386</v>
      </c>
      <c r="C122" s="36">
        <v>2013.0</v>
      </c>
      <c r="D122" s="37" t="s">
        <v>5</v>
      </c>
      <c r="E122" s="37" t="s">
        <v>29</v>
      </c>
      <c r="F122" s="106">
        <v>73.8</v>
      </c>
    </row>
    <row r="123">
      <c r="A123" s="24" t="s">
        <v>25</v>
      </c>
      <c r="B123" s="24" t="s">
        <v>406</v>
      </c>
      <c r="C123" s="36">
        <v>2013.0</v>
      </c>
      <c r="D123" s="37" t="s">
        <v>5</v>
      </c>
      <c r="E123" s="37" t="s">
        <v>29</v>
      </c>
      <c r="F123" s="106">
        <v>75.8</v>
      </c>
    </row>
    <row r="124">
      <c r="A124" s="24" t="s">
        <v>26</v>
      </c>
      <c r="B124" s="24" t="s">
        <v>392</v>
      </c>
      <c r="C124" s="36">
        <v>2013.0</v>
      </c>
      <c r="D124" s="37" t="s">
        <v>5</v>
      </c>
      <c r="E124" s="37" t="s">
        <v>29</v>
      </c>
      <c r="F124" s="106">
        <v>75.9</v>
      </c>
    </row>
    <row r="125">
      <c r="A125" s="24" t="s">
        <v>27</v>
      </c>
      <c r="B125" s="24" t="s">
        <v>389</v>
      </c>
      <c r="C125" s="36">
        <v>2013.0</v>
      </c>
      <c r="D125" s="37" t="s">
        <v>5</v>
      </c>
      <c r="E125" s="37" t="s">
        <v>29</v>
      </c>
      <c r="F125" s="106">
        <v>75.0</v>
      </c>
    </row>
    <row r="126">
      <c r="A126" s="24" t="s">
        <v>28</v>
      </c>
      <c r="B126" s="24" t="s">
        <v>391</v>
      </c>
      <c r="C126" s="36">
        <v>2013.0</v>
      </c>
      <c r="D126" s="37" t="s">
        <v>5</v>
      </c>
      <c r="E126" s="37" t="s">
        <v>29</v>
      </c>
      <c r="F126" s="106">
        <v>75.7</v>
      </c>
    </row>
    <row r="127">
      <c r="A127" s="24" t="s">
        <v>29</v>
      </c>
      <c r="B127" s="24" t="s">
        <v>396</v>
      </c>
      <c r="C127" s="36">
        <v>2013.0</v>
      </c>
      <c r="D127" s="37" t="s">
        <v>5</v>
      </c>
      <c r="E127" s="37" t="s">
        <v>29</v>
      </c>
      <c r="F127" s="106">
        <v>76.5</v>
      </c>
    </row>
    <row r="128">
      <c r="A128" s="24" t="s">
        <v>30</v>
      </c>
      <c r="B128" s="24" t="s">
        <v>376</v>
      </c>
      <c r="C128" s="36">
        <v>2013.0</v>
      </c>
      <c r="D128" s="37" t="s">
        <v>5</v>
      </c>
      <c r="E128" s="37" t="s">
        <v>29</v>
      </c>
      <c r="F128" s="106">
        <v>74.3</v>
      </c>
    </row>
    <row r="129">
      <c r="A129" s="24" t="s">
        <v>31</v>
      </c>
      <c r="B129" s="24" t="s">
        <v>407</v>
      </c>
      <c r="C129" s="36">
        <v>2013.0</v>
      </c>
      <c r="D129" s="37" t="s">
        <v>5</v>
      </c>
      <c r="E129" s="37" t="s">
        <v>29</v>
      </c>
      <c r="F129" s="106">
        <v>76.0</v>
      </c>
    </row>
    <row r="130">
      <c r="A130" s="24" t="s">
        <v>32</v>
      </c>
      <c r="B130" s="24" t="s">
        <v>381</v>
      </c>
      <c r="C130" s="36">
        <v>2013.0</v>
      </c>
      <c r="D130" s="37" t="s">
        <v>5</v>
      </c>
      <c r="E130" s="37" t="s">
        <v>29</v>
      </c>
      <c r="F130" s="106">
        <v>74.2</v>
      </c>
    </row>
    <row r="131">
      <c r="A131" s="24" t="s">
        <v>33</v>
      </c>
      <c r="B131" s="24" t="s">
        <v>390</v>
      </c>
      <c r="C131" s="36">
        <v>2013.0</v>
      </c>
      <c r="D131" s="37" t="s">
        <v>5</v>
      </c>
      <c r="E131" s="37" t="s">
        <v>29</v>
      </c>
      <c r="F131" s="106">
        <v>74.3</v>
      </c>
    </row>
    <row r="132">
      <c r="A132" s="24" t="s">
        <v>34</v>
      </c>
      <c r="B132" s="24" t="s">
        <v>398</v>
      </c>
      <c r="C132" s="36">
        <v>2013.0</v>
      </c>
      <c r="D132" s="37" t="s">
        <v>5</v>
      </c>
      <c r="E132" s="37" t="s">
        <v>29</v>
      </c>
      <c r="F132" s="106">
        <v>74.9</v>
      </c>
    </row>
    <row r="133">
      <c r="A133" s="24" t="s">
        <v>35</v>
      </c>
      <c r="B133" s="24" t="s">
        <v>399</v>
      </c>
      <c r="C133" s="36">
        <v>2013.0</v>
      </c>
      <c r="D133" s="37" t="s">
        <v>5</v>
      </c>
      <c r="E133" s="37" t="s">
        <v>29</v>
      </c>
      <c r="F133" s="106">
        <v>75.0</v>
      </c>
    </row>
    <row r="134">
      <c r="A134" s="27" t="s">
        <v>3</v>
      </c>
      <c r="B134" s="24" t="s">
        <v>400</v>
      </c>
      <c r="C134" s="36">
        <v>2014.0</v>
      </c>
      <c r="D134" s="37" t="s">
        <v>5</v>
      </c>
      <c r="E134" s="37" t="s">
        <v>29</v>
      </c>
      <c r="F134" s="106">
        <v>75.1</v>
      </c>
    </row>
    <row r="135">
      <c r="A135" s="27" t="s">
        <v>4</v>
      </c>
      <c r="B135" s="24" t="s">
        <v>378</v>
      </c>
      <c r="C135" s="36">
        <v>2014.0</v>
      </c>
      <c r="D135" s="37" t="s">
        <v>5</v>
      </c>
      <c r="E135" s="37" t="s">
        <v>29</v>
      </c>
      <c r="F135" s="106">
        <v>76.5</v>
      </c>
    </row>
    <row r="136">
      <c r="A136" s="24" t="s">
        <v>5</v>
      </c>
      <c r="B136" s="24" t="s">
        <v>384</v>
      </c>
      <c r="C136" s="36">
        <v>2014.0</v>
      </c>
      <c r="D136" s="37" t="s">
        <v>5</v>
      </c>
      <c r="E136" s="37" t="s">
        <v>29</v>
      </c>
      <c r="F136" s="106">
        <v>75.9</v>
      </c>
    </row>
    <row r="137">
      <c r="A137" s="24" t="s">
        <v>6</v>
      </c>
      <c r="B137" s="24" t="s">
        <v>394</v>
      </c>
      <c r="C137" s="36">
        <v>2014.0</v>
      </c>
      <c r="D137" s="37" t="s">
        <v>5</v>
      </c>
      <c r="E137" s="37" t="s">
        <v>29</v>
      </c>
      <c r="F137" s="106">
        <v>76.3</v>
      </c>
    </row>
    <row r="138">
      <c r="A138" s="24" t="s">
        <v>7</v>
      </c>
      <c r="B138" s="24" t="s">
        <v>385</v>
      </c>
      <c r="C138" s="36">
        <v>2014.0</v>
      </c>
      <c r="D138" s="37" t="s">
        <v>5</v>
      </c>
      <c r="E138" s="37" t="s">
        <v>29</v>
      </c>
      <c r="F138" s="106">
        <v>75.1</v>
      </c>
    </row>
    <row r="139">
      <c r="A139" s="24" t="s">
        <v>8</v>
      </c>
      <c r="B139" s="24" t="s">
        <v>405</v>
      </c>
      <c r="C139" s="36">
        <v>2014.0</v>
      </c>
      <c r="D139" s="37" t="s">
        <v>5</v>
      </c>
      <c r="E139" s="37" t="s">
        <v>29</v>
      </c>
      <c r="F139" s="106">
        <v>76.9</v>
      </c>
    </row>
    <row r="140">
      <c r="A140" s="24" t="s">
        <v>9</v>
      </c>
      <c r="B140" s="24" t="s">
        <v>397</v>
      </c>
      <c r="C140" s="36">
        <v>2014.0</v>
      </c>
      <c r="D140" s="37" t="s">
        <v>5</v>
      </c>
      <c r="E140" s="37" t="s">
        <v>29</v>
      </c>
      <c r="F140" s="106">
        <v>75.8</v>
      </c>
    </row>
    <row r="141">
      <c r="A141" s="24" t="s">
        <v>10</v>
      </c>
      <c r="B141" s="24" t="s">
        <v>388</v>
      </c>
      <c r="C141" s="36">
        <v>2014.0</v>
      </c>
      <c r="D141" s="37" t="s">
        <v>5</v>
      </c>
      <c r="E141" s="37" t="s">
        <v>29</v>
      </c>
      <c r="F141" s="106">
        <v>73.3</v>
      </c>
    </row>
    <row r="142">
      <c r="A142" s="24" t="s">
        <v>11</v>
      </c>
      <c r="B142" s="24" t="s">
        <v>402</v>
      </c>
      <c r="C142" s="36">
        <v>2014.0</v>
      </c>
      <c r="D142" s="37" t="s">
        <v>5</v>
      </c>
      <c r="E142" s="37" t="s">
        <v>29</v>
      </c>
      <c r="F142" s="106">
        <v>76.1</v>
      </c>
    </row>
    <row r="143">
      <c r="A143" s="24" t="s">
        <v>12</v>
      </c>
      <c r="B143" s="24" t="s">
        <v>401</v>
      </c>
      <c r="C143" s="36">
        <v>2014.0</v>
      </c>
      <c r="D143" s="37" t="s">
        <v>5</v>
      </c>
      <c r="E143" s="37" t="s">
        <v>29</v>
      </c>
      <c r="F143" s="106">
        <v>77.1</v>
      </c>
    </row>
    <row r="144">
      <c r="A144" s="24" t="s">
        <v>13</v>
      </c>
      <c r="B144" s="24" t="s">
        <v>403</v>
      </c>
      <c r="C144" s="36">
        <v>2014.0</v>
      </c>
      <c r="D144" s="37" t="s">
        <v>5</v>
      </c>
      <c r="E144" s="37" t="s">
        <v>29</v>
      </c>
      <c r="F144" s="106">
        <v>75.3</v>
      </c>
    </row>
    <row r="145">
      <c r="A145" s="24" t="s">
        <v>14</v>
      </c>
      <c r="B145" s="24" t="s">
        <v>395</v>
      </c>
      <c r="C145" s="36">
        <v>2014.0</v>
      </c>
      <c r="D145" s="37" t="s">
        <v>5</v>
      </c>
      <c r="E145" s="37" t="s">
        <v>29</v>
      </c>
      <c r="F145" s="106">
        <v>74.8</v>
      </c>
    </row>
    <row r="146">
      <c r="A146" s="24" t="s">
        <v>15</v>
      </c>
      <c r="B146" s="24" t="s">
        <v>377</v>
      </c>
      <c r="C146" s="36">
        <v>2014.0</v>
      </c>
      <c r="D146" s="37" t="s">
        <v>5</v>
      </c>
      <c r="E146" s="37" t="s">
        <v>29</v>
      </c>
      <c r="F146" s="106">
        <v>73.3</v>
      </c>
    </row>
    <row r="147">
      <c r="A147" s="24" t="s">
        <v>16</v>
      </c>
      <c r="B147" s="24" t="s">
        <v>382</v>
      </c>
      <c r="C147" s="36">
        <v>2014.0</v>
      </c>
      <c r="D147" s="37" t="s">
        <v>5</v>
      </c>
      <c r="E147" s="37" t="s">
        <v>29</v>
      </c>
      <c r="F147" s="106">
        <v>74.5</v>
      </c>
    </row>
    <row r="148">
      <c r="A148" s="24" t="s">
        <v>17</v>
      </c>
      <c r="B148" s="24" t="s">
        <v>404</v>
      </c>
      <c r="C148" s="36">
        <v>2014.0</v>
      </c>
      <c r="D148" s="37" t="s">
        <v>5</v>
      </c>
      <c r="E148" s="37" t="s">
        <v>29</v>
      </c>
      <c r="F148" s="106">
        <v>76.0</v>
      </c>
    </row>
    <row r="149">
      <c r="A149" s="24" t="s">
        <v>18</v>
      </c>
      <c r="B149" s="24" t="s">
        <v>383</v>
      </c>
      <c r="C149" s="36">
        <v>2014.0</v>
      </c>
      <c r="D149" s="37" t="s">
        <v>5</v>
      </c>
      <c r="E149" s="37" t="s">
        <v>29</v>
      </c>
      <c r="F149" s="106">
        <v>74.8</v>
      </c>
    </row>
    <row r="150">
      <c r="A150" s="24" t="s">
        <v>19</v>
      </c>
      <c r="B150" s="24" t="s">
        <v>380</v>
      </c>
      <c r="C150" s="36">
        <v>2014.0</v>
      </c>
      <c r="D150" s="37" t="s">
        <v>5</v>
      </c>
      <c r="E150" s="37" t="s">
        <v>29</v>
      </c>
      <c r="F150" s="106">
        <v>74.0</v>
      </c>
    </row>
    <row r="151">
      <c r="A151" s="24" t="s">
        <v>20</v>
      </c>
      <c r="B151" s="24" t="s">
        <v>387</v>
      </c>
      <c r="C151" s="36">
        <v>2014.0</v>
      </c>
      <c r="D151" s="37" t="s">
        <v>5</v>
      </c>
      <c r="E151" s="37" t="s">
        <v>29</v>
      </c>
      <c r="F151" s="106">
        <v>74.6</v>
      </c>
    </row>
    <row r="152">
      <c r="A152" s="24" t="s">
        <v>21</v>
      </c>
      <c r="B152" s="24" t="s">
        <v>393</v>
      </c>
      <c r="C152" s="36">
        <v>2014.0</v>
      </c>
      <c r="D152" s="37" t="s">
        <v>5</v>
      </c>
      <c r="E152" s="37" t="s">
        <v>29</v>
      </c>
      <c r="F152" s="106">
        <v>75.5</v>
      </c>
    </row>
    <row r="153">
      <c r="A153" s="24" t="s">
        <v>22</v>
      </c>
      <c r="B153" s="24" t="s">
        <v>408</v>
      </c>
      <c r="C153" s="36">
        <v>2014.0</v>
      </c>
      <c r="D153" s="37" t="s">
        <v>5</v>
      </c>
      <c r="E153" s="37" t="s">
        <v>29</v>
      </c>
      <c r="F153" s="106">
        <v>77.9</v>
      </c>
    </row>
    <row r="154">
      <c r="A154" s="24" t="s">
        <v>23</v>
      </c>
      <c r="B154" s="24" t="s">
        <v>379</v>
      </c>
      <c r="C154" s="36">
        <v>2014.0</v>
      </c>
      <c r="D154" s="37" t="s">
        <v>5</v>
      </c>
      <c r="E154" s="37" t="s">
        <v>29</v>
      </c>
      <c r="F154" s="106">
        <v>73.6</v>
      </c>
    </row>
    <row r="155">
      <c r="A155" s="24" t="s">
        <v>24</v>
      </c>
      <c r="B155" s="24" t="s">
        <v>386</v>
      </c>
      <c r="C155" s="36">
        <v>2014.0</v>
      </c>
      <c r="D155" s="37" t="s">
        <v>5</v>
      </c>
      <c r="E155" s="37" t="s">
        <v>29</v>
      </c>
      <c r="F155" s="106">
        <v>73.9</v>
      </c>
    </row>
    <row r="156">
      <c r="A156" s="24" t="s">
        <v>25</v>
      </c>
      <c r="B156" s="24" t="s">
        <v>406</v>
      </c>
      <c r="C156" s="36">
        <v>2014.0</v>
      </c>
      <c r="D156" s="37" t="s">
        <v>5</v>
      </c>
      <c r="E156" s="37" t="s">
        <v>29</v>
      </c>
      <c r="F156" s="106">
        <v>75.7</v>
      </c>
    </row>
    <row r="157">
      <c r="A157" s="24" t="s">
        <v>26</v>
      </c>
      <c r="B157" s="24" t="s">
        <v>392</v>
      </c>
      <c r="C157" s="36">
        <v>2014.0</v>
      </c>
      <c r="D157" s="37" t="s">
        <v>5</v>
      </c>
      <c r="E157" s="37" t="s">
        <v>29</v>
      </c>
      <c r="F157" s="106">
        <v>75.6</v>
      </c>
    </row>
    <row r="158">
      <c r="A158" s="24" t="s">
        <v>27</v>
      </c>
      <c r="B158" s="24" t="s">
        <v>389</v>
      </c>
      <c r="C158" s="36">
        <v>2014.0</v>
      </c>
      <c r="D158" s="37" t="s">
        <v>5</v>
      </c>
      <c r="E158" s="37" t="s">
        <v>29</v>
      </c>
      <c r="F158" s="106">
        <v>74.9</v>
      </c>
    </row>
    <row r="159">
      <c r="A159" s="24" t="s">
        <v>28</v>
      </c>
      <c r="B159" s="24" t="s">
        <v>391</v>
      </c>
      <c r="C159" s="36">
        <v>2014.0</v>
      </c>
      <c r="D159" s="37" t="s">
        <v>5</v>
      </c>
      <c r="E159" s="37" t="s">
        <v>29</v>
      </c>
      <c r="F159" s="106">
        <v>75.5</v>
      </c>
    </row>
    <row r="160">
      <c r="A160" s="24" t="s">
        <v>29</v>
      </c>
      <c r="B160" s="24" t="s">
        <v>396</v>
      </c>
      <c r="C160" s="36">
        <v>2014.0</v>
      </c>
      <c r="D160" s="37" t="s">
        <v>5</v>
      </c>
      <c r="E160" s="37" t="s">
        <v>29</v>
      </c>
      <c r="F160" s="106">
        <v>76.5</v>
      </c>
    </row>
    <row r="161">
      <c r="A161" s="24" t="s">
        <v>30</v>
      </c>
      <c r="B161" s="24" t="s">
        <v>376</v>
      </c>
      <c r="C161" s="36">
        <v>2014.0</v>
      </c>
      <c r="D161" s="37" t="s">
        <v>5</v>
      </c>
      <c r="E161" s="37" t="s">
        <v>29</v>
      </c>
      <c r="F161" s="106">
        <v>73.9</v>
      </c>
    </row>
    <row r="162">
      <c r="A162" s="24" t="s">
        <v>31</v>
      </c>
      <c r="B162" s="24" t="s">
        <v>407</v>
      </c>
      <c r="C162" s="36">
        <v>2014.0</v>
      </c>
      <c r="D162" s="37" t="s">
        <v>5</v>
      </c>
      <c r="E162" s="37" t="s">
        <v>29</v>
      </c>
      <c r="F162" s="106">
        <v>75.9</v>
      </c>
    </row>
    <row r="163">
      <c r="A163" s="24" t="s">
        <v>32</v>
      </c>
      <c r="B163" s="24" t="s">
        <v>381</v>
      </c>
      <c r="C163" s="36">
        <v>2014.0</v>
      </c>
      <c r="D163" s="37" t="s">
        <v>5</v>
      </c>
      <c r="E163" s="37" t="s">
        <v>29</v>
      </c>
      <c r="F163" s="106">
        <v>73.9</v>
      </c>
    </row>
    <row r="164">
      <c r="A164" s="24" t="s">
        <v>33</v>
      </c>
      <c r="B164" s="24" t="s">
        <v>390</v>
      </c>
      <c r="C164" s="36">
        <v>2014.0</v>
      </c>
      <c r="D164" s="37" t="s">
        <v>5</v>
      </c>
      <c r="E164" s="37" t="s">
        <v>29</v>
      </c>
      <c r="F164" s="106">
        <v>74.1</v>
      </c>
    </row>
    <row r="165">
      <c r="A165" s="24" t="s">
        <v>34</v>
      </c>
      <c r="B165" s="24" t="s">
        <v>398</v>
      </c>
      <c r="C165" s="36">
        <v>2014.0</v>
      </c>
      <c r="D165" s="37" t="s">
        <v>5</v>
      </c>
      <c r="E165" s="37" t="s">
        <v>29</v>
      </c>
      <c r="F165" s="36">
        <v>75.0</v>
      </c>
    </row>
    <row r="166">
      <c r="A166" s="24" t="s">
        <v>35</v>
      </c>
      <c r="B166" s="24" t="s">
        <v>399</v>
      </c>
      <c r="C166" s="36">
        <v>2014.0</v>
      </c>
      <c r="D166" s="37" t="s">
        <v>5</v>
      </c>
      <c r="E166" s="37" t="s">
        <v>29</v>
      </c>
      <c r="F166" s="106">
        <v>74.5</v>
      </c>
    </row>
    <row r="167">
      <c r="A167" s="27" t="s">
        <v>3</v>
      </c>
      <c r="B167" s="24" t="s">
        <v>400</v>
      </c>
      <c r="C167" s="36">
        <v>2015.0</v>
      </c>
      <c r="D167" s="37" t="s">
        <v>5</v>
      </c>
      <c r="E167" s="37" t="s">
        <v>29</v>
      </c>
      <c r="F167" s="106">
        <v>75.1</v>
      </c>
    </row>
    <row r="168">
      <c r="A168" s="27" t="s">
        <v>4</v>
      </c>
      <c r="B168" s="24" t="s">
        <v>378</v>
      </c>
      <c r="C168" s="36">
        <v>2015.0</v>
      </c>
      <c r="D168" s="37" t="s">
        <v>5</v>
      </c>
      <c r="E168" s="37" t="s">
        <v>29</v>
      </c>
      <c r="F168" s="106">
        <v>76.5</v>
      </c>
    </row>
    <row r="169">
      <c r="A169" s="24" t="s">
        <v>5</v>
      </c>
      <c r="B169" s="24" t="s">
        <v>384</v>
      </c>
      <c r="C169" s="36">
        <v>2015.0</v>
      </c>
      <c r="D169" s="37" t="s">
        <v>5</v>
      </c>
      <c r="E169" s="37" t="s">
        <v>29</v>
      </c>
      <c r="F169" s="106">
        <v>75.9</v>
      </c>
    </row>
    <row r="170">
      <c r="A170" s="24" t="s">
        <v>6</v>
      </c>
      <c r="B170" s="24" t="s">
        <v>394</v>
      </c>
      <c r="C170" s="36">
        <v>2015.0</v>
      </c>
      <c r="D170" s="37" t="s">
        <v>5</v>
      </c>
      <c r="E170" s="37" t="s">
        <v>29</v>
      </c>
      <c r="F170" s="106">
        <v>76.3</v>
      </c>
    </row>
    <row r="171">
      <c r="A171" s="24" t="s">
        <v>7</v>
      </c>
      <c r="B171" s="24" t="s">
        <v>385</v>
      </c>
      <c r="C171" s="36">
        <v>2015.0</v>
      </c>
      <c r="D171" s="37" t="s">
        <v>5</v>
      </c>
      <c r="E171" s="37" t="s">
        <v>29</v>
      </c>
      <c r="F171" s="106">
        <v>75.1</v>
      </c>
    </row>
    <row r="172">
      <c r="A172" s="24" t="s">
        <v>8</v>
      </c>
      <c r="B172" s="24" t="s">
        <v>405</v>
      </c>
      <c r="C172" s="36">
        <v>2015.0</v>
      </c>
      <c r="D172" s="37" t="s">
        <v>5</v>
      </c>
      <c r="E172" s="37" t="s">
        <v>29</v>
      </c>
      <c r="F172" s="106">
        <v>76.9</v>
      </c>
    </row>
    <row r="173">
      <c r="A173" s="24" t="s">
        <v>9</v>
      </c>
      <c r="B173" s="24" t="s">
        <v>397</v>
      </c>
      <c r="C173" s="36">
        <v>2015.0</v>
      </c>
      <c r="D173" s="37" t="s">
        <v>5</v>
      </c>
      <c r="E173" s="37" t="s">
        <v>29</v>
      </c>
      <c r="F173" s="106">
        <v>75.8</v>
      </c>
    </row>
    <row r="174">
      <c r="A174" s="24" t="s">
        <v>10</v>
      </c>
      <c r="B174" s="24" t="s">
        <v>388</v>
      </c>
      <c r="C174" s="36">
        <v>2015.0</v>
      </c>
      <c r="D174" s="37" t="s">
        <v>5</v>
      </c>
      <c r="E174" s="37" t="s">
        <v>29</v>
      </c>
      <c r="F174" s="106">
        <v>73.2</v>
      </c>
    </row>
    <row r="175">
      <c r="A175" s="24" t="s">
        <v>11</v>
      </c>
      <c r="B175" s="24" t="s">
        <v>402</v>
      </c>
      <c r="C175" s="36">
        <v>2015.0</v>
      </c>
      <c r="D175" s="37" t="s">
        <v>5</v>
      </c>
      <c r="E175" s="37" t="s">
        <v>29</v>
      </c>
      <c r="F175" s="106">
        <v>76.1</v>
      </c>
    </row>
    <row r="176">
      <c r="A176" s="24" t="s">
        <v>12</v>
      </c>
      <c r="B176" s="24" t="s">
        <v>401</v>
      </c>
      <c r="C176" s="36">
        <v>2015.0</v>
      </c>
      <c r="D176" s="37" t="s">
        <v>5</v>
      </c>
      <c r="E176" s="37" t="s">
        <v>29</v>
      </c>
      <c r="F176" s="106">
        <v>77.1</v>
      </c>
    </row>
    <row r="177">
      <c r="A177" s="24" t="s">
        <v>13</v>
      </c>
      <c r="B177" s="24" t="s">
        <v>403</v>
      </c>
      <c r="C177" s="36">
        <v>2015.0</v>
      </c>
      <c r="D177" s="37" t="s">
        <v>5</v>
      </c>
      <c r="E177" s="37" t="s">
        <v>29</v>
      </c>
      <c r="F177" s="106">
        <v>75.3</v>
      </c>
    </row>
    <row r="178">
      <c r="A178" s="24" t="s">
        <v>14</v>
      </c>
      <c r="B178" s="24" t="s">
        <v>395</v>
      </c>
      <c r="C178" s="36">
        <v>2015.0</v>
      </c>
      <c r="D178" s="37" t="s">
        <v>5</v>
      </c>
      <c r="E178" s="37" t="s">
        <v>29</v>
      </c>
      <c r="F178" s="106">
        <v>74.7</v>
      </c>
    </row>
    <row r="179">
      <c r="A179" s="24" t="s">
        <v>15</v>
      </c>
      <c r="B179" s="24" t="s">
        <v>377</v>
      </c>
      <c r="C179" s="36">
        <v>2015.0</v>
      </c>
      <c r="D179" s="37" t="s">
        <v>5</v>
      </c>
      <c r="E179" s="37" t="s">
        <v>29</v>
      </c>
      <c r="F179" s="106">
        <v>73.2</v>
      </c>
    </row>
    <row r="180">
      <c r="A180" s="24" t="s">
        <v>16</v>
      </c>
      <c r="B180" s="24" t="s">
        <v>382</v>
      </c>
      <c r="C180" s="36">
        <v>2015.0</v>
      </c>
      <c r="D180" s="37" t="s">
        <v>5</v>
      </c>
      <c r="E180" s="37" t="s">
        <v>29</v>
      </c>
      <c r="F180" s="106">
        <v>74.4</v>
      </c>
    </row>
    <row r="181">
      <c r="A181" s="24" t="s">
        <v>17</v>
      </c>
      <c r="B181" s="24" t="s">
        <v>404</v>
      </c>
      <c r="C181" s="36">
        <v>2015.0</v>
      </c>
      <c r="D181" s="37" t="s">
        <v>5</v>
      </c>
      <c r="E181" s="37" t="s">
        <v>29</v>
      </c>
      <c r="F181" s="106">
        <v>76.0</v>
      </c>
    </row>
    <row r="182">
      <c r="A182" s="24" t="s">
        <v>18</v>
      </c>
      <c r="B182" s="24" t="s">
        <v>383</v>
      </c>
      <c r="C182" s="36">
        <v>2015.0</v>
      </c>
      <c r="D182" s="37" t="s">
        <v>5</v>
      </c>
      <c r="E182" s="37" t="s">
        <v>29</v>
      </c>
      <c r="F182" s="106">
        <v>74.8</v>
      </c>
    </row>
    <row r="183">
      <c r="A183" s="24" t="s">
        <v>19</v>
      </c>
      <c r="B183" s="24" t="s">
        <v>380</v>
      </c>
      <c r="C183" s="36">
        <v>2015.0</v>
      </c>
      <c r="D183" s="37" t="s">
        <v>5</v>
      </c>
      <c r="E183" s="37" t="s">
        <v>29</v>
      </c>
      <c r="F183" s="106">
        <v>73.9</v>
      </c>
    </row>
    <row r="184">
      <c r="A184" s="24" t="s">
        <v>20</v>
      </c>
      <c r="B184" s="24" t="s">
        <v>387</v>
      </c>
      <c r="C184" s="36">
        <v>2015.0</v>
      </c>
      <c r="D184" s="37" t="s">
        <v>5</v>
      </c>
      <c r="E184" s="37" t="s">
        <v>29</v>
      </c>
      <c r="F184" s="106">
        <v>74.5</v>
      </c>
    </row>
    <row r="185">
      <c r="A185" s="24" t="s">
        <v>21</v>
      </c>
      <c r="B185" s="24" t="s">
        <v>393</v>
      </c>
      <c r="C185" s="36">
        <v>2015.0</v>
      </c>
      <c r="D185" s="37" t="s">
        <v>5</v>
      </c>
      <c r="E185" s="37" t="s">
        <v>29</v>
      </c>
      <c r="F185" s="106">
        <v>75.4</v>
      </c>
    </row>
    <row r="186">
      <c r="A186" s="24" t="s">
        <v>22</v>
      </c>
      <c r="B186" s="24" t="s">
        <v>408</v>
      </c>
      <c r="C186" s="36">
        <v>2015.0</v>
      </c>
      <c r="D186" s="37" t="s">
        <v>5</v>
      </c>
      <c r="E186" s="37" t="s">
        <v>29</v>
      </c>
      <c r="F186" s="106">
        <v>77.9</v>
      </c>
    </row>
    <row r="187">
      <c r="A187" s="24" t="s">
        <v>23</v>
      </c>
      <c r="B187" s="24" t="s">
        <v>379</v>
      </c>
      <c r="C187" s="36">
        <v>2015.0</v>
      </c>
      <c r="D187" s="37" t="s">
        <v>5</v>
      </c>
      <c r="E187" s="37" t="s">
        <v>29</v>
      </c>
      <c r="F187" s="106">
        <v>73.5</v>
      </c>
    </row>
    <row r="188">
      <c r="A188" s="24" t="s">
        <v>24</v>
      </c>
      <c r="B188" s="24" t="s">
        <v>386</v>
      </c>
      <c r="C188" s="36">
        <v>2015.0</v>
      </c>
      <c r="D188" s="37" t="s">
        <v>5</v>
      </c>
      <c r="E188" s="37" t="s">
        <v>29</v>
      </c>
      <c r="F188" s="106">
        <v>73.9</v>
      </c>
    </row>
    <row r="189">
      <c r="A189" s="24" t="s">
        <v>25</v>
      </c>
      <c r="B189" s="24" t="s">
        <v>406</v>
      </c>
      <c r="C189" s="36">
        <v>2015.0</v>
      </c>
      <c r="D189" s="37" t="s">
        <v>5</v>
      </c>
      <c r="E189" s="37" t="s">
        <v>29</v>
      </c>
      <c r="F189" s="106">
        <v>75.7</v>
      </c>
    </row>
    <row r="190">
      <c r="A190" s="24" t="s">
        <v>26</v>
      </c>
      <c r="B190" s="24" t="s">
        <v>392</v>
      </c>
      <c r="C190" s="36">
        <v>2015.0</v>
      </c>
      <c r="D190" s="37" t="s">
        <v>5</v>
      </c>
      <c r="E190" s="37" t="s">
        <v>29</v>
      </c>
      <c r="F190" s="106">
        <v>75.5</v>
      </c>
    </row>
    <row r="191">
      <c r="A191" s="24" t="s">
        <v>27</v>
      </c>
      <c r="B191" s="24" t="s">
        <v>389</v>
      </c>
      <c r="C191" s="36">
        <v>2015.0</v>
      </c>
      <c r="D191" s="37" t="s">
        <v>5</v>
      </c>
      <c r="E191" s="37" t="s">
        <v>29</v>
      </c>
      <c r="F191" s="106">
        <v>74.9</v>
      </c>
    </row>
    <row r="192">
      <c r="A192" s="24" t="s">
        <v>28</v>
      </c>
      <c r="B192" s="24" t="s">
        <v>391</v>
      </c>
      <c r="C192" s="36">
        <v>2015.0</v>
      </c>
      <c r="D192" s="37" t="s">
        <v>5</v>
      </c>
      <c r="E192" s="37" t="s">
        <v>29</v>
      </c>
      <c r="F192" s="106">
        <v>75.4</v>
      </c>
    </row>
    <row r="193">
      <c r="A193" s="24" t="s">
        <v>29</v>
      </c>
      <c r="B193" s="24" t="s">
        <v>396</v>
      </c>
      <c r="C193" s="36">
        <v>2015.0</v>
      </c>
      <c r="D193" s="37" t="s">
        <v>5</v>
      </c>
      <c r="E193" s="37" t="s">
        <v>29</v>
      </c>
      <c r="F193" s="106">
        <v>76.5</v>
      </c>
    </row>
    <row r="194">
      <c r="A194" s="24" t="s">
        <v>30</v>
      </c>
      <c r="B194" s="24" t="s">
        <v>376</v>
      </c>
      <c r="C194" s="36">
        <v>2015.0</v>
      </c>
      <c r="D194" s="37" t="s">
        <v>5</v>
      </c>
      <c r="E194" s="37" t="s">
        <v>29</v>
      </c>
      <c r="F194" s="106">
        <v>73.8</v>
      </c>
    </row>
    <row r="195">
      <c r="A195" s="24" t="s">
        <v>31</v>
      </c>
      <c r="B195" s="24" t="s">
        <v>407</v>
      </c>
      <c r="C195" s="36">
        <v>2015.0</v>
      </c>
      <c r="D195" s="37" t="s">
        <v>5</v>
      </c>
      <c r="E195" s="37" t="s">
        <v>29</v>
      </c>
      <c r="F195" s="106">
        <v>75.9</v>
      </c>
    </row>
    <row r="196">
      <c r="A196" s="24" t="s">
        <v>32</v>
      </c>
      <c r="B196" s="24" t="s">
        <v>381</v>
      </c>
      <c r="C196" s="36">
        <v>2015.0</v>
      </c>
      <c r="D196" s="37" t="s">
        <v>5</v>
      </c>
      <c r="E196" s="37" t="s">
        <v>29</v>
      </c>
      <c r="F196" s="106">
        <v>73.8</v>
      </c>
    </row>
    <row r="197">
      <c r="A197" s="24" t="s">
        <v>33</v>
      </c>
      <c r="B197" s="24" t="s">
        <v>390</v>
      </c>
      <c r="C197" s="36">
        <v>2015.0</v>
      </c>
      <c r="D197" s="37" t="s">
        <v>5</v>
      </c>
      <c r="E197" s="37" t="s">
        <v>29</v>
      </c>
      <c r="F197" s="106">
        <v>74.0</v>
      </c>
    </row>
    <row r="198">
      <c r="A198" s="24" t="s">
        <v>34</v>
      </c>
      <c r="B198" s="24" t="s">
        <v>398</v>
      </c>
      <c r="C198" s="36">
        <v>2015.0</v>
      </c>
      <c r="D198" s="37" t="s">
        <v>5</v>
      </c>
      <c r="E198" s="37" t="s">
        <v>29</v>
      </c>
      <c r="F198" s="106">
        <v>74.9</v>
      </c>
    </row>
    <row r="199">
      <c r="A199" s="24" t="s">
        <v>35</v>
      </c>
      <c r="B199" s="24" t="s">
        <v>399</v>
      </c>
      <c r="C199" s="36">
        <v>2015.0</v>
      </c>
      <c r="D199" s="37" t="s">
        <v>5</v>
      </c>
      <c r="E199" s="37" t="s">
        <v>29</v>
      </c>
      <c r="F199" s="106">
        <v>74.5</v>
      </c>
    </row>
    <row r="200">
      <c r="A200" s="27" t="s">
        <v>3</v>
      </c>
      <c r="B200" s="24" t="s">
        <v>400</v>
      </c>
      <c r="C200" s="38">
        <v>2016.0</v>
      </c>
      <c r="D200" s="37" t="s">
        <v>5</v>
      </c>
      <c r="E200" s="37" t="s">
        <v>29</v>
      </c>
      <c r="F200" s="38">
        <v>74.8</v>
      </c>
    </row>
    <row r="201">
      <c r="A201" s="27" t="s">
        <v>4</v>
      </c>
      <c r="B201" s="24" t="s">
        <v>378</v>
      </c>
      <c r="C201" s="38">
        <v>2016.0</v>
      </c>
      <c r="D201" s="37" t="s">
        <v>5</v>
      </c>
      <c r="E201" s="37" t="s">
        <v>29</v>
      </c>
      <c r="F201" s="38">
        <v>76.3</v>
      </c>
    </row>
    <row r="202">
      <c r="A202" s="24" t="s">
        <v>5</v>
      </c>
      <c r="B202" s="24" t="s">
        <v>384</v>
      </c>
      <c r="C202" s="38">
        <v>2016.0</v>
      </c>
      <c r="D202" s="37" t="s">
        <v>5</v>
      </c>
      <c r="E202" s="37" t="s">
        <v>29</v>
      </c>
      <c r="F202" s="38">
        <v>76.2</v>
      </c>
    </row>
    <row r="203">
      <c r="A203" s="24" t="s">
        <v>6</v>
      </c>
      <c r="B203" s="24" t="s">
        <v>394</v>
      </c>
      <c r="C203" s="38">
        <v>2016.0</v>
      </c>
      <c r="D203" s="37" t="s">
        <v>5</v>
      </c>
      <c r="E203" s="37" t="s">
        <v>29</v>
      </c>
      <c r="F203" s="38">
        <v>76.2</v>
      </c>
    </row>
    <row r="204">
      <c r="A204" s="24" t="s">
        <v>7</v>
      </c>
      <c r="B204" s="24" t="s">
        <v>385</v>
      </c>
      <c r="C204" s="38">
        <v>2016.0</v>
      </c>
      <c r="D204" s="37" t="s">
        <v>5</v>
      </c>
      <c r="E204" s="37" t="s">
        <v>29</v>
      </c>
      <c r="F204" s="38">
        <v>74.5</v>
      </c>
    </row>
    <row r="205">
      <c r="A205" s="24" t="s">
        <v>8</v>
      </c>
      <c r="B205" s="24" t="s">
        <v>405</v>
      </c>
      <c r="C205" s="38">
        <v>2016.0</v>
      </c>
      <c r="D205" s="37" t="s">
        <v>5</v>
      </c>
      <c r="E205" s="37" t="s">
        <v>29</v>
      </c>
      <c r="F205" s="38">
        <v>76.7</v>
      </c>
    </row>
    <row r="206">
      <c r="A206" s="24" t="s">
        <v>9</v>
      </c>
      <c r="B206" s="24" t="s">
        <v>397</v>
      </c>
      <c r="C206" s="38">
        <v>2016.0</v>
      </c>
      <c r="D206" s="37" t="s">
        <v>5</v>
      </c>
      <c r="E206" s="37" t="s">
        <v>29</v>
      </c>
      <c r="F206" s="38">
        <v>75.5</v>
      </c>
    </row>
    <row r="207">
      <c r="A207" s="24" t="s">
        <v>10</v>
      </c>
      <c r="B207" s="24" t="s">
        <v>388</v>
      </c>
      <c r="C207" s="38">
        <v>2016.0</v>
      </c>
      <c r="D207" s="37" t="s">
        <v>5</v>
      </c>
      <c r="E207" s="37" t="s">
        <v>29</v>
      </c>
      <c r="F207" s="38">
        <v>72.7</v>
      </c>
    </row>
    <row r="208">
      <c r="A208" s="24" t="s">
        <v>11</v>
      </c>
      <c r="B208" s="24" t="s">
        <v>402</v>
      </c>
      <c r="C208" s="38">
        <v>2016.0</v>
      </c>
      <c r="D208" s="37" t="s">
        <v>5</v>
      </c>
      <c r="E208" s="37" t="s">
        <v>29</v>
      </c>
      <c r="F208" s="38">
        <v>76.0</v>
      </c>
    </row>
    <row r="209">
      <c r="A209" s="24" t="s">
        <v>12</v>
      </c>
      <c r="B209" s="24" t="s">
        <v>401</v>
      </c>
      <c r="C209" s="38">
        <v>2016.0</v>
      </c>
      <c r="D209" s="37" t="s">
        <v>5</v>
      </c>
      <c r="E209" s="37" t="s">
        <v>29</v>
      </c>
      <c r="F209" s="38">
        <v>76.7</v>
      </c>
    </row>
    <row r="210">
      <c r="A210" s="24" t="s">
        <v>13</v>
      </c>
      <c r="B210" s="24" t="s">
        <v>403</v>
      </c>
      <c r="C210" s="38">
        <v>2016.0</v>
      </c>
      <c r="D210" s="37" t="s">
        <v>5</v>
      </c>
      <c r="E210" s="37" t="s">
        <v>29</v>
      </c>
      <c r="F210" s="38">
        <v>75.1</v>
      </c>
    </row>
    <row r="211">
      <c r="A211" s="24" t="s">
        <v>14</v>
      </c>
      <c r="B211" s="24" t="s">
        <v>395</v>
      </c>
      <c r="C211" s="38">
        <v>2016.0</v>
      </c>
      <c r="D211" s="37" t="s">
        <v>5</v>
      </c>
      <c r="E211" s="37" t="s">
        <v>29</v>
      </c>
      <c r="F211" s="38">
        <v>74.5</v>
      </c>
    </row>
    <row r="212">
      <c r="A212" s="24" t="s">
        <v>15</v>
      </c>
      <c r="B212" s="24" t="s">
        <v>377</v>
      </c>
      <c r="C212" s="38">
        <v>2016.0</v>
      </c>
      <c r="D212" s="37" t="s">
        <v>5</v>
      </c>
      <c r="E212" s="37" t="s">
        <v>29</v>
      </c>
      <c r="F212" s="38">
        <v>73.0</v>
      </c>
    </row>
    <row r="213">
      <c r="A213" s="24" t="s">
        <v>16</v>
      </c>
      <c r="B213" s="24" t="s">
        <v>382</v>
      </c>
      <c r="C213" s="38">
        <v>2016.0</v>
      </c>
      <c r="D213" s="37" t="s">
        <v>5</v>
      </c>
      <c r="E213" s="37" t="s">
        <v>29</v>
      </c>
      <c r="F213" s="38">
        <v>73.6</v>
      </c>
    </row>
    <row r="214">
      <c r="A214" s="24" t="s">
        <v>17</v>
      </c>
      <c r="B214" s="24" t="s">
        <v>404</v>
      </c>
      <c r="C214" s="38">
        <v>2016.0</v>
      </c>
      <c r="D214" s="37" t="s">
        <v>5</v>
      </c>
      <c r="E214" s="37" t="s">
        <v>29</v>
      </c>
      <c r="F214" s="38">
        <v>75.5</v>
      </c>
    </row>
    <row r="215">
      <c r="A215" s="24" t="s">
        <v>18</v>
      </c>
      <c r="B215" s="24" t="s">
        <v>383</v>
      </c>
      <c r="C215" s="38">
        <v>2016.0</v>
      </c>
      <c r="D215" s="37" t="s">
        <v>5</v>
      </c>
      <c r="E215" s="37" t="s">
        <v>29</v>
      </c>
      <c r="F215" s="38">
        <v>74.8</v>
      </c>
    </row>
    <row r="216">
      <c r="A216" s="24" t="s">
        <v>19</v>
      </c>
      <c r="B216" s="24" t="s">
        <v>380</v>
      </c>
      <c r="C216" s="38">
        <v>2016.0</v>
      </c>
      <c r="D216" s="37" t="s">
        <v>5</v>
      </c>
      <c r="E216" s="37" t="s">
        <v>29</v>
      </c>
      <c r="F216" s="38">
        <v>73.4</v>
      </c>
    </row>
    <row r="217">
      <c r="A217" s="24" t="s">
        <v>20</v>
      </c>
      <c r="B217" s="24" t="s">
        <v>387</v>
      </c>
      <c r="C217" s="38">
        <v>2016.0</v>
      </c>
      <c r="D217" s="37" t="s">
        <v>5</v>
      </c>
      <c r="E217" s="37" t="s">
        <v>29</v>
      </c>
      <c r="F217" s="38">
        <v>74.3</v>
      </c>
    </row>
    <row r="218">
      <c r="A218" s="24" t="s">
        <v>21</v>
      </c>
      <c r="B218" s="24" t="s">
        <v>393</v>
      </c>
      <c r="C218" s="38">
        <v>2016.0</v>
      </c>
      <c r="D218" s="37" t="s">
        <v>5</v>
      </c>
      <c r="E218" s="37" t="s">
        <v>29</v>
      </c>
      <c r="F218" s="38">
        <v>75.1</v>
      </c>
    </row>
    <row r="219">
      <c r="A219" s="24" t="s">
        <v>22</v>
      </c>
      <c r="B219" s="24" t="s">
        <v>408</v>
      </c>
      <c r="C219" s="38">
        <v>2016.0</v>
      </c>
      <c r="D219" s="37" t="s">
        <v>5</v>
      </c>
      <c r="E219" s="37" t="s">
        <v>29</v>
      </c>
      <c r="F219" s="38">
        <v>77.8</v>
      </c>
    </row>
    <row r="220">
      <c r="A220" s="24" t="s">
        <v>23</v>
      </c>
      <c r="B220" s="24" t="s">
        <v>379</v>
      </c>
      <c r="C220" s="38">
        <v>2016.0</v>
      </c>
      <c r="D220" s="37" t="s">
        <v>5</v>
      </c>
      <c r="E220" s="37" t="s">
        <v>29</v>
      </c>
      <c r="F220" s="38">
        <v>72.8</v>
      </c>
    </row>
    <row r="221">
      <c r="A221" s="24" t="s">
        <v>24</v>
      </c>
      <c r="B221" s="24" t="s">
        <v>386</v>
      </c>
      <c r="C221" s="38">
        <v>2016.0</v>
      </c>
      <c r="D221" s="37" t="s">
        <v>5</v>
      </c>
      <c r="E221" s="37" t="s">
        <v>29</v>
      </c>
      <c r="F221" s="38">
        <v>73.6</v>
      </c>
    </row>
    <row r="222">
      <c r="A222" s="24" t="s">
        <v>25</v>
      </c>
      <c r="B222" s="24" t="s">
        <v>406</v>
      </c>
      <c r="C222" s="38">
        <v>2016.0</v>
      </c>
      <c r="D222" s="37" t="s">
        <v>5</v>
      </c>
      <c r="E222" s="37" t="s">
        <v>29</v>
      </c>
      <c r="F222" s="38">
        <v>75.6</v>
      </c>
    </row>
    <row r="223">
      <c r="A223" s="24" t="s">
        <v>26</v>
      </c>
      <c r="B223" s="24" t="s">
        <v>392</v>
      </c>
      <c r="C223" s="38">
        <v>2016.0</v>
      </c>
      <c r="D223" s="37" t="s">
        <v>5</v>
      </c>
      <c r="E223" s="37" t="s">
        <v>29</v>
      </c>
      <c r="F223" s="38">
        <v>75.6</v>
      </c>
    </row>
    <row r="224">
      <c r="A224" s="24" t="s">
        <v>27</v>
      </c>
      <c r="B224" s="24" t="s">
        <v>389</v>
      </c>
      <c r="C224" s="38">
        <v>2016.0</v>
      </c>
      <c r="D224" s="37" t="s">
        <v>5</v>
      </c>
      <c r="E224" s="37" t="s">
        <v>29</v>
      </c>
      <c r="F224" s="38">
        <v>74.7</v>
      </c>
    </row>
    <row r="225">
      <c r="A225" s="24" t="s">
        <v>28</v>
      </c>
      <c r="B225" s="24" t="s">
        <v>391</v>
      </c>
      <c r="C225" s="38">
        <v>2016.0</v>
      </c>
      <c r="D225" s="37" t="s">
        <v>5</v>
      </c>
      <c r="E225" s="37" t="s">
        <v>29</v>
      </c>
      <c r="F225" s="38">
        <v>75.6</v>
      </c>
    </row>
    <row r="226">
      <c r="A226" s="24" t="s">
        <v>29</v>
      </c>
      <c r="B226" s="24" t="s">
        <v>396</v>
      </c>
      <c r="C226" s="38">
        <v>2016.0</v>
      </c>
      <c r="D226" s="37" t="s">
        <v>5</v>
      </c>
      <c r="E226" s="37" t="s">
        <v>29</v>
      </c>
      <c r="F226" s="38">
        <v>76.2</v>
      </c>
    </row>
    <row r="227">
      <c r="A227" s="24" t="s">
        <v>30</v>
      </c>
      <c r="B227" s="24" t="s">
        <v>376</v>
      </c>
      <c r="C227" s="38">
        <v>2016.0</v>
      </c>
      <c r="D227" s="37" t="s">
        <v>5</v>
      </c>
      <c r="E227" s="37" t="s">
        <v>29</v>
      </c>
      <c r="F227" s="38">
        <v>73.3</v>
      </c>
    </row>
    <row r="228">
      <c r="A228" s="24" t="s">
        <v>31</v>
      </c>
      <c r="B228" s="24" t="s">
        <v>407</v>
      </c>
      <c r="C228" s="38">
        <v>2016.0</v>
      </c>
      <c r="D228" s="37" t="s">
        <v>5</v>
      </c>
      <c r="E228" s="37" t="s">
        <v>29</v>
      </c>
      <c r="F228" s="38">
        <v>75.7</v>
      </c>
    </row>
    <row r="229">
      <c r="A229" s="24" t="s">
        <v>32</v>
      </c>
      <c r="B229" s="24" t="s">
        <v>381</v>
      </c>
      <c r="C229" s="38">
        <v>2016.0</v>
      </c>
      <c r="D229" s="37" t="s">
        <v>5</v>
      </c>
      <c r="E229" s="37" t="s">
        <v>29</v>
      </c>
      <c r="F229" s="38">
        <v>73.7</v>
      </c>
    </row>
    <row r="230">
      <c r="A230" s="24" t="s">
        <v>33</v>
      </c>
      <c r="B230" s="24" t="s">
        <v>390</v>
      </c>
      <c r="C230" s="38">
        <v>2016.0</v>
      </c>
      <c r="D230" s="37" t="s">
        <v>5</v>
      </c>
      <c r="E230" s="37" t="s">
        <v>29</v>
      </c>
      <c r="F230" s="38">
        <v>73.6</v>
      </c>
    </row>
    <row r="231">
      <c r="A231" s="24" t="s">
        <v>34</v>
      </c>
      <c r="B231" s="24" t="s">
        <v>398</v>
      </c>
      <c r="C231" s="38">
        <v>2016.0</v>
      </c>
      <c r="D231" s="37" t="s">
        <v>5</v>
      </c>
      <c r="E231" s="37" t="s">
        <v>29</v>
      </c>
      <c r="F231" s="38">
        <v>74.5</v>
      </c>
    </row>
    <row r="232">
      <c r="A232" s="24" t="s">
        <v>35</v>
      </c>
      <c r="B232" s="24" t="s">
        <v>399</v>
      </c>
      <c r="C232" s="38">
        <v>2016.0</v>
      </c>
      <c r="D232" s="37" t="s">
        <v>5</v>
      </c>
      <c r="E232" s="37" t="s">
        <v>29</v>
      </c>
      <c r="F232" s="38">
        <v>74.1</v>
      </c>
    </row>
    <row r="233">
      <c r="A233" s="27" t="s">
        <v>3</v>
      </c>
      <c r="B233" s="24" t="s">
        <v>400</v>
      </c>
      <c r="C233" s="38">
        <v>2017.0</v>
      </c>
      <c r="D233" s="37" t="s">
        <v>5</v>
      </c>
      <c r="E233" s="37" t="s">
        <v>29</v>
      </c>
      <c r="F233" s="38">
        <v>74.8</v>
      </c>
    </row>
    <row r="234">
      <c r="A234" s="27" t="s">
        <v>4</v>
      </c>
      <c r="B234" s="24" t="s">
        <v>378</v>
      </c>
      <c r="C234" s="38">
        <v>2017.0</v>
      </c>
      <c r="D234" s="37" t="s">
        <v>5</v>
      </c>
      <c r="E234" s="37" t="s">
        <v>29</v>
      </c>
      <c r="F234" s="38">
        <v>76.3</v>
      </c>
    </row>
    <row r="235">
      <c r="A235" s="24" t="s">
        <v>5</v>
      </c>
      <c r="B235" s="24" t="s">
        <v>384</v>
      </c>
      <c r="C235" s="38">
        <v>2017.0</v>
      </c>
      <c r="D235" s="37" t="s">
        <v>5</v>
      </c>
      <c r="E235" s="37" t="s">
        <v>29</v>
      </c>
      <c r="F235" s="38">
        <v>76.3</v>
      </c>
    </row>
    <row r="236">
      <c r="A236" s="24" t="s">
        <v>6</v>
      </c>
      <c r="B236" s="24" t="s">
        <v>394</v>
      </c>
      <c r="C236" s="38">
        <v>2017.0</v>
      </c>
      <c r="D236" s="37" t="s">
        <v>5</v>
      </c>
      <c r="E236" s="37" t="s">
        <v>29</v>
      </c>
      <c r="F236" s="38">
        <v>76.4</v>
      </c>
    </row>
    <row r="237">
      <c r="A237" s="24" t="s">
        <v>7</v>
      </c>
      <c r="B237" s="24" t="s">
        <v>385</v>
      </c>
      <c r="C237" s="38">
        <v>2017.0</v>
      </c>
      <c r="D237" s="37" t="s">
        <v>5</v>
      </c>
      <c r="E237" s="37" t="s">
        <v>29</v>
      </c>
      <c r="F237" s="38">
        <v>74.5</v>
      </c>
    </row>
    <row r="238">
      <c r="A238" s="24" t="s">
        <v>8</v>
      </c>
      <c r="B238" s="24" t="s">
        <v>405</v>
      </c>
      <c r="C238" s="38">
        <v>2017.0</v>
      </c>
      <c r="D238" s="37" t="s">
        <v>5</v>
      </c>
      <c r="E238" s="37" t="s">
        <v>29</v>
      </c>
      <c r="F238" s="38">
        <v>76.8</v>
      </c>
    </row>
    <row r="239">
      <c r="A239" s="24" t="s">
        <v>9</v>
      </c>
      <c r="B239" s="24" t="s">
        <v>397</v>
      </c>
      <c r="C239" s="38">
        <v>2017.0</v>
      </c>
      <c r="D239" s="37" t="s">
        <v>5</v>
      </c>
      <c r="E239" s="37" t="s">
        <v>29</v>
      </c>
      <c r="F239" s="38">
        <v>75.5</v>
      </c>
    </row>
    <row r="240">
      <c r="A240" s="24" t="s">
        <v>10</v>
      </c>
      <c r="B240" s="24" t="s">
        <v>388</v>
      </c>
      <c r="C240" s="38">
        <v>2017.0</v>
      </c>
      <c r="D240" s="37" t="s">
        <v>5</v>
      </c>
      <c r="E240" s="37" t="s">
        <v>29</v>
      </c>
      <c r="F240" s="38">
        <v>72.5</v>
      </c>
    </row>
    <row r="241">
      <c r="A241" s="24" t="s">
        <v>11</v>
      </c>
      <c r="B241" s="24" t="s">
        <v>402</v>
      </c>
      <c r="C241" s="38">
        <v>2017.0</v>
      </c>
      <c r="D241" s="37" t="s">
        <v>5</v>
      </c>
      <c r="E241" s="37" t="s">
        <v>29</v>
      </c>
      <c r="F241" s="38">
        <v>76.0</v>
      </c>
    </row>
    <row r="242">
      <c r="A242" s="24" t="s">
        <v>12</v>
      </c>
      <c r="B242" s="24" t="s">
        <v>401</v>
      </c>
      <c r="C242" s="38">
        <v>2017.0</v>
      </c>
      <c r="D242" s="37" t="s">
        <v>5</v>
      </c>
      <c r="E242" s="37" t="s">
        <v>29</v>
      </c>
      <c r="F242" s="38">
        <v>76.8</v>
      </c>
    </row>
    <row r="243">
      <c r="A243" s="24" t="s">
        <v>13</v>
      </c>
      <c r="B243" s="24" t="s">
        <v>403</v>
      </c>
      <c r="C243" s="38">
        <v>2017.0</v>
      </c>
      <c r="D243" s="37" t="s">
        <v>5</v>
      </c>
      <c r="E243" s="37" t="s">
        <v>29</v>
      </c>
      <c r="F243" s="38">
        <v>75.1</v>
      </c>
    </row>
    <row r="244">
      <c r="A244" s="24" t="s">
        <v>14</v>
      </c>
      <c r="B244" s="24" t="s">
        <v>395</v>
      </c>
      <c r="C244" s="38">
        <v>2017.0</v>
      </c>
      <c r="D244" s="37" t="s">
        <v>5</v>
      </c>
      <c r="E244" s="37" t="s">
        <v>29</v>
      </c>
      <c r="F244" s="38">
        <v>74.4</v>
      </c>
    </row>
    <row r="245">
      <c r="A245" s="24" t="s">
        <v>15</v>
      </c>
      <c r="B245" s="24" t="s">
        <v>377</v>
      </c>
      <c r="C245" s="38">
        <v>2017.0</v>
      </c>
      <c r="D245" s="37" t="s">
        <v>5</v>
      </c>
      <c r="E245" s="37" t="s">
        <v>29</v>
      </c>
      <c r="F245" s="38">
        <v>72.8</v>
      </c>
    </row>
    <row r="246">
      <c r="A246" s="24" t="s">
        <v>16</v>
      </c>
      <c r="B246" s="24" t="s">
        <v>382</v>
      </c>
      <c r="C246" s="38">
        <v>2017.0</v>
      </c>
      <c r="D246" s="37" t="s">
        <v>5</v>
      </c>
      <c r="E246" s="37" t="s">
        <v>29</v>
      </c>
      <c r="F246" s="38">
        <v>73.5</v>
      </c>
    </row>
    <row r="247">
      <c r="A247" s="24" t="s">
        <v>17</v>
      </c>
      <c r="B247" s="24" t="s">
        <v>404</v>
      </c>
      <c r="C247" s="38">
        <v>2017.0</v>
      </c>
      <c r="D247" s="37" t="s">
        <v>5</v>
      </c>
      <c r="E247" s="37" t="s">
        <v>29</v>
      </c>
      <c r="F247" s="38">
        <v>75.5</v>
      </c>
    </row>
    <row r="248">
      <c r="A248" s="24" t="s">
        <v>18</v>
      </c>
      <c r="B248" s="24" t="s">
        <v>383</v>
      </c>
      <c r="C248" s="38">
        <v>2017.0</v>
      </c>
      <c r="D248" s="37" t="s">
        <v>5</v>
      </c>
      <c r="E248" s="37" t="s">
        <v>29</v>
      </c>
      <c r="F248" s="38">
        <v>74.8</v>
      </c>
    </row>
    <row r="249">
      <c r="A249" s="24" t="s">
        <v>19</v>
      </c>
      <c r="B249" s="24" t="s">
        <v>380</v>
      </c>
      <c r="C249" s="38">
        <v>2017.0</v>
      </c>
      <c r="D249" s="37" t="s">
        <v>5</v>
      </c>
      <c r="E249" s="37" t="s">
        <v>29</v>
      </c>
      <c r="F249" s="38">
        <v>73.3</v>
      </c>
    </row>
    <row r="250">
      <c r="A250" s="24" t="s">
        <v>20</v>
      </c>
      <c r="B250" s="24" t="s">
        <v>387</v>
      </c>
      <c r="C250" s="38">
        <v>2017.0</v>
      </c>
      <c r="D250" s="37" t="s">
        <v>5</v>
      </c>
      <c r="E250" s="37" t="s">
        <v>29</v>
      </c>
      <c r="F250" s="38">
        <v>74.2</v>
      </c>
    </row>
    <row r="251">
      <c r="A251" s="24" t="s">
        <v>21</v>
      </c>
      <c r="B251" s="24" t="s">
        <v>393</v>
      </c>
      <c r="C251" s="38">
        <v>2017.0</v>
      </c>
      <c r="D251" s="37" t="s">
        <v>5</v>
      </c>
      <c r="E251" s="37" t="s">
        <v>29</v>
      </c>
      <c r="F251" s="38">
        <v>75.1</v>
      </c>
    </row>
    <row r="252">
      <c r="A252" s="24" t="s">
        <v>22</v>
      </c>
      <c r="B252" s="24" t="s">
        <v>408</v>
      </c>
      <c r="C252" s="38">
        <v>2017.0</v>
      </c>
      <c r="D252" s="37" t="s">
        <v>5</v>
      </c>
      <c r="E252" s="37" t="s">
        <v>29</v>
      </c>
      <c r="F252" s="38">
        <v>78.0</v>
      </c>
    </row>
    <row r="253">
      <c r="A253" s="24" t="s">
        <v>23</v>
      </c>
      <c r="B253" s="24" t="s">
        <v>379</v>
      </c>
      <c r="C253" s="38">
        <v>2017.0</v>
      </c>
      <c r="D253" s="37" t="s">
        <v>5</v>
      </c>
      <c r="E253" s="37" t="s">
        <v>29</v>
      </c>
      <c r="F253" s="38">
        <v>72.7</v>
      </c>
    </row>
    <row r="254">
      <c r="A254" s="24" t="s">
        <v>24</v>
      </c>
      <c r="B254" s="24" t="s">
        <v>386</v>
      </c>
      <c r="C254" s="38">
        <v>2017.0</v>
      </c>
      <c r="D254" s="37" t="s">
        <v>5</v>
      </c>
      <c r="E254" s="37" t="s">
        <v>29</v>
      </c>
      <c r="F254" s="38">
        <v>73.5</v>
      </c>
    </row>
    <row r="255">
      <c r="A255" s="24" t="s">
        <v>25</v>
      </c>
      <c r="B255" s="24" t="s">
        <v>406</v>
      </c>
      <c r="C255" s="38">
        <v>2017.0</v>
      </c>
      <c r="D255" s="37" t="s">
        <v>5</v>
      </c>
      <c r="E255" s="37" t="s">
        <v>29</v>
      </c>
      <c r="F255" s="38">
        <v>75.6</v>
      </c>
    </row>
    <row r="256">
      <c r="A256" s="24" t="s">
        <v>26</v>
      </c>
      <c r="B256" s="24" t="s">
        <v>392</v>
      </c>
      <c r="C256" s="38">
        <v>2017.0</v>
      </c>
      <c r="D256" s="37" t="s">
        <v>5</v>
      </c>
      <c r="E256" s="37" t="s">
        <v>29</v>
      </c>
      <c r="F256" s="38">
        <v>75.7</v>
      </c>
    </row>
    <row r="257">
      <c r="A257" s="24" t="s">
        <v>27</v>
      </c>
      <c r="B257" s="24" t="s">
        <v>389</v>
      </c>
      <c r="C257" s="38">
        <v>2017.0</v>
      </c>
      <c r="D257" s="37" t="s">
        <v>5</v>
      </c>
      <c r="E257" s="37" t="s">
        <v>29</v>
      </c>
      <c r="F257" s="38">
        <v>74.7</v>
      </c>
    </row>
    <row r="258">
      <c r="A258" s="24" t="s">
        <v>28</v>
      </c>
      <c r="B258" s="24" t="s">
        <v>391</v>
      </c>
      <c r="C258" s="38">
        <v>2017.0</v>
      </c>
      <c r="D258" s="37" t="s">
        <v>5</v>
      </c>
      <c r="E258" s="37" t="s">
        <v>29</v>
      </c>
      <c r="F258" s="38">
        <v>75.7</v>
      </c>
    </row>
    <row r="259">
      <c r="A259" s="24" t="s">
        <v>29</v>
      </c>
      <c r="B259" s="24" t="s">
        <v>396</v>
      </c>
      <c r="C259" s="38">
        <v>2017.0</v>
      </c>
      <c r="D259" s="37" t="s">
        <v>5</v>
      </c>
      <c r="E259" s="37" t="s">
        <v>29</v>
      </c>
      <c r="F259" s="38">
        <v>76.3</v>
      </c>
    </row>
    <row r="260">
      <c r="A260" s="24" t="s">
        <v>30</v>
      </c>
      <c r="B260" s="24" t="s">
        <v>376</v>
      </c>
      <c r="C260" s="38">
        <v>2017.0</v>
      </c>
      <c r="D260" s="37" t="s">
        <v>5</v>
      </c>
      <c r="E260" s="37" t="s">
        <v>29</v>
      </c>
      <c r="F260" s="38">
        <v>73.2</v>
      </c>
    </row>
    <row r="261">
      <c r="A261" s="24" t="s">
        <v>31</v>
      </c>
      <c r="B261" s="24" t="s">
        <v>407</v>
      </c>
      <c r="C261" s="38">
        <v>2017.0</v>
      </c>
      <c r="D261" s="37" t="s">
        <v>5</v>
      </c>
      <c r="E261" s="37" t="s">
        <v>29</v>
      </c>
      <c r="F261" s="38">
        <v>75.7</v>
      </c>
    </row>
    <row r="262">
      <c r="A262" s="24" t="s">
        <v>32</v>
      </c>
      <c r="B262" s="24" t="s">
        <v>381</v>
      </c>
      <c r="C262" s="38">
        <v>2017.0</v>
      </c>
      <c r="D262" s="37" t="s">
        <v>5</v>
      </c>
      <c r="E262" s="37" t="s">
        <v>29</v>
      </c>
      <c r="F262" s="38">
        <v>73.5</v>
      </c>
    </row>
    <row r="263">
      <c r="A263" s="24" t="s">
        <v>33</v>
      </c>
      <c r="B263" s="24" t="s">
        <v>390</v>
      </c>
      <c r="C263" s="38">
        <v>2017.0</v>
      </c>
      <c r="D263" s="37" t="s">
        <v>5</v>
      </c>
      <c r="E263" s="37" t="s">
        <v>29</v>
      </c>
      <c r="F263" s="38">
        <v>73.5</v>
      </c>
    </row>
    <row r="264">
      <c r="A264" s="24" t="s">
        <v>34</v>
      </c>
      <c r="B264" s="24" t="s">
        <v>398</v>
      </c>
      <c r="C264" s="38">
        <v>2017.0</v>
      </c>
      <c r="D264" s="37" t="s">
        <v>5</v>
      </c>
      <c r="E264" s="37" t="s">
        <v>29</v>
      </c>
      <c r="F264" s="38">
        <v>74.4</v>
      </c>
    </row>
    <row r="265">
      <c r="A265" s="24" t="s">
        <v>35</v>
      </c>
      <c r="B265" s="24" t="s">
        <v>399</v>
      </c>
      <c r="C265" s="38">
        <v>2017.0</v>
      </c>
      <c r="D265" s="37" t="s">
        <v>5</v>
      </c>
      <c r="E265" s="37" t="s">
        <v>29</v>
      </c>
      <c r="F265" s="38">
        <v>74.1</v>
      </c>
    </row>
    <row r="266">
      <c r="A266" s="27" t="s">
        <v>3</v>
      </c>
      <c r="B266" s="24" t="s">
        <v>400</v>
      </c>
      <c r="C266" s="38">
        <v>2018.0</v>
      </c>
      <c r="D266" s="37" t="s">
        <v>5</v>
      </c>
      <c r="E266" s="37" t="s">
        <v>29</v>
      </c>
      <c r="F266" s="38">
        <v>74.9</v>
      </c>
    </row>
    <row r="267">
      <c r="A267" s="27" t="s">
        <v>4</v>
      </c>
      <c r="B267" s="24" t="s">
        <v>378</v>
      </c>
      <c r="C267" s="38">
        <v>2018.0</v>
      </c>
      <c r="D267" s="37" t="s">
        <v>5</v>
      </c>
      <c r="E267" s="37" t="s">
        <v>29</v>
      </c>
      <c r="F267" s="38">
        <v>76.6</v>
      </c>
    </row>
    <row r="268">
      <c r="A268" s="24" t="s">
        <v>5</v>
      </c>
      <c r="B268" s="24" t="s">
        <v>384</v>
      </c>
      <c r="C268" s="38">
        <v>2018.0</v>
      </c>
      <c r="D268" s="37" t="s">
        <v>5</v>
      </c>
      <c r="E268" s="37" t="s">
        <v>29</v>
      </c>
      <c r="F268" s="38">
        <v>76.2</v>
      </c>
    </row>
    <row r="269">
      <c r="A269" s="24" t="s">
        <v>6</v>
      </c>
      <c r="B269" s="24" t="s">
        <v>394</v>
      </c>
      <c r="C269" s="38">
        <v>2018.0</v>
      </c>
      <c r="D269" s="37" t="s">
        <v>5</v>
      </c>
      <c r="E269" s="37" t="s">
        <v>29</v>
      </c>
      <c r="F269" s="38">
        <v>76.8</v>
      </c>
    </row>
    <row r="270">
      <c r="A270" s="24" t="s">
        <v>7</v>
      </c>
      <c r="B270" s="24" t="s">
        <v>385</v>
      </c>
      <c r="C270" s="38">
        <v>2018.0</v>
      </c>
      <c r="D270" s="37" t="s">
        <v>5</v>
      </c>
      <c r="E270" s="37" t="s">
        <v>29</v>
      </c>
      <c r="F270" s="38">
        <v>74.1</v>
      </c>
    </row>
    <row r="271">
      <c r="A271" s="24" t="s">
        <v>8</v>
      </c>
      <c r="B271" s="24" t="s">
        <v>405</v>
      </c>
      <c r="C271" s="38">
        <v>2018.0</v>
      </c>
      <c r="D271" s="37" t="s">
        <v>5</v>
      </c>
      <c r="E271" s="37" t="s">
        <v>29</v>
      </c>
      <c r="F271" s="38">
        <v>76.8</v>
      </c>
    </row>
    <row r="272">
      <c r="A272" s="24" t="s">
        <v>9</v>
      </c>
      <c r="B272" s="24" t="s">
        <v>397</v>
      </c>
      <c r="C272" s="38">
        <v>2018.0</v>
      </c>
      <c r="D272" s="37" t="s">
        <v>5</v>
      </c>
      <c r="E272" s="37" t="s">
        <v>29</v>
      </c>
      <c r="F272" s="38">
        <v>75.8</v>
      </c>
    </row>
    <row r="273">
      <c r="A273" s="24" t="s">
        <v>10</v>
      </c>
      <c r="B273" s="24" t="s">
        <v>388</v>
      </c>
      <c r="C273" s="38">
        <v>2018.0</v>
      </c>
      <c r="D273" s="37" t="s">
        <v>5</v>
      </c>
      <c r="E273" s="37" t="s">
        <v>29</v>
      </c>
      <c r="F273" s="38">
        <v>72.6</v>
      </c>
    </row>
    <row r="274">
      <c r="A274" s="24" t="s">
        <v>11</v>
      </c>
      <c r="B274" s="24" t="s">
        <v>402</v>
      </c>
      <c r="C274" s="38">
        <v>2018.0</v>
      </c>
      <c r="D274" s="37" t="s">
        <v>5</v>
      </c>
      <c r="E274" s="37" t="s">
        <v>29</v>
      </c>
      <c r="F274" s="38">
        <v>76.3</v>
      </c>
    </row>
    <row r="275">
      <c r="A275" s="24" t="s">
        <v>12</v>
      </c>
      <c r="B275" s="24" t="s">
        <v>401</v>
      </c>
      <c r="C275" s="38">
        <v>2018.0</v>
      </c>
      <c r="D275" s="37" t="s">
        <v>5</v>
      </c>
      <c r="E275" s="37" t="s">
        <v>29</v>
      </c>
      <c r="F275" s="38">
        <v>76.6</v>
      </c>
    </row>
    <row r="276">
      <c r="A276" s="24" t="s">
        <v>13</v>
      </c>
      <c r="B276" s="24" t="s">
        <v>403</v>
      </c>
      <c r="C276" s="38">
        <v>2018.0</v>
      </c>
      <c r="D276" s="37" t="s">
        <v>5</v>
      </c>
      <c r="E276" s="37" t="s">
        <v>29</v>
      </c>
      <c r="F276" s="38">
        <v>75.2</v>
      </c>
    </row>
    <row r="277">
      <c r="A277" s="24" t="s">
        <v>14</v>
      </c>
      <c r="B277" s="24" t="s">
        <v>395</v>
      </c>
      <c r="C277" s="38">
        <v>2018.0</v>
      </c>
      <c r="D277" s="37" t="s">
        <v>5</v>
      </c>
      <c r="E277" s="37" t="s">
        <v>29</v>
      </c>
      <c r="F277" s="38">
        <v>74.6</v>
      </c>
    </row>
    <row r="278">
      <c r="A278" s="24" t="s">
        <v>15</v>
      </c>
      <c r="B278" s="24" t="s">
        <v>377</v>
      </c>
      <c r="C278" s="38">
        <v>2018.0</v>
      </c>
      <c r="D278" s="37" t="s">
        <v>5</v>
      </c>
      <c r="E278" s="37" t="s">
        <v>29</v>
      </c>
      <c r="F278" s="38">
        <v>72.8</v>
      </c>
    </row>
    <row r="279">
      <c r="A279" s="24" t="s">
        <v>16</v>
      </c>
      <c r="B279" s="24" t="s">
        <v>382</v>
      </c>
      <c r="C279" s="38">
        <v>2018.0</v>
      </c>
      <c r="D279" s="37" t="s">
        <v>5</v>
      </c>
      <c r="E279" s="37" t="s">
        <v>29</v>
      </c>
      <c r="F279" s="38">
        <v>73.6</v>
      </c>
    </row>
    <row r="280">
      <c r="A280" s="24" t="s">
        <v>17</v>
      </c>
      <c r="B280" s="24" t="s">
        <v>404</v>
      </c>
      <c r="C280" s="38">
        <v>2018.0</v>
      </c>
      <c r="D280" s="37" t="s">
        <v>5</v>
      </c>
      <c r="E280" s="37" t="s">
        <v>29</v>
      </c>
      <c r="F280" s="38">
        <v>75.7</v>
      </c>
    </row>
    <row r="281">
      <c r="A281" s="24" t="s">
        <v>18</v>
      </c>
      <c r="B281" s="24" t="s">
        <v>383</v>
      </c>
      <c r="C281" s="38">
        <v>2018.0</v>
      </c>
      <c r="D281" s="37" t="s">
        <v>5</v>
      </c>
      <c r="E281" s="37" t="s">
        <v>29</v>
      </c>
      <c r="F281" s="38">
        <v>74.8</v>
      </c>
    </row>
    <row r="282">
      <c r="A282" s="24" t="s">
        <v>19</v>
      </c>
      <c r="B282" s="24" t="s">
        <v>380</v>
      </c>
      <c r="C282" s="38">
        <v>2018.0</v>
      </c>
      <c r="D282" s="37" t="s">
        <v>5</v>
      </c>
      <c r="E282" s="37" t="s">
        <v>29</v>
      </c>
      <c r="F282" s="38">
        <v>73.8</v>
      </c>
    </row>
    <row r="283">
      <c r="A283" s="24" t="s">
        <v>20</v>
      </c>
      <c r="B283" s="24" t="s">
        <v>387</v>
      </c>
      <c r="C283" s="38">
        <v>2018.0</v>
      </c>
      <c r="D283" s="37" t="s">
        <v>5</v>
      </c>
      <c r="E283" s="37" t="s">
        <v>29</v>
      </c>
      <c r="F283" s="38">
        <v>74.0</v>
      </c>
    </row>
    <row r="284">
      <c r="A284" s="24" t="s">
        <v>21</v>
      </c>
      <c r="B284" s="24" t="s">
        <v>393</v>
      </c>
      <c r="C284" s="38">
        <v>2018.0</v>
      </c>
      <c r="D284" s="37" t="s">
        <v>5</v>
      </c>
      <c r="E284" s="37" t="s">
        <v>29</v>
      </c>
      <c r="F284" s="38">
        <v>75.2</v>
      </c>
    </row>
    <row r="285">
      <c r="A285" s="24" t="s">
        <v>22</v>
      </c>
      <c r="B285" s="24" t="s">
        <v>408</v>
      </c>
      <c r="C285" s="38">
        <v>2018.0</v>
      </c>
      <c r="D285" s="37" t="s">
        <v>5</v>
      </c>
      <c r="E285" s="37" t="s">
        <v>29</v>
      </c>
      <c r="F285" s="38">
        <v>77.4</v>
      </c>
    </row>
    <row r="286">
      <c r="A286" s="24" t="s">
        <v>23</v>
      </c>
      <c r="B286" s="24" t="s">
        <v>379</v>
      </c>
      <c r="C286" s="38">
        <v>2018.0</v>
      </c>
      <c r="D286" s="37" t="s">
        <v>5</v>
      </c>
      <c r="E286" s="37" t="s">
        <v>29</v>
      </c>
      <c r="F286" s="38">
        <v>73.0</v>
      </c>
    </row>
    <row r="287">
      <c r="A287" s="24" t="s">
        <v>24</v>
      </c>
      <c r="B287" s="24" t="s">
        <v>386</v>
      </c>
      <c r="C287" s="38">
        <v>2018.0</v>
      </c>
      <c r="D287" s="37" t="s">
        <v>5</v>
      </c>
      <c r="E287" s="37" t="s">
        <v>29</v>
      </c>
      <c r="F287" s="38">
        <v>73.6</v>
      </c>
    </row>
    <row r="288">
      <c r="A288" s="24" t="s">
        <v>25</v>
      </c>
      <c r="B288" s="24" t="s">
        <v>406</v>
      </c>
      <c r="C288" s="38">
        <v>2018.0</v>
      </c>
      <c r="D288" s="37" t="s">
        <v>5</v>
      </c>
      <c r="E288" s="37" t="s">
        <v>29</v>
      </c>
      <c r="F288" s="38">
        <v>76.0</v>
      </c>
    </row>
    <row r="289">
      <c r="A289" s="24" t="s">
        <v>26</v>
      </c>
      <c r="B289" s="24" t="s">
        <v>392</v>
      </c>
      <c r="C289" s="38">
        <v>2018.0</v>
      </c>
      <c r="D289" s="37" t="s">
        <v>5</v>
      </c>
      <c r="E289" s="37" t="s">
        <v>29</v>
      </c>
      <c r="F289" s="38">
        <v>75.6</v>
      </c>
    </row>
    <row r="290">
      <c r="A290" s="24" t="s">
        <v>27</v>
      </c>
      <c r="B290" s="24" t="s">
        <v>389</v>
      </c>
      <c r="C290" s="38">
        <v>2018.0</v>
      </c>
      <c r="D290" s="37" t="s">
        <v>5</v>
      </c>
      <c r="E290" s="37" t="s">
        <v>29</v>
      </c>
      <c r="F290" s="38">
        <v>74.9</v>
      </c>
    </row>
    <row r="291">
      <c r="A291" s="24" t="s">
        <v>28</v>
      </c>
      <c r="B291" s="24" t="s">
        <v>391</v>
      </c>
      <c r="C291" s="38">
        <v>2018.0</v>
      </c>
      <c r="D291" s="37" t="s">
        <v>5</v>
      </c>
      <c r="E291" s="37" t="s">
        <v>29</v>
      </c>
      <c r="F291" s="38">
        <v>75.8</v>
      </c>
    </row>
    <row r="292">
      <c r="A292" s="24" t="s">
        <v>29</v>
      </c>
      <c r="B292" s="24" t="s">
        <v>396</v>
      </c>
      <c r="C292" s="38">
        <v>2018.0</v>
      </c>
      <c r="D292" s="37" t="s">
        <v>5</v>
      </c>
      <c r="E292" s="37" t="s">
        <v>29</v>
      </c>
      <c r="F292" s="38">
        <v>76.4</v>
      </c>
    </row>
    <row r="293">
      <c r="A293" s="24" t="s">
        <v>30</v>
      </c>
      <c r="B293" s="24" t="s">
        <v>376</v>
      </c>
      <c r="C293" s="38">
        <v>2018.0</v>
      </c>
      <c r="D293" s="37" t="s">
        <v>5</v>
      </c>
      <c r="E293" s="37" t="s">
        <v>29</v>
      </c>
      <c r="F293" s="38">
        <v>73.4</v>
      </c>
    </row>
    <row r="294">
      <c r="A294" s="24" t="s">
        <v>31</v>
      </c>
      <c r="B294" s="24" t="s">
        <v>407</v>
      </c>
      <c r="C294" s="38">
        <v>2018.0</v>
      </c>
      <c r="D294" s="37" t="s">
        <v>5</v>
      </c>
      <c r="E294" s="37" t="s">
        <v>29</v>
      </c>
      <c r="F294" s="38">
        <v>75.5</v>
      </c>
    </row>
    <row r="295">
      <c r="A295" s="24" t="s">
        <v>32</v>
      </c>
      <c r="B295" s="24" t="s">
        <v>381</v>
      </c>
      <c r="C295" s="38">
        <v>2018.0</v>
      </c>
      <c r="D295" s="37" t="s">
        <v>5</v>
      </c>
      <c r="E295" s="37" t="s">
        <v>29</v>
      </c>
      <c r="F295" s="38">
        <v>73.9</v>
      </c>
    </row>
    <row r="296">
      <c r="A296" s="24" t="s">
        <v>33</v>
      </c>
      <c r="B296" s="24" t="s">
        <v>390</v>
      </c>
      <c r="C296" s="38">
        <v>2018.0</v>
      </c>
      <c r="D296" s="37" t="s">
        <v>5</v>
      </c>
      <c r="E296" s="37" t="s">
        <v>29</v>
      </c>
      <c r="F296" s="38">
        <v>73.4</v>
      </c>
    </row>
    <row r="297">
      <c r="A297" s="24" t="s">
        <v>34</v>
      </c>
      <c r="B297" s="24" t="s">
        <v>398</v>
      </c>
      <c r="C297" s="38">
        <v>2018.0</v>
      </c>
      <c r="D297" s="37" t="s">
        <v>5</v>
      </c>
      <c r="E297" s="37" t="s">
        <v>29</v>
      </c>
      <c r="F297" s="38">
        <v>74.6</v>
      </c>
    </row>
    <row r="298">
      <c r="A298" s="24" t="s">
        <v>35</v>
      </c>
      <c r="B298" s="24" t="s">
        <v>399</v>
      </c>
      <c r="C298" s="38">
        <v>2018.0</v>
      </c>
      <c r="D298" s="37" t="s">
        <v>5</v>
      </c>
      <c r="E298" s="37" t="s">
        <v>29</v>
      </c>
      <c r="F298" s="38">
        <v>74.0</v>
      </c>
    </row>
    <row r="299">
      <c r="A299" s="27" t="s">
        <v>3</v>
      </c>
      <c r="B299" s="24" t="s">
        <v>400</v>
      </c>
      <c r="C299" s="38">
        <v>2019.0</v>
      </c>
      <c r="D299" s="37" t="s">
        <v>5</v>
      </c>
      <c r="E299" s="37" t="s">
        <v>29</v>
      </c>
      <c r="F299" s="38">
        <v>74.8</v>
      </c>
    </row>
    <row r="300">
      <c r="A300" s="27" t="s">
        <v>4</v>
      </c>
      <c r="B300" s="24" t="s">
        <v>378</v>
      </c>
      <c r="C300" s="38">
        <v>2019.0</v>
      </c>
      <c r="D300" s="37" t="s">
        <v>5</v>
      </c>
      <c r="E300" s="37" t="s">
        <v>29</v>
      </c>
      <c r="F300" s="38">
        <v>76.5</v>
      </c>
    </row>
    <row r="301">
      <c r="A301" s="24" t="s">
        <v>5</v>
      </c>
      <c r="B301" s="24" t="s">
        <v>384</v>
      </c>
      <c r="C301" s="38">
        <v>2019.0</v>
      </c>
      <c r="D301" s="37" t="s">
        <v>5</v>
      </c>
      <c r="E301" s="37" t="s">
        <v>29</v>
      </c>
      <c r="F301" s="38">
        <v>76.1</v>
      </c>
    </row>
    <row r="302">
      <c r="A302" s="24" t="s">
        <v>6</v>
      </c>
      <c r="B302" s="24" t="s">
        <v>394</v>
      </c>
      <c r="C302" s="38">
        <v>2019.0</v>
      </c>
      <c r="D302" s="37" t="s">
        <v>5</v>
      </c>
      <c r="E302" s="37" t="s">
        <v>29</v>
      </c>
      <c r="F302" s="38">
        <v>76.7</v>
      </c>
    </row>
    <row r="303">
      <c r="A303" s="24" t="s">
        <v>7</v>
      </c>
      <c r="B303" s="24" t="s">
        <v>385</v>
      </c>
      <c r="C303" s="38">
        <v>2019.0</v>
      </c>
      <c r="D303" s="37" t="s">
        <v>5</v>
      </c>
      <c r="E303" s="37" t="s">
        <v>29</v>
      </c>
      <c r="F303" s="38">
        <v>74.1</v>
      </c>
    </row>
    <row r="304">
      <c r="A304" s="24" t="s">
        <v>8</v>
      </c>
      <c r="B304" s="24" t="s">
        <v>405</v>
      </c>
      <c r="C304" s="38">
        <v>2019.0</v>
      </c>
      <c r="D304" s="37" t="s">
        <v>5</v>
      </c>
      <c r="E304" s="37" t="s">
        <v>29</v>
      </c>
      <c r="F304" s="38">
        <v>76.7</v>
      </c>
    </row>
    <row r="305">
      <c r="A305" s="24" t="s">
        <v>9</v>
      </c>
      <c r="B305" s="24" t="s">
        <v>397</v>
      </c>
      <c r="C305" s="38">
        <v>2019.0</v>
      </c>
      <c r="D305" s="37" t="s">
        <v>5</v>
      </c>
      <c r="E305" s="37" t="s">
        <v>29</v>
      </c>
      <c r="F305" s="38">
        <v>75.7</v>
      </c>
    </row>
    <row r="306">
      <c r="A306" s="24" t="s">
        <v>10</v>
      </c>
      <c r="B306" s="24" t="s">
        <v>388</v>
      </c>
      <c r="C306" s="38">
        <v>2019.0</v>
      </c>
      <c r="D306" s="37" t="s">
        <v>5</v>
      </c>
      <c r="E306" s="37" t="s">
        <v>29</v>
      </c>
      <c r="F306" s="38">
        <v>72.6</v>
      </c>
    </row>
    <row r="307">
      <c r="A307" s="24" t="s">
        <v>11</v>
      </c>
      <c r="B307" s="24" t="s">
        <v>402</v>
      </c>
      <c r="C307" s="38">
        <v>2019.0</v>
      </c>
      <c r="D307" s="37" t="s">
        <v>5</v>
      </c>
      <c r="E307" s="37" t="s">
        <v>29</v>
      </c>
      <c r="F307" s="38">
        <v>76.2</v>
      </c>
    </row>
    <row r="308">
      <c r="A308" s="24" t="s">
        <v>12</v>
      </c>
      <c r="B308" s="24" t="s">
        <v>401</v>
      </c>
      <c r="C308" s="38">
        <v>2019.0</v>
      </c>
      <c r="D308" s="37" t="s">
        <v>5</v>
      </c>
      <c r="E308" s="37" t="s">
        <v>29</v>
      </c>
      <c r="F308" s="38">
        <v>76.5</v>
      </c>
    </row>
    <row r="309">
      <c r="A309" s="24" t="s">
        <v>13</v>
      </c>
      <c r="B309" s="24" t="s">
        <v>403</v>
      </c>
      <c r="C309" s="38">
        <v>2019.0</v>
      </c>
      <c r="D309" s="37" t="s">
        <v>5</v>
      </c>
      <c r="E309" s="37" t="s">
        <v>29</v>
      </c>
      <c r="F309" s="38">
        <v>75.1</v>
      </c>
    </row>
    <row r="310">
      <c r="A310" s="24" t="s">
        <v>14</v>
      </c>
      <c r="B310" s="24" t="s">
        <v>395</v>
      </c>
      <c r="C310" s="38">
        <v>2019.0</v>
      </c>
      <c r="D310" s="37" t="s">
        <v>5</v>
      </c>
      <c r="E310" s="37" t="s">
        <v>29</v>
      </c>
      <c r="F310" s="38">
        <v>74.6</v>
      </c>
    </row>
    <row r="311">
      <c r="A311" s="24" t="s">
        <v>15</v>
      </c>
      <c r="B311" s="24" t="s">
        <v>377</v>
      </c>
      <c r="C311" s="38">
        <v>2019.0</v>
      </c>
      <c r="D311" s="37" t="s">
        <v>5</v>
      </c>
      <c r="E311" s="37" t="s">
        <v>29</v>
      </c>
      <c r="F311" s="38">
        <v>72.8</v>
      </c>
    </row>
    <row r="312">
      <c r="A312" s="24" t="s">
        <v>16</v>
      </c>
      <c r="B312" s="24" t="s">
        <v>382</v>
      </c>
      <c r="C312" s="38">
        <v>2019.0</v>
      </c>
      <c r="D312" s="37" t="s">
        <v>5</v>
      </c>
      <c r="E312" s="37" t="s">
        <v>29</v>
      </c>
      <c r="F312" s="38">
        <v>73.5</v>
      </c>
    </row>
    <row r="313">
      <c r="A313" s="24" t="s">
        <v>17</v>
      </c>
      <c r="B313" s="24" t="s">
        <v>404</v>
      </c>
      <c r="C313" s="38">
        <v>2019.0</v>
      </c>
      <c r="D313" s="37" t="s">
        <v>5</v>
      </c>
      <c r="E313" s="37" t="s">
        <v>29</v>
      </c>
      <c r="F313" s="38">
        <v>75.6</v>
      </c>
    </row>
    <row r="314">
      <c r="A314" s="24" t="s">
        <v>18</v>
      </c>
      <c r="B314" s="24" t="s">
        <v>383</v>
      </c>
      <c r="C314" s="38">
        <v>2019.0</v>
      </c>
      <c r="D314" s="37" t="s">
        <v>5</v>
      </c>
      <c r="E314" s="37" t="s">
        <v>29</v>
      </c>
      <c r="F314" s="38">
        <v>74.7</v>
      </c>
    </row>
    <row r="315">
      <c r="A315" s="24" t="s">
        <v>19</v>
      </c>
      <c r="B315" s="24" t="s">
        <v>380</v>
      </c>
      <c r="C315" s="38">
        <v>2019.0</v>
      </c>
      <c r="D315" s="37" t="s">
        <v>5</v>
      </c>
      <c r="E315" s="37" t="s">
        <v>29</v>
      </c>
      <c r="F315" s="38">
        <v>73.8</v>
      </c>
    </row>
    <row r="316">
      <c r="A316" s="24" t="s">
        <v>20</v>
      </c>
      <c r="B316" s="24" t="s">
        <v>387</v>
      </c>
      <c r="C316" s="38">
        <v>2019.0</v>
      </c>
      <c r="D316" s="37" t="s">
        <v>5</v>
      </c>
      <c r="E316" s="37" t="s">
        <v>29</v>
      </c>
      <c r="F316" s="38">
        <v>74.0</v>
      </c>
    </row>
    <row r="317">
      <c r="A317" s="24" t="s">
        <v>21</v>
      </c>
      <c r="B317" s="24" t="s">
        <v>393</v>
      </c>
      <c r="C317" s="38">
        <v>2019.0</v>
      </c>
      <c r="D317" s="37" t="s">
        <v>5</v>
      </c>
      <c r="E317" s="37" t="s">
        <v>29</v>
      </c>
      <c r="F317" s="38">
        <v>75.2</v>
      </c>
    </row>
    <row r="318">
      <c r="A318" s="24" t="s">
        <v>22</v>
      </c>
      <c r="B318" s="24" t="s">
        <v>408</v>
      </c>
      <c r="C318" s="38">
        <v>2019.0</v>
      </c>
      <c r="D318" s="37" t="s">
        <v>5</v>
      </c>
      <c r="E318" s="37" t="s">
        <v>29</v>
      </c>
      <c r="F318" s="38">
        <v>77.3</v>
      </c>
    </row>
    <row r="319">
      <c r="A319" s="24" t="s">
        <v>23</v>
      </c>
      <c r="B319" s="24" t="s">
        <v>379</v>
      </c>
      <c r="C319" s="38">
        <v>2019.0</v>
      </c>
      <c r="D319" s="37" t="s">
        <v>5</v>
      </c>
      <c r="E319" s="37" t="s">
        <v>29</v>
      </c>
      <c r="F319" s="38">
        <v>73.0</v>
      </c>
    </row>
    <row r="320">
      <c r="A320" s="24" t="s">
        <v>24</v>
      </c>
      <c r="B320" s="24" t="s">
        <v>386</v>
      </c>
      <c r="C320" s="38">
        <v>2019.0</v>
      </c>
      <c r="D320" s="37" t="s">
        <v>5</v>
      </c>
      <c r="E320" s="37" t="s">
        <v>29</v>
      </c>
      <c r="F320" s="38">
        <v>73.6</v>
      </c>
    </row>
    <row r="321">
      <c r="A321" s="24" t="s">
        <v>25</v>
      </c>
      <c r="B321" s="24" t="s">
        <v>406</v>
      </c>
      <c r="C321" s="38">
        <v>2019.0</v>
      </c>
      <c r="D321" s="37" t="s">
        <v>5</v>
      </c>
      <c r="E321" s="37" t="s">
        <v>29</v>
      </c>
      <c r="F321" s="38">
        <v>75.9</v>
      </c>
    </row>
    <row r="322">
      <c r="A322" s="24" t="s">
        <v>26</v>
      </c>
      <c r="B322" s="24" t="s">
        <v>392</v>
      </c>
      <c r="C322" s="38">
        <v>2019.0</v>
      </c>
      <c r="D322" s="37" t="s">
        <v>5</v>
      </c>
      <c r="E322" s="37" t="s">
        <v>29</v>
      </c>
      <c r="F322" s="38">
        <v>75.5</v>
      </c>
    </row>
    <row r="323">
      <c r="A323" s="24" t="s">
        <v>27</v>
      </c>
      <c r="B323" s="24" t="s">
        <v>389</v>
      </c>
      <c r="C323" s="38">
        <v>2019.0</v>
      </c>
      <c r="D323" s="37" t="s">
        <v>5</v>
      </c>
      <c r="E323" s="37" t="s">
        <v>29</v>
      </c>
      <c r="F323" s="38">
        <v>74.9</v>
      </c>
    </row>
    <row r="324">
      <c r="A324" s="24" t="s">
        <v>28</v>
      </c>
      <c r="B324" s="24" t="s">
        <v>391</v>
      </c>
      <c r="C324" s="38">
        <v>2019.0</v>
      </c>
      <c r="D324" s="37" t="s">
        <v>5</v>
      </c>
      <c r="E324" s="37" t="s">
        <v>29</v>
      </c>
      <c r="F324" s="38">
        <v>75.7</v>
      </c>
    </row>
    <row r="325">
      <c r="A325" s="24" t="s">
        <v>29</v>
      </c>
      <c r="B325" s="24" t="s">
        <v>396</v>
      </c>
      <c r="C325" s="38">
        <v>2019.0</v>
      </c>
      <c r="D325" s="37" t="s">
        <v>5</v>
      </c>
      <c r="E325" s="37" t="s">
        <v>29</v>
      </c>
      <c r="F325" s="38">
        <v>76.3</v>
      </c>
    </row>
    <row r="326">
      <c r="A326" s="24" t="s">
        <v>30</v>
      </c>
      <c r="B326" s="24" t="s">
        <v>376</v>
      </c>
      <c r="C326" s="38">
        <v>2019.0</v>
      </c>
      <c r="D326" s="37" t="s">
        <v>5</v>
      </c>
      <c r="E326" s="37" t="s">
        <v>29</v>
      </c>
      <c r="F326" s="38">
        <v>73.4</v>
      </c>
    </row>
    <row r="327">
      <c r="A327" s="24" t="s">
        <v>31</v>
      </c>
      <c r="B327" s="24" t="s">
        <v>407</v>
      </c>
      <c r="C327" s="38">
        <v>2019.0</v>
      </c>
      <c r="D327" s="37" t="s">
        <v>5</v>
      </c>
      <c r="E327" s="37" t="s">
        <v>29</v>
      </c>
      <c r="F327" s="38">
        <v>75.5</v>
      </c>
    </row>
    <row r="328">
      <c r="A328" s="24" t="s">
        <v>32</v>
      </c>
      <c r="B328" s="24" t="s">
        <v>381</v>
      </c>
      <c r="C328" s="38">
        <v>2019.0</v>
      </c>
      <c r="D328" s="37" t="s">
        <v>5</v>
      </c>
      <c r="E328" s="37" t="s">
        <v>29</v>
      </c>
      <c r="F328" s="38">
        <v>73.8</v>
      </c>
    </row>
    <row r="329">
      <c r="A329" s="24" t="s">
        <v>33</v>
      </c>
      <c r="B329" s="24" t="s">
        <v>390</v>
      </c>
      <c r="C329" s="38">
        <v>2019.0</v>
      </c>
      <c r="D329" s="37" t="s">
        <v>5</v>
      </c>
      <c r="E329" s="37" t="s">
        <v>29</v>
      </c>
      <c r="F329" s="38">
        <v>73.4</v>
      </c>
    </row>
    <row r="330">
      <c r="A330" s="24" t="s">
        <v>34</v>
      </c>
      <c r="B330" s="24" t="s">
        <v>398</v>
      </c>
      <c r="C330" s="38">
        <v>2019.0</v>
      </c>
      <c r="D330" s="37" t="s">
        <v>5</v>
      </c>
      <c r="E330" s="37" t="s">
        <v>29</v>
      </c>
      <c r="F330" s="38">
        <v>74.6</v>
      </c>
    </row>
    <row r="331">
      <c r="A331" s="24" t="s">
        <v>35</v>
      </c>
      <c r="B331" s="24" t="s">
        <v>399</v>
      </c>
      <c r="C331" s="38">
        <v>2019.0</v>
      </c>
      <c r="D331" s="37" t="s">
        <v>5</v>
      </c>
      <c r="E331" s="37" t="s">
        <v>29</v>
      </c>
      <c r="F331" s="38">
        <v>74.0</v>
      </c>
    </row>
    <row r="332">
      <c r="A332" s="27" t="s">
        <v>3</v>
      </c>
      <c r="B332" s="24" t="s">
        <v>400</v>
      </c>
      <c r="C332" s="38">
        <v>2020.0</v>
      </c>
      <c r="D332" s="37" t="s">
        <v>5</v>
      </c>
      <c r="E332" s="37" t="s">
        <v>29</v>
      </c>
      <c r="F332" s="38">
        <v>68.9</v>
      </c>
    </row>
    <row r="333">
      <c r="A333" s="27" t="s">
        <v>4</v>
      </c>
      <c r="B333" s="24" t="s">
        <v>378</v>
      </c>
      <c r="C333" s="38">
        <v>2020.0</v>
      </c>
      <c r="D333" s="37" t="s">
        <v>5</v>
      </c>
      <c r="E333" s="37" t="s">
        <v>29</v>
      </c>
      <c r="F333" s="38">
        <v>70.1</v>
      </c>
    </row>
    <row r="334">
      <c r="A334" s="24" t="s">
        <v>5</v>
      </c>
      <c r="B334" s="24" t="s">
        <v>384</v>
      </c>
      <c r="C334" s="38">
        <v>2020.0</v>
      </c>
      <c r="D334" s="37" t="s">
        <v>5</v>
      </c>
      <c r="E334" s="37" t="s">
        <v>29</v>
      </c>
      <c r="F334" s="38">
        <v>68.9</v>
      </c>
    </row>
    <row r="335">
      <c r="A335" s="24" t="s">
        <v>6</v>
      </c>
      <c r="B335" s="24" t="s">
        <v>394</v>
      </c>
      <c r="C335" s="38">
        <v>2020.0</v>
      </c>
      <c r="D335" s="37" t="s">
        <v>5</v>
      </c>
      <c r="E335" s="37" t="s">
        <v>29</v>
      </c>
      <c r="F335" s="38">
        <v>72.5</v>
      </c>
    </row>
    <row r="336">
      <c r="A336" s="24" t="s">
        <v>7</v>
      </c>
      <c r="B336" s="24" t="s">
        <v>385</v>
      </c>
      <c r="C336" s="38">
        <v>2020.0</v>
      </c>
      <c r="D336" s="37" t="s">
        <v>5</v>
      </c>
      <c r="E336" s="37" t="s">
        <v>29</v>
      </c>
      <c r="F336" s="38">
        <v>68.0</v>
      </c>
    </row>
    <row r="337">
      <c r="A337" s="24" t="s">
        <v>8</v>
      </c>
      <c r="B337" s="24" t="s">
        <v>405</v>
      </c>
      <c r="C337" s="38">
        <v>2020.0</v>
      </c>
      <c r="D337" s="37" t="s">
        <v>5</v>
      </c>
      <c r="E337" s="37" t="s">
        <v>29</v>
      </c>
      <c r="F337" s="38">
        <v>69.9</v>
      </c>
    </row>
    <row r="338">
      <c r="A338" s="24" t="s">
        <v>9</v>
      </c>
      <c r="B338" s="24" t="s">
        <v>397</v>
      </c>
      <c r="C338" s="38">
        <v>2020.0</v>
      </c>
      <c r="D338" s="37" t="s">
        <v>5</v>
      </c>
      <c r="E338" s="37" t="s">
        <v>29</v>
      </c>
      <c r="F338" s="38">
        <v>72.1</v>
      </c>
    </row>
    <row r="339">
      <c r="A339" s="24" t="s">
        <v>10</v>
      </c>
      <c r="B339" s="24" t="s">
        <v>388</v>
      </c>
      <c r="C339" s="38">
        <v>2020.0</v>
      </c>
      <c r="D339" s="37" t="s">
        <v>5</v>
      </c>
      <c r="E339" s="37" t="s">
        <v>29</v>
      </c>
      <c r="F339" s="38">
        <v>67.9</v>
      </c>
    </row>
    <row r="340">
      <c r="A340" s="24" t="s">
        <v>11</v>
      </c>
      <c r="B340" s="24" t="s">
        <v>402</v>
      </c>
      <c r="C340" s="38">
        <v>2020.0</v>
      </c>
      <c r="D340" s="37" t="s">
        <v>5</v>
      </c>
      <c r="E340" s="37" t="s">
        <v>29</v>
      </c>
      <c r="F340" s="38">
        <v>69.5</v>
      </c>
    </row>
    <row r="341">
      <c r="A341" s="24" t="s">
        <v>12</v>
      </c>
      <c r="B341" s="24" t="s">
        <v>401</v>
      </c>
      <c r="C341" s="38">
        <v>2020.0</v>
      </c>
      <c r="D341" s="37" t="s">
        <v>5</v>
      </c>
      <c r="E341" s="37" t="s">
        <v>29</v>
      </c>
      <c r="F341" s="38">
        <v>69.2</v>
      </c>
    </row>
    <row r="342">
      <c r="A342" s="24" t="s">
        <v>13</v>
      </c>
      <c r="B342" s="24" t="s">
        <v>403</v>
      </c>
      <c r="C342" s="38">
        <v>2020.0</v>
      </c>
      <c r="D342" s="37" t="s">
        <v>5</v>
      </c>
      <c r="E342" s="37" t="s">
        <v>29</v>
      </c>
      <c r="F342" s="38">
        <v>69.8</v>
      </c>
    </row>
    <row r="343">
      <c r="A343" s="24" t="s">
        <v>14</v>
      </c>
      <c r="B343" s="24" t="s">
        <v>395</v>
      </c>
      <c r="C343" s="38">
        <v>2020.0</v>
      </c>
      <c r="D343" s="37" t="s">
        <v>5</v>
      </c>
      <c r="E343" s="37" t="s">
        <v>29</v>
      </c>
      <c r="F343" s="38">
        <v>68.3</v>
      </c>
    </row>
    <row r="344">
      <c r="A344" s="24" t="s">
        <v>15</v>
      </c>
      <c r="B344" s="24" t="s">
        <v>377</v>
      </c>
      <c r="C344" s="38">
        <v>2020.0</v>
      </c>
      <c r="D344" s="37" t="s">
        <v>5</v>
      </c>
      <c r="E344" s="37" t="s">
        <v>29</v>
      </c>
      <c r="F344" s="38">
        <v>69.1</v>
      </c>
    </row>
    <row r="345">
      <c r="A345" s="24" t="s">
        <v>16</v>
      </c>
      <c r="B345" s="24" t="s">
        <v>382</v>
      </c>
      <c r="C345" s="38">
        <v>2020.0</v>
      </c>
      <c r="D345" s="37" t="s">
        <v>5</v>
      </c>
      <c r="E345" s="37" t="s">
        <v>29</v>
      </c>
      <c r="F345" s="38">
        <v>68.2</v>
      </c>
    </row>
    <row r="346">
      <c r="A346" s="24" t="s">
        <v>17</v>
      </c>
      <c r="B346" s="24" t="s">
        <v>404</v>
      </c>
      <c r="C346" s="38">
        <v>2020.0</v>
      </c>
      <c r="D346" s="37" t="s">
        <v>5</v>
      </c>
      <c r="E346" s="37" t="s">
        <v>29</v>
      </c>
      <c r="F346" s="38">
        <v>71.2</v>
      </c>
    </row>
    <row r="347">
      <c r="A347" s="24" t="s">
        <v>18</v>
      </c>
      <c r="B347" s="24" t="s">
        <v>383</v>
      </c>
      <c r="C347" s="38">
        <v>2020.0</v>
      </c>
      <c r="D347" s="37" t="s">
        <v>5</v>
      </c>
      <c r="E347" s="37" t="s">
        <v>29</v>
      </c>
      <c r="F347" s="38">
        <v>66.7</v>
      </c>
    </row>
    <row r="348">
      <c r="A348" s="24" t="s">
        <v>19</v>
      </c>
      <c r="B348" s="24" t="s">
        <v>380</v>
      </c>
      <c r="C348" s="38">
        <v>2020.0</v>
      </c>
      <c r="D348" s="37" t="s">
        <v>5</v>
      </c>
      <c r="E348" s="37" t="s">
        <v>29</v>
      </c>
      <c r="F348" s="38">
        <v>69.4</v>
      </c>
    </row>
    <row r="349">
      <c r="A349" s="24" t="s">
        <v>20</v>
      </c>
      <c r="B349" s="24" t="s">
        <v>387</v>
      </c>
      <c r="C349" s="38">
        <v>2020.0</v>
      </c>
      <c r="D349" s="37" t="s">
        <v>5</v>
      </c>
      <c r="E349" s="37" t="s">
        <v>29</v>
      </c>
      <c r="F349" s="38">
        <v>68.4</v>
      </c>
    </row>
    <row r="350">
      <c r="A350" s="24" t="s">
        <v>21</v>
      </c>
      <c r="B350" s="24" t="s">
        <v>393</v>
      </c>
      <c r="C350" s="38">
        <v>2020.0</v>
      </c>
      <c r="D350" s="37" t="s">
        <v>5</v>
      </c>
      <c r="E350" s="37" t="s">
        <v>29</v>
      </c>
      <c r="F350" s="38">
        <v>71.6</v>
      </c>
    </row>
    <row r="351">
      <c r="A351" s="24" t="s">
        <v>22</v>
      </c>
      <c r="B351" s="24" t="s">
        <v>408</v>
      </c>
      <c r="C351" s="38">
        <v>2020.0</v>
      </c>
      <c r="D351" s="37" t="s">
        <v>5</v>
      </c>
      <c r="E351" s="37" t="s">
        <v>29</v>
      </c>
      <c r="F351" s="38">
        <v>71.6</v>
      </c>
    </row>
    <row r="352">
      <c r="A352" s="24" t="s">
        <v>23</v>
      </c>
      <c r="B352" s="24" t="s">
        <v>379</v>
      </c>
      <c r="C352" s="38">
        <v>2020.0</v>
      </c>
      <c r="D352" s="37" t="s">
        <v>5</v>
      </c>
      <c r="E352" s="37" t="s">
        <v>29</v>
      </c>
      <c r="F352" s="38">
        <v>68.8</v>
      </c>
    </row>
    <row r="353">
      <c r="A353" s="24" t="s">
        <v>24</v>
      </c>
      <c r="B353" s="24" t="s">
        <v>386</v>
      </c>
      <c r="C353" s="38">
        <v>2020.0</v>
      </c>
      <c r="D353" s="37" t="s">
        <v>5</v>
      </c>
      <c r="E353" s="37" t="s">
        <v>29</v>
      </c>
      <c r="F353" s="38">
        <v>67.3</v>
      </c>
    </row>
    <row r="354">
      <c r="A354" s="24" t="s">
        <v>25</v>
      </c>
      <c r="B354" s="24" t="s">
        <v>406</v>
      </c>
      <c r="C354" s="38">
        <v>2020.0</v>
      </c>
      <c r="D354" s="37" t="s">
        <v>5</v>
      </c>
      <c r="E354" s="37" t="s">
        <v>29</v>
      </c>
      <c r="F354" s="38">
        <v>70.4</v>
      </c>
    </row>
    <row r="355">
      <c r="A355" s="24" t="s">
        <v>26</v>
      </c>
      <c r="B355" s="24" t="s">
        <v>392</v>
      </c>
      <c r="C355" s="38">
        <v>2020.0</v>
      </c>
      <c r="D355" s="37" t="s">
        <v>5</v>
      </c>
      <c r="E355" s="37" t="s">
        <v>29</v>
      </c>
      <c r="F355" s="38">
        <v>68.6</v>
      </c>
    </row>
    <row r="356">
      <c r="A356" s="24" t="s">
        <v>27</v>
      </c>
      <c r="B356" s="24" t="s">
        <v>389</v>
      </c>
      <c r="C356" s="38">
        <v>2020.0</v>
      </c>
      <c r="D356" s="37" t="s">
        <v>5</v>
      </c>
      <c r="E356" s="37" t="s">
        <v>29</v>
      </c>
      <c r="F356" s="38">
        <v>68.4</v>
      </c>
    </row>
    <row r="357">
      <c r="A357" s="24" t="s">
        <v>28</v>
      </c>
      <c r="B357" s="24" t="s">
        <v>391</v>
      </c>
      <c r="C357" s="38">
        <v>2020.0</v>
      </c>
      <c r="D357" s="37" t="s">
        <v>5</v>
      </c>
      <c r="E357" s="37" t="s">
        <v>29</v>
      </c>
      <c r="F357" s="38">
        <v>70.2</v>
      </c>
    </row>
    <row r="358">
      <c r="A358" s="24" t="s">
        <v>29</v>
      </c>
      <c r="B358" s="24" t="s">
        <v>396</v>
      </c>
      <c r="C358" s="38">
        <v>2020.0</v>
      </c>
      <c r="D358" s="37" t="s">
        <v>5</v>
      </c>
      <c r="E358" s="37" t="s">
        <v>29</v>
      </c>
      <c r="F358" s="38">
        <v>69.9</v>
      </c>
    </row>
    <row r="359">
      <c r="A359" s="24" t="s">
        <v>30</v>
      </c>
      <c r="B359" s="24" t="s">
        <v>376</v>
      </c>
      <c r="C359" s="38">
        <v>2020.0</v>
      </c>
      <c r="D359" s="37" t="s">
        <v>5</v>
      </c>
      <c r="E359" s="37" t="s">
        <v>29</v>
      </c>
      <c r="F359" s="38">
        <v>67.0</v>
      </c>
    </row>
    <row r="360">
      <c r="A360" s="24" t="s">
        <v>31</v>
      </c>
      <c r="B360" s="24" t="s">
        <v>407</v>
      </c>
      <c r="C360" s="38">
        <v>2020.0</v>
      </c>
      <c r="D360" s="37" t="s">
        <v>5</v>
      </c>
      <c r="E360" s="37" t="s">
        <v>29</v>
      </c>
      <c r="F360" s="38">
        <v>70.5</v>
      </c>
    </row>
    <row r="361">
      <c r="A361" s="24" t="s">
        <v>32</v>
      </c>
      <c r="B361" s="24" t="s">
        <v>381</v>
      </c>
      <c r="C361" s="38">
        <v>2020.0</v>
      </c>
      <c r="D361" s="37" t="s">
        <v>5</v>
      </c>
      <c r="E361" s="37" t="s">
        <v>29</v>
      </c>
      <c r="F361" s="38">
        <v>65.2</v>
      </c>
    </row>
    <row r="362">
      <c r="A362" s="24" t="s">
        <v>33</v>
      </c>
      <c r="B362" s="24" t="s">
        <v>390</v>
      </c>
      <c r="C362" s="38">
        <v>2020.0</v>
      </c>
      <c r="D362" s="37" t="s">
        <v>5</v>
      </c>
      <c r="E362" s="37" t="s">
        <v>29</v>
      </c>
      <c r="F362" s="38">
        <v>69.3</v>
      </c>
    </row>
    <row r="363">
      <c r="A363" s="24" t="s">
        <v>34</v>
      </c>
      <c r="B363" s="24" t="s">
        <v>398</v>
      </c>
      <c r="C363" s="38">
        <v>2020.0</v>
      </c>
      <c r="D363" s="37" t="s">
        <v>5</v>
      </c>
      <c r="E363" s="37" t="s">
        <v>29</v>
      </c>
      <c r="F363" s="38">
        <v>70.7</v>
      </c>
    </row>
    <row r="364">
      <c r="A364" s="24" t="s">
        <v>35</v>
      </c>
      <c r="B364" s="24" t="s">
        <v>399</v>
      </c>
      <c r="C364" s="38">
        <v>2020.0</v>
      </c>
      <c r="D364" s="37" t="s">
        <v>5</v>
      </c>
      <c r="E364" s="37" t="s">
        <v>29</v>
      </c>
      <c r="F364" s="38">
        <v>67.7</v>
      </c>
    </row>
    <row r="365">
      <c r="A365" s="27" t="s">
        <v>3</v>
      </c>
      <c r="B365" s="24" t="s">
        <v>400</v>
      </c>
      <c r="C365" s="38">
        <v>2021.0</v>
      </c>
      <c r="D365" s="37" t="s">
        <v>5</v>
      </c>
      <c r="E365" s="37" t="s">
        <v>29</v>
      </c>
      <c r="F365" s="38">
        <v>68.8</v>
      </c>
    </row>
    <row r="366">
      <c r="A366" s="27" t="s">
        <v>4</v>
      </c>
      <c r="B366" s="24" t="s">
        <v>378</v>
      </c>
      <c r="C366" s="38">
        <v>2021.0</v>
      </c>
      <c r="D366" s="37" t="s">
        <v>5</v>
      </c>
      <c r="E366" s="37" t="s">
        <v>29</v>
      </c>
      <c r="F366" s="38">
        <v>71.4</v>
      </c>
    </row>
    <row r="367">
      <c r="A367" s="24" t="s">
        <v>5</v>
      </c>
      <c r="B367" s="24" t="s">
        <v>384</v>
      </c>
      <c r="C367" s="38">
        <v>2021.0</v>
      </c>
      <c r="D367" s="37" t="s">
        <v>5</v>
      </c>
      <c r="E367" s="37" t="s">
        <v>29</v>
      </c>
      <c r="F367" s="38">
        <v>71.2</v>
      </c>
    </row>
    <row r="368">
      <c r="A368" s="24" t="s">
        <v>6</v>
      </c>
      <c r="B368" s="24" t="s">
        <v>394</v>
      </c>
      <c r="C368" s="38">
        <v>2021.0</v>
      </c>
      <c r="D368" s="37" t="s">
        <v>5</v>
      </c>
      <c r="E368" s="37" t="s">
        <v>29</v>
      </c>
      <c r="F368" s="38">
        <v>69.6</v>
      </c>
    </row>
    <row r="369">
      <c r="A369" s="24" t="s">
        <v>7</v>
      </c>
      <c r="B369" s="24" t="s">
        <v>385</v>
      </c>
      <c r="C369" s="38">
        <v>2021.0</v>
      </c>
      <c r="D369" s="37" t="s">
        <v>5</v>
      </c>
      <c r="E369" s="37" t="s">
        <v>29</v>
      </c>
      <c r="F369" s="38">
        <v>68.2</v>
      </c>
    </row>
    <row r="370">
      <c r="A370" s="24" t="s">
        <v>8</v>
      </c>
      <c r="B370" s="24" t="s">
        <v>405</v>
      </c>
      <c r="C370" s="38">
        <v>2021.0</v>
      </c>
      <c r="D370" s="37" t="s">
        <v>5</v>
      </c>
      <c r="E370" s="37" t="s">
        <v>29</v>
      </c>
      <c r="F370" s="38">
        <v>72.8</v>
      </c>
    </row>
    <row r="371">
      <c r="A371" s="24" t="s">
        <v>9</v>
      </c>
      <c r="B371" s="24" t="s">
        <v>397</v>
      </c>
      <c r="C371" s="38">
        <v>2021.0</v>
      </c>
      <c r="D371" s="37" t="s">
        <v>5</v>
      </c>
      <c r="E371" s="37" t="s">
        <v>29</v>
      </c>
      <c r="F371" s="38">
        <v>69.7</v>
      </c>
    </row>
    <row r="372">
      <c r="A372" s="24" t="s">
        <v>10</v>
      </c>
      <c r="B372" s="24" t="s">
        <v>388</v>
      </c>
      <c r="C372" s="38">
        <v>2021.0</v>
      </c>
      <c r="D372" s="37" t="s">
        <v>5</v>
      </c>
      <c r="E372" s="37" t="s">
        <v>29</v>
      </c>
      <c r="F372" s="38">
        <v>67.7</v>
      </c>
    </row>
    <row r="373">
      <c r="A373" s="24" t="s">
        <v>11</v>
      </c>
      <c r="B373" s="24" t="s">
        <v>402</v>
      </c>
      <c r="C373" s="38">
        <v>2021.0</v>
      </c>
      <c r="D373" s="37" t="s">
        <v>5</v>
      </c>
      <c r="E373" s="37" t="s">
        <v>29</v>
      </c>
      <c r="F373" s="38">
        <v>72.4</v>
      </c>
    </row>
    <row r="374">
      <c r="A374" s="24" t="s">
        <v>12</v>
      </c>
      <c r="B374" s="24" t="s">
        <v>401</v>
      </c>
      <c r="C374" s="38">
        <v>2021.0</v>
      </c>
      <c r="D374" s="37" t="s">
        <v>5</v>
      </c>
      <c r="E374" s="37" t="s">
        <v>29</v>
      </c>
      <c r="F374" s="38">
        <v>70.3</v>
      </c>
    </row>
    <row r="375">
      <c r="A375" s="24" t="s">
        <v>13</v>
      </c>
      <c r="B375" s="24" t="s">
        <v>403</v>
      </c>
      <c r="C375" s="38">
        <v>2021.0</v>
      </c>
      <c r="D375" s="37" t="s">
        <v>5</v>
      </c>
      <c r="E375" s="37" t="s">
        <v>29</v>
      </c>
      <c r="F375" s="38">
        <v>71.0</v>
      </c>
    </row>
    <row r="376">
      <c r="A376" s="24" t="s">
        <v>14</v>
      </c>
      <c r="B376" s="24" t="s">
        <v>395</v>
      </c>
      <c r="C376" s="38">
        <v>2021.0</v>
      </c>
      <c r="D376" s="37" t="s">
        <v>5</v>
      </c>
      <c r="E376" s="37" t="s">
        <v>29</v>
      </c>
      <c r="F376" s="38">
        <v>67.6</v>
      </c>
    </row>
    <row r="377">
      <c r="A377" s="24" t="s">
        <v>15</v>
      </c>
      <c r="B377" s="24" t="s">
        <v>377</v>
      </c>
      <c r="C377" s="38">
        <v>2021.0</v>
      </c>
      <c r="D377" s="37" t="s">
        <v>5</v>
      </c>
      <c r="E377" s="37" t="s">
        <v>29</v>
      </c>
      <c r="F377" s="38">
        <v>69.4</v>
      </c>
    </row>
    <row r="378">
      <c r="A378" s="24" t="s">
        <v>16</v>
      </c>
      <c r="B378" s="24" t="s">
        <v>382</v>
      </c>
      <c r="C378" s="38">
        <v>2021.0</v>
      </c>
      <c r="D378" s="37" t="s">
        <v>5</v>
      </c>
      <c r="E378" s="37" t="s">
        <v>29</v>
      </c>
      <c r="F378" s="38">
        <v>67.1</v>
      </c>
    </row>
    <row r="379">
      <c r="A379" s="24" t="s">
        <v>17</v>
      </c>
      <c r="B379" s="24" t="s">
        <v>404</v>
      </c>
      <c r="C379" s="38">
        <v>2021.0</v>
      </c>
      <c r="D379" s="37" t="s">
        <v>5</v>
      </c>
      <c r="E379" s="37" t="s">
        <v>29</v>
      </c>
      <c r="F379" s="38">
        <v>69.4</v>
      </c>
    </row>
    <row r="380">
      <c r="A380" s="24" t="s">
        <v>18</v>
      </c>
      <c r="B380" s="24" t="s">
        <v>383</v>
      </c>
      <c r="C380" s="38">
        <v>2021.0</v>
      </c>
      <c r="D380" s="37" t="s">
        <v>5</v>
      </c>
      <c r="E380" s="37" t="s">
        <v>29</v>
      </c>
      <c r="F380" s="38">
        <v>66.8</v>
      </c>
    </row>
    <row r="381">
      <c r="A381" s="24" t="s">
        <v>19</v>
      </c>
      <c r="B381" s="24" t="s">
        <v>380</v>
      </c>
      <c r="C381" s="38">
        <v>2021.0</v>
      </c>
      <c r="D381" s="37" t="s">
        <v>5</v>
      </c>
      <c r="E381" s="37" t="s">
        <v>29</v>
      </c>
      <c r="F381" s="38">
        <v>66.5</v>
      </c>
    </row>
    <row r="382">
      <c r="A382" s="24" t="s">
        <v>20</v>
      </c>
      <c r="B382" s="24" t="s">
        <v>387</v>
      </c>
      <c r="C382" s="38">
        <v>2021.0</v>
      </c>
      <c r="D382" s="37" t="s">
        <v>5</v>
      </c>
      <c r="E382" s="37" t="s">
        <v>29</v>
      </c>
      <c r="F382" s="38">
        <v>66.1</v>
      </c>
    </row>
    <row r="383">
      <c r="A383" s="24" t="s">
        <v>21</v>
      </c>
      <c r="B383" s="24" t="s">
        <v>393</v>
      </c>
      <c r="C383" s="38">
        <v>2021.0</v>
      </c>
      <c r="D383" s="37" t="s">
        <v>5</v>
      </c>
      <c r="E383" s="37" t="s">
        <v>29</v>
      </c>
      <c r="F383" s="38">
        <v>70.1</v>
      </c>
    </row>
    <row r="384">
      <c r="A384" s="24" t="s">
        <v>22</v>
      </c>
      <c r="B384" s="24" t="s">
        <v>408</v>
      </c>
      <c r="C384" s="38">
        <v>2021.0</v>
      </c>
      <c r="D384" s="37" t="s">
        <v>5</v>
      </c>
      <c r="E384" s="37" t="s">
        <v>29</v>
      </c>
      <c r="F384" s="38">
        <v>71.1</v>
      </c>
    </row>
    <row r="385">
      <c r="A385" s="24" t="s">
        <v>23</v>
      </c>
      <c r="B385" s="24" t="s">
        <v>379</v>
      </c>
      <c r="C385" s="38">
        <v>2021.0</v>
      </c>
      <c r="D385" s="37" t="s">
        <v>5</v>
      </c>
      <c r="E385" s="37" t="s">
        <v>29</v>
      </c>
      <c r="F385" s="38">
        <v>66.9</v>
      </c>
    </row>
    <row r="386">
      <c r="A386" s="24" t="s">
        <v>24</v>
      </c>
      <c r="B386" s="24" t="s">
        <v>386</v>
      </c>
      <c r="C386" s="38">
        <v>2021.0</v>
      </c>
      <c r="D386" s="37" t="s">
        <v>5</v>
      </c>
      <c r="E386" s="37" t="s">
        <v>29</v>
      </c>
      <c r="F386" s="38">
        <v>65.3</v>
      </c>
    </row>
    <row r="387">
      <c r="A387" s="24" t="s">
        <v>25</v>
      </c>
      <c r="B387" s="24" t="s">
        <v>406</v>
      </c>
      <c r="C387" s="38">
        <v>2021.0</v>
      </c>
      <c r="D387" s="37" t="s">
        <v>5</v>
      </c>
      <c r="E387" s="37" t="s">
        <v>29</v>
      </c>
      <c r="F387" s="38">
        <v>67.8</v>
      </c>
    </row>
    <row r="388">
      <c r="A388" s="24" t="s">
        <v>26</v>
      </c>
      <c r="B388" s="24" t="s">
        <v>392</v>
      </c>
      <c r="C388" s="38">
        <v>2021.0</v>
      </c>
      <c r="D388" s="37" t="s">
        <v>5</v>
      </c>
      <c r="E388" s="37" t="s">
        <v>29</v>
      </c>
      <c r="F388" s="38">
        <v>68.3</v>
      </c>
    </row>
    <row r="389">
      <c r="A389" s="24" t="s">
        <v>27</v>
      </c>
      <c r="B389" s="24" t="s">
        <v>389</v>
      </c>
      <c r="C389" s="38">
        <v>2021.0</v>
      </c>
      <c r="D389" s="37" t="s">
        <v>5</v>
      </c>
      <c r="E389" s="37" t="s">
        <v>29</v>
      </c>
      <c r="F389" s="38">
        <v>68.0</v>
      </c>
    </row>
    <row r="390">
      <c r="A390" s="24" t="s">
        <v>28</v>
      </c>
      <c r="B390" s="24" t="s">
        <v>391</v>
      </c>
      <c r="C390" s="38">
        <v>2021.0</v>
      </c>
      <c r="D390" s="37" t="s">
        <v>5</v>
      </c>
      <c r="E390" s="37" t="s">
        <v>29</v>
      </c>
      <c r="F390" s="38">
        <v>71.1</v>
      </c>
    </row>
    <row r="391">
      <c r="A391" s="24" t="s">
        <v>29</v>
      </c>
      <c r="B391" s="24" t="s">
        <v>396</v>
      </c>
      <c r="C391" s="38">
        <v>2021.0</v>
      </c>
      <c r="D391" s="37" t="s">
        <v>5</v>
      </c>
      <c r="E391" s="37" t="s">
        <v>29</v>
      </c>
      <c r="F391" s="38">
        <v>71.1</v>
      </c>
    </row>
    <row r="392">
      <c r="A392" s="24" t="s">
        <v>30</v>
      </c>
      <c r="B392" s="24" t="s">
        <v>376</v>
      </c>
      <c r="C392" s="38">
        <v>2021.0</v>
      </c>
      <c r="D392" s="37" t="s">
        <v>5</v>
      </c>
      <c r="E392" s="37" t="s">
        <v>29</v>
      </c>
      <c r="F392" s="38">
        <v>69.2</v>
      </c>
    </row>
    <row r="393">
      <c r="A393" s="24" t="s">
        <v>31</v>
      </c>
      <c r="B393" s="24" t="s">
        <v>407</v>
      </c>
      <c r="C393" s="38">
        <v>2021.0</v>
      </c>
      <c r="D393" s="37" t="s">
        <v>5</v>
      </c>
      <c r="E393" s="37" t="s">
        <v>29</v>
      </c>
      <c r="F393" s="38">
        <v>72.5</v>
      </c>
    </row>
    <row r="394">
      <c r="A394" s="24" t="s">
        <v>32</v>
      </c>
      <c r="B394" s="24" t="s">
        <v>381</v>
      </c>
      <c r="C394" s="38">
        <v>2021.0</v>
      </c>
      <c r="D394" s="37" t="s">
        <v>5</v>
      </c>
      <c r="E394" s="37" t="s">
        <v>29</v>
      </c>
      <c r="F394" s="38">
        <v>65.2</v>
      </c>
    </row>
    <row r="395">
      <c r="A395" s="24" t="s">
        <v>33</v>
      </c>
      <c r="B395" s="24" t="s">
        <v>390</v>
      </c>
      <c r="C395" s="38">
        <v>2021.0</v>
      </c>
      <c r="D395" s="37" t="s">
        <v>5</v>
      </c>
      <c r="E395" s="37" t="s">
        <v>29</v>
      </c>
      <c r="F395" s="38">
        <v>68.9</v>
      </c>
    </row>
    <row r="396">
      <c r="A396" s="24" t="s">
        <v>34</v>
      </c>
      <c r="B396" s="24" t="s">
        <v>398</v>
      </c>
      <c r="C396" s="38">
        <v>2021.0</v>
      </c>
      <c r="D396" s="37" t="s">
        <v>5</v>
      </c>
      <c r="E396" s="37" t="s">
        <v>29</v>
      </c>
      <c r="F396" s="38">
        <v>69.4</v>
      </c>
    </row>
    <row r="397">
      <c r="A397" s="24" t="s">
        <v>35</v>
      </c>
      <c r="B397" s="24" t="s">
        <v>399</v>
      </c>
      <c r="C397" s="38">
        <v>2021.0</v>
      </c>
      <c r="D397" s="37" t="s">
        <v>5</v>
      </c>
      <c r="E397" s="37" t="s">
        <v>29</v>
      </c>
      <c r="F397" s="38">
        <v>67.0</v>
      </c>
    </row>
    <row r="398">
      <c r="A398" s="27" t="s">
        <v>4</v>
      </c>
      <c r="B398" s="24" t="s">
        <v>378</v>
      </c>
      <c r="C398" s="24">
        <v>2022.0</v>
      </c>
      <c r="D398" s="36" t="s">
        <v>5</v>
      </c>
      <c r="E398" s="36" t="s">
        <v>29</v>
      </c>
      <c r="F398" s="68">
        <v>75.2</v>
      </c>
    </row>
    <row r="399">
      <c r="A399" s="24" t="s">
        <v>5</v>
      </c>
      <c r="B399" s="24" t="s">
        <v>384</v>
      </c>
      <c r="C399" s="24">
        <v>2022.0</v>
      </c>
      <c r="D399" s="36" t="s">
        <v>5</v>
      </c>
      <c r="E399" s="36" t="s">
        <v>29</v>
      </c>
      <c r="F399" s="69">
        <v>76.5</v>
      </c>
    </row>
    <row r="400">
      <c r="A400" s="24" t="s">
        <v>6</v>
      </c>
      <c r="B400" s="24" t="s">
        <v>394</v>
      </c>
      <c r="C400" s="24">
        <v>2022.0</v>
      </c>
      <c r="D400" s="36" t="s">
        <v>5</v>
      </c>
      <c r="E400" s="36" t="s">
        <v>29</v>
      </c>
      <c r="F400" s="69">
        <v>76.2</v>
      </c>
    </row>
    <row r="401">
      <c r="A401" s="24" t="s">
        <v>7</v>
      </c>
      <c r="B401" s="24" t="s">
        <v>385</v>
      </c>
      <c r="C401" s="24">
        <v>2022.0</v>
      </c>
      <c r="D401" s="36" t="s">
        <v>5</v>
      </c>
      <c r="E401" s="36" t="s">
        <v>29</v>
      </c>
      <c r="F401" s="69">
        <v>76.8</v>
      </c>
    </row>
    <row r="402">
      <c r="A402" s="24" t="s">
        <v>8</v>
      </c>
      <c r="B402" s="24" t="s">
        <v>405</v>
      </c>
      <c r="C402" s="24">
        <v>2022.0</v>
      </c>
      <c r="D402" s="36" t="s">
        <v>5</v>
      </c>
      <c r="E402" s="36" t="s">
        <v>29</v>
      </c>
      <c r="F402" s="69">
        <v>74.1</v>
      </c>
    </row>
    <row r="403">
      <c r="A403" s="24" t="s">
        <v>9</v>
      </c>
      <c r="B403" s="24" t="s">
        <v>397</v>
      </c>
      <c r="C403" s="24">
        <v>2022.0</v>
      </c>
      <c r="D403" s="36" t="s">
        <v>5</v>
      </c>
      <c r="E403" s="36" t="s">
        <v>29</v>
      </c>
      <c r="F403" s="69">
        <v>76.8</v>
      </c>
    </row>
    <row r="404">
      <c r="A404" s="24" t="s">
        <v>10</v>
      </c>
      <c r="B404" s="24" t="s">
        <v>388</v>
      </c>
      <c r="C404" s="24">
        <v>2022.0</v>
      </c>
      <c r="D404" s="36" t="s">
        <v>5</v>
      </c>
      <c r="E404" s="36" t="s">
        <v>29</v>
      </c>
      <c r="F404" s="69">
        <v>75.8</v>
      </c>
    </row>
    <row r="405">
      <c r="A405" s="24" t="s">
        <v>11</v>
      </c>
      <c r="B405" s="24" t="s">
        <v>402</v>
      </c>
      <c r="C405" s="24">
        <v>2022.0</v>
      </c>
      <c r="D405" s="36" t="s">
        <v>5</v>
      </c>
      <c r="E405" s="36" t="s">
        <v>29</v>
      </c>
      <c r="F405" s="69">
        <v>72.6</v>
      </c>
    </row>
    <row r="406">
      <c r="A406" s="24" t="s">
        <v>12</v>
      </c>
      <c r="B406" s="24" t="s">
        <v>401</v>
      </c>
      <c r="C406" s="24">
        <v>2022.0</v>
      </c>
      <c r="D406" s="36" t="s">
        <v>5</v>
      </c>
      <c r="E406" s="36" t="s">
        <v>29</v>
      </c>
      <c r="F406" s="69">
        <v>76.3</v>
      </c>
    </row>
    <row r="407">
      <c r="A407" s="24">
        <v>10.0</v>
      </c>
      <c r="B407" s="24" t="s">
        <v>403</v>
      </c>
      <c r="C407" s="24">
        <v>2022.0</v>
      </c>
      <c r="D407" s="36" t="s">
        <v>5</v>
      </c>
      <c r="E407" s="36" t="s">
        <v>29</v>
      </c>
      <c r="F407" s="69">
        <v>76.5</v>
      </c>
    </row>
    <row r="408">
      <c r="A408" s="24">
        <v>11.0</v>
      </c>
      <c r="B408" s="24" t="s">
        <v>395</v>
      </c>
      <c r="C408" s="24">
        <v>2022.0</v>
      </c>
      <c r="D408" s="36" t="s">
        <v>5</v>
      </c>
      <c r="E408" s="36" t="s">
        <v>29</v>
      </c>
      <c r="F408" s="69">
        <v>75.2</v>
      </c>
    </row>
    <row r="409">
      <c r="A409" s="24">
        <v>12.0</v>
      </c>
      <c r="B409" s="24" t="s">
        <v>377</v>
      </c>
      <c r="C409" s="24">
        <v>2022.0</v>
      </c>
      <c r="D409" s="36" t="s">
        <v>5</v>
      </c>
      <c r="E409" s="36" t="s">
        <v>29</v>
      </c>
      <c r="F409" s="69">
        <v>74.5</v>
      </c>
    </row>
    <row r="410">
      <c r="A410" s="24">
        <v>13.0</v>
      </c>
      <c r="B410" s="24" t="s">
        <v>382</v>
      </c>
      <c r="C410" s="24">
        <v>2022.0</v>
      </c>
      <c r="D410" s="36" t="s">
        <v>5</v>
      </c>
      <c r="E410" s="36" t="s">
        <v>29</v>
      </c>
      <c r="F410" s="69">
        <v>72.7</v>
      </c>
    </row>
    <row r="411">
      <c r="A411" s="24">
        <v>14.0</v>
      </c>
      <c r="B411" s="24" t="s">
        <v>404</v>
      </c>
      <c r="C411" s="24">
        <v>2022.0</v>
      </c>
      <c r="D411" s="36" t="s">
        <v>5</v>
      </c>
      <c r="E411" s="36" t="s">
        <v>29</v>
      </c>
      <c r="F411" s="69">
        <v>73.5</v>
      </c>
    </row>
    <row r="412">
      <c r="A412" s="24">
        <v>15.0</v>
      </c>
      <c r="B412" s="24" t="s">
        <v>383</v>
      </c>
      <c r="C412" s="24">
        <v>2022.0</v>
      </c>
      <c r="D412" s="36" t="s">
        <v>5</v>
      </c>
      <c r="E412" s="36" t="s">
        <v>29</v>
      </c>
      <c r="F412" s="69">
        <v>75.7</v>
      </c>
    </row>
    <row r="413">
      <c r="A413" s="24">
        <v>16.0</v>
      </c>
      <c r="B413" s="24" t="s">
        <v>380</v>
      </c>
      <c r="C413" s="24">
        <v>2022.0</v>
      </c>
      <c r="D413" s="36" t="s">
        <v>5</v>
      </c>
      <c r="E413" s="36" t="s">
        <v>29</v>
      </c>
      <c r="F413" s="69">
        <v>74.7</v>
      </c>
    </row>
    <row r="414">
      <c r="A414" s="24">
        <v>17.0</v>
      </c>
      <c r="B414" s="24" t="s">
        <v>387</v>
      </c>
      <c r="C414" s="24">
        <v>2022.0</v>
      </c>
      <c r="D414" s="36" t="s">
        <v>5</v>
      </c>
      <c r="E414" s="36" t="s">
        <v>29</v>
      </c>
      <c r="F414" s="69">
        <v>73.7</v>
      </c>
    </row>
    <row r="415">
      <c r="A415" s="24">
        <v>18.0</v>
      </c>
      <c r="B415" s="24" t="s">
        <v>393</v>
      </c>
      <c r="C415" s="24">
        <v>2022.0</v>
      </c>
      <c r="D415" s="36" t="s">
        <v>5</v>
      </c>
      <c r="E415" s="36" t="s">
        <v>29</v>
      </c>
      <c r="F415" s="69">
        <v>73.9</v>
      </c>
    </row>
    <row r="416">
      <c r="A416" s="24">
        <v>19.0</v>
      </c>
      <c r="B416" s="24" t="s">
        <v>408</v>
      </c>
      <c r="C416" s="24">
        <v>2022.0</v>
      </c>
      <c r="D416" s="36" t="s">
        <v>5</v>
      </c>
      <c r="E416" s="36" t="s">
        <v>29</v>
      </c>
      <c r="F416" s="69">
        <v>75.3</v>
      </c>
    </row>
    <row r="417">
      <c r="A417" s="24">
        <v>20.0</v>
      </c>
      <c r="B417" s="24" t="s">
        <v>379</v>
      </c>
      <c r="C417" s="24">
        <v>2022.0</v>
      </c>
      <c r="D417" s="36" t="s">
        <v>5</v>
      </c>
      <c r="E417" s="36" t="s">
        <v>29</v>
      </c>
      <c r="F417" s="69">
        <v>77.4</v>
      </c>
    </row>
    <row r="418">
      <c r="A418" s="24">
        <v>21.0</v>
      </c>
      <c r="B418" s="24" t="s">
        <v>386</v>
      </c>
      <c r="C418" s="24">
        <v>2022.0</v>
      </c>
      <c r="D418" s="36" t="s">
        <v>5</v>
      </c>
      <c r="E418" s="36" t="s">
        <v>29</v>
      </c>
      <c r="F418" s="69">
        <v>72.9</v>
      </c>
    </row>
    <row r="419">
      <c r="A419" s="24">
        <v>22.0</v>
      </c>
      <c r="B419" s="24" t="s">
        <v>406</v>
      </c>
      <c r="C419" s="24">
        <v>2022.0</v>
      </c>
      <c r="D419" s="36" t="s">
        <v>5</v>
      </c>
      <c r="E419" s="36" t="s">
        <v>29</v>
      </c>
      <c r="F419" s="69">
        <v>73.5</v>
      </c>
    </row>
    <row r="420">
      <c r="A420" s="24">
        <v>23.0</v>
      </c>
      <c r="B420" s="24" t="s">
        <v>392</v>
      </c>
      <c r="C420" s="24">
        <v>2022.0</v>
      </c>
      <c r="D420" s="36" t="s">
        <v>5</v>
      </c>
      <c r="E420" s="36" t="s">
        <v>29</v>
      </c>
      <c r="F420" s="69">
        <v>75.9</v>
      </c>
    </row>
    <row r="421">
      <c r="A421" s="24">
        <v>24.0</v>
      </c>
      <c r="B421" s="24" t="s">
        <v>389</v>
      </c>
      <c r="C421" s="24">
        <v>2022.0</v>
      </c>
      <c r="D421" s="36" t="s">
        <v>5</v>
      </c>
      <c r="E421" s="36" t="s">
        <v>29</v>
      </c>
      <c r="F421" s="69">
        <v>75.6</v>
      </c>
    </row>
    <row r="422">
      <c r="A422" s="24">
        <v>25.0</v>
      </c>
      <c r="B422" s="24" t="s">
        <v>391</v>
      </c>
      <c r="C422" s="24">
        <v>2022.0</v>
      </c>
      <c r="D422" s="36" t="s">
        <v>5</v>
      </c>
      <c r="E422" s="36" t="s">
        <v>29</v>
      </c>
      <c r="F422" s="69">
        <v>74.9</v>
      </c>
    </row>
    <row r="423">
      <c r="A423" s="24">
        <v>26.0</v>
      </c>
      <c r="B423" s="24" t="s">
        <v>396</v>
      </c>
      <c r="C423" s="24">
        <v>2022.0</v>
      </c>
      <c r="D423" s="36" t="s">
        <v>5</v>
      </c>
      <c r="E423" s="36" t="s">
        <v>29</v>
      </c>
      <c r="F423" s="69">
        <v>75.8</v>
      </c>
    </row>
    <row r="424">
      <c r="A424" s="24">
        <v>27.0</v>
      </c>
      <c r="B424" s="24" t="s">
        <v>376</v>
      </c>
      <c r="C424" s="24">
        <v>2022.0</v>
      </c>
      <c r="D424" s="36" t="s">
        <v>5</v>
      </c>
      <c r="E424" s="36" t="s">
        <v>29</v>
      </c>
      <c r="F424" s="69">
        <v>76.4</v>
      </c>
    </row>
    <row r="425">
      <c r="A425" s="24">
        <v>28.0</v>
      </c>
      <c r="B425" s="24" t="s">
        <v>407</v>
      </c>
      <c r="C425" s="24">
        <v>2022.0</v>
      </c>
      <c r="D425" s="36" t="s">
        <v>5</v>
      </c>
      <c r="E425" s="36" t="s">
        <v>29</v>
      </c>
      <c r="F425" s="69">
        <v>73.4</v>
      </c>
    </row>
    <row r="426">
      <c r="A426" s="24">
        <v>29.0</v>
      </c>
      <c r="B426" s="24" t="s">
        <v>381</v>
      </c>
      <c r="C426" s="24">
        <v>2022.0</v>
      </c>
      <c r="D426" s="36" t="s">
        <v>5</v>
      </c>
      <c r="E426" s="36" t="s">
        <v>29</v>
      </c>
      <c r="F426" s="69">
        <v>75.5</v>
      </c>
    </row>
    <row r="427">
      <c r="A427" s="24">
        <v>30.0</v>
      </c>
      <c r="B427" s="24" t="s">
        <v>390</v>
      </c>
      <c r="C427" s="24">
        <v>2022.0</v>
      </c>
      <c r="D427" s="36" t="s">
        <v>5</v>
      </c>
      <c r="E427" s="36" t="s">
        <v>29</v>
      </c>
      <c r="F427" s="69">
        <v>73.8</v>
      </c>
    </row>
    <row r="428">
      <c r="A428" s="24">
        <v>31.0</v>
      </c>
      <c r="B428" s="24" t="s">
        <v>398</v>
      </c>
      <c r="C428" s="24">
        <v>2022.0</v>
      </c>
      <c r="D428" s="36" t="s">
        <v>5</v>
      </c>
      <c r="E428" s="36" t="s">
        <v>29</v>
      </c>
      <c r="F428" s="69">
        <v>73.3</v>
      </c>
    </row>
    <row r="429">
      <c r="A429" s="24">
        <v>32.0</v>
      </c>
      <c r="B429" s="24" t="s">
        <v>399</v>
      </c>
      <c r="C429" s="24">
        <v>2022.0</v>
      </c>
      <c r="D429" s="36" t="s">
        <v>5</v>
      </c>
      <c r="E429" s="36" t="s">
        <v>29</v>
      </c>
      <c r="F429" s="69">
        <v>74.6</v>
      </c>
    </row>
    <row r="430">
      <c r="A430" s="27" t="s">
        <v>3</v>
      </c>
      <c r="B430" s="24" t="s">
        <v>400</v>
      </c>
      <c r="C430" s="24">
        <v>2022.0</v>
      </c>
      <c r="D430" s="36" t="s">
        <v>5</v>
      </c>
      <c r="E430" s="36" t="s">
        <v>29</v>
      </c>
      <c r="F430" s="69">
        <v>74.0</v>
      </c>
    </row>
    <row r="431">
      <c r="A431" s="27" t="s">
        <v>3</v>
      </c>
      <c r="B431" s="24" t="s">
        <v>400</v>
      </c>
      <c r="C431" s="63">
        <v>2023.0</v>
      </c>
      <c r="D431" s="63">
        <v>2.0</v>
      </c>
      <c r="E431" s="63">
        <v>26.0</v>
      </c>
      <c r="F431" s="68">
        <v>75.3</v>
      </c>
    </row>
    <row r="432">
      <c r="A432" s="27" t="s">
        <v>4</v>
      </c>
      <c r="B432" s="24" t="s">
        <v>378</v>
      </c>
      <c r="C432" s="63">
        <v>2023.0</v>
      </c>
      <c r="D432" s="63">
        <v>2.0</v>
      </c>
      <c r="E432" s="63">
        <v>26.0</v>
      </c>
      <c r="F432" s="69">
        <v>76.7</v>
      </c>
    </row>
    <row r="433">
      <c r="A433" s="24" t="s">
        <v>5</v>
      </c>
      <c r="B433" s="24" t="s">
        <v>384</v>
      </c>
      <c r="C433" s="63">
        <v>2023.0</v>
      </c>
      <c r="D433" s="63">
        <v>2.0</v>
      </c>
      <c r="E433" s="63">
        <v>26.0</v>
      </c>
      <c r="F433" s="69">
        <v>76.4</v>
      </c>
    </row>
    <row r="434">
      <c r="A434" s="24" t="s">
        <v>6</v>
      </c>
      <c r="B434" s="24" t="s">
        <v>394</v>
      </c>
      <c r="C434" s="63">
        <v>2023.0</v>
      </c>
      <c r="D434" s="63">
        <v>2.0</v>
      </c>
      <c r="E434" s="63">
        <v>26.0</v>
      </c>
      <c r="F434" s="69">
        <v>77.0</v>
      </c>
    </row>
    <row r="435">
      <c r="A435" s="24" t="s">
        <v>7</v>
      </c>
      <c r="B435" s="24" t="s">
        <v>385</v>
      </c>
      <c r="C435" s="63">
        <v>2023.0</v>
      </c>
      <c r="D435" s="63">
        <v>2.0</v>
      </c>
      <c r="E435" s="63">
        <v>26.0</v>
      </c>
      <c r="F435" s="69">
        <v>74.3</v>
      </c>
    </row>
    <row r="436">
      <c r="A436" s="24" t="s">
        <v>8</v>
      </c>
      <c r="B436" s="24" t="s">
        <v>405</v>
      </c>
      <c r="C436" s="63">
        <v>2023.0</v>
      </c>
      <c r="D436" s="63">
        <v>2.0</v>
      </c>
      <c r="E436" s="63">
        <v>26.0</v>
      </c>
      <c r="F436" s="69">
        <v>76.9</v>
      </c>
    </row>
    <row r="437">
      <c r="A437" s="24" t="s">
        <v>9</v>
      </c>
      <c r="B437" s="24" t="s">
        <v>397</v>
      </c>
      <c r="C437" s="63">
        <v>2023.0</v>
      </c>
      <c r="D437" s="63">
        <v>2.0</v>
      </c>
      <c r="E437" s="63">
        <v>26.0</v>
      </c>
      <c r="F437" s="69">
        <v>76.0</v>
      </c>
    </row>
    <row r="438">
      <c r="A438" s="24" t="s">
        <v>10</v>
      </c>
      <c r="B438" s="24" t="s">
        <v>388</v>
      </c>
      <c r="C438" s="63">
        <v>2023.0</v>
      </c>
      <c r="D438" s="63">
        <v>2.0</v>
      </c>
      <c r="E438" s="63">
        <v>26.0</v>
      </c>
      <c r="F438" s="69">
        <v>72.8</v>
      </c>
    </row>
    <row r="439">
      <c r="A439" s="24" t="s">
        <v>11</v>
      </c>
      <c r="B439" s="24" t="s">
        <v>402</v>
      </c>
      <c r="C439" s="63">
        <v>2023.0</v>
      </c>
      <c r="D439" s="63">
        <v>2.0</v>
      </c>
      <c r="E439" s="63">
        <v>26.0</v>
      </c>
      <c r="F439" s="69">
        <v>76.4</v>
      </c>
    </row>
    <row r="440">
      <c r="A440" s="24" t="s">
        <v>12</v>
      </c>
      <c r="B440" s="24" t="s">
        <v>401</v>
      </c>
      <c r="C440" s="63">
        <v>2023.0</v>
      </c>
      <c r="D440" s="63">
        <v>2.0</v>
      </c>
      <c r="E440" s="63">
        <v>26.0</v>
      </c>
      <c r="F440" s="69">
        <v>76.6</v>
      </c>
    </row>
    <row r="441">
      <c r="A441" s="24">
        <v>10.0</v>
      </c>
      <c r="B441" s="24" t="s">
        <v>403</v>
      </c>
      <c r="C441" s="63">
        <v>2023.0</v>
      </c>
      <c r="D441" s="63">
        <v>2.0</v>
      </c>
      <c r="E441" s="63">
        <v>26.0</v>
      </c>
      <c r="F441" s="69">
        <v>75.3</v>
      </c>
    </row>
    <row r="442">
      <c r="A442" s="24">
        <v>11.0</v>
      </c>
      <c r="B442" s="24" t="s">
        <v>395</v>
      </c>
      <c r="C442" s="63">
        <v>2023.0</v>
      </c>
      <c r="D442" s="63">
        <v>2.0</v>
      </c>
      <c r="E442" s="63">
        <v>26.0</v>
      </c>
      <c r="F442" s="69">
        <v>74.7</v>
      </c>
    </row>
    <row r="443">
      <c r="A443" s="24">
        <v>12.0</v>
      </c>
      <c r="B443" s="24" t="s">
        <v>377</v>
      </c>
      <c r="C443" s="63">
        <v>2023.0</v>
      </c>
      <c r="D443" s="63">
        <v>2.0</v>
      </c>
      <c r="E443" s="63">
        <v>26.0</v>
      </c>
      <c r="F443" s="69">
        <v>72.9</v>
      </c>
    </row>
    <row r="444">
      <c r="A444" s="24">
        <v>13.0</v>
      </c>
      <c r="B444" s="24" t="s">
        <v>382</v>
      </c>
      <c r="C444" s="63">
        <v>2023.0</v>
      </c>
      <c r="D444" s="63">
        <v>2.0</v>
      </c>
      <c r="E444" s="63">
        <v>26.0</v>
      </c>
      <c r="F444" s="69">
        <v>73.7</v>
      </c>
    </row>
    <row r="445">
      <c r="A445" s="24">
        <v>14.0</v>
      </c>
      <c r="B445" s="24" t="s">
        <v>404</v>
      </c>
      <c r="C445" s="63">
        <v>2023.0</v>
      </c>
      <c r="D445" s="63">
        <v>2.0</v>
      </c>
      <c r="E445" s="63">
        <v>26.0</v>
      </c>
      <c r="F445" s="69">
        <v>75.8</v>
      </c>
    </row>
    <row r="446">
      <c r="A446" s="24">
        <v>15.0</v>
      </c>
      <c r="B446" s="24" t="s">
        <v>383</v>
      </c>
      <c r="C446" s="63">
        <v>2023.0</v>
      </c>
      <c r="D446" s="63">
        <v>2.0</v>
      </c>
      <c r="E446" s="63">
        <v>26.0</v>
      </c>
      <c r="F446" s="69">
        <v>74.9</v>
      </c>
    </row>
    <row r="447">
      <c r="A447" s="24">
        <v>16.0</v>
      </c>
      <c r="B447" s="24" t="s">
        <v>380</v>
      </c>
      <c r="C447" s="63">
        <v>2023.0</v>
      </c>
      <c r="D447" s="63">
        <v>2.0</v>
      </c>
      <c r="E447" s="63">
        <v>26.0</v>
      </c>
      <c r="F447" s="69">
        <v>73.9</v>
      </c>
    </row>
    <row r="448">
      <c r="A448" s="24">
        <v>17.0</v>
      </c>
      <c r="B448" s="24" t="s">
        <v>387</v>
      </c>
      <c r="C448" s="63">
        <v>2023.0</v>
      </c>
      <c r="D448" s="63">
        <v>2.0</v>
      </c>
      <c r="E448" s="63">
        <v>26.0</v>
      </c>
      <c r="F448" s="69">
        <v>74.1</v>
      </c>
    </row>
    <row r="449">
      <c r="A449" s="24">
        <v>18.0</v>
      </c>
      <c r="B449" s="24" t="s">
        <v>393</v>
      </c>
      <c r="C449" s="63">
        <v>2023.0</v>
      </c>
      <c r="D449" s="63">
        <v>2.0</v>
      </c>
      <c r="E449" s="63">
        <v>26.0</v>
      </c>
      <c r="F449" s="69">
        <v>75.4</v>
      </c>
    </row>
    <row r="450">
      <c r="A450" s="24">
        <v>19.0</v>
      </c>
      <c r="B450" s="24" t="s">
        <v>408</v>
      </c>
      <c r="C450" s="63">
        <v>2023.0</v>
      </c>
      <c r="D450" s="63">
        <v>2.0</v>
      </c>
      <c r="E450" s="63">
        <v>26.0</v>
      </c>
      <c r="F450" s="69">
        <v>77.6</v>
      </c>
    </row>
    <row r="451">
      <c r="A451" s="24">
        <v>20.0</v>
      </c>
      <c r="B451" s="24" t="s">
        <v>379</v>
      </c>
      <c r="C451" s="63">
        <v>2023.0</v>
      </c>
      <c r="D451" s="63">
        <v>2.0</v>
      </c>
      <c r="E451" s="63">
        <v>26.0</v>
      </c>
      <c r="F451" s="69">
        <v>73.1</v>
      </c>
    </row>
    <row r="452">
      <c r="A452" s="24">
        <v>21.0</v>
      </c>
      <c r="B452" s="24" t="s">
        <v>386</v>
      </c>
      <c r="C452" s="63">
        <v>2023.0</v>
      </c>
      <c r="D452" s="63">
        <v>2.0</v>
      </c>
      <c r="E452" s="63">
        <v>26.0</v>
      </c>
      <c r="F452" s="69">
        <v>73.7</v>
      </c>
    </row>
    <row r="453">
      <c r="A453" s="24">
        <v>22.0</v>
      </c>
      <c r="B453" s="24" t="s">
        <v>406</v>
      </c>
      <c r="C453" s="63">
        <v>2023.0</v>
      </c>
      <c r="D453" s="63">
        <v>2.0</v>
      </c>
      <c r="E453" s="63">
        <v>26.0</v>
      </c>
      <c r="F453" s="69">
        <v>76.1</v>
      </c>
    </row>
    <row r="454">
      <c r="A454" s="24">
        <v>23.0</v>
      </c>
      <c r="B454" s="24" t="s">
        <v>392</v>
      </c>
      <c r="C454" s="63">
        <v>2023.0</v>
      </c>
      <c r="D454" s="63">
        <v>2.0</v>
      </c>
      <c r="E454" s="63">
        <v>26.0</v>
      </c>
      <c r="F454" s="69">
        <v>75.8</v>
      </c>
    </row>
    <row r="455">
      <c r="A455" s="24">
        <v>24.0</v>
      </c>
      <c r="B455" s="24" t="s">
        <v>389</v>
      </c>
      <c r="C455" s="63">
        <v>2023.0</v>
      </c>
      <c r="D455" s="63">
        <v>2.0</v>
      </c>
      <c r="E455" s="63">
        <v>26.0</v>
      </c>
      <c r="F455" s="69">
        <v>75.1</v>
      </c>
    </row>
    <row r="456">
      <c r="A456" s="24">
        <v>25.0</v>
      </c>
      <c r="B456" s="24" t="s">
        <v>391</v>
      </c>
      <c r="C456" s="63">
        <v>2023.0</v>
      </c>
      <c r="D456" s="63">
        <v>2.0</v>
      </c>
      <c r="E456" s="63">
        <v>26.0</v>
      </c>
      <c r="F456" s="69">
        <v>75.9</v>
      </c>
    </row>
    <row r="457">
      <c r="A457" s="24">
        <v>26.0</v>
      </c>
      <c r="B457" s="24" t="s">
        <v>396</v>
      </c>
      <c r="C457" s="63">
        <v>2023.0</v>
      </c>
      <c r="D457" s="63">
        <v>2.0</v>
      </c>
      <c r="E457" s="63">
        <v>26.0</v>
      </c>
      <c r="F457" s="69">
        <v>76.6</v>
      </c>
    </row>
    <row r="458">
      <c r="A458" s="24">
        <v>27.0</v>
      </c>
      <c r="B458" s="24" t="s">
        <v>376</v>
      </c>
      <c r="C458" s="63">
        <v>2023.0</v>
      </c>
      <c r="D458" s="63">
        <v>2.0</v>
      </c>
      <c r="E458" s="63">
        <v>26.0</v>
      </c>
      <c r="F458" s="69">
        <v>73.6</v>
      </c>
    </row>
    <row r="459">
      <c r="A459" s="24">
        <v>28.0</v>
      </c>
      <c r="B459" s="24" t="s">
        <v>407</v>
      </c>
      <c r="C459" s="63">
        <v>2023.0</v>
      </c>
      <c r="D459" s="63">
        <v>2.0</v>
      </c>
      <c r="E459" s="63">
        <v>26.0</v>
      </c>
      <c r="F459" s="69">
        <v>75.7</v>
      </c>
    </row>
    <row r="460">
      <c r="A460" s="24">
        <v>29.0</v>
      </c>
      <c r="B460" s="24" t="s">
        <v>381</v>
      </c>
      <c r="C460" s="63">
        <v>2023.0</v>
      </c>
      <c r="D460" s="63">
        <v>2.0</v>
      </c>
      <c r="E460" s="63">
        <v>26.0</v>
      </c>
      <c r="F460" s="69">
        <v>74.0</v>
      </c>
    </row>
    <row r="461">
      <c r="A461" s="24">
        <v>30.0</v>
      </c>
      <c r="B461" s="24" t="s">
        <v>390</v>
      </c>
      <c r="C461" s="63">
        <v>2023.0</v>
      </c>
      <c r="D461" s="63">
        <v>2.0</v>
      </c>
      <c r="E461" s="63">
        <v>26.0</v>
      </c>
      <c r="F461" s="69">
        <v>73.5</v>
      </c>
    </row>
    <row r="462">
      <c r="A462" s="24">
        <v>31.0</v>
      </c>
      <c r="B462" s="24" t="s">
        <v>398</v>
      </c>
      <c r="C462" s="63">
        <v>2023.0</v>
      </c>
      <c r="D462" s="63">
        <v>2.0</v>
      </c>
      <c r="E462" s="63">
        <v>26.0</v>
      </c>
      <c r="F462" s="69">
        <v>74.8</v>
      </c>
    </row>
    <row r="463">
      <c r="A463" s="24">
        <v>32.0</v>
      </c>
      <c r="B463" s="24" t="s">
        <v>399</v>
      </c>
      <c r="C463" s="63">
        <v>2023.0</v>
      </c>
      <c r="D463" s="63">
        <v>2.0</v>
      </c>
      <c r="E463" s="63">
        <v>26.0</v>
      </c>
      <c r="F463" s="69">
        <v>74.2</v>
      </c>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2" t="s">
        <v>1</v>
      </c>
      <c r="B1" s="1" t="s">
        <v>374</v>
      </c>
      <c r="C1" s="1" t="s">
        <v>0</v>
      </c>
      <c r="D1" s="1" t="s">
        <v>37</v>
      </c>
      <c r="E1" s="1" t="s">
        <v>39</v>
      </c>
      <c r="F1" s="1" t="s">
        <v>375</v>
      </c>
    </row>
    <row r="2">
      <c r="A2" s="31" t="s">
        <v>3</v>
      </c>
      <c r="B2" s="34" t="s">
        <v>400</v>
      </c>
      <c r="C2" s="35">
        <v>1998.0</v>
      </c>
      <c r="D2" s="56" t="s">
        <v>5</v>
      </c>
      <c r="E2" s="34">
        <v>27.0</v>
      </c>
      <c r="F2" s="35">
        <v>3.45250848</v>
      </c>
    </row>
    <row r="3">
      <c r="A3" s="31" t="s">
        <v>3</v>
      </c>
      <c r="B3" s="34" t="s">
        <v>400</v>
      </c>
      <c r="C3" s="35">
        <v>1999.0</v>
      </c>
      <c r="D3" s="56" t="s">
        <v>5</v>
      </c>
      <c r="E3" s="34">
        <v>27.0</v>
      </c>
      <c r="F3" s="35">
        <v>3.40417584</v>
      </c>
    </row>
    <row r="4">
      <c r="A4" s="31" t="s">
        <v>3</v>
      </c>
      <c r="B4" s="34" t="s">
        <v>400</v>
      </c>
      <c r="C4" s="35">
        <v>2000.0</v>
      </c>
      <c r="D4" s="34" t="s">
        <v>5</v>
      </c>
      <c r="E4" s="34">
        <v>27.0</v>
      </c>
      <c r="F4" s="35">
        <v>3.49707149</v>
      </c>
    </row>
    <row r="5">
      <c r="A5" s="31" t="s">
        <v>3</v>
      </c>
      <c r="B5" s="34" t="s">
        <v>400</v>
      </c>
      <c r="C5" s="35">
        <v>2001.0</v>
      </c>
      <c r="D5" s="34" t="s">
        <v>5</v>
      </c>
      <c r="E5" s="34">
        <v>27.0</v>
      </c>
      <c r="F5" s="35">
        <v>3.78303343</v>
      </c>
    </row>
    <row r="6">
      <c r="A6" s="31" t="s">
        <v>3</v>
      </c>
      <c r="B6" s="34" t="s">
        <v>400</v>
      </c>
      <c r="C6" s="35">
        <v>2002.0</v>
      </c>
      <c r="D6" s="34" t="s">
        <v>5</v>
      </c>
      <c r="E6" s="34">
        <v>27.0</v>
      </c>
      <c r="F6" s="35">
        <v>3.78888449</v>
      </c>
    </row>
    <row r="7">
      <c r="A7" s="31" t="s">
        <v>3</v>
      </c>
      <c r="B7" s="34" t="s">
        <v>400</v>
      </c>
      <c r="C7" s="35">
        <v>2003.0</v>
      </c>
      <c r="D7" s="34" t="s">
        <v>5</v>
      </c>
      <c r="E7" s="34">
        <v>27.0</v>
      </c>
      <c r="F7" s="35">
        <v>3.96185273</v>
      </c>
    </row>
    <row r="8">
      <c r="A8" s="31" t="s">
        <v>3</v>
      </c>
      <c r="B8" s="34" t="s">
        <v>400</v>
      </c>
      <c r="C8" s="35">
        <v>2004.0</v>
      </c>
      <c r="D8" s="34" t="s">
        <v>5</v>
      </c>
      <c r="E8" s="34">
        <v>27.0</v>
      </c>
      <c r="F8" s="35">
        <v>3.92205127</v>
      </c>
    </row>
    <row r="9">
      <c r="A9" s="31" t="s">
        <v>3</v>
      </c>
      <c r="B9" s="34" t="s">
        <v>400</v>
      </c>
      <c r="C9" s="35">
        <v>2005.0</v>
      </c>
      <c r="D9" s="34" t="s">
        <v>5</v>
      </c>
      <c r="E9" s="34">
        <v>27.0</v>
      </c>
      <c r="F9" s="35">
        <v>4.05561865</v>
      </c>
    </row>
    <row r="10">
      <c r="A10" s="31" t="s">
        <v>3</v>
      </c>
      <c r="B10" s="34" t="s">
        <v>400</v>
      </c>
      <c r="C10" s="35">
        <v>2006.0</v>
      </c>
      <c r="D10" s="34" t="s">
        <v>5</v>
      </c>
      <c r="E10" s="34">
        <v>27.0</v>
      </c>
      <c r="F10" s="35">
        <v>3.96438281</v>
      </c>
    </row>
    <row r="11">
      <c r="A11" s="31" t="s">
        <v>3</v>
      </c>
      <c r="B11" s="34" t="s">
        <v>400</v>
      </c>
      <c r="C11" s="35">
        <v>2007.0</v>
      </c>
      <c r="D11" s="34" t="s">
        <v>5</v>
      </c>
      <c r="E11" s="34">
        <v>27.0</v>
      </c>
      <c r="F11" s="35">
        <v>4.01136895</v>
      </c>
    </row>
    <row r="12">
      <c r="A12" s="31" t="s">
        <v>3</v>
      </c>
      <c r="B12" s="34" t="s">
        <v>400</v>
      </c>
      <c r="C12" s="35">
        <v>2008.0</v>
      </c>
      <c r="D12" s="34" t="s">
        <v>5</v>
      </c>
      <c r="E12" s="34">
        <v>27.0</v>
      </c>
      <c r="F12" s="35">
        <v>4.20666053</v>
      </c>
    </row>
    <row r="13">
      <c r="A13" s="31" t="s">
        <v>3</v>
      </c>
      <c r="B13" s="34" t="s">
        <v>400</v>
      </c>
      <c r="C13" s="35">
        <v>2009.0</v>
      </c>
      <c r="D13" s="34" t="s">
        <v>5</v>
      </c>
      <c r="E13" s="34">
        <v>27.0</v>
      </c>
      <c r="F13" s="35">
        <v>4.59169246</v>
      </c>
    </row>
    <row r="14">
      <c r="A14" s="31" t="s">
        <v>3</v>
      </c>
      <c r="B14" s="34" t="s">
        <v>400</v>
      </c>
      <c r="C14" s="35">
        <v>2010.0</v>
      </c>
      <c r="D14" s="34" t="s">
        <v>5</v>
      </c>
      <c r="E14" s="34">
        <v>27.0</v>
      </c>
      <c r="F14" s="35">
        <v>4.36752538</v>
      </c>
    </row>
    <row r="15">
      <c r="A15" s="31" t="s">
        <v>3</v>
      </c>
      <c r="B15" s="34" t="s">
        <v>400</v>
      </c>
      <c r="C15" s="35">
        <v>2011.0</v>
      </c>
      <c r="D15" s="34" t="s">
        <v>5</v>
      </c>
      <c r="E15" s="34">
        <v>27.0</v>
      </c>
      <c r="F15" s="35">
        <v>4.910423</v>
      </c>
    </row>
    <row r="16">
      <c r="A16" s="31" t="s">
        <v>3</v>
      </c>
      <c r="B16" s="34" t="s">
        <v>400</v>
      </c>
      <c r="C16" s="35">
        <v>2012.0</v>
      </c>
      <c r="D16" s="34" t="s">
        <v>5</v>
      </c>
      <c r="E16" s="34">
        <v>27.0</v>
      </c>
      <c r="F16" s="35">
        <v>4.700132</v>
      </c>
    </row>
    <row r="17">
      <c r="A17" s="31" t="s">
        <v>3</v>
      </c>
      <c r="B17" s="34" t="s">
        <v>400</v>
      </c>
      <c r="C17" s="35">
        <v>2013.0</v>
      </c>
      <c r="D17" s="34" t="s">
        <v>5</v>
      </c>
      <c r="E17" s="34">
        <v>27.0</v>
      </c>
      <c r="F17" s="35">
        <v>4.94073237</v>
      </c>
    </row>
    <row r="18">
      <c r="A18" s="31" t="s">
        <v>3</v>
      </c>
      <c r="B18" s="34" t="s">
        <v>400</v>
      </c>
      <c r="C18" s="35">
        <v>2014.0</v>
      </c>
      <c r="D18" s="34" t="s">
        <v>5</v>
      </c>
      <c r="E18" s="34">
        <v>27.0</v>
      </c>
      <c r="F18" s="35">
        <v>5.23508722</v>
      </c>
    </row>
    <row r="19">
      <c r="A19" s="31" t="s">
        <v>3</v>
      </c>
      <c r="B19" s="34" t="s">
        <v>400</v>
      </c>
      <c r="C19" s="35">
        <v>2015.0</v>
      </c>
      <c r="D19" s="34" t="s">
        <v>5</v>
      </c>
      <c r="E19" s="34">
        <v>27.0</v>
      </c>
      <c r="F19" s="35">
        <v>5.25053468</v>
      </c>
    </row>
    <row r="20">
      <c r="A20" s="31" t="s">
        <v>3</v>
      </c>
      <c r="B20" s="34" t="s">
        <v>400</v>
      </c>
      <c r="C20" s="35">
        <v>2016.0</v>
      </c>
      <c r="D20" s="34" t="s">
        <v>5</v>
      </c>
      <c r="E20" s="34">
        <v>27.0</v>
      </c>
      <c r="F20" s="35">
        <v>5.15424682</v>
      </c>
    </row>
    <row r="21">
      <c r="A21" s="31" t="s">
        <v>3</v>
      </c>
      <c r="B21" s="34" t="s">
        <v>400</v>
      </c>
      <c r="C21" s="35">
        <v>2017.0</v>
      </c>
      <c r="D21" s="34" t="s">
        <v>5</v>
      </c>
      <c r="E21" s="34">
        <v>27.0</v>
      </c>
      <c r="F21" s="35">
        <v>5.25657049</v>
      </c>
    </row>
    <row r="22">
      <c r="A22" s="31" t="s">
        <v>3</v>
      </c>
      <c r="B22" s="34" t="s">
        <v>400</v>
      </c>
      <c r="C22" s="35">
        <v>2018.0</v>
      </c>
      <c r="D22" s="34" t="s">
        <v>5</v>
      </c>
      <c r="E22" s="34">
        <v>27.0</v>
      </c>
      <c r="F22" s="35">
        <v>5.40335364</v>
      </c>
    </row>
    <row r="23">
      <c r="A23" s="31" t="s">
        <v>3</v>
      </c>
      <c r="B23" s="34" t="s">
        <v>400</v>
      </c>
      <c r="C23" s="35">
        <v>2019.0</v>
      </c>
      <c r="D23" s="34" t="s">
        <v>5</v>
      </c>
      <c r="E23" s="34">
        <v>27.0</v>
      </c>
      <c r="F23" s="35">
        <v>5.67775984</v>
      </c>
    </row>
    <row r="24">
      <c r="A24" s="31" t="s">
        <v>3</v>
      </c>
      <c r="B24" s="34" t="s">
        <v>400</v>
      </c>
      <c r="C24" s="35">
        <v>2020.0</v>
      </c>
      <c r="D24" s="34" t="s">
        <v>5</v>
      </c>
      <c r="E24" s="34">
        <v>27.0</v>
      </c>
      <c r="F24" s="35">
        <v>6.15868584</v>
      </c>
    </row>
    <row r="25">
      <c r="A25" s="31" t="s">
        <v>3</v>
      </c>
      <c r="B25" s="34" t="s">
        <v>400</v>
      </c>
      <c r="C25" s="35">
        <v>2021.0</v>
      </c>
      <c r="D25" s="34" t="s">
        <v>5</v>
      </c>
      <c r="E25" s="34">
        <v>27.0</v>
      </c>
      <c r="F25" s="35">
        <v>6.5372987</v>
      </c>
    </row>
    <row r="26">
      <c r="A26" s="31" t="s">
        <v>3</v>
      </c>
      <c r="B26" s="34" t="s">
        <v>400</v>
      </c>
      <c r="C26" s="35">
        <v>2022.0</v>
      </c>
      <c r="D26" s="34" t="s">
        <v>5</v>
      </c>
      <c r="E26" s="34">
        <v>27.0</v>
      </c>
      <c r="F26" s="35">
        <v>6.3396137</v>
      </c>
    </row>
    <row r="27">
      <c r="A27" s="31" t="s">
        <v>4</v>
      </c>
      <c r="B27" s="34" t="s">
        <v>378</v>
      </c>
      <c r="C27" s="35">
        <v>1998.0</v>
      </c>
      <c r="D27" s="34" t="s">
        <v>5</v>
      </c>
      <c r="E27" s="34">
        <v>27.0</v>
      </c>
      <c r="F27" s="35">
        <v>2.14821617</v>
      </c>
    </row>
    <row r="28">
      <c r="A28" s="31" t="s">
        <v>4</v>
      </c>
      <c r="B28" s="34" t="s">
        <v>378</v>
      </c>
      <c r="C28" s="35">
        <v>1999.0</v>
      </c>
      <c r="D28" s="34" t="s">
        <v>5</v>
      </c>
      <c r="E28" s="34">
        <v>27.0</v>
      </c>
      <c r="F28" s="35">
        <v>3.58347764</v>
      </c>
    </row>
    <row r="29">
      <c r="A29" s="31" t="s">
        <v>4</v>
      </c>
      <c r="B29" s="34" t="s">
        <v>378</v>
      </c>
      <c r="C29" s="35">
        <v>2000.0</v>
      </c>
      <c r="D29" s="34" t="s">
        <v>5</v>
      </c>
      <c r="E29" s="34">
        <v>27.0</v>
      </c>
      <c r="F29" s="35">
        <v>3.09650889</v>
      </c>
    </row>
    <row r="30">
      <c r="A30" s="31" t="s">
        <v>4</v>
      </c>
      <c r="B30" s="34" t="s">
        <v>378</v>
      </c>
      <c r="C30" s="35">
        <v>2001.0</v>
      </c>
      <c r="D30" s="34" t="s">
        <v>5</v>
      </c>
      <c r="E30" s="34">
        <v>27.0</v>
      </c>
      <c r="F30" s="35">
        <v>4.63494283</v>
      </c>
    </row>
    <row r="31">
      <c r="A31" s="31" t="s">
        <v>4</v>
      </c>
      <c r="B31" s="34" t="s">
        <v>378</v>
      </c>
      <c r="C31" s="35">
        <v>2002.0</v>
      </c>
      <c r="D31" s="34" t="s">
        <v>5</v>
      </c>
      <c r="E31" s="34">
        <v>27.0</v>
      </c>
      <c r="F31" s="35">
        <v>4.32476211</v>
      </c>
    </row>
    <row r="32">
      <c r="A32" s="31" t="s">
        <v>4</v>
      </c>
      <c r="B32" s="34" t="s">
        <v>378</v>
      </c>
      <c r="C32" s="35">
        <v>2003.0</v>
      </c>
      <c r="D32" s="34" t="s">
        <v>5</v>
      </c>
      <c r="E32" s="34">
        <v>27.0</v>
      </c>
      <c r="F32" s="35">
        <v>6.1386</v>
      </c>
    </row>
    <row r="33">
      <c r="A33" s="31" t="s">
        <v>4</v>
      </c>
      <c r="B33" s="34" t="s">
        <v>378</v>
      </c>
      <c r="C33" s="35">
        <v>2004.0</v>
      </c>
      <c r="D33" s="34" t="s">
        <v>5</v>
      </c>
      <c r="E33" s="34">
        <v>27.0</v>
      </c>
      <c r="F33" s="35">
        <v>5.99423242</v>
      </c>
    </row>
    <row r="34">
      <c r="A34" s="31" t="s">
        <v>4</v>
      </c>
      <c r="B34" s="34" t="s">
        <v>378</v>
      </c>
      <c r="C34" s="35">
        <v>2005.0</v>
      </c>
      <c r="D34" s="34" t="s">
        <v>5</v>
      </c>
      <c r="E34" s="34">
        <v>27.0</v>
      </c>
      <c r="F34" s="35">
        <v>5.3096778</v>
      </c>
    </row>
    <row r="35">
      <c r="A35" s="31" t="s">
        <v>4</v>
      </c>
      <c r="B35" s="34" t="s">
        <v>378</v>
      </c>
      <c r="C35" s="35">
        <v>2006.0</v>
      </c>
      <c r="D35" s="34" t="s">
        <v>5</v>
      </c>
      <c r="E35" s="34">
        <v>27.0</v>
      </c>
      <c r="F35" s="35">
        <v>5.5590125</v>
      </c>
    </row>
    <row r="36">
      <c r="A36" s="31" t="s">
        <v>4</v>
      </c>
      <c r="B36" s="34" t="s">
        <v>378</v>
      </c>
      <c r="C36" s="35">
        <v>2007.0</v>
      </c>
      <c r="D36" s="34" t="s">
        <v>5</v>
      </c>
      <c r="E36" s="34">
        <v>27.0</v>
      </c>
      <c r="F36" s="35">
        <v>4.74640152</v>
      </c>
    </row>
    <row r="37">
      <c r="A37" s="31" t="s">
        <v>4</v>
      </c>
      <c r="B37" s="34" t="s">
        <v>378</v>
      </c>
      <c r="C37" s="35">
        <v>2008.0</v>
      </c>
      <c r="D37" s="34" t="s">
        <v>5</v>
      </c>
      <c r="E37" s="34">
        <v>27.0</v>
      </c>
      <c r="F37" s="35">
        <v>3.61698536</v>
      </c>
    </row>
    <row r="38">
      <c r="A38" s="31" t="s">
        <v>4</v>
      </c>
      <c r="B38" s="34" t="s">
        <v>378</v>
      </c>
      <c r="C38" s="35">
        <v>2009.0</v>
      </c>
      <c r="D38" s="34" t="s">
        <v>5</v>
      </c>
      <c r="E38" s="34">
        <v>27.0</v>
      </c>
      <c r="F38" s="35">
        <v>5.23141414</v>
      </c>
    </row>
    <row r="39">
      <c r="A39" s="31" t="s">
        <v>4</v>
      </c>
      <c r="B39" s="34" t="s">
        <v>378</v>
      </c>
      <c r="C39" s="35">
        <v>2010.0</v>
      </c>
      <c r="D39" s="34" t="s">
        <v>5</v>
      </c>
      <c r="E39" s="34">
        <v>27.0</v>
      </c>
      <c r="F39" s="35">
        <v>4.1303335</v>
      </c>
    </row>
    <row r="40">
      <c r="A40" s="31" t="s">
        <v>4</v>
      </c>
      <c r="B40" s="34" t="s">
        <v>378</v>
      </c>
      <c r="C40" s="35">
        <v>2011.0</v>
      </c>
      <c r="D40" s="34" t="s">
        <v>5</v>
      </c>
      <c r="E40" s="34">
        <v>27.0</v>
      </c>
      <c r="F40" s="35">
        <v>7.91522631</v>
      </c>
    </row>
    <row r="41">
      <c r="A41" s="31" t="s">
        <v>4</v>
      </c>
      <c r="B41" s="34" t="s">
        <v>378</v>
      </c>
      <c r="C41" s="35">
        <v>2012.0</v>
      </c>
      <c r="D41" s="34" t="s">
        <v>5</v>
      </c>
      <c r="E41" s="34">
        <v>27.0</v>
      </c>
      <c r="F41" s="35">
        <v>9.16291988</v>
      </c>
    </row>
    <row r="42">
      <c r="A42" s="31" t="s">
        <v>4</v>
      </c>
      <c r="B42" s="34" t="s">
        <v>378</v>
      </c>
      <c r="C42" s="35">
        <v>2013.0</v>
      </c>
      <c r="D42" s="34" t="s">
        <v>5</v>
      </c>
      <c r="E42" s="34">
        <v>27.0</v>
      </c>
      <c r="F42" s="35">
        <v>8.73712241</v>
      </c>
    </row>
    <row r="43">
      <c r="A43" s="31" t="s">
        <v>4</v>
      </c>
      <c r="B43" s="34" t="s">
        <v>378</v>
      </c>
      <c r="C43" s="35">
        <v>2014.0</v>
      </c>
      <c r="D43" s="34" t="s">
        <v>5</v>
      </c>
      <c r="E43" s="34">
        <v>27.0</v>
      </c>
      <c r="F43" s="35">
        <v>8.33310607</v>
      </c>
    </row>
    <row r="44">
      <c r="A44" s="31" t="s">
        <v>4</v>
      </c>
      <c r="B44" s="34" t="s">
        <v>378</v>
      </c>
      <c r="C44" s="35">
        <v>2015.0</v>
      </c>
      <c r="D44" s="34" t="s">
        <v>5</v>
      </c>
      <c r="E44" s="34">
        <v>27.0</v>
      </c>
      <c r="F44" s="35">
        <v>9.22173742</v>
      </c>
    </row>
    <row r="45">
      <c r="A45" s="31" t="s">
        <v>4</v>
      </c>
      <c r="B45" s="34" t="s">
        <v>378</v>
      </c>
      <c r="C45" s="35">
        <v>2016.0</v>
      </c>
      <c r="D45" s="34" t="s">
        <v>5</v>
      </c>
      <c r="E45" s="34">
        <v>27.0</v>
      </c>
      <c r="F45" s="35">
        <v>9.14135608</v>
      </c>
    </row>
    <row r="46">
      <c r="A46" s="31" t="s">
        <v>4</v>
      </c>
      <c r="B46" s="34" t="s">
        <v>378</v>
      </c>
      <c r="C46" s="35">
        <v>2017.0</v>
      </c>
      <c r="D46" s="34" t="s">
        <v>5</v>
      </c>
      <c r="E46" s="34">
        <v>27.0</v>
      </c>
      <c r="F46" s="35">
        <v>10.0721526</v>
      </c>
    </row>
    <row r="47">
      <c r="A47" s="31" t="s">
        <v>4</v>
      </c>
      <c r="B47" s="34" t="s">
        <v>378</v>
      </c>
      <c r="C47" s="35">
        <v>2018.0</v>
      </c>
      <c r="D47" s="34" t="s">
        <v>5</v>
      </c>
      <c r="E47" s="34">
        <v>27.0</v>
      </c>
      <c r="F47" s="35">
        <v>9.90797613</v>
      </c>
    </row>
    <row r="48">
      <c r="A48" s="31" t="s">
        <v>4</v>
      </c>
      <c r="B48" s="34" t="s">
        <v>378</v>
      </c>
      <c r="C48" s="35">
        <v>2019.0</v>
      </c>
      <c r="D48" s="34" t="s">
        <v>5</v>
      </c>
      <c r="E48" s="34">
        <v>27.0</v>
      </c>
      <c r="F48" s="35">
        <v>10.9305748</v>
      </c>
    </row>
    <row r="49">
      <c r="A49" s="31" t="s">
        <v>4</v>
      </c>
      <c r="B49" s="34" t="s">
        <v>378</v>
      </c>
      <c r="C49" s="35">
        <v>2020.0</v>
      </c>
      <c r="D49" s="34" t="s">
        <v>5</v>
      </c>
      <c r="E49" s="34">
        <v>27.0</v>
      </c>
      <c r="F49" s="35">
        <v>12.4308918</v>
      </c>
    </row>
    <row r="50">
      <c r="A50" s="31" t="s">
        <v>4</v>
      </c>
      <c r="B50" s="34" t="s">
        <v>378</v>
      </c>
      <c r="C50" s="35">
        <v>2021.0</v>
      </c>
      <c r="D50" s="34" t="s">
        <v>5</v>
      </c>
      <c r="E50" s="34">
        <v>27.0</v>
      </c>
      <c r="F50" s="35">
        <v>11.8154749</v>
      </c>
    </row>
    <row r="51">
      <c r="A51" s="31" t="s">
        <v>4</v>
      </c>
      <c r="B51" s="34" t="s">
        <v>378</v>
      </c>
      <c r="C51" s="35">
        <v>2022.0</v>
      </c>
      <c r="D51" s="34" t="s">
        <v>5</v>
      </c>
      <c r="E51" s="34">
        <v>27.0</v>
      </c>
      <c r="F51" s="35">
        <v>10.3948291</v>
      </c>
    </row>
    <row r="52">
      <c r="A52" s="31" t="s">
        <v>5</v>
      </c>
      <c r="B52" s="34" t="s">
        <v>384</v>
      </c>
      <c r="C52" s="35">
        <v>1998.0</v>
      </c>
      <c r="D52" s="34" t="s">
        <v>5</v>
      </c>
      <c r="E52" s="34">
        <v>27.0</v>
      </c>
      <c r="F52" s="35">
        <v>4.30548297</v>
      </c>
    </row>
    <row r="53">
      <c r="A53" s="31" t="s">
        <v>5</v>
      </c>
      <c r="B53" s="34" t="s">
        <v>384</v>
      </c>
      <c r="C53" s="35">
        <v>1999.0</v>
      </c>
      <c r="D53" s="34" t="s">
        <v>5</v>
      </c>
      <c r="E53" s="34">
        <v>27.0</v>
      </c>
      <c r="F53" s="35">
        <v>4.21201813</v>
      </c>
    </row>
    <row r="54">
      <c r="A54" s="31" t="s">
        <v>5</v>
      </c>
      <c r="B54" s="34" t="s">
        <v>384</v>
      </c>
      <c r="C54" s="35">
        <v>2000.0</v>
      </c>
      <c r="D54" s="34" t="s">
        <v>5</v>
      </c>
      <c r="E54" s="34">
        <v>27.0</v>
      </c>
      <c r="F54" s="35">
        <v>3.68596389</v>
      </c>
    </row>
    <row r="55">
      <c r="A55" s="31" t="s">
        <v>5</v>
      </c>
      <c r="B55" s="34" t="s">
        <v>384</v>
      </c>
      <c r="C55" s="35">
        <v>2001.0</v>
      </c>
      <c r="D55" s="34" t="s">
        <v>5</v>
      </c>
      <c r="E55" s="34">
        <v>27.0</v>
      </c>
      <c r="F55" s="35">
        <v>3.77309024</v>
      </c>
    </row>
    <row r="56">
      <c r="A56" s="31" t="s">
        <v>5</v>
      </c>
      <c r="B56" s="34" t="s">
        <v>384</v>
      </c>
      <c r="C56" s="35">
        <v>2002.0</v>
      </c>
      <c r="D56" s="34" t="s">
        <v>5</v>
      </c>
      <c r="E56" s="34">
        <v>27.0</v>
      </c>
      <c r="F56" s="35">
        <v>3.96574203</v>
      </c>
    </row>
    <row r="57">
      <c r="A57" s="31" t="s">
        <v>5</v>
      </c>
      <c r="B57" s="34" t="s">
        <v>384</v>
      </c>
      <c r="C57" s="35">
        <v>2003.0</v>
      </c>
      <c r="D57" s="34" t="s">
        <v>5</v>
      </c>
      <c r="E57" s="34">
        <v>27.0</v>
      </c>
      <c r="F57" s="35">
        <v>4.6972908</v>
      </c>
    </row>
    <row r="58">
      <c r="A58" s="31" t="s">
        <v>5</v>
      </c>
      <c r="B58" s="34" t="s">
        <v>384</v>
      </c>
      <c r="C58" s="35">
        <v>2004.0</v>
      </c>
      <c r="D58" s="34" t="s">
        <v>5</v>
      </c>
      <c r="E58" s="34">
        <v>27.0</v>
      </c>
      <c r="F58" s="35">
        <v>3.89000355</v>
      </c>
    </row>
    <row r="59">
      <c r="A59" s="31" t="s">
        <v>5</v>
      </c>
      <c r="B59" s="34" t="s">
        <v>384</v>
      </c>
      <c r="C59" s="35">
        <v>2005.0</v>
      </c>
      <c r="D59" s="34" t="s">
        <v>5</v>
      </c>
      <c r="E59" s="34">
        <v>27.0</v>
      </c>
      <c r="F59" s="35">
        <v>3.64928495</v>
      </c>
    </row>
    <row r="60">
      <c r="A60" s="31" t="s">
        <v>5</v>
      </c>
      <c r="B60" s="34" t="s">
        <v>384</v>
      </c>
      <c r="C60" s="35">
        <v>2006.0</v>
      </c>
      <c r="D60" s="34" t="s">
        <v>5</v>
      </c>
      <c r="E60" s="34">
        <v>27.0</v>
      </c>
      <c r="F60" s="35">
        <v>3.70288587</v>
      </c>
    </row>
    <row r="61">
      <c r="A61" s="31" t="s">
        <v>5</v>
      </c>
      <c r="B61" s="34" t="s">
        <v>384</v>
      </c>
      <c r="C61" s="35">
        <v>2007.0</v>
      </c>
      <c r="D61" s="34" t="s">
        <v>5</v>
      </c>
      <c r="E61" s="34">
        <v>27.0</v>
      </c>
      <c r="F61" s="35">
        <v>2.79548901</v>
      </c>
    </row>
    <row r="62">
      <c r="A62" s="31" t="s">
        <v>5</v>
      </c>
      <c r="B62" s="34" t="s">
        <v>384</v>
      </c>
      <c r="C62" s="35">
        <v>2008.0</v>
      </c>
      <c r="D62" s="34" t="s">
        <v>5</v>
      </c>
      <c r="E62" s="34">
        <v>27.0</v>
      </c>
      <c r="F62" s="35">
        <v>4.13794676</v>
      </c>
    </row>
    <row r="63">
      <c r="A63" s="31" t="s">
        <v>5</v>
      </c>
      <c r="B63" s="34" t="s">
        <v>384</v>
      </c>
      <c r="C63" s="35">
        <v>2009.0</v>
      </c>
      <c r="D63" s="34" t="s">
        <v>5</v>
      </c>
      <c r="E63" s="34">
        <v>27.0</v>
      </c>
      <c r="F63" s="35">
        <v>2.90279095</v>
      </c>
    </row>
    <row r="64">
      <c r="A64" s="31" t="s">
        <v>5</v>
      </c>
      <c r="B64" s="34" t="s">
        <v>384</v>
      </c>
      <c r="C64" s="35">
        <v>2010.0</v>
      </c>
      <c r="D64" s="34" t="s">
        <v>5</v>
      </c>
      <c r="E64" s="34">
        <v>27.0</v>
      </c>
      <c r="F64" s="35">
        <v>3.34975443</v>
      </c>
    </row>
    <row r="65">
      <c r="A65" s="31" t="s">
        <v>5</v>
      </c>
      <c r="B65" s="34" t="s">
        <v>384</v>
      </c>
      <c r="C65" s="35">
        <v>2011.0</v>
      </c>
      <c r="D65" s="34" t="s">
        <v>5</v>
      </c>
      <c r="E65" s="34">
        <v>27.0</v>
      </c>
      <c r="F65" s="35">
        <v>4.59718905</v>
      </c>
    </row>
    <row r="66">
      <c r="A66" s="31" t="s">
        <v>5</v>
      </c>
      <c r="B66" s="34" t="s">
        <v>384</v>
      </c>
      <c r="C66" s="35">
        <v>2012.0</v>
      </c>
      <c r="D66" s="34" t="s">
        <v>5</v>
      </c>
      <c r="E66" s="34">
        <v>27.0</v>
      </c>
      <c r="F66" s="35">
        <v>3.44488984</v>
      </c>
    </row>
    <row r="67">
      <c r="A67" s="31" t="s">
        <v>5</v>
      </c>
      <c r="B67" s="34" t="s">
        <v>384</v>
      </c>
      <c r="C67" s="35">
        <v>2013.0</v>
      </c>
      <c r="D67" s="34" t="s">
        <v>5</v>
      </c>
      <c r="E67" s="34">
        <v>27.0</v>
      </c>
      <c r="F67" s="35">
        <v>3.70833885</v>
      </c>
    </row>
    <row r="68">
      <c r="A68" s="31" t="s">
        <v>5</v>
      </c>
      <c r="B68" s="34" t="s">
        <v>384</v>
      </c>
      <c r="C68" s="35">
        <v>2014.0</v>
      </c>
      <c r="D68" s="34" t="s">
        <v>5</v>
      </c>
      <c r="E68" s="34">
        <v>27.0</v>
      </c>
      <c r="F68" s="35">
        <v>5.40156454</v>
      </c>
    </row>
    <row r="69">
      <c r="A69" s="31" t="s">
        <v>5</v>
      </c>
      <c r="B69" s="34" t="s">
        <v>384</v>
      </c>
      <c r="C69" s="35">
        <v>2015.0</v>
      </c>
      <c r="D69" s="34" t="s">
        <v>5</v>
      </c>
      <c r="E69" s="34">
        <v>27.0</v>
      </c>
      <c r="F69" s="35">
        <v>4.4037835</v>
      </c>
    </row>
    <row r="70">
      <c r="A70" s="31" t="s">
        <v>5</v>
      </c>
      <c r="B70" s="34" t="s">
        <v>384</v>
      </c>
      <c r="C70" s="35">
        <v>2016.0</v>
      </c>
      <c r="D70" s="34" t="s">
        <v>5</v>
      </c>
      <c r="E70" s="34">
        <v>27.0</v>
      </c>
      <c r="F70" s="35">
        <v>4.87021033</v>
      </c>
    </row>
    <row r="71">
      <c r="A71" s="31" t="s">
        <v>5</v>
      </c>
      <c r="B71" s="34" t="s">
        <v>384</v>
      </c>
      <c r="C71" s="35">
        <v>2017.0</v>
      </c>
      <c r="D71" s="34" t="s">
        <v>5</v>
      </c>
      <c r="E71" s="34">
        <v>27.0</v>
      </c>
      <c r="F71" s="35">
        <v>4.63461246</v>
      </c>
    </row>
    <row r="72">
      <c r="A72" s="31" t="s">
        <v>5</v>
      </c>
      <c r="B72" s="34" t="s">
        <v>384</v>
      </c>
      <c r="C72" s="35">
        <v>2018.0</v>
      </c>
      <c r="D72" s="34" t="s">
        <v>5</v>
      </c>
      <c r="E72" s="34">
        <v>27.0</v>
      </c>
      <c r="F72" s="35">
        <v>5.27972471</v>
      </c>
    </row>
    <row r="73">
      <c r="A73" s="31" t="s">
        <v>5</v>
      </c>
      <c r="B73" s="34" t="s">
        <v>384</v>
      </c>
      <c r="C73" s="35">
        <v>2019.0</v>
      </c>
      <c r="D73" s="34" t="s">
        <v>5</v>
      </c>
      <c r="E73" s="34">
        <v>27.0</v>
      </c>
      <c r="F73" s="35">
        <v>4.48547132</v>
      </c>
    </row>
    <row r="74">
      <c r="A74" s="31" t="s">
        <v>5</v>
      </c>
      <c r="B74" s="34" t="s">
        <v>384</v>
      </c>
      <c r="C74" s="35">
        <v>2020.0</v>
      </c>
      <c r="D74" s="34" t="s">
        <v>5</v>
      </c>
      <c r="E74" s="34">
        <v>27.0</v>
      </c>
      <c r="F74" s="35">
        <v>2.52695045</v>
      </c>
    </row>
    <row r="75">
      <c r="A75" s="31" t="s">
        <v>5</v>
      </c>
      <c r="B75" s="34" t="s">
        <v>384</v>
      </c>
      <c r="C75" s="35">
        <v>2021.0</v>
      </c>
      <c r="D75" s="34" t="s">
        <v>5</v>
      </c>
      <c r="E75" s="34">
        <v>27.0</v>
      </c>
      <c r="F75" s="35">
        <v>3.11059982</v>
      </c>
    </row>
    <row r="76">
      <c r="A76" s="31" t="s">
        <v>5</v>
      </c>
      <c r="B76" s="34" t="s">
        <v>384</v>
      </c>
      <c r="C76" s="35">
        <v>2022.0</v>
      </c>
      <c r="D76" s="34" t="s">
        <v>5</v>
      </c>
      <c r="E76" s="34">
        <v>27.0</v>
      </c>
      <c r="F76" s="35">
        <v>2.40615916</v>
      </c>
    </row>
    <row r="77">
      <c r="A77" s="31" t="s">
        <v>6</v>
      </c>
      <c r="B77" s="34" t="s">
        <v>394</v>
      </c>
      <c r="C77" s="35">
        <v>1998.0</v>
      </c>
      <c r="D77" s="34" t="s">
        <v>5</v>
      </c>
      <c r="E77" s="34">
        <v>27.0</v>
      </c>
      <c r="F77" s="35">
        <v>8.01647994</v>
      </c>
    </row>
    <row r="78">
      <c r="A78" s="31" t="s">
        <v>6</v>
      </c>
      <c r="B78" s="34" t="s">
        <v>394</v>
      </c>
      <c r="C78" s="35">
        <v>1999.0</v>
      </c>
      <c r="D78" s="34" t="s">
        <v>5</v>
      </c>
      <c r="E78" s="34">
        <v>27.0</v>
      </c>
      <c r="F78" s="35">
        <v>3.78476961</v>
      </c>
    </row>
    <row r="79">
      <c r="A79" s="31" t="s">
        <v>6</v>
      </c>
      <c r="B79" s="34" t="s">
        <v>394</v>
      </c>
      <c r="C79" s="35">
        <v>2000.0</v>
      </c>
      <c r="D79" s="34" t="s">
        <v>5</v>
      </c>
      <c r="E79" s="34">
        <v>27.0</v>
      </c>
      <c r="F79" s="35">
        <v>7.33783387</v>
      </c>
    </row>
    <row r="80">
      <c r="A80" s="31" t="s">
        <v>6</v>
      </c>
      <c r="B80" s="34" t="s">
        <v>394</v>
      </c>
      <c r="C80" s="35">
        <v>2001.0</v>
      </c>
      <c r="D80" s="34" t="s">
        <v>5</v>
      </c>
      <c r="E80" s="34">
        <v>27.0</v>
      </c>
      <c r="F80" s="35">
        <v>5.08305266</v>
      </c>
    </row>
    <row r="81">
      <c r="A81" s="31" t="s">
        <v>6</v>
      </c>
      <c r="B81" s="34" t="s">
        <v>394</v>
      </c>
      <c r="C81" s="35">
        <v>2002.0</v>
      </c>
      <c r="D81" s="34" t="s">
        <v>5</v>
      </c>
      <c r="E81" s="34">
        <v>27.0</v>
      </c>
      <c r="F81" s="35">
        <v>8.30156389</v>
      </c>
    </row>
    <row r="82">
      <c r="A82" s="31" t="s">
        <v>6</v>
      </c>
      <c r="B82" s="34" t="s">
        <v>394</v>
      </c>
      <c r="C82" s="35">
        <v>2003.0</v>
      </c>
      <c r="D82" s="34" t="s">
        <v>5</v>
      </c>
      <c r="E82" s="34">
        <v>27.0</v>
      </c>
      <c r="F82" s="35">
        <v>6.97640539</v>
      </c>
    </row>
    <row r="83">
      <c r="A83" s="31" t="s">
        <v>6</v>
      </c>
      <c r="B83" s="34" t="s">
        <v>394</v>
      </c>
      <c r="C83" s="35">
        <v>2004.0</v>
      </c>
      <c r="D83" s="34" t="s">
        <v>5</v>
      </c>
      <c r="E83" s="34">
        <v>27.0</v>
      </c>
      <c r="F83" s="35">
        <v>6.93063817</v>
      </c>
    </row>
    <row r="84">
      <c r="A84" s="31" t="s">
        <v>6</v>
      </c>
      <c r="B84" s="34" t="s">
        <v>394</v>
      </c>
      <c r="C84" s="35">
        <v>2005.0</v>
      </c>
      <c r="D84" s="34" t="s">
        <v>5</v>
      </c>
      <c r="E84" s="34">
        <v>27.0</v>
      </c>
      <c r="F84" s="35">
        <v>7.44978558</v>
      </c>
    </row>
    <row r="85">
      <c r="A85" s="31" t="s">
        <v>6</v>
      </c>
      <c r="B85" s="34" t="s">
        <v>394</v>
      </c>
      <c r="C85" s="35">
        <v>2006.0</v>
      </c>
      <c r="D85" s="34" t="s">
        <v>5</v>
      </c>
      <c r="E85" s="34">
        <v>27.0</v>
      </c>
      <c r="F85" s="35">
        <v>8.61910875</v>
      </c>
    </row>
    <row r="86">
      <c r="A86" s="31" t="s">
        <v>6</v>
      </c>
      <c r="B86" s="34" t="s">
        <v>394</v>
      </c>
      <c r="C86" s="35">
        <v>2007.0</v>
      </c>
      <c r="D86" s="34" t="s">
        <v>5</v>
      </c>
      <c r="E86" s="34">
        <v>27.0</v>
      </c>
      <c r="F86" s="35">
        <v>8.77014502</v>
      </c>
    </row>
    <row r="87">
      <c r="A87" s="31" t="s">
        <v>6</v>
      </c>
      <c r="B87" s="34" t="s">
        <v>394</v>
      </c>
      <c r="C87" s="35">
        <v>2008.0</v>
      </c>
      <c r="D87" s="34" t="s">
        <v>5</v>
      </c>
      <c r="E87" s="34">
        <v>27.0</v>
      </c>
      <c r="F87" s="35">
        <v>6.54498587</v>
      </c>
    </row>
    <row r="88">
      <c r="A88" s="31" t="s">
        <v>6</v>
      </c>
      <c r="B88" s="34" t="s">
        <v>394</v>
      </c>
      <c r="C88" s="35">
        <v>2009.0</v>
      </c>
      <c r="D88" s="34" t="s">
        <v>5</v>
      </c>
      <c r="E88" s="34">
        <v>27.0</v>
      </c>
      <c r="F88" s="35">
        <v>7.07194255</v>
      </c>
    </row>
    <row r="89">
      <c r="A89" s="31" t="s">
        <v>6</v>
      </c>
      <c r="B89" s="34" t="s">
        <v>394</v>
      </c>
      <c r="C89" s="35">
        <v>2010.0</v>
      </c>
      <c r="D89" s="34" t="s">
        <v>5</v>
      </c>
      <c r="E89" s="34">
        <v>27.0</v>
      </c>
      <c r="F89" s="35">
        <v>6.9657394</v>
      </c>
    </row>
    <row r="90">
      <c r="A90" s="31" t="s">
        <v>6</v>
      </c>
      <c r="B90" s="34" t="s">
        <v>394</v>
      </c>
      <c r="C90" s="35">
        <v>2011.0</v>
      </c>
      <c r="D90" s="34" t="s">
        <v>5</v>
      </c>
      <c r="E90" s="34">
        <v>27.0</v>
      </c>
      <c r="F90" s="35">
        <v>4.51051853</v>
      </c>
    </row>
    <row r="91">
      <c r="A91" s="31" t="s">
        <v>6</v>
      </c>
      <c r="B91" s="34" t="s">
        <v>394</v>
      </c>
      <c r="C91" s="35">
        <v>2012.0</v>
      </c>
      <c r="D91" s="34" t="s">
        <v>5</v>
      </c>
      <c r="E91" s="34">
        <v>27.0</v>
      </c>
      <c r="F91" s="35">
        <v>6.45347703</v>
      </c>
    </row>
    <row r="92">
      <c r="A92" s="31" t="s">
        <v>6</v>
      </c>
      <c r="B92" s="34" t="s">
        <v>394</v>
      </c>
      <c r="C92" s="35">
        <v>2013.0</v>
      </c>
      <c r="D92" s="34" t="s">
        <v>5</v>
      </c>
      <c r="E92" s="34">
        <v>27.0</v>
      </c>
      <c r="F92" s="35">
        <v>7.16117953</v>
      </c>
    </row>
    <row r="93">
      <c r="A93" s="31" t="s">
        <v>6</v>
      </c>
      <c r="B93" s="34" t="s">
        <v>394</v>
      </c>
      <c r="C93" s="35">
        <v>2014.0</v>
      </c>
      <c r="D93" s="34" t="s">
        <v>5</v>
      </c>
      <c r="E93" s="34">
        <v>27.0</v>
      </c>
      <c r="F93" s="35">
        <v>8.26005452</v>
      </c>
    </row>
    <row r="94">
      <c r="A94" s="31" t="s">
        <v>6</v>
      </c>
      <c r="B94" s="34" t="s">
        <v>394</v>
      </c>
      <c r="C94" s="35">
        <v>2015.0</v>
      </c>
      <c r="D94" s="34" t="s">
        <v>5</v>
      </c>
      <c r="E94" s="34">
        <v>27.0</v>
      </c>
      <c r="F94" s="35">
        <v>7.80388962</v>
      </c>
    </row>
    <row r="95">
      <c r="A95" s="31" t="s">
        <v>6</v>
      </c>
      <c r="B95" s="34" t="s">
        <v>394</v>
      </c>
      <c r="C95" s="35">
        <v>2016.0</v>
      </c>
      <c r="D95" s="34" t="s">
        <v>5</v>
      </c>
      <c r="E95" s="34">
        <v>27.0</v>
      </c>
      <c r="F95" s="35">
        <v>7.36449004</v>
      </c>
    </row>
    <row r="96">
      <c r="A96" s="31" t="s">
        <v>6</v>
      </c>
      <c r="B96" s="34" t="s">
        <v>394</v>
      </c>
      <c r="C96" s="35">
        <v>2017.0</v>
      </c>
      <c r="D96" s="34" t="s">
        <v>5</v>
      </c>
      <c r="E96" s="34">
        <v>27.0</v>
      </c>
      <c r="F96" s="35">
        <v>6.15671593</v>
      </c>
    </row>
    <row r="97">
      <c r="A97" s="31" t="s">
        <v>6</v>
      </c>
      <c r="B97" s="34" t="s">
        <v>394</v>
      </c>
      <c r="C97" s="35">
        <v>2018.0</v>
      </c>
      <c r="D97" s="34" t="s">
        <v>5</v>
      </c>
      <c r="E97" s="34">
        <v>27.0</v>
      </c>
      <c r="F97" s="35">
        <v>7.30379695</v>
      </c>
    </row>
    <row r="98">
      <c r="A98" s="31" t="s">
        <v>6</v>
      </c>
      <c r="B98" s="34" t="s">
        <v>394</v>
      </c>
      <c r="C98" s="35">
        <v>2019.0</v>
      </c>
      <c r="D98" s="34" t="s">
        <v>5</v>
      </c>
      <c r="E98" s="34">
        <v>27.0</v>
      </c>
      <c r="F98" s="35">
        <v>7.39572652</v>
      </c>
    </row>
    <row r="99">
      <c r="A99" s="31" t="s">
        <v>6</v>
      </c>
      <c r="B99" s="34" t="s">
        <v>394</v>
      </c>
      <c r="C99" s="35">
        <v>2020.0</v>
      </c>
      <c r="D99" s="34" t="s">
        <v>5</v>
      </c>
      <c r="E99" s="34">
        <v>27.0</v>
      </c>
      <c r="F99" s="35">
        <v>8.21987049</v>
      </c>
    </row>
    <row r="100">
      <c r="A100" s="31" t="s">
        <v>6</v>
      </c>
      <c r="B100" s="34" t="s">
        <v>394</v>
      </c>
      <c r="C100" s="35">
        <v>2021.0</v>
      </c>
      <c r="D100" s="34" t="s">
        <v>5</v>
      </c>
      <c r="E100" s="34">
        <v>27.0</v>
      </c>
      <c r="F100" s="35">
        <v>6.97256177</v>
      </c>
    </row>
    <row r="101">
      <c r="A101" s="31" t="s">
        <v>6</v>
      </c>
      <c r="B101" s="34" t="s">
        <v>394</v>
      </c>
      <c r="C101" s="35">
        <v>2022.0</v>
      </c>
      <c r="D101" s="34" t="s">
        <v>5</v>
      </c>
      <c r="E101" s="34">
        <v>27.0</v>
      </c>
      <c r="F101" s="35">
        <v>7.88955564</v>
      </c>
    </row>
    <row r="102">
      <c r="A102" s="31" t="s">
        <v>7</v>
      </c>
      <c r="B102" s="34" t="s">
        <v>385</v>
      </c>
      <c r="C102" s="35">
        <v>1998.0</v>
      </c>
      <c r="D102" s="34" t="s">
        <v>5</v>
      </c>
      <c r="E102" s="34">
        <v>27.0</v>
      </c>
      <c r="F102" s="35">
        <v>8.6521428</v>
      </c>
    </row>
    <row r="103">
      <c r="A103" s="31" t="s">
        <v>7</v>
      </c>
      <c r="B103" s="34" t="s">
        <v>385</v>
      </c>
      <c r="C103" s="35">
        <v>1999.0</v>
      </c>
      <c r="D103" s="34" t="s">
        <v>5</v>
      </c>
      <c r="E103" s="34">
        <v>27.0</v>
      </c>
      <c r="F103" s="35">
        <v>6.49977179</v>
      </c>
    </row>
    <row r="104">
      <c r="A104" s="31" t="s">
        <v>7</v>
      </c>
      <c r="B104" s="34" t="s">
        <v>385</v>
      </c>
      <c r="C104" s="35">
        <v>2000.0</v>
      </c>
      <c r="D104" s="34" t="s">
        <v>5</v>
      </c>
      <c r="E104" s="34">
        <v>27.0</v>
      </c>
      <c r="F104" s="35">
        <v>8.52172258</v>
      </c>
    </row>
    <row r="105">
      <c r="A105" s="31" t="s">
        <v>7</v>
      </c>
      <c r="B105" s="34" t="s">
        <v>385</v>
      </c>
      <c r="C105" s="35">
        <v>2001.0</v>
      </c>
      <c r="D105" s="34" t="s">
        <v>5</v>
      </c>
      <c r="E105" s="34">
        <v>27.0</v>
      </c>
      <c r="F105" s="35">
        <v>9.74753875</v>
      </c>
    </row>
    <row r="106">
      <c r="A106" s="31" t="s">
        <v>7</v>
      </c>
      <c r="B106" s="34" t="s">
        <v>385</v>
      </c>
      <c r="C106" s="35">
        <v>2002.0</v>
      </c>
      <c r="D106" s="34" t="s">
        <v>5</v>
      </c>
      <c r="E106" s="34">
        <v>27.0</v>
      </c>
      <c r="F106" s="35">
        <v>9.54767221</v>
      </c>
    </row>
    <row r="107">
      <c r="A107" s="31" t="s">
        <v>7</v>
      </c>
      <c r="B107" s="34" t="s">
        <v>385</v>
      </c>
      <c r="C107" s="35">
        <v>2003.0</v>
      </c>
      <c r="D107" s="34" t="s">
        <v>5</v>
      </c>
      <c r="E107" s="34">
        <v>27.0</v>
      </c>
      <c r="F107" s="35">
        <v>6.14592839</v>
      </c>
    </row>
    <row r="108">
      <c r="A108" s="31" t="s">
        <v>7</v>
      </c>
      <c r="B108" s="34" t="s">
        <v>385</v>
      </c>
      <c r="C108" s="35">
        <v>2004.0</v>
      </c>
      <c r="D108" s="34" t="s">
        <v>5</v>
      </c>
      <c r="E108" s="34">
        <v>27.0</v>
      </c>
      <c r="F108" s="35">
        <v>8.77299802</v>
      </c>
    </row>
    <row r="109">
      <c r="A109" s="31" t="s">
        <v>7</v>
      </c>
      <c r="B109" s="34" t="s">
        <v>385</v>
      </c>
      <c r="C109" s="35">
        <v>2005.0</v>
      </c>
      <c r="D109" s="34" t="s">
        <v>5</v>
      </c>
      <c r="E109" s="34">
        <v>27.0</v>
      </c>
      <c r="F109" s="35">
        <v>7.83376997</v>
      </c>
    </row>
    <row r="110">
      <c r="A110" s="31" t="s">
        <v>7</v>
      </c>
      <c r="B110" s="34" t="s">
        <v>385</v>
      </c>
      <c r="C110" s="35">
        <v>2006.0</v>
      </c>
      <c r="D110" s="34" t="s">
        <v>5</v>
      </c>
      <c r="E110" s="34">
        <v>27.0</v>
      </c>
      <c r="F110" s="35">
        <v>7.4530615</v>
      </c>
    </row>
    <row r="111">
      <c r="A111" s="31" t="s">
        <v>7</v>
      </c>
      <c r="B111" s="34" t="s">
        <v>385</v>
      </c>
      <c r="C111" s="35">
        <v>2007.0</v>
      </c>
      <c r="D111" s="34" t="s">
        <v>5</v>
      </c>
      <c r="E111" s="34">
        <v>27.0</v>
      </c>
      <c r="F111" s="35">
        <v>7.59687258</v>
      </c>
    </row>
    <row r="112">
      <c r="A112" s="31" t="s">
        <v>7</v>
      </c>
      <c r="B112" s="34" t="s">
        <v>385</v>
      </c>
      <c r="C112" s="35">
        <v>2008.0</v>
      </c>
      <c r="D112" s="34" t="s">
        <v>5</v>
      </c>
      <c r="E112" s="34">
        <v>27.0</v>
      </c>
      <c r="F112" s="35">
        <v>8.837533</v>
      </c>
    </row>
    <row r="113">
      <c r="A113" s="31" t="s">
        <v>7</v>
      </c>
      <c r="B113" s="34" t="s">
        <v>385</v>
      </c>
      <c r="C113" s="35">
        <v>2009.0</v>
      </c>
      <c r="D113" s="34" t="s">
        <v>5</v>
      </c>
      <c r="E113" s="34">
        <v>27.0</v>
      </c>
      <c r="F113" s="35">
        <v>10.041837</v>
      </c>
    </row>
    <row r="114">
      <c r="A114" s="31" t="s">
        <v>7</v>
      </c>
      <c r="B114" s="34" t="s">
        <v>385</v>
      </c>
      <c r="C114" s="35">
        <v>2010.0</v>
      </c>
      <c r="D114" s="34" t="s">
        <v>5</v>
      </c>
      <c r="E114" s="34">
        <v>27.0</v>
      </c>
      <c r="F114" s="35">
        <v>7.38300028</v>
      </c>
    </row>
    <row r="115">
      <c r="A115" s="31" t="s">
        <v>7</v>
      </c>
      <c r="B115" s="34" t="s">
        <v>385</v>
      </c>
      <c r="C115" s="35">
        <v>2011.0</v>
      </c>
      <c r="D115" s="34" t="s">
        <v>5</v>
      </c>
      <c r="E115" s="34">
        <v>27.0</v>
      </c>
      <c r="F115" s="35">
        <v>9.466753</v>
      </c>
    </row>
    <row r="116">
      <c r="A116" s="31" t="s">
        <v>7</v>
      </c>
      <c r="B116" s="34" t="s">
        <v>385</v>
      </c>
      <c r="C116" s="35">
        <v>2012.0</v>
      </c>
      <c r="D116" s="34" t="s">
        <v>5</v>
      </c>
      <c r="E116" s="34">
        <v>27.0</v>
      </c>
      <c r="F116" s="35">
        <v>7.22077934</v>
      </c>
    </row>
    <row r="117">
      <c r="A117" s="31" t="s">
        <v>7</v>
      </c>
      <c r="B117" s="34" t="s">
        <v>385</v>
      </c>
      <c r="C117" s="35">
        <v>2013.0</v>
      </c>
      <c r="D117" s="34" t="s">
        <v>5</v>
      </c>
      <c r="E117" s="34">
        <v>27.0</v>
      </c>
      <c r="F117" s="35">
        <v>8.66009249</v>
      </c>
    </row>
    <row r="118">
      <c r="A118" s="31" t="s">
        <v>7</v>
      </c>
      <c r="B118" s="34" t="s">
        <v>385</v>
      </c>
      <c r="C118" s="35">
        <v>2014.0</v>
      </c>
      <c r="D118" s="34" t="s">
        <v>5</v>
      </c>
      <c r="E118" s="34">
        <v>27.0</v>
      </c>
      <c r="F118" s="35">
        <v>10.1621975</v>
      </c>
    </row>
    <row r="119">
      <c r="A119" s="31" t="s">
        <v>7</v>
      </c>
      <c r="B119" s="34" t="s">
        <v>385</v>
      </c>
      <c r="C119" s="35">
        <v>2015.0</v>
      </c>
      <c r="D119" s="34" t="s">
        <v>5</v>
      </c>
      <c r="E119" s="34">
        <v>27.0</v>
      </c>
      <c r="F119" s="35">
        <v>9.37764087</v>
      </c>
    </row>
    <row r="120">
      <c r="A120" s="31" t="s">
        <v>7</v>
      </c>
      <c r="B120" s="34" t="s">
        <v>385</v>
      </c>
      <c r="C120" s="35">
        <v>2016.0</v>
      </c>
      <c r="D120" s="34" t="s">
        <v>5</v>
      </c>
      <c r="E120" s="34">
        <v>27.0</v>
      </c>
      <c r="F120" s="35">
        <v>9.42171261</v>
      </c>
    </row>
    <row r="121">
      <c r="A121" s="31" t="s">
        <v>7</v>
      </c>
      <c r="B121" s="34" t="s">
        <v>385</v>
      </c>
      <c r="C121" s="35">
        <v>2017.0</v>
      </c>
      <c r="D121" s="34" t="s">
        <v>5</v>
      </c>
      <c r="E121" s="34">
        <v>27.0</v>
      </c>
      <c r="F121" s="35">
        <v>7.97421527</v>
      </c>
    </row>
    <row r="122">
      <c r="A122" s="31" t="s">
        <v>7</v>
      </c>
      <c r="B122" s="34" t="s">
        <v>385</v>
      </c>
      <c r="C122" s="35">
        <v>2018.0</v>
      </c>
      <c r="D122" s="34" t="s">
        <v>5</v>
      </c>
      <c r="E122" s="34">
        <v>27.0</v>
      </c>
      <c r="F122" s="35">
        <v>7.4008924</v>
      </c>
    </row>
    <row r="123">
      <c r="A123" s="31" t="s">
        <v>7</v>
      </c>
      <c r="B123" s="34" t="s">
        <v>385</v>
      </c>
      <c r="C123" s="35">
        <v>2019.0</v>
      </c>
      <c r="D123" s="34" t="s">
        <v>5</v>
      </c>
      <c r="E123" s="34">
        <v>27.0</v>
      </c>
      <c r="F123" s="35">
        <v>10.1475128</v>
      </c>
    </row>
    <row r="124">
      <c r="A124" s="31" t="s">
        <v>7</v>
      </c>
      <c r="B124" s="34" t="s">
        <v>385</v>
      </c>
      <c r="C124" s="35">
        <v>2020.0</v>
      </c>
      <c r="D124" s="34" t="s">
        <v>5</v>
      </c>
      <c r="E124" s="34">
        <v>27.0</v>
      </c>
      <c r="F124" s="35">
        <v>7.45331827</v>
      </c>
    </row>
    <row r="125">
      <c r="A125" s="31" t="s">
        <v>7</v>
      </c>
      <c r="B125" s="34" t="s">
        <v>385</v>
      </c>
      <c r="C125" s="35">
        <v>2021.0</v>
      </c>
      <c r="D125" s="34" t="s">
        <v>5</v>
      </c>
      <c r="E125" s="34">
        <v>27.0</v>
      </c>
      <c r="F125" s="35">
        <v>11.6812009</v>
      </c>
    </row>
    <row r="126">
      <c r="A126" s="31" t="s">
        <v>7</v>
      </c>
      <c r="B126" s="34" t="s">
        <v>385</v>
      </c>
      <c r="C126" s="35">
        <v>2022.0</v>
      </c>
      <c r="D126" s="34" t="s">
        <v>5</v>
      </c>
      <c r="E126" s="34">
        <v>27.0</v>
      </c>
      <c r="F126" s="35">
        <v>9.73086748</v>
      </c>
    </row>
    <row r="127">
      <c r="A127" s="31" t="s">
        <v>8</v>
      </c>
      <c r="B127" s="34" t="s">
        <v>405</v>
      </c>
      <c r="C127" s="35">
        <v>1998.0</v>
      </c>
      <c r="D127" s="34" t="s">
        <v>5</v>
      </c>
      <c r="E127" s="34">
        <v>27.0</v>
      </c>
      <c r="F127" s="35">
        <v>3.71500087</v>
      </c>
    </row>
    <row r="128">
      <c r="A128" s="31" t="s">
        <v>8</v>
      </c>
      <c r="B128" s="34" t="s">
        <v>405</v>
      </c>
      <c r="C128" s="35">
        <v>1999.0</v>
      </c>
      <c r="D128" s="34" t="s">
        <v>5</v>
      </c>
      <c r="E128" s="34">
        <v>27.0</v>
      </c>
      <c r="F128" s="35">
        <v>3.63060182</v>
      </c>
    </row>
    <row r="129">
      <c r="A129" s="31" t="s">
        <v>8</v>
      </c>
      <c r="B129" s="34" t="s">
        <v>405</v>
      </c>
      <c r="C129" s="35">
        <v>2000.0</v>
      </c>
      <c r="D129" s="34" t="s">
        <v>5</v>
      </c>
      <c r="E129" s="34">
        <v>27.0</v>
      </c>
      <c r="F129" s="35">
        <v>4.22011974</v>
      </c>
    </row>
    <row r="130">
      <c r="A130" s="31" t="s">
        <v>8</v>
      </c>
      <c r="B130" s="34" t="s">
        <v>405</v>
      </c>
      <c r="C130" s="35">
        <v>2001.0</v>
      </c>
      <c r="D130" s="34" t="s">
        <v>5</v>
      </c>
      <c r="E130" s="34">
        <v>27.0</v>
      </c>
      <c r="F130" s="35">
        <v>5.56868873</v>
      </c>
    </row>
    <row r="131">
      <c r="A131" s="31" t="s">
        <v>8</v>
      </c>
      <c r="B131" s="34" t="s">
        <v>405</v>
      </c>
      <c r="C131" s="35">
        <v>2002.0</v>
      </c>
      <c r="D131" s="34" t="s">
        <v>5</v>
      </c>
      <c r="E131" s="34">
        <v>27.0</v>
      </c>
      <c r="F131" s="35">
        <v>5.17774032</v>
      </c>
    </row>
    <row r="132">
      <c r="A132" s="31" t="s">
        <v>8</v>
      </c>
      <c r="B132" s="34" t="s">
        <v>405</v>
      </c>
      <c r="C132" s="35">
        <v>2003.0</v>
      </c>
      <c r="D132" s="34" t="s">
        <v>5</v>
      </c>
      <c r="E132" s="34">
        <v>27.0</v>
      </c>
      <c r="F132" s="35">
        <v>5.72908219</v>
      </c>
    </row>
    <row r="133">
      <c r="A133" s="31" t="s">
        <v>8</v>
      </c>
      <c r="B133" s="34" t="s">
        <v>405</v>
      </c>
      <c r="C133" s="35">
        <v>2004.0</v>
      </c>
      <c r="D133" s="34" t="s">
        <v>5</v>
      </c>
      <c r="E133" s="34">
        <v>27.0</v>
      </c>
      <c r="F133" s="35">
        <v>4.9147723</v>
      </c>
    </row>
    <row r="134">
      <c r="A134" s="31" t="s">
        <v>8</v>
      </c>
      <c r="B134" s="34" t="s">
        <v>405</v>
      </c>
      <c r="C134" s="35">
        <v>2005.0</v>
      </c>
      <c r="D134" s="34" t="s">
        <v>5</v>
      </c>
      <c r="E134" s="34">
        <v>27.0</v>
      </c>
      <c r="F134" s="35">
        <v>5.49243583</v>
      </c>
    </row>
    <row r="135">
      <c r="A135" s="31" t="s">
        <v>8</v>
      </c>
      <c r="B135" s="34" t="s">
        <v>405</v>
      </c>
      <c r="C135" s="35">
        <v>2006.0</v>
      </c>
      <c r="D135" s="34" t="s">
        <v>5</v>
      </c>
      <c r="E135" s="34">
        <v>27.0</v>
      </c>
      <c r="F135" s="35">
        <v>5.4377379</v>
      </c>
    </row>
    <row r="136">
      <c r="A136" s="31" t="s">
        <v>8</v>
      </c>
      <c r="B136" s="34" t="s">
        <v>405</v>
      </c>
      <c r="C136" s="35">
        <v>2007.0</v>
      </c>
      <c r="D136" s="34" t="s">
        <v>5</v>
      </c>
      <c r="E136" s="34">
        <v>27.0</v>
      </c>
      <c r="F136" s="35">
        <v>4.81701913</v>
      </c>
    </row>
    <row r="137">
      <c r="A137" s="31" t="s">
        <v>8</v>
      </c>
      <c r="B137" s="34" t="s">
        <v>405</v>
      </c>
      <c r="C137" s="35">
        <v>2008.0</v>
      </c>
      <c r="D137" s="34" t="s">
        <v>5</v>
      </c>
      <c r="E137" s="34">
        <v>27.0</v>
      </c>
      <c r="F137" s="35">
        <v>5.54414079</v>
      </c>
    </row>
    <row r="138">
      <c r="A138" s="31" t="s">
        <v>8</v>
      </c>
      <c r="B138" s="34" t="s">
        <v>405</v>
      </c>
      <c r="C138" s="35">
        <v>2009.0</v>
      </c>
      <c r="D138" s="34" t="s">
        <v>5</v>
      </c>
      <c r="E138" s="34">
        <v>27.0</v>
      </c>
      <c r="F138" s="35">
        <v>6.42539607</v>
      </c>
    </row>
    <row r="139">
      <c r="A139" s="31" t="s">
        <v>8</v>
      </c>
      <c r="B139" s="34" t="s">
        <v>405</v>
      </c>
      <c r="C139" s="35">
        <v>2010.0</v>
      </c>
      <c r="D139" s="34" t="s">
        <v>5</v>
      </c>
      <c r="E139" s="34">
        <v>27.0</v>
      </c>
      <c r="F139" s="35">
        <v>6.02872742</v>
      </c>
    </row>
    <row r="140">
      <c r="A140" s="31" t="s">
        <v>8</v>
      </c>
      <c r="B140" s="34" t="s">
        <v>405</v>
      </c>
      <c r="C140" s="35">
        <v>2011.0</v>
      </c>
      <c r="D140" s="34" t="s">
        <v>5</v>
      </c>
      <c r="E140" s="34">
        <v>27.0</v>
      </c>
      <c r="F140" s="35">
        <v>5.92911723</v>
      </c>
    </row>
    <row r="141">
      <c r="A141" s="31" t="s">
        <v>8</v>
      </c>
      <c r="B141" s="34" t="s">
        <v>405</v>
      </c>
      <c r="C141" s="35">
        <v>2012.0</v>
      </c>
      <c r="D141" s="34" t="s">
        <v>5</v>
      </c>
      <c r="E141" s="34">
        <v>27.0</v>
      </c>
      <c r="F141" s="35">
        <v>5.18115028</v>
      </c>
    </row>
    <row r="142">
      <c r="A142" s="31" t="s">
        <v>8</v>
      </c>
      <c r="B142" s="34" t="s">
        <v>405</v>
      </c>
      <c r="C142" s="35">
        <v>2013.0</v>
      </c>
      <c r="D142" s="34" t="s">
        <v>5</v>
      </c>
      <c r="E142" s="34">
        <v>27.0</v>
      </c>
      <c r="F142" s="35">
        <v>5.92226113</v>
      </c>
    </row>
    <row r="143">
      <c r="A143" s="31" t="s">
        <v>8</v>
      </c>
      <c r="B143" s="34" t="s">
        <v>405</v>
      </c>
      <c r="C143" s="35">
        <v>2014.0</v>
      </c>
      <c r="D143" s="34" t="s">
        <v>5</v>
      </c>
      <c r="E143" s="34">
        <v>27.0</v>
      </c>
      <c r="F143" s="35">
        <v>5.84102738</v>
      </c>
    </row>
    <row r="144">
      <c r="A144" s="31" t="s">
        <v>8</v>
      </c>
      <c r="B144" s="34" t="s">
        <v>405</v>
      </c>
      <c r="C144" s="35">
        <v>2015.0</v>
      </c>
      <c r="D144" s="34" t="s">
        <v>5</v>
      </c>
      <c r="E144" s="34">
        <v>27.0</v>
      </c>
      <c r="F144" s="35">
        <v>5.99870083</v>
      </c>
    </row>
    <row r="145">
      <c r="A145" s="31" t="s">
        <v>8</v>
      </c>
      <c r="B145" s="34" t="s">
        <v>405</v>
      </c>
      <c r="C145" s="35">
        <v>2016.0</v>
      </c>
      <c r="D145" s="34" t="s">
        <v>5</v>
      </c>
      <c r="E145" s="34">
        <v>27.0</v>
      </c>
      <c r="F145" s="35">
        <v>5.59933882</v>
      </c>
    </row>
    <row r="146">
      <c r="A146" s="31" t="s">
        <v>8</v>
      </c>
      <c r="B146" s="34" t="s">
        <v>405</v>
      </c>
      <c r="C146" s="35">
        <v>2017.0</v>
      </c>
      <c r="D146" s="34" t="s">
        <v>5</v>
      </c>
      <c r="E146" s="34">
        <v>27.0</v>
      </c>
      <c r="F146" s="35">
        <v>6.50536596</v>
      </c>
    </row>
    <row r="147">
      <c r="A147" s="31" t="s">
        <v>8</v>
      </c>
      <c r="B147" s="34" t="s">
        <v>405</v>
      </c>
      <c r="C147" s="35">
        <v>2018.0</v>
      </c>
      <c r="D147" s="34" t="s">
        <v>5</v>
      </c>
      <c r="E147" s="34">
        <v>27.0</v>
      </c>
      <c r="F147" s="35">
        <v>6.90955236</v>
      </c>
    </row>
    <row r="148">
      <c r="A148" s="31" t="s">
        <v>8</v>
      </c>
      <c r="B148" s="34" t="s">
        <v>405</v>
      </c>
      <c r="C148" s="35">
        <v>2019.0</v>
      </c>
      <c r="D148" s="34" t="s">
        <v>5</v>
      </c>
      <c r="E148" s="34">
        <v>27.0</v>
      </c>
      <c r="F148" s="35">
        <v>8.25305577</v>
      </c>
    </row>
    <row r="149">
      <c r="A149" s="31" t="s">
        <v>8</v>
      </c>
      <c r="B149" s="34" t="s">
        <v>405</v>
      </c>
      <c r="C149" s="35">
        <v>2020.0</v>
      </c>
      <c r="D149" s="34" t="s">
        <v>5</v>
      </c>
      <c r="E149" s="34">
        <v>27.0</v>
      </c>
      <c r="F149" s="35">
        <v>8.5389297</v>
      </c>
    </row>
    <row r="150">
      <c r="A150" s="31" t="s">
        <v>8</v>
      </c>
      <c r="B150" s="34" t="s">
        <v>405</v>
      </c>
      <c r="C150" s="35">
        <v>2021.0</v>
      </c>
      <c r="D150" s="34" t="s">
        <v>5</v>
      </c>
      <c r="E150" s="34">
        <v>27.0</v>
      </c>
      <c r="F150" s="35">
        <v>9.06321048</v>
      </c>
    </row>
    <row r="151">
      <c r="A151" s="31" t="s">
        <v>8</v>
      </c>
      <c r="B151" s="34" t="s">
        <v>405</v>
      </c>
      <c r="C151" s="35">
        <v>2022.0</v>
      </c>
      <c r="D151" s="34" t="s">
        <v>5</v>
      </c>
      <c r="E151" s="34">
        <v>27.0</v>
      </c>
      <c r="F151" s="35">
        <v>9.22515425</v>
      </c>
    </row>
    <row r="152">
      <c r="A152" s="31" t="s">
        <v>9</v>
      </c>
      <c r="B152" s="34" t="s">
        <v>397</v>
      </c>
      <c r="C152" s="35">
        <v>1998.0</v>
      </c>
      <c r="D152" s="34" t="s">
        <v>5</v>
      </c>
      <c r="E152" s="34">
        <v>27.0</v>
      </c>
      <c r="F152" s="35">
        <v>4.74246517</v>
      </c>
    </row>
    <row r="153">
      <c r="A153" s="31" t="s">
        <v>9</v>
      </c>
      <c r="B153" s="34" t="s">
        <v>397</v>
      </c>
      <c r="C153" s="35">
        <v>1999.0</v>
      </c>
      <c r="D153" s="34" t="s">
        <v>5</v>
      </c>
      <c r="E153" s="34">
        <v>27.0</v>
      </c>
      <c r="F153" s="35">
        <v>4.09569784</v>
      </c>
    </row>
    <row r="154">
      <c r="A154" s="31" t="s">
        <v>9</v>
      </c>
      <c r="B154" s="34" t="s">
        <v>397</v>
      </c>
      <c r="C154" s="35">
        <v>2000.0</v>
      </c>
      <c r="D154" s="34" t="s">
        <v>5</v>
      </c>
      <c r="E154" s="34">
        <v>27.0</v>
      </c>
      <c r="F154" s="35">
        <v>6.41610847</v>
      </c>
    </row>
    <row r="155">
      <c r="A155" s="31" t="s">
        <v>9</v>
      </c>
      <c r="B155" s="34" t="s">
        <v>397</v>
      </c>
      <c r="C155" s="35">
        <v>2001.0</v>
      </c>
      <c r="D155" s="34" t="s">
        <v>5</v>
      </c>
      <c r="E155" s="34">
        <v>27.0</v>
      </c>
      <c r="F155" s="35">
        <v>4.70511591</v>
      </c>
    </row>
    <row r="156">
      <c r="A156" s="31" t="s">
        <v>9</v>
      </c>
      <c r="B156" s="34" t="s">
        <v>397</v>
      </c>
      <c r="C156" s="35">
        <v>2002.0</v>
      </c>
      <c r="D156" s="34" t="s">
        <v>5</v>
      </c>
      <c r="E156" s="34">
        <v>27.0</v>
      </c>
      <c r="F156" s="35">
        <v>5.89350964</v>
      </c>
    </row>
    <row r="157">
      <c r="A157" s="31" t="s">
        <v>9</v>
      </c>
      <c r="B157" s="34" t="s">
        <v>397</v>
      </c>
      <c r="C157" s="35">
        <v>2003.0</v>
      </c>
      <c r="D157" s="34" t="s">
        <v>5</v>
      </c>
      <c r="E157" s="34">
        <v>27.0</v>
      </c>
      <c r="F157" s="35">
        <v>5.11146519</v>
      </c>
    </row>
    <row r="158">
      <c r="A158" s="31" t="s">
        <v>9</v>
      </c>
      <c r="B158" s="34" t="s">
        <v>397</v>
      </c>
      <c r="C158" s="35">
        <v>2004.0</v>
      </c>
      <c r="D158" s="34" t="s">
        <v>5</v>
      </c>
      <c r="E158" s="34">
        <v>27.0</v>
      </c>
      <c r="F158" s="35">
        <v>6.43818645</v>
      </c>
    </row>
    <row r="159">
      <c r="A159" s="31" t="s">
        <v>9</v>
      </c>
      <c r="B159" s="34" t="s">
        <v>397</v>
      </c>
      <c r="C159" s="35">
        <v>2005.0</v>
      </c>
      <c r="D159" s="34" t="s">
        <v>5</v>
      </c>
      <c r="E159" s="34">
        <v>27.0</v>
      </c>
      <c r="F159" s="35">
        <v>3.77354607</v>
      </c>
    </row>
    <row r="160">
      <c r="A160" s="31" t="s">
        <v>9</v>
      </c>
      <c r="B160" s="34" t="s">
        <v>397</v>
      </c>
      <c r="C160" s="35">
        <v>2006.0</v>
      </c>
      <c r="D160" s="34" t="s">
        <v>5</v>
      </c>
      <c r="E160" s="34">
        <v>27.0</v>
      </c>
      <c r="F160" s="35">
        <v>5.03796104</v>
      </c>
    </row>
    <row r="161">
      <c r="A161" s="31" t="s">
        <v>9</v>
      </c>
      <c r="B161" s="34" t="s">
        <v>397</v>
      </c>
      <c r="C161" s="35">
        <v>2007.0</v>
      </c>
      <c r="D161" s="34" t="s">
        <v>5</v>
      </c>
      <c r="E161" s="34">
        <v>27.0</v>
      </c>
      <c r="F161" s="35">
        <v>4.41431087</v>
      </c>
    </row>
    <row r="162">
      <c r="A162" s="31" t="s">
        <v>9</v>
      </c>
      <c r="B162" s="34" t="s">
        <v>397</v>
      </c>
      <c r="C162" s="35">
        <v>2008.0</v>
      </c>
      <c r="D162" s="34" t="s">
        <v>5</v>
      </c>
      <c r="E162" s="34">
        <v>27.0</v>
      </c>
      <c r="F162" s="35">
        <v>4.77291277</v>
      </c>
    </row>
    <row r="163">
      <c r="A163" s="31" t="s">
        <v>9</v>
      </c>
      <c r="B163" s="34" t="s">
        <v>397</v>
      </c>
      <c r="C163" s="35">
        <v>2009.0</v>
      </c>
      <c r="D163" s="34" t="s">
        <v>5</v>
      </c>
      <c r="E163" s="34">
        <v>27.0</v>
      </c>
      <c r="F163" s="35">
        <v>4.02653175</v>
      </c>
    </row>
    <row r="164">
      <c r="A164" s="31" t="s">
        <v>9</v>
      </c>
      <c r="B164" s="34" t="s">
        <v>397</v>
      </c>
      <c r="C164" s="35">
        <v>2010.0</v>
      </c>
      <c r="D164" s="34" t="s">
        <v>5</v>
      </c>
      <c r="E164" s="34">
        <v>27.0</v>
      </c>
      <c r="F164" s="35">
        <v>4.68205805</v>
      </c>
    </row>
    <row r="165">
      <c r="A165" s="31" t="s">
        <v>9</v>
      </c>
      <c r="B165" s="34" t="s">
        <v>397</v>
      </c>
      <c r="C165" s="35">
        <v>2011.0</v>
      </c>
      <c r="D165" s="34" t="s">
        <v>5</v>
      </c>
      <c r="E165" s="34">
        <v>27.0</v>
      </c>
      <c r="F165" s="35">
        <v>7.09220906</v>
      </c>
    </row>
    <row r="166">
      <c r="A166" s="31" t="s">
        <v>9</v>
      </c>
      <c r="B166" s="34" t="s">
        <v>397</v>
      </c>
      <c r="C166" s="35">
        <v>2012.0</v>
      </c>
      <c r="D166" s="34" t="s">
        <v>5</v>
      </c>
      <c r="E166" s="34">
        <v>27.0</v>
      </c>
      <c r="F166" s="35">
        <v>6.66509216</v>
      </c>
    </row>
    <row r="167">
      <c r="A167" s="31" t="s">
        <v>9</v>
      </c>
      <c r="B167" s="34" t="s">
        <v>397</v>
      </c>
      <c r="C167" s="35">
        <v>2013.0</v>
      </c>
      <c r="D167" s="34" t="s">
        <v>5</v>
      </c>
      <c r="E167" s="34">
        <v>27.0</v>
      </c>
      <c r="F167" s="35">
        <v>7.39695473</v>
      </c>
    </row>
    <row r="168">
      <c r="A168" s="31" t="s">
        <v>9</v>
      </c>
      <c r="B168" s="34" t="s">
        <v>397</v>
      </c>
      <c r="C168" s="35">
        <v>2014.0</v>
      </c>
      <c r="D168" s="34" t="s">
        <v>5</v>
      </c>
      <c r="E168" s="34">
        <v>27.0</v>
      </c>
      <c r="F168" s="35">
        <v>5.87117797</v>
      </c>
    </row>
    <row r="169">
      <c r="A169" s="31" t="s">
        <v>9</v>
      </c>
      <c r="B169" s="34" t="s">
        <v>397</v>
      </c>
      <c r="C169" s="35">
        <v>2015.0</v>
      </c>
      <c r="D169" s="34" t="s">
        <v>5</v>
      </c>
      <c r="E169" s="34">
        <v>27.0</v>
      </c>
      <c r="F169" s="35">
        <v>7.45845022</v>
      </c>
    </row>
    <row r="170">
      <c r="A170" s="31" t="s">
        <v>9</v>
      </c>
      <c r="B170" s="34" t="s">
        <v>397</v>
      </c>
      <c r="C170" s="35">
        <v>2016.0</v>
      </c>
      <c r="D170" s="34" t="s">
        <v>5</v>
      </c>
      <c r="E170" s="34">
        <v>27.0</v>
      </c>
      <c r="F170" s="35">
        <v>9.05916458</v>
      </c>
    </row>
    <row r="171">
      <c r="A171" s="31" t="s">
        <v>9</v>
      </c>
      <c r="B171" s="34" t="s">
        <v>397</v>
      </c>
      <c r="C171" s="35">
        <v>2017.0</v>
      </c>
      <c r="D171" s="34" t="s">
        <v>5</v>
      </c>
      <c r="E171" s="34">
        <v>27.0</v>
      </c>
      <c r="F171" s="35">
        <v>6.28017213</v>
      </c>
    </row>
    <row r="172">
      <c r="A172" s="31" t="s">
        <v>9</v>
      </c>
      <c r="B172" s="34" t="s">
        <v>397</v>
      </c>
      <c r="C172" s="35">
        <v>2018.0</v>
      </c>
      <c r="D172" s="34" t="s">
        <v>5</v>
      </c>
      <c r="E172" s="34">
        <v>27.0</v>
      </c>
      <c r="F172" s="35">
        <v>6.92235963</v>
      </c>
    </row>
    <row r="173">
      <c r="A173" s="31" t="s">
        <v>9</v>
      </c>
      <c r="B173" s="34" t="s">
        <v>397</v>
      </c>
      <c r="C173" s="35">
        <v>2019.0</v>
      </c>
      <c r="D173" s="34" t="s">
        <v>5</v>
      </c>
      <c r="E173" s="34">
        <v>27.0</v>
      </c>
      <c r="F173" s="35">
        <v>5.2622347</v>
      </c>
    </row>
    <row r="174">
      <c r="A174" s="31" t="s">
        <v>9</v>
      </c>
      <c r="B174" s="34" t="s">
        <v>397</v>
      </c>
      <c r="C174" s="35">
        <v>2020.0</v>
      </c>
      <c r="D174" s="34" t="s">
        <v>5</v>
      </c>
      <c r="E174" s="34">
        <v>27.0</v>
      </c>
      <c r="F174" s="35">
        <v>6.71031053</v>
      </c>
    </row>
    <row r="175">
      <c r="A175" s="31" t="s">
        <v>9</v>
      </c>
      <c r="B175" s="34" t="s">
        <v>397</v>
      </c>
      <c r="C175" s="35">
        <v>2021.0</v>
      </c>
      <c r="D175" s="34" t="s">
        <v>5</v>
      </c>
      <c r="E175" s="34">
        <v>27.0</v>
      </c>
      <c r="F175" s="35">
        <v>10.2897844</v>
      </c>
    </row>
    <row r="176">
      <c r="A176" s="31" t="s">
        <v>9</v>
      </c>
      <c r="B176" s="34" t="s">
        <v>397</v>
      </c>
      <c r="C176" s="35">
        <v>2022.0</v>
      </c>
      <c r="D176" s="34" t="s">
        <v>5</v>
      </c>
      <c r="E176" s="34">
        <v>27.0</v>
      </c>
      <c r="F176" s="35">
        <v>7.97610359</v>
      </c>
    </row>
    <row r="177">
      <c r="A177" s="31" t="s">
        <v>10</v>
      </c>
      <c r="B177" s="34" t="s">
        <v>388</v>
      </c>
      <c r="C177" s="35">
        <v>1998.0</v>
      </c>
      <c r="D177" s="34" t="s">
        <v>5</v>
      </c>
      <c r="E177" s="34">
        <v>27.0</v>
      </c>
      <c r="F177" s="35">
        <v>2.3407917</v>
      </c>
    </row>
    <row r="178">
      <c r="A178" s="31" t="s">
        <v>10</v>
      </c>
      <c r="B178" s="34" t="s">
        <v>388</v>
      </c>
      <c r="C178" s="35">
        <v>1999.0</v>
      </c>
      <c r="D178" s="34" t="s">
        <v>5</v>
      </c>
      <c r="E178" s="34">
        <v>27.0</v>
      </c>
      <c r="F178" s="35">
        <v>2.37346618</v>
      </c>
    </row>
    <row r="179">
      <c r="A179" s="31" t="s">
        <v>10</v>
      </c>
      <c r="B179" s="34" t="s">
        <v>388</v>
      </c>
      <c r="C179" s="35">
        <v>2000.0</v>
      </c>
      <c r="D179" s="34" t="s">
        <v>5</v>
      </c>
      <c r="E179" s="34">
        <v>27.0</v>
      </c>
      <c r="F179" s="35">
        <v>1.95193241</v>
      </c>
    </row>
    <row r="180">
      <c r="A180" s="31" t="s">
        <v>10</v>
      </c>
      <c r="B180" s="34" t="s">
        <v>388</v>
      </c>
      <c r="C180" s="35">
        <v>2001.0</v>
      </c>
      <c r="D180" s="34" t="s">
        <v>5</v>
      </c>
      <c r="E180" s="34">
        <v>27.0</v>
      </c>
      <c r="F180" s="35">
        <v>1.05338868</v>
      </c>
    </row>
    <row r="181">
      <c r="A181" s="31" t="s">
        <v>10</v>
      </c>
      <c r="B181" s="34" t="s">
        <v>388</v>
      </c>
      <c r="C181" s="35">
        <v>2002.0</v>
      </c>
      <c r="D181" s="34" t="s">
        <v>5</v>
      </c>
      <c r="E181" s="34">
        <v>27.0</v>
      </c>
      <c r="F181" s="35">
        <v>1.55803899</v>
      </c>
    </row>
    <row r="182">
      <c r="A182" s="31" t="s">
        <v>10</v>
      </c>
      <c r="B182" s="34" t="s">
        <v>388</v>
      </c>
      <c r="C182" s="35">
        <v>2003.0</v>
      </c>
      <c r="D182" s="34" t="s">
        <v>5</v>
      </c>
      <c r="E182" s="34">
        <v>27.0</v>
      </c>
      <c r="F182" s="35">
        <v>1.24355755</v>
      </c>
    </row>
    <row r="183">
      <c r="A183" s="31" t="s">
        <v>10</v>
      </c>
      <c r="B183" s="34" t="s">
        <v>388</v>
      </c>
      <c r="C183" s="35">
        <v>2004.0</v>
      </c>
      <c r="D183" s="34" t="s">
        <v>5</v>
      </c>
      <c r="E183" s="34">
        <v>27.0</v>
      </c>
      <c r="F183" s="35">
        <v>1.86174027</v>
      </c>
    </row>
    <row r="184">
      <c r="A184" s="31" t="s">
        <v>10</v>
      </c>
      <c r="B184" s="34" t="s">
        <v>388</v>
      </c>
      <c r="C184" s="35">
        <v>2005.0</v>
      </c>
      <c r="D184" s="34" t="s">
        <v>5</v>
      </c>
      <c r="E184" s="34">
        <v>27.0</v>
      </c>
      <c r="F184" s="35">
        <v>3.10773784</v>
      </c>
    </row>
    <row r="185">
      <c r="A185" s="31" t="s">
        <v>10</v>
      </c>
      <c r="B185" s="34" t="s">
        <v>388</v>
      </c>
      <c r="C185" s="35">
        <v>2006.0</v>
      </c>
      <c r="D185" s="34" t="s">
        <v>5</v>
      </c>
      <c r="E185" s="34">
        <v>27.0</v>
      </c>
      <c r="F185" s="35">
        <v>2.77914284</v>
      </c>
    </row>
    <row r="186">
      <c r="A186" s="31" t="s">
        <v>10</v>
      </c>
      <c r="B186" s="34" t="s">
        <v>388</v>
      </c>
      <c r="C186" s="35">
        <v>2007.0</v>
      </c>
      <c r="D186" s="34" t="s">
        <v>5</v>
      </c>
      <c r="E186" s="34">
        <v>27.0</v>
      </c>
      <c r="F186" s="35">
        <v>0.56136836</v>
      </c>
    </row>
    <row r="187">
      <c r="A187" s="31" t="s">
        <v>10</v>
      </c>
      <c r="B187" s="34" t="s">
        <v>388</v>
      </c>
      <c r="C187" s="35">
        <v>2008.0</v>
      </c>
      <c r="D187" s="34" t="s">
        <v>5</v>
      </c>
      <c r="E187" s="34">
        <v>27.0</v>
      </c>
      <c r="F187" s="35">
        <v>1.62673353</v>
      </c>
    </row>
    <row r="188">
      <c r="A188" s="31" t="s">
        <v>10</v>
      </c>
      <c r="B188" s="34" t="s">
        <v>388</v>
      </c>
      <c r="C188" s="35">
        <v>2009.0</v>
      </c>
      <c r="D188" s="34" t="s">
        <v>5</v>
      </c>
      <c r="E188" s="34">
        <v>27.0</v>
      </c>
      <c r="F188" s="35">
        <v>3.28713564</v>
      </c>
    </row>
    <row r="189">
      <c r="A189" s="31" t="s">
        <v>10</v>
      </c>
      <c r="B189" s="34" t="s">
        <v>388</v>
      </c>
      <c r="C189" s="35">
        <v>2010.0</v>
      </c>
      <c r="D189" s="34" t="s">
        <v>5</v>
      </c>
      <c r="E189" s="34">
        <v>27.0</v>
      </c>
      <c r="F189" s="35">
        <v>1.78170689</v>
      </c>
    </row>
    <row r="190">
      <c r="A190" s="31" t="s">
        <v>10</v>
      </c>
      <c r="B190" s="34" t="s">
        <v>388</v>
      </c>
      <c r="C190" s="35">
        <v>2011.0</v>
      </c>
      <c r="D190" s="34" t="s">
        <v>5</v>
      </c>
      <c r="E190" s="34">
        <v>27.0</v>
      </c>
      <c r="F190" s="35">
        <v>4.56643578</v>
      </c>
    </row>
    <row r="191">
      <c r="A191" s="31" t="s">
        <v>10</v>
      </c>
      <c r="B191" s="34" t="s">
        <v>388</v>
      </c>
      <c r="C191" s="35">
        <v>2012.0</v>
      </c>
      <c r="D191" s="34" t="s">
        <v>5</v>
      </c>
      <c r="E191" s="34">
        <v>27.0</v>
      </c>
      <c r="F191" s="35">
        <v>3.68438002</v>
      </c>
    </row>
    <row r="192">
      <c r="A192" s="31" t="s">
        <v>10</v>
      </c>
      <c r="B192" s="34" t="s">
        <v>388</v>
      </c>
      <c r="C192" s="35">
        <v>2013.0</v>
      </c>
      <c r="D192" s="34" t="s">
        <v>5</v>
      </c>
      <c r="E192" s="34">
        <v>27.0</v>
      </c>
      <c r="F192" s="35">
        <v>6.03390711</v>
      </c>
    </row>
    <row r="193">
      <c r="A193" s="31" t="s">
        <v>10</v>
      </c>
      <c r="B193" s="34" t="s">
        <v>388</v>
      </c>
      <c r="C193" s="35">
        <v>2014.0</v>
      </c>
      <c r="D193" s="34" t="s">
        <v>5</v>
      </c>
      <c r="E193" s="34">
        <v>27.0</v>
      </c>
      <c r="F193" s="35">
        <v>6.04697425</v>
      </c>
    </row>
    <row r="194">
      <c r="A194" s="31" t="s">
        <v>10</v>
      </c>
      <c r="B194" s="34" t="s">
        <v>388</v>
      </c>
      <c r="C194" s="35">
        <v>2015.0</v>
      </c>
      <c r="D194" s="34" t="s">
        <v>5</v>
      </c>
      <c r="E194" s="34">
        <v>27.0</v>
      </c>
      <c r="F194" s="35">
        <v>5.86674251</v>
      </c>
    </row>
    <row r="195">
      <c r="A195" s="31" t="s">
        <v>10</v>
      </c>
      <c r="B195" s="34" t="s">
        <v>388</v>
      </c>
      <c r="C195" s="35">
        <v>2016.0</v>
      </c>
      <c r="D195" s="34" t="s">
        <v>5</v>
      </c>
      <c r="E195" s="34">
        <v>27.0</v>
      </c>
      <c r="F195" s="35">
        <v>4.98773512</v>
      </c>
    </row>
    <row r="196">
      <c r="A196" s="31" t="s">
        <v>10</v>
      </c>
      <c r="B196" s="34" t="s">
        <v>388</v>
      </c>
      <c r="C196" s="35">
        <v>2017.0</v>
      </c>
      <c r="D196" s="34" t="s">
        <v>5</v>
      </c>
      <c r="E196" s="34">
        <v>27.0</v>
      </c>
      <c r="F196" s="35">
        <v>4.74857475</v>
      </c>
    </row>
    <row r="197">
      <c r="A197" s="31" t="s">
        <v>10</v>
      </c>
      <c r="B197" s="34" t="s">
        <v>388</v>
      </c>
      <c r="C197" s="35">
        <v>2018.0</v>
      </c>
      <c r="D197" s="34" t="s">
        <v>5</v>
      </c>
      <c r="E197" s="34">
        <v>27.0</v>
      </c>
      <c r="F197" s="35">
        <v>2.63301848</v>
      </c>
    </row>
    <row r="198">
      <c r="A198" s="31" t="s">
        <v>10</v>
      </c>
      <c r="B198" s="34" t="s">
        <v>388</v>
      </c>
      <c r="C198" s="35">
        <v>2019.0</v>
      </c>
      <c r="D198" s="34" t="s">
        <v>5</v>
      </c>
      <c r="E198" s="34">
        <v>27.0</v>
      </c>
      <c r="F198" s="35">
        <v>3.54096426</v>
      </c>
    </row>
    <row r="199">
      <c r="A199" s="31" t="s">
        <v>10</v>
      </c>
      <c r="B199" s="34" t="s">
        <v>388</v>
      </c>
      <c r="C199" s="35">
        <v>2020.0</v>
      </c>
      <c r="D199" s="34" t="s">
        <v>5</v>
      </c>
      <c r="E199" s="34">
        <v>27.0</v>
      </c>
      <c r="F199" s="35">
        <v>3.5518944</v>
      </c>
    </row>
    <row r="200">
      <c r="A200" s="31" t="s">
        <v>10</v>
      </c>
      <c r="B200" s="34" t="s">
        <v>388</v>
      </c>
      <c r="C200" s="35">
        <v>2021.0</v>
      </c>
      <c r="D200" s="34" t="s">
        <v>5</v>
      </c>
      <c r="E200" s="34">
        <v>27.0</v>
      </c>
      <c r="F200" s="35">
        <v>4.23468595</v>
      </c>
    </row>
    <row r="201">
      <c r="A201" s="31" t="s">
        <v>10</v>
      </c>
      <c r="B201" s="34" t="s">
        <v>388</v>
      </c>
      <c r="C201" s="35">
        <v>2022.0</v>
      </c>
      <c r="D201" s="34" t="s">
        <v>5</v>
      </c>
      <c r="E201" s="34">
        <v>27.0</v>
      </c>
      <c r="F201" s="35">
        <v>4.51996134</v>
      </c>
    </row>
    <row r="202">
      <c r="A202" s="31" t="s">
        <v>11</v>
      </c>
      <c r="B202" s="34" t="s">
        <v>402</v>
      </c>
      <c r="C202" s="35">
        <v>1998.0</v>
      </c>
      <c r="D202" s="34" t="s">
        <v>5</v>
      </c>
      <c r="E202" s="34">
        <v>27.0</v>
      </c>
      <c r="F202" s="35">
        <v>7.02332446</v>
      </c>
    </row>
    <row r="203">
      <c r="A203" s="31" t="s">
        <v>11</v>
      </c>
      <c r="B203" s="34" t="s">
        <v>402</v>
      </c>
      <c r="C203" s="35">
        <v>1999.0</v>
      </c>
      <c r="D203" s="34" t="s">
        <v>5</v>
      </c>
      <c r="E203" s="34">
        <v>27.0</v>
      </c>
      <c r="F203" s="35">
        <v>6.96888393</v>
      </c>
    </row>
    <row r="204">
      <c r="A204" s="31" t="s">
        <v>11</v>
      </c>
      <c r="B204" s="34" t="s">
        <v>402</v>
      </c>
      <c r="C204" s="35">
        <v>2000.0</v>
      </c>
      <c r="D204" s="34" t="s">
        <v>5</v>
      </c>
      <c r="E204" s="34">
        <v>27.0</v>
      </c>
      <c r="F204" s="35">
        <v>7.54241557</v>
      </c>
    </row>
    <row r="205">
      <c r="A205" s="31" t="s">
        <v>11</v>
      </c>
      <c r="B205" s="34" t="s">
        <v>402</v>
      </c>
      <c r="C205" s="35">
        <v>2001.0</v>
      </c>
      <c r="D205" s="34" t="s">
        <v>5</v>
      </c>
      <c r="E205" s="34">
        <v>27.0</v>
      </c>
      <c r="F205" s="35">
        <v>7.27620871</v>
      </c>
    </row>
    <row r="206">
      <c r="A206" s="31" t="s">
        <v>11</v>
      </c>
      <c r="B206" s="34" t="s">
        <v>402</v>
      </c>
      <c r="C206" s="35">
        <v>2002.0</v>
      </c>
      <c r="D206" s="34" t="s">
        <v>5</v>
      </c>
      <c r="E206" s="34">
        <v>27.0</v>
      </c>
      <c r="F206" s="35">
        <v>6.73192015</v>
      </c>
    </row>
    <row r="207">
      <c r="A207" s="31" t="s">
        <v>11</v>
      </c>
      <c r="B207" s="34" t="s">
        <v>402</v>
      </c>
      <c r="C207" s="35">
        <v>2003.0</v>
      </c>
      <c r="D207" s="34" t="s">
        <v>5</v>
      </c>
      <c r="E207" s="34">
        <v>27.0</v>
      </c>
      <c r="F207" s="35">
        <v>6.79310317</v>
      </c>
    </row>
    <row r="208">
      <c r="A208" s="31" t="s">
        <v>11</v>
      </c>
      <c r="B208" s="34" t="s">
        <v>402</v>
      </c>
      <c r="C208" s="35">
        <v>2004.0</v>
      </c>
      <c r="D208" s="34" t="s">
        <v>5</v>
      </c>
      <c r="E208" s="34">
        <v>27.0</v>
      </c>
      <c r="F208" s="35">
        <v>6.79400426</v>
      </c>
    </row>
    <row r="209">
      <c r="A209" s="31" t="s">
        <v>11</v>
      </c>
      <c r="B209" s="34" t="s">
        <v>402</v>
      </c>
      <c r="C209" s="35">
        <v>2005.0</v>
      </c>
      <c r="D209" s="34" t="s">
        <v>5</v>
      </c>
      <c r="E209" s="34">
        <v>27.0</v>
      </c>
      <c r="F209" s="35">
        <v>7.73535653</v>
      </c>
    </row>
    <row r="210">
      <c r="A210" s="31" t="s">
        <v>11</v>
      </c>
      <c r="B210" s="34" t="s">
        <v>402</v>
      </c>
      <c r="C210" s="35">
        <v>2006.0</v>
      </c>
      <c r="D210" s="34" t="s">
        <v>5</v>
      </c>
      <c r="E210" s="34">
        <v>27.0</v>
      </c>
      <c r="F210" s="35">
        <v>7.5672468</v>
      </c>
    </row>
    <row r="211">
      <c r="A211" s="31" t="s">
        <v>11</v>
      </c>
      <c r="B211" s="34" t="s">
        <v>402</v>
      </c>
      <c r="C211" s="35">
        <v>2007.0</v>
      </c>
      <c r="D211" s="34" t="s">
        <v>5</v>
      </c>
      <c r="E211" s="34">
        <v>27.0</v>
      </c>
      <c r="F211" s="35">
        <v>6.31730675</v>
      </c>
    </row>
    <row r="212">
      <c r="A212" s="31" t="s">
        <v>11</v>
      </c>
      <c r="B212" s="34" t="s">
        <v>402</v>
      </c>
      <c r="C212" s="35">
        <v>2008.0</v>
      </c>
      <c r="D212" s="34" t="s">
        <v>5</v>
      </c>
      <c r="E212" s="34">
        <v>27.0</v>
      </c>
      <c r="F212" s="35">
        <v>6.76148026</v>
      </c>
    </row>
    <row r="213">
      <c r="A213" s="31" t="s">
        <v>11</v>
      </c>
      <c r="B213" s="34" t="s">
        <v>402</v>
      </c>
      <c r="C213" s="35">
        <v>2009.0</v>
      </c>
      <c r="D213" s="34" t="s">
        <v>5</v>
      </c>
      <c r="E213" s="34">
        <v>27.0</v>
      </c>
      <c r="F213" s="35">
        <v>7.1402238</v>
      </c>
    </row>
    <row r="214">
      <c r="A214" s="31" t="s">
        <v>11</v>
      </c>
      <c r="B214" s="34" t="s">
        <v>402</v>
      </c>
      <c r="C214" s="35">
        <v>2010.0</v>
      </c>
      <c r="D214" s="34" t="s">
        <v>5</v>
      </c>
      <c r="E214" s="34">
        <v>27.0</v>
      </c>
      <c r="F214" s="35">
        <v>6.75916126</v>
      </c>
    </row>
    <row r="215">
      <c r="A215" s="31" t="s">
        <v>11</v>
      </c>
      <c r="B215" s="34" t="s">
        <v>402</v>
      </c>
      <c r="C215" s="35">
        <v>2011.0</v>
      </c>
      <c r="D215" s="34" t="s">
        <v>5</v>
      </c>
      <c r="E215" s="34">
        <v>27.0</v>
      </c>
      <c r="F215" s="35">
        <v>8.26592127</v>
      </c>
    </row>
    <row r="216">
      <c r="A216" s="31" t="s">
        <v>11</v>
      </c>
      <c r="B216" s="34" t="s">
        <v>402</v>
      </c>
      <c r="C216" s="35">
        <v>2012.0</v>
      </c>
      <c r="D216" s="34" t="s">
        <v>5</v>
      </c>
      <c r="E216" s="34">
        <v>27.0</v>
      </c>
      <c r="F216" s="35">
        <v>7.53442681</v>
      </c>
    </row>
    <row r="217">
      <c r="A217" s="31" t="s">
        <v>11</v>
      </c>
      <c r="B217" s="34" t="s">
        <v>402</v>
      </c>
      <c r="C217" s="35">
        <v>2013.0</v>
      </c>
      <c r="D217" s="34" t="s">
        <v>5</v>
      </c>
      <c r="E217" s="34">
        <v>27.0</v>
      </c>
      <c r="F217" s="35">
        <v>8.70331304</v>
      </c>
    </row>
    <row r="218">
      <c r="A218" s="31" t="s">
        <v>11</v>
      </c>
      <c r="B218" s="34" t="s">
        <v>402</v>
      </c>
      <c r="C218" s="35">
        <v>2014.0</v>
      </c>
      <c r="D218" s="34" t="s">
        <v>5</v>
      </c>
      <c r="E218" s="34">
        <v>27.0</v>
      </c>
      <c r="F218" s="35">
        <v>9.07954826</v>
      </c>
    </row>
    <row r="219">
      <c r="A219" s="31" t="s">
        <v>11</v>
      </c>
      <c r="B219" s="34" t="s">
        <v>402</v>
      </c>
      <c r="C219" s="35">
        <v>2015.0</v>
      </c>
      <c r="D219" s="34" t="s">
        <v>5</v>
      </c>
      <c r="E219" s="34">
        <v>27.0</v>
      </c>
      <c r="F219" s="35">
        <v>11.6248728</v>
      </c>
    </row>
    <row r="220">
      <c r="A220" s="31" t="s">
        <v>11</v>
      </c>
      <c r="B220" s="34" t="s">
        <v>402</v>
      </c>
      <c r="C220" s="35">
        <v>2016.0</v>
      </c>
      <c r="D220" s="34" t="s">
        <v>5</v>
      </c>
      <c r="E220" s="34">
        <v>27.0</v>
      </c>
      <c r="F220" s="35">
        <v>11.9744305</v>
      </c>
    </row>
    <row r="221">
      <c r="A221" s="31" t="s">
        <v>11</v>
      </c>
      <c r="B221" s="34" t="s">
        <v>402</v>
      </c>
      <c r="C221" s="35">
        <v>2017.0</v>
      </c>
      <c r="D221" s="34" t="s">
        <v>5</v>
      </c>
      <c r="E221" s="34">
        <v>27.0</v>
      </c>
      <c r="F221" s="35">
        <v>10.9589219</v>
      </c>
    </row>
    <row r="222">
      <c r="A222" s="31" t="s">
        <v>11</v>
      </c>
      <c r="B222" s="34" t="s">
        <v>402</v>
      </c>
      <c r="C222" s="35">
        <v>2018.0</v>
      </c>
      <c r="D222" s="34" t="s">
        <v>5</v>
      </c>
      <c r="E222" s="34">
        <v>27.0</v>
      </c>
      <c r="F222" s="35">
        <v>9.77133994</v>
      </c>
    </row>
    <row r="223">
      <c r="A223" s="31" t="s">
        <v>11</v>
      </c>
      <c r="B223" s="34" t="s">
        <v>402</v>
      </c>
      <c r="C223" s="35">
        <v>2019.0</v>
      </c>
      <c r="D223" s="34" t="s">
        <v>5</v>
      </c>
      <c r="E223" s="34">
        <v>27.0</v>
      </c>
      <c r="F223" s="35">
        <v>10.5951985</v>
      </c>
    </row>
    <row r="224">
      <c r="A224" s="31" t="s">
        <v>11</v>
      </c>
      <c r="B224" s="34" t="s">
        <v>402</v>
      </c>
      <c r="C224" s="35">
        <v>2020.0</v>
      </c>
      <c r="D224" s="34" t="s">
        <v>5</v>
      </c>
      <c r="E224" s="34">
        <v>27.0</v>
      </c>
      <c r="F224" s="35">
        <v>14.1896913</v>
      </c>
    </row>
    <row r="225">
      <c r="A225" s="31" t="s">
        <v>11</v>
      </c>
      <c r="B225" s="34" t="s">
        <v>402</v>
      </c>
      <c r="C225" s="35">
        <v>2021.0</v>
      </c>
      <c r="D225" s="34" t="s">
        <v>5</v>
      </c>
      <c r="E225" s="34">
        <v>27.0</v>
      </c>
      <c r="F225" s="35">
        <v>14.8498491</v>
      </c>
    </row>
    <row r="226">
      <c r="A226" s="31" t="s">
        <v>11</v>
      </c>
      <c r="B226" s="34" t="s">
        <v>402</v>
      </c>
      <c r="C226" s="35">
        <v>2022.0</v>
      </c>
      <c r="D226" s="34" t="s">
        <v>5</v>
      </c>
      <c r="E226" s="34">
        <v>27.0</v>
      </c>
      <c r="F226" s="35">
        <v>13.5444558</v>
      </c>
    </row>
    <row r="227">
      <c r="A227" s="31" t="s">
        <v>12</v>
      </c>
      <c r="B227" s="34" t="s">
        <v>401</v>
      </c>
      <c r="C227" s="35">
        <v>1998.0</v>
      </c>
      <c r="D227" s="34" t="s">
        <v>5</v>
      </c>
      <c r="E227" s="34">
        <v>27.0</v>
      </c>
      <c r="F227" s="35">
        <v>4.23071337</v>
      </c>
    </row>
    <row r="228">
      <c r="A228" s="31" t="s">
        <v>12</v>
      </c>
      <c r="B228" s="34" t="s">
        <v>401</v>
      </c>
      <c r="C228" s="35">
        <v>1999.0</v>
      </c>
      <c r="D228" s="34" t="s">
        <v>5</v>
      </c>
      <c r="E228" s="34">
        <v>27.0</v>
      </c>
      <c r="F228" s="35">
        <v>3.61641618</v>
      </c>
    </row>
    <row r="229">
      <c r="A229" s="31" t="s">
        <v>12</v>
      </c>
      <c r="B229" s="34" t="s">
        <v>401</v>
      </c>
      <c r="C229" s="35">
        <v>2000.0</v>
      </c>
      <c r="D229" s="34" t="s">
        <v>5</v>
      </c>
      <c r="E229" s="34">
        <v>27.0</v>
      </c>
      <c r="F229" s="35">
        <v>3.73302036</v>
      </c>
    </row>
    <row r="230">
      <c r="A230" s="31" t="s">
        <v>12</v>
      </c>
      <c r="B230" s="34" t="s">
        <v>401</v>
      </c>
      <c r="C230" s="35">
        <v>2001.0</v>
      </c>
      <c r="D230" s="34" t="s">
        <v>5</v>
      </c>
      <c r="E230" s="34">
        <v>27.0</v>
      </c>
      <c r="F230" s="35">
        <v>4.30430795</v>
      </c>
    </row>
    <row r="231">
      <c r="A231" s="31" t="s">
        <v>12</v>
      </c>
      <c r="B231" s="34" t="s">
        <v>401</v>
      </c>
      <c r="C231" s="35">
        <v>2002.0</v>
      </c>
      <c r="D231" s="34" t="s">
        <v>5</v>
      </c>
      <c r="E231" s="34">
        <v>27.0</v>
      </c>
      <c r="F231" s="35">
        <v>3.61689938</v>
      </c>
    </row>
    <row r="232">
      <c r="A232" s="31" t="s">
        <v>12</v>
      </c>
      <c r="B232" s="34" t="s">
        <v>401</v>
      </c>
      <c r="C232" s="35">
        <v>2003.0</v>
      </c>
      <c r="D232" s="34" t="s">
        <v>5</v>
      </c>
      <c r="E232" s="34">
        <v>27.0</v>
      </c>
      <c r="F232" s="35">
        <v>4.22376778</v>
      </c>
    </row>
    <row r="233">
      <c r="A233" s="31" t="s">
        <v>12</v>
      </c>
      <c r="B233" s="34" t="s">
        <v>401</v>
      </c>
      <c r="C233" s="35">
        <v>2004.0</v>
      </c>
      <c r="D233" s="34" t="s">
        <v>5</v>
      </c>
      <c r="E233" s="34">
        <v>27.0</v>
      </c>
      <c r="F233" s="35">
        <v>3.63875229</v>
      </c>
    </row>
    <row r="234">
      <c r="A234" s="31" t="s">
        <v>12</v>
      </c>
      <c r="B234" s="34" t="s">
        <v>401</v>
      </c>
      <c r="C234" s="35">
        <v>2005.0</v>
      </c>
      <c r="D234" s="34" t="s">
        <v>5</v>
      </c>
      <c r="E234" s="34">
        <v>27.0</v>
      </c>
      <c r="F234" s="35">
        <v>3.93218813</v>
      </c>
    </row>
    <row r="235">
      <c r="A235" s="31" t="s">
        <v>12</v>
      </c>
      <c r="B235" s="34" t="s">
        <v>401</v>
      </c>
      <c r="C235" s="35">
        <v>2006.0</v>
      </c>
      <c r="D235" s="34" t="s">
        <v>5</v>
      </c>
      <c r="E235" s="34">
        <v>27.0</v>
      </c>
      <c r="F235" s="35">
        <v>3.65484855</v>
      </c>
    </row>
    <row r="236">
      <c r="A236" s="31" t="s">
        <v>12</v>
      </c>
      <c r="B236" s="34" t="s">
        <v>401</v>
      </c>
      <c r="C236" s="35">
        <v>2007.0</v>
      </c>
      <c r="D236" s="34" t="s">
        <v>5</v>
      </c>
      <c r="E236" s="34">
        <v>27.0</v>
      </c>
      <c r="F236" s="35">
        <v>3.51756848</v>
      </c>
    </row>
    <row r="237">
      <c r="A237" s="31" t="s">
        <v>12</v>
      </c>
      <c r="B237" s="34" t="s">
        <v>401</v>
      </c>
      <c r="C237" s="35">
        <v>2008.0</v>
      </c>
      <c r="D237" s="34" t="s">
        <v>5</v>
      </c>
      <c r="E237" s="34">
        <v>27.0</v>
      </c>
      <c r="F237" s="35">
        <v>3.64636065</v>
      </c>
    </row>
    <row r="238">
      <c r="A238" s="31" t="s">
        <v>12</v>
      </c>
      <c r="B238" s="34" t="s">
        <v>401</v>
      </c>
      <c r="C238" s="35">
        <v>2009.0</v>
      </c>
      <c r="D238" s="34" t="s">
        <v>5</v>
      </c>
      <c r="E238" s="34">
        <v>27.0</v>
      </c>
      <c r="F238" s="35">
        <v>4.10887841</v>
      </c>
    </row>
    <row r="239">
      <c r="A239" s="31" t="s">
        <v>12</v>
      </c>
      <c r="B239" s="34" t="s">
        <v>401</v>
      </c>
      <c r="C239" s="35">
        <v>2010.0</v>
      </c>
      <c r="D239" s="34" t="s">
        <v>5</v>
      </c>
      <c r="E239" s="34">
        <v>27.0</v>
      </c>
      <c r="F239" s="35">
        <v>4.14632617</v>
      </c>
    </row>
    <row r="240">
      <c r="A240" s="31" t="s">
        <v>12</v>
      </c>
      <c r="B240" s="34" t="s">
        <v>401</v>
      </c>
      <c r="C240" s="35">
        <v>2011.0</v>
      </c>
      <c r="D240" s="34" t="s">
        <v>5</v>
      </c>
      <c r="E240" s="34">
        <v>27.0</v>
      </c>
      <c r="F240" s="35">
        <v>4.55132227</v>
      </c>
    </row>
    <row r="241">
      <c r="A241" s="31" t="s">
        <v>12</v>
      </c>
      <c r="B241" s="34" t="s">
        <v>401</v>
      </c>
      <c r="C241" s="35">
        <v>2012.0</v>
      </c>
      <c r="D241" s="34" t="s">
        <v>5</v>
      </c>
      <c r="E241" s="34">
        <v>27.0</v>
      </c>
      <c r="F241" s="35">
        <v>4.68020212</v>
      </c>
    </row>
    <row r="242">
      <c r="A242" s="31" t="s">
        <v>12</v>
      </c>
      <c r="B242" s="34" t="s">
        <v>401</v>
      </c>
      <c r="C242" s="35">
        <v>2013.0</v>
      </c>
      <c r="D242" s="34" t="s">
        <v>5</v>
      </c>
      <c r="E242" s="34">
        <v>27.0</v>
      </c>
      <c r="F242" s="35">
        <v>4.659327</v>
      </c>
    </row>
    <row r="243">
      <c r="A243" s="31" t="s">
        <v>12</v>
      </c>
      <c r="B243" s="34" t="s">
        <v>401</v>
      </c>
      <c r="C243" s="35">
        <v>2014.0</v>
      </c>
      <c r="D243" s="34" t="s">
        <v>5</v>
      </c>
      <c r="E243" s="34">
        <v>27.0</v>
      </c>
      <c r="F243" s="35">
        <v>4.75290324</v>
      </c>
    </row>
    <row r="244">
      <c r="A244" s="31" t="s">
        <v>12</v>
      </c>
      <c r="B244" s="34" t="s">
        <v>401</v>
      </c>
      <c r="C244" s="35">
        <v>2015.0</v>
      </c>
      <c r="D244" s="34" t="s">
        <v>5</v>
      </c>
      <c r="E244" s="34">
        <v>27.0</v>
      </c>
      <c r="F244" s="35">
        <v>4.03180559</v>
      </c>
    </row>
    <row r="245">
      <c r="A245" s="31" t="s">
        <v>12</v>
      </c>
      <c r="B245" s="34" t="s">
        <v>401</v>
      </c>
      <c r="C245" s="35">
        <v>2016.0</v>
      </c>
      <c r="D245" s="34" t="s">
        <v>5</v>
      </c>
      <c r="E245" s="34">
        <v>27.0</v>
      </c>
      <c r="F245" s="35">
        <v>4.09923587</v>
      </c>
    </row>
    <row r="246">
      <c r="A246" s="31" t="s">
        <v>12</v>
      </c>
      <c r="B246" s="34" t="s">
        <v>401</v>
      </c>
      <c r="C246" s="35">
        <v>2017.0</v>
      </c>
      <c r="D246" s="34" t="s">
        <v>5</v>
      </c>
      <c r="E246" s="34">
        <v>27.0</v>
      </c>
      <c r="F246" s="35">
        <v>3.26600956</v>
      </c>
    </row>
    <row r="247">
      <c r="A247" s="31" t="s">
        <v>12</v>
      </c>
      <c r="B247" s="34" t="s">
        <v>401</v>
      </c>
      <c r="C247" s="35">
        <v>2018.0</v>
      </c>
      <c r="D247" s="34" t="s">
        <v>5</v>
      </c>
      <c r="E247" s="34">
        <v>27.0</v>
      </c>
      <c r="F247" s="35">
        <v>2.4418401</v>
      </c>
    </row>
    <row r="248">
      <c r="A248" s="31" t="s">
        <v>12</v>
      </c>
      <c r="B248" s="34" t="s">
        <v>401</v>
      </c>
      <c r="C248" s="35">
        <v>2019.0</v>
      </c>
      <c r="D248" s="34" t="s">
        <v>5</v>
      </c>
      <c r="E248" s="34">
        <v>27.0</v>
      </c>
      <c r="F248" s="35">
        <v>2.50452983</v>
      </c>
    </row>
    <row r="249">
      <c r="A249" s="31" t="s">
        <v>12</v>
      </c>
      <c r="B249" s="34" t="s">
        <v>401</v>
      </c>
      <c r="C249" s="35">
        <v>2020.0</v>
      </c>
      <c r="D249" s="34" t="s">
        <v>5</v>
      </c>
      <c r="E249" s="34">
        <v>27.0</v>
      </c>
      <c r="F249" s="35">
        <v>4.82181104</v>
      </c>
    </row>
    <row r="250">
      <c r="A250" s="31" t="s">
        <v>12</v>
      </c>
      <c r="B250" s="34" t="s">
        <v>401</v>
      </c>
      <c r="C250" s="35">
        <v>2021.0</v>
      </c>
      <c r="D250" s="34" t="s">
        <v>5</v>
      </c>
      <c r="E250" s="34">
        <v>27.0</v>
      </c>
      <c r="F250" s="35">
        <v>3.79611048</v>
      </c>
    </row>
    <row r="251">
      <c r="A251" s="31" t="s">
        <v>12</v>
      </c>
      <c r="B251" s="34" t="s">
        <v>401</v>
      </c>
      <c r="C251" s="35">
        <v>2022.0</v>
      </c>
      <c r="D251" s="34" t="s">
        <v>5</v>
      </c>
      <c r="E251" s="34">
        <v>27.0</v>
      </c>
      <c r="F251" s="35">
        <v>2.99860008</v>
      </c>
    </row>
    <row r="252">
      <c r="A252" s="31" t="s">
        <v>13</v>
      </c>
      <c r="B252" s="34" t="s">
        <v>403</v>
      </c>
      <c r="C252" s="35">
        <v>1998.0</v>
      </c>
      <c r="D252" s="34" t="s">
        <v>5</v>
      </c>
      <c r="E252" s="34">
        <v>27.0</v>
      </c>
      <c r="F252" s="35">
        <v>3.39368896</v>
      </c>
    </row>
    <row r="253">
      <c r="A253" s="31" t="s">
        <v>13</v>
      </c>
      <c r="B253" s="34" t="s">
        <v>403</v>
      </c>
      <c r="C253" s="35">
        <v>1999.0</v>
      </c>
      <c r="D253" s="34" t="s">
        <v>5</v>
      </c>
      <c r="E253" s="34">
        <v>27.0</v>
      </c>
      <c r="F253" s="35">
        <v>2.57954327</v>
      </c>
    </row>
    <row r="254">
      <c r="A254" s="31" t="s">
        <v>13</v>
      </c>
      <c r="B254" s="34" t="s">
        <v>403</v>
      </c>
      <c r="C254" s="35">
        <v>2000.0</v>
      </c>
      <c r="D254" s="34" t="s">
        <v>5</v>
      </c>
      <c r="E254" s="34">
        <v>27.0</v>
      </c>
      <c r="F254" s="35">
        <v>3.17674246</v>
      </c>
    </row>
    <row r="255">
      <c r="A255" s="31" t="s">
        <v>13</v>
      </c>
      <c r="B255" s="34" t="s">
        <v>403</v>
      </c>
      <c r="C255" s="35">
        <v>2001.0</v>
      </c>
      <c r="D255" s="34" t="s">
        <v>5</v>
      </c>
      <c r="E255" s="34">
        <v>27.0</v>
      </c>
      <c r="F255" s="35">
        <v>4.08034125</v>
      </c>
    </row>
    <row r="256">
      <c r="A256" s="31" t="s">
        <v>13</v>
      </c>
      <c r="B256" s="34" t="s">
        <v>403</v>
      </c>
      <c r="C256" s="35">
        <v>2002.0</v>
      </c>
      <c r="D256" s="34" t="s">
        <v>5</v>
      </c>
      <c r="E256" s="34">
        <v>27.0</v>
      </c>
      <c r="F256" s="35">
        <v>5.55364924</v>
      </c>
    </row>
    <row r="257">
      <c r="A257" s="31" t="s">
        <v>13</v>
      </c>
      <c r="B257" s="34" t="s">
        <v>403</v>
      </c>
      <c r="C257" s="35">
        <v>2003.0</v>
      </c>
      <c r="D257" s="34" t="s">
        <v>5</v>
      </c>
      <c r="E257" s="34">
        <v>27.0</v>
      </c>
      <c r="F257" s="35">
        <v>4.83631998</v>
      </c>
    </row>
    <row r="258">
      <c r="A258" s="31" t="s">
        <v>13</v>
      </c>
      <c r="B258" s="34" t="s">
        <v>403</v>
      </c>
      <c r="C258" s="35">
        <v>2004.0</v>
      </c>
      <c r="D258" s="34" t="s">
        <v>5</v>
      </c>
      <c r="E258" s="34">
        <v>27.0</v>
      </c>
      <c r="F258" s="35">
        <v>3.8784168</v>
      </c>
    </row>
    <row r="259">
      <c r="A259" s="31" t="s">
        <v>13</v>
      </c>
      <c r="B259" s="34" t="s">
        <v>403</v>
      </c>
      <c r="C259" s="35">
        <v>2005.0</v>
      </c>
      <c r="D259" s="34" t="s">
        <v>5</v>
      </c>
      <c r="E259" s="34">
        <v>27.0</v>
      </c>
      <c r="F259" s="35">
        <v>3.57994235</v>
      </c>
    </row>
    <row r="260">
      <c r="A260" s="31" t="s">
        <v>13</v>
      </c>
      <c r="B260" s="34" t="s">
        <v>403</v>
      </c>
      <c r="C260" s="35">
        <v>2006.0</v>
      </c>
      <c r="D260" s="34" t="s">
        <v>5</v>
      </c>
      <c r="E260" s="34">
        <v>27.0</v>
      </c>
      <c r="F260" s="35">
        <v>3.66240228</v>
      </c>
    </row>
    <row r="261">
      <c r="A261" s="31" t="s">
        <v>13</v>
      </c>
      <c r="B261" s="34" t="s">
        <v>403</v>
      </c>
      <c r="C261" s="35">
        <v>2007.0</v>
      </c>
      <c r="D261" s="34" t="s">
        <v>5</v>
      </c>
      <c r="E261" s="34">
        <v>27.0</v>
      </c>
      <c r="F261" s="35">
        <v>4.29830753</v>
      </c>
    </row>
    <row r="262">
      <c r="A262" s="31" t="s">
        <v>13</v>
      </c>
      <c r="B262" s="34" t="s">
        <v>403</v>
      </c>
      <c r="C262" s="35">
        <v>2008.0</v>
      </c>
      <c r="D262" s="34" t="s">
        <v>5</v>
      </c>
      <c r="E262" s="34">
        <v>27.0</v>
      </c>
      <c r="F262" s="35">
        <v>4.42294946</v>
      </c>
    </row>
    <row r="263">
      <c r="A263" s="31" t="s">
        <v>13</v>
      </c>
      <c r="B263" s="34" t="s">
        <v>403</v>
      </c>
      <c r="C263" s="35">
        <v>2009.0</v>
      </c>
      <c r="D263" s="34" t="s">
        <v>5</v>
      </c>
      <c r="E263" s="34">
        <v>27.0</v>
      </c>
      <c r="F263" s="35">
        <v>7.14907147</v>
      </c>
    </row>
    <row r="264">
      <c r="A264" s="31" t="s">
        <v>13</v>
      </c>
      <c r="B264" s="34" t="s">
        <v>403</v>
      </c>
      <c r="C264" s="35">
        <v>2010.0</v>
      </c>
      <c r="D264" s="34" t="s">
        <v>5</v>
      </c>
      <c r="E264" s="34">
        <v>27.0</v>
      </c>
      <c r="F264" s="35">
        <v>5.61520885</v>
      </c>
    </row>
    <row r="265">
      <c r="A265" s="31" t="s">
        <v>13</v>
      </c>
      <c r="B265" s="34" t="s">
        <v>403</v>
      </c>
      <c r="C265" s="35">
        <v>2011.0</v>
      </c>
      <c r="D265" s="34" t="s">
        <v>5</v>
      </c>
      <c r="E265" s="34">
        <v>27.0</v>
      </c>
      <c r="F265" s="35">
        <v>5.06085085</v>
      </c>
    </row>
    <row r="266">
      <c r="A266" s="31" t="s">
        <v>13</v>
      </c>
      <c r="B266" s="34" t="s">
        <v>403</v>
      </c>
      <c r="C266" s="35">
        <v>2012.0</v>
      </c>
      <c r="D266" s="34" t="s">
        <v>5</v>
      </c>
      <c r="E266" s="34">
        <v>27.0</v>
      </c>
      <c r="F266" s="35">
        <v>4.40656346</v>
      </c>
    </row>
    <row r="267">
      <c r="A267" s="31" t="s">
        <v>13</v>
      </c>
      <c r="B267" s="34" t="s">
        <v>403</v>
      </c>
      <c r="C267" s="35">
        <v>2013.0</v>
      </c>
      <c r="D267" s="34" t="s">
        <v>5</v>
      </c>
      <c r="E267" s="34">
        <v>27.0</v>
      </c>
      <c r="F267" s="35">
        <v>5.14555635</v>
      </c>
    </row>
    <row r="268">
      <c r="A268" s="31" t="s">
        <v>13</v>
      </c>
      <c r="B268" s="34" t="s">
        <v>403</v>
      </c>
      <c r="C268" s="35">
        <v>2014.0</v>
      </c>
      <c r="D268" s="34" t="s">
        <v>5</v>
      </c>
      <c r="E268" s="34">
        <v>27.0</v>
      </c>
      <c r="F268" s="35">
        <v>5.86832936</v>
      </c>
    </row>
    <row r="269">
      <c r="A269" s="31" t="s">
        <v>13</v>
      </c>
      <c r="B269" s="34" t="s">
        <v>403</v>
      </c>
      <c r="C269" s="35">
        <v>2015.0</v>
      </c>
      <c r="D269" s="34" t="s">
        <v>5</v>
      </c>
      <c r="E269" s="34">
        <v>27.0</v>
      </c>
      <c r="F269" s="35">
        <v>6.47470289</v>
      </c>
    </row>
    <row r="270">
      <c r="A270" s="31" t="s">
        <v>13</v>
      </c>
      <c r="B270" s="34" t="s">
        <v>403</v>
      </c>
      <c r="C270" s="35">
        <v>2016.0</v>
      </c>
      <c r="D270" s="34" t="s">
        <v>5</v>
      </c>
      <c r="E270" s="34">
        <v>27.0</v>
      </c>
      <c r="F270" s="35">
        <v>6.30981874</v>
      </c>
    </row>
    <row r="271">
      <c r="A271" s="31" t="s">
        <v>13</v>
      </c>
      <c r="B271" s="34" t="s">
        <v>403</v>
      </c>
      <c r="C271" s="35">
        <v>2017.0</v>
      </c>
      <c r="D271" s="34" t="s">
        <v>5</v>
      </c>
      <c r="E271" s="34">
        <v>27.0</v>
      </c>
      <c r="F271" s="35">
        <v>6.81250556</v>
      </c>
    </row>
    <row r="272">
      <c r="A272" s="31" t="s">
        <v>13</v>
      </c>
      <c r="B272" s="34" t="s">
        <v>403</v>
      </c>
      <c r="C272" s="35">
        <v>2018.0</v>
      </c>
      <c r="D272" s="34" t="s">
        <v>5</v>
      </c>
      <c r="E272" s="34">
        <v>27.0</v>
      </c>
      <c r="F272" s="35">
        <v>6.65388974</v>
      </c>
    </row>
    <row r="273">
      <c r="A273" s="31" t="s">
        <v>13</v>
      </c>
      <c r="B273" s="34" t="s">
        <v>403</v>
      </c>
      <c r="C273" s="35">
        <v>2019.0</v>
      </c>
      <c r="D273" s="34" t="s">
        <v>5</v>
      </c>
      <c r="E273" s="34">
        <v>27.0</v>
      </c>
      <c r="F273" s="35">
        <v>6.87852897</v>
      </c>
    </row>
    <row r="274">
      <c r="A274" s="31" t="s">
        <v>13</v>
      </c>
      <c r="B274" s="34" t="s">
        <v>403</v>
      </c>
      <c r="C274" s="35">
        <v>2020.0</v>
      </c>
      <c r="D274" s="34" t="s">
        <v>5</v>
      </c>
      <c r="E274" s="34">
        <v>27.0</v>
      </c>
      <c r="F274" s="35">
        <v>6.18893472</v>
      </c>
    </row>
    <row r="275">
      <c r="A275" s="31" t="s">
        <v>13</v>
      </c>
      <c r="B275" s="34" t="s">
        <v>403</v>
      </c>
      <c r="C275" s="35">
        <v>2021.0</v>
      </c>
      <c r="D275" s="34" t="s">
        <v>5</v>
      </c>
      <c r="E275" s="34">
        <v>27.0</v>
      </c>
      <c r="F275" s="35">
        <v>7.43241581</v>
      </c>
    </row>
    <row r="276">
      <c r="A276" s="31" t="s">
        <v>13</v>
      </c>
      <c r="B276" s="34" t="s">
        <v>403</v>
      </c>
      <c r="C276" s="35">
        <v>2022.0</v>
      </c>
      <c r="D276" s="34" t="s">
        <v>5</v>
      </c>
      <c r="E276" s="34">
        <v>27.0</v>
      </c>
      <c r="F276" s="35">
        <v>8.11978649</v>
      </c>
    </row>
    <row r="277">
      <c r="A277" s="31" t="s">
        <v>14</v>
      </c>
      <c r="B277" s="34" t="s">
        <v>395</v>
      </c>
      <c r="C277" s="35">
        <v>1998.0</v>
      </c>
      <c r="D277" s="34" t="s">
        <v>5</v>
      </c>
      <c r="E277" s="34">
        <v>27.0</v>
      </c>
      <c r="F277" s="35">
        <v>3.45774931</v>
      </c>
    </row>
    <row r="278">
      <c r="A278" s="31" t="s">
        <v>14</v>
      </c>
      <c r="B278" s="34" t="s">
        <v>395</v>
      </c>
      <c r="C278" s="35">
        <v>1999.0</v>
      </c>
      <c r="D278" s="34" t="s">
        <v>5</v>
      </c>
      <c r="E278" s="34">
        <v>27.0</v>
      </c>
      <c r="F278" s="35">
        <v>3.24912852</v>
      </c>
    </row>
    <row r="279">
      <c r="A279" s="31" t="s">
        <v>14</v>
      </c>
      <c r="B279" s="34" t="s">
        <v>395</v>
      </c>
      <c r="C279" s="35">
        <v>2000.0</v>
      </c>
      <c r="D279" s="34" t="s">
        <v>5</v>
      </c>
      <c r="E279" s="34">
        <v>27.0</v>
      </c>
      <c r="F279" s="35">
        <v>3.77961406</v>
      </c>
    </row>
    <row r="280">
      <c r="A280" s="31" t="s">
        <v>14</v>
      </c>
      <c r="B280" s="34" t="s">
        <v>395</v>
      </c>
      <c r="C280" s="35">
        <v>2001.0</v>
      </c>
      <c r="D280" s="34" t="s">
        <v>5</v>
      </c>
      <c r="E280" s="34">
        <v>27.0</v>
      </c>
      <c r="F280" s="35">
        <v>3.48500938</v>
      </c>
    </row>
    <row r="281">
      <c r="A281" s="31" t="s">
        <v>14</v>
      </c>
      <c r="B281" s="34" t="s">
        <v>395</v>
      </c>
      <c r="C281" s="35">
        <v>2002.0</v>
      </c>
      <c r="D281" s="34" t="s">
        <v>5</v>
      </c>
      <c r="E281" s="34">
        <v>27.0</v>
      </c>
      <c r="F281" s="35">
        <v>4.15937922</v>
      </c>
    </row>
    <row r="282">
      <c r="A282" s="31" t="s">
        <v>14</v>
      </c>
      <c r="B282" s="34" t="s">
        <v>395</v>
      </c>
      <c r="C282" s="35">
        <v>2003.0</v>
      </c>
      <c r="D282" s="34" t="s">
        <v>5</v>
      </c>
      <c r="E282" s="34">
        <v>27.0</v>
      </c>
      <c r="F282" s="35">
        <v>3.78628276</v>
      </c>
    </row>
    <row r="283">
      <c r="A283" s="31" t="s">
        <v>14</v>
      </c>
      <c r="B283" s="34" t="s">
        <v>395</v>
      </c>
      <c r="C283" s="35">
        <v>2004.0</v>
      </c>
      <c r="D283" s="34" t="s">
        <v>5</v>
      </c>
      <c r="E283" s="34">
        <v>27.0</v>
      </c>
      <c r="F283" s="35">
        <v>3.46376303</v>
      </c>
    </row>
    <row r="284">
      <c r="A284" s="31" t="s">
        <v>14</v>
      </c>
      <c r="B284" s="34" t="s">
        <v>395</v>
      </c>
      <c r="C284" s="35">
        <v>2005.0</v>
      </c>
      <c r="D284" s="34" t="s">
        <v>5</v>
      </c>
      <c r="E284" s="34">
        <v>27.0</v>
      </c>
      <c r="F284" s="35">
        <v>4.35237802</v>
      </c>
    </row>
    <row r="285">
      <c r="A285" s="31" t="s">
        <v>14</v>
      </c>
      <c r="B285" s="34" t="s">
        <v>395</v>
      </c>
      <c r="C285" s="35">
        <v>2006.0</v>
      </c>
      <c r="D285" s="34" t="s">
        <v>5</v>
      </c>
      <c r="E285" s="34">
        <v>27.0</v>
      </c>
      <c r="F285" s="35">
        <v>3.63814999</v>
      </c>
    </row>
    <row r="286">
      <c r="A286" s="31" t="s">
        <v>14</v>
      </c>
      <c r="B286" s="34" t="s">
        <v>395</v>
      </c>
      <c r="C286" s="35">
        <v>2007.0</v>
      </c>
      <c r="D286" s="34" t="s">
        <v>5</v>
      </c>
      <c r="E286" s="34">
        <v>27.0</v>
      </c>
      <c r="F286" s="35">
        <v>5.14353511</v>
      </c>
    </row>
    <row r="287">
      <c r="A287" s="31" t="s">
        <v>14</v>
      </c>
      <c r="B287" s="34" t="s">
        <v>395</v>
      </c>
      <c r="C287" s="35">
        <v>2008.0</v>
      </c>
      <c r="D287" s="34" t="s">
        <v>5</v>
      </c>
      <c r="E287" s="34">
        <v>27.0</v>
      </c>
      <c r="F287" s="35">
        <v>5.55426225</v>
      </c>
    </row>
    <row r="288">
      <c r="A288" s="31" t="s">
        <v>14</v>
      </c>
      <c r="B288" s="34" t="s">
        <v>395</v>
      </c>
      <c r="C288" s="35">
        <v>2009.0</v>
      </c>
      <c r="D288" s="34" t="s">
        <v>5</v>
      </c>
      <c r="E288" s="34">
        <v>27.0</v>
      </c>
      <c r="F288" s="35">
        <v>5.03305128</v>
      </c>
    </row>
    <row r="289">
      <c r="A289" s="31" t="s">
        <v>14</v>
      </c>
      <c r="B289" s="34" t="s">
        <v>395</v>
      </c>
      <c r="C289" s="35">
        <v>2010.0</v>
      </c>
      <c r="D289" s="34" t="s">
        <v>5</v>
      </c>
      <c r="E289" s="34">
        <v>27.0</v>
      </c>
      <c r="F289" s="35">
        <v>5.05897912</v>
      </c>
    </row>
    <row r="290">
      <c r="A290" s="31" t="s">
        <v>14</v>
      </c>
      <c r="B290" s="34" t="s">
        <v>395</v>
      </c>
      <c r="C290" s="35">
        <v>2011.0</v>
      </c>
      <c r="D290" s="34" t="s">
        <v>5</v>
      </c>
      <c r="E290" s="34">
        <v>27.0</v>
      </c>
      <c r="F290" s="35">
        <v>6.29470693</v>
      </c>
    </row>
    <row r="291">
      <c r="A291" s="31" t="s">
        <v>14</v>
      </c>
      <c r="B291" s="34" t="s">
        <v>395</v>
      </c>
      <c r="C291" s="35">
        <v>2012.0</v>
      </c>
      <c r="D291" s="34" t="s">
        <v>5</v>
      </c>
      <c r="E291" s="34">
        <v>27.0</v>
      </c>
      <c r="F291" s="35">
        <v>5.85894571</v>
      </c>
    </row>
    <row r="292">
      <c r="A292" s="31" t="s">
        <v>14</v>
      </c>
      <c r="B292" s="34" t="s">
        <v>395</v>
      </c>
      <c r="C292" s="35">
        <v>2013.0</v>
      </c>
      <c r="D292" s="34" t="s">
        <v>5</v>
      </c>
      <c r="E292" s="34">
        <v>27.0</v>
      </c>
      <c r="F292" s="35">
        <v>6.00362886</v>
      </c>
    </row>
    <row r="293">
      <c r="A293" s="31" t="s">
        <v>14</v>
      </c>
      <c r="B293" s="34" t="s">
        <v>395</v>
      </c>
      <c r="C293" s="35">
        <v>2014.0</v>
      </c>
      <c r="D293" s="34" t="s">
        <v>5</v>
      </c>
      <c r="E293" s="34">
        <v>27.0</v>
      </c>
      <c r="F293" s="35">
        <v>7.12837597</v>
      </c>
    </row>
    <row r="294">
      <c r="A294" s="31" t="s">
        <v>14</v>
      </c>
      <c r="B294" s="34" t="s">
        <v>395</v>
      </c>
      <c r="C294" s="35">
        <v>2015.0</v>
      </c>
      <c r="D294" s="34" t="s">
        <v>5</v>
      </c>
      <c r="E294" s="34">
        <v>27.0</v>
      </c>
      <c r="F294" s="35">
        <v>7.78601882</v>
      </c>
    </row>
    <row r="295">
      <c r="A295" s="31" t="s">
        <v>14</v>
      </c>
      <c r="B295" s="34" t="s">
        <v>395</v>
      </c>
      <c r="C295" s="35">
        <v>2016.0</v>
      </c>
      <c r="D295" s="34" t="s">
        <v>5</v>
      </c>
      <c r="E295" s="34">
        <v>27.0</v>
      </c>
      <c r="F295" s="35">
        <v>7.59611946</v>
      </c>
    </row>
    <row r="296">
      <c r="A296" s="31" t="s">
        <v>14</v>
      </c>
      <c r="B296" s="34" t="s">
        <v>395</v>
      </c>
      <c r="C296" s="35">
        <v>2017.0</v>
      </c>
      <c r="D296" s="34" t="s">
        <v>5</v>
      </c>
      <c r="E296" s="34">
        <v>27.0</v>
      </c>
      <c r="F296" s="35">
        <v>8.09990628</v>
      </c>
    </row>
    <row r="297">
      <c r="A297" s="31" t="s">
        <v>14</v>
      </c>
      <c r="B297" s="34" t="s">
        <v>395</v>
      </c>
      <c r="C297" s="35">
        <v>2018.0</v>
      </c>
      <c r="D297" s="34" t="s">
        <v>5</v>
      </c>
      <c r="E297" s="34">
        <v>27.0</v>
      </c>
      <c r="F297" s="35">
        <v>8.18601617</v>
      </c>
    </row>
    <row r="298">
      <c r="A298" s="31" t="s">
        <v>14</v>
      </c>
      <c r="B298" s="34" t="s">
        <v>395</v>
      </c>
      <c r="C298" s="35">
        <v>2019.0</v>
      </c>
      <c r="D298" s="34" t="s">
        <v>5</v>
      </c>
      <c r="E298" s="34">
        <v>27.0</v>
      </c>
      <c r="F298" s="35">
        <v>7.93300106</v>
      </c>
    </row>
    <row r="299">
      <c r="A299" s="31" t="s">
        <v>14</v>
      </c>
      <c r="B299" s="34" t="s">
        <v>395</v>
      </c>
      <c r="C299" s="35">
        <v>2020.0</v>
      </c>
      <c r="D299" s="34" t="s">
        <v>5</v>
      </c>
      <c r="E299" s="34">
        <v>27.0</v>
      </c>
      <c r="F299" s="35">
        <v>7.99579176</v>
      </c>
    </row>
    <row r="300">
      <c r="A300" s="31" t="s">
        <v>14</v>
      </c>
      <c r="B300" s="34" t="s">
        <v>395</v>
      </c>
      <c r="C300" s="35">
        <v>2021.0</v>
      </c>
      <c r="D300" s="34" t="s">
        <v>5</v>
      </c>
      <c r="E300" s="34">
        <v>27.0</v>
      </c>
      <c r="F300" s="35">
        <v>7.11685785</v>
      </c>
    </row>
    <row r="301">
      <c r="A301" s="31" t="s">
        <v>14</v>
      </c>
      <c r="B301" s="34" t="s">
        <v>395</v>
      </c>
      <c r="C301" s="35">
        <v>2022.0</v>
      </c>
      <c r="D301" s="34" t="s">
        <v>5</v>
      </c>
      <c r="E301" s="34">
        <v>27.0</v>
      </c>
      <c r="F301" s="35">
        <v>7.78202287</v>
      </c>
    </row>
    <row r="302">
      <c r="A302" s="31" t="s">
        <v>15</v>
      </c>
      <c r="B302" s="34" t="s">
        <v>377</v>
      </c>
      <c r="C302" s="35">
        <v>1998.0</v>
      </c>
      <c r="D302" s="34" t="s">
        <v>5</v>
      </c>
      <c r="E302" s="34">
        <v>27.0</v>
      </c>
      <c r="F302" s="35">
        <v>2.24086506</v>
      </c>
    </row>
    <row r="303">
      <c r="A303" s="31" t="s">
        <v>15</v>
      </c>
      <c r="B303" s="34" t="s">
        <v>377</v>
      </c>
      <c r="C303" s="35">
        <v>1999.0</v>
      </c>
      <c r="D303" s="34" t="s">
        <v>5</v>
      </c>
      <c r="E303" s="34">
        <v>27.0</v>
      </c>
      <c r="F303" s="35">
        <v>2.15172417</v>
      </c>
    </row>
    <row r="304">
      <c r="A304" s="31" t="s">
        <v>15</v>
      </c>
      <c r="B304" s="34" t="s">
        <v>377</v>
      </c>
      <c r="C304" s="35">
        <v>2000.0</v>
      </c>
      <c r="D304" s="34" t="s">
        <v>5</v>
      </c>
      <c r="E304" s="34">
        <v>27.0</v>
      </c>
      <c r="F304" s="35">
        <v>2.19618627</v>
      </c>
    </row>
    <row r="305">
      <c r="A305" s="31" t="s">
        <v>15</v>
      </c>
      <c r="B305" s="34" t="s">
        <v>377</v>
      </c>
      <c r="C305" s="35">
        <v>2001.0</v>
      </c>
      <c r="D305" s="34" t="s">
        <v>5</v>
      </c>
      <c r="E305" s="34">
        <v>27.0</v>
      </c>
      <c r="F305" s="35">
        <v>2.40185575</v>
      </c>
    </row>
    <row r="306">
      <c r="A306" s="31" t="s">
        <v>15</v>
      </c>
      <c r="B306" s="34" t="s">
        <v>377</v>
      </c>
      <c r="C306" s="35">
        <v>2002.0</v>
      </c>
      <c r="D306" s="34" t="s">
        <v>5</v>
      </c>
      <c r="E306" s="34">
        <v>27.0</v>
      </c>
      <c r="F306" s="35">
        <v>2.35417827</v>
      </c>
    </row>
    <row r="307">
      <c r="A307" s="31" t="s">
        <v>15</v>
      </c>
      <c r="B307" s="34" t="s">
        <v>377</v>
      </c>
      <c r="C307" s="35">
        <v>2003.0</v>
      </c>
      <c r="D307" s="34" t="s">
        <v>5</v>
      </c>
      <c r="E307" s="34">
        <v>27.0</v>
      </c>
      <c r="F307" s="35">
        <v>2.2770801</v>
      </c>
    </row>
    <row r="308">
      <c r="A308" s="31" t="s">
        <v>15</v>
      </c>
      <c r="B308" s="34" t="s">
        <v>377</v>
      </c>
      <c r="C308" s="35">
        <v>2004.0</v>
      </c>
      <c r="D308" s="34" t="s">
        <v>5</v>
      </c>
      <c r="E308" s="34">
        <v>27.0</v>
      </c>
      <c r="F308" s="35">
        <v>2.54381173</v>
      </c>
    </row>
    <row r="309">
      <c r="A309" s="31" t="s">
        <v>15</v>
      </c>
      <c r="B309" s="34" t="s">
        <v>377</v>
      </c>
      <c r="C309" s="35">
        <v>2005.0</v>
      </c>
      <c r="D309" s="34" t="s">
        <v>5</v>
      </c>
      <c r="E309" s="34">
        <v>27.0</v>
      </c>
      <c r="F309" s="35">
        <v>2.62072929</v>
      </c>
    </row>
    <row r="310">
      <c r="A310" s="31" t="s">
        <v>15</v>
      </c>
      <c r="B310" s="34" t="s">
        <v>377</v>
      </c>
      <c r="C310" s="35">
        <v>2006.0</v>
      </c>
      <c r="D310" s="34" t="s">
        <v>5</v>
      </c>
      <c r="E310" s="34">
        <v>27.0</v>
      </c>
      <c r="F310" s="35">
        <v>1.76965661</v>
      </c>
    </row>
    <row r="311">
      <c r="A311" s="31" t="s">
        <v>15</v>
      </c>
      <c r="B311" s="34" t="s">
        <v>377</v>
      </c>
      <c r="C311" s="35">
        <v>2007.0</v>
      </c>
      <c r="D311" s="34" t="s">
        <v>5</v>
      </c>
      <c r="E311" s="34">
        <v>27.0</v>
      </c>
      <c r="F311" s="35">
        <v>1.80477725</v>
      </c>
    </row>
    <row r="312">
      <c r="A312" s="31" t="s">
        <v>15</v>
      </c>
      <c r="B312" s="34" t="s">
        <v>377</v>
      </c>
      <c r="C312" s="35">
        <v>2008.0</v>
      </c>
      <c r="D312" s="34" t="s">
        <v>5</v>
      </c>
      <c r="E312" s="34">
        <v>27.0</v>
      </c>
      <c r="F312" s="35">
        <v>2.69678531</v>
      </c>
    </row>
    <row r="313">
      <c r="A313" s="31" t="s">
        <v>15</v>
      </c>
      <c r="B313" s="34" t="s">
        <v>377</v>
      </c>
      <c r="C313" s="35">
        <v>2009.0</v>
      </c>
      <c r="D313" s="34" t="s">
        <v>5</v>
      </c>
      <c r="E313" s="34">
        <v>27.0</v>
      </c>
      <c r="F313" s="35">
        <v>3.09482907</v>
      </c>
    </row>
    <row r="314">
      <c r="A314" s="31" t="s">
        <v>15</v>
      </c>
      <c r="B314" s="34" t="s">
        <v>377</v>
      </c>
      <c r="C314" s="35">
        <v>2010.0</v>
      </c>
      <c r="D314" s="34" t="s">
        <v>5</v>
      </c>
      <c r="E314" s="34">
        <v>27.0</v>
      </c>
      <c r="F314" s="35">
        <v>2.62116101</v>
      </c>
    </row>
    <row r="315">
      <c r="A315" s="31" t="s">
        <v>15</v>
      </c>
      <c r="B315" s="34" t="s">
        <v>377</v>
      </c>
      <c r="C315" s="35">
        <v>2011.0</v>
      </c>
      <c r="D315" s="34" t="s">
        <v>5</v>
      </c>
      <c r="E315" s="34">
        <v>27.0</v>
      </c>
      <c r="F315" s="35">
        <v>2.56343724</v>
      </c>
    </row>
    <row r="316">
      <c r="A316" s="31" t="s">
        <v>15</v>
      </c>
      <c r="B316" s="34" t="s">
        <v>377</v>
      </c>
      <c r="C316" s="35">
        <v>2012.0</v>
      </c>
      <c r="D316" s="34" t="s">
        <v>5</v>
      </c>
      <c r="E316" s="34">
        <v>27.0</v>
      </c>
      <c r="F316" s="35">
        <v>2.5389625</v>
      </c>
    </row>
    <row r="317">
      <c r="A317" s="31" t="s">
        <v>15</v>
      </c>
      <c r="B317" s="34" t="s">
        <v>377</v>
      </c>
      <c r="C317" s="35">
        <v>2013.0</v>
      </c>
      <c r="D317" s="34" t="s">
        <v>5</v>
      </c>
      <c r="E317" s="34">
        <v>27.0</v>
      </c>
      <c r="F317" s="35">
        <v>2.90802612</v>
      </c>
    </row>
    <row r="318">
      <c r="A318" s="31" t="s">
        <v>15</v>
      </c>
      <c r="B318" s="34" t="s">
        <v>377</v>
      </c>
      <c r="C318" s="35">
        <v>2014.0</v>
      </c>
      <c r="D318" s="34" t="s">
        <v>5</v>
      </c>
      <c r="E318" s="34">
        <v>27.0</v>
      </c>
      <c r="F318" s="35">
        <v>2.24678086</v>
      </c>
    </row>
    <row r="319">
      <c r="A319" s="31" t="s">
        <v>15</v>
      </c>
      <c r="B319" s="34" t="s">
        <v>377</v>
      </c>
      <c r="C319" s="35">
        <v>2015.0</v>
      </c>
      <c r="D319" s="34" t="s">
        <v>5</v>
      </c>
      <c r="E319" s="34">
        <v>27.0</v>
      </c>
      <c r="F319" s="35">
        <v>2.01616244</v>
      </c>
    </row>
    <row r="320">
      <c r="A320" s="31" t="s">
        <v>15</v>
      </c>
      <c r="B320" s="34" t="s">
        <v>377</v>
      </c>
      <c r="C320" s="35">
        <v>2016.0</v>
      </c>
      <c r="D320" s="34" t="s">
        <v>5</v>
      </c>
      <c r="E320" s="34">
        <v>27.0</v>
      </c>
      <c r="F320" s="35">
        <v>2.29215599</v>
      </c>
    </row>
    <row r="321">
      <c r="A321" s="31" t="s">
        <v>15</v>
      </c>
      <c r="B321" s="34" t="s">
        <v>377</v>
      </c>
      <c r="C321" s="35">
        <v>2017.0</v>
      </c>
      <c r="D321" s="34" t="s">
        <v>5</v>
      </c>
      <c r="E321" s="34">
        <v>27.0</v>
      </c>
      <c r="F321" s="35">
        <v>2.01851559</v>
      </c>
    </row>
    <row r="322">
      <c r="A322" s="31" t="s">
        <v>15</v>
      </c>
      <c r="B322" s="34" t="s">
        <v>377</v>
      </c>
      <c r="C322" s="35">
        <v>2018.0</v>
      </c>
      <c r="D322" s="34" t="s">
        <v>5</v>
      </c>
      <c r="E322" s="34">
        <v>27.0</v>
      </c>
      <c r="F322" s="35">
        <v>1.74457582</v>
      </c>
    </row>
    <row r="323">
      <c r="A323" s="31" t="s">
        <v>15</v>
      </c>
      <c r="B323" s="34" t="s">
        <v>377</v>
      </c>
      <c r="C323" s="35">
        <v>2019.0</v>
      </c>
      <c r="D323" s="34" t="s">
        <v>5</v>
      </c>
      <c r="E323" s="34">
        <v>27.0</v>
      </c>
      <c r="F323" s="35">
        <v>2.13620558</v>
      </c>
    </row>
    <row r="324">
      <c r="A324" s="31" t="s">
        <v>15</v>
      </c>
      <c r="B324" s="34" t="s">
        <v>377</v>
      </c>
      <c r="C324" s="35">
        <v>2020.0</v>
      </c>
      <c r="D324" s="34" t="s">
        <v>5</v>
      </c>
      <c r="E324" s="34">
        <v>27.0</v>
      </c>
      <c r="F324" s="35">
        <v>1.30557188</v>
      </c>
    </row>
    <row r="325">
      <c r="A325" s="31" t="s">
        <v>15</v>
      </c>
      <c r="B325" s="34" t="s">
        <v>377</v>
      </c>
      <c r="C325" s="35">
        <v>2021.0</v>
      </c>
      <c r="D325" s="34" t="s">
        <v>5</v>
      </c>
      <c r="E325" s="34">
        <v>27.0</v>
      </c>
      <c r="F325" s="35">
        <v>1.25057944</v>
      </c>
    </row>
    <row r="326">
      <c r="A326" s="31" t="s">
        <v>15</v>
      </c>
      <c r="B326" s="34" t="s">
        <v>377</v>
      </c>
      <c r="C326" s="35">
        <v>2022.0</v>
      </c>
      <c r="D326" s="34" t="s">
        <v>5</v>
      </c>
      <c r="E326" s="34">
        <v>27.0</v>
      </c>
      <c r="F326" s="35">
        <v>2.44447772</v>
      </c>
    </row>
    <row r="327">
      <c r="A327" s="31" t="s">
        <v>16</v>
      </c>
      <c r="B327" s="34" t="s">
        <v>382</v>
      </c>
      <c r="C327" s="35">
        <v>1998.0</v>
      </c>
      <c r="D327" s="34" t="s">
        <v>5</v>
      </c>
      <c r="E327" s="34">
        <v>27.0</v>
      </c>
      <c r="F327" s="35">
        <v>2.00835117</v>
      </c>
    </row>
    <row r="328">
      <c r="A328" s="31" t="s">
        <v>16</v>
      </c>
      <c r="B328" s="34" t="s">
        <v>382</v>
      </c>
      <c r="C328" s="35">
        <v>1999.0</v>
      </c>
      <c r="D328" s="34" t="s">
        <v>5</v>
      </c>
      <c r="E328" s="34">
        <v>27.0</v>
      </c>
      <c r="F328" s="35">
        <v>2.16153075</v>
      </c>
    </row>
    <row r="329">
      <c r="A329" s="31" t="s">
        <v>16</v>
      </c>
      <c r="B329" s="34" t="s">
        <v>382</v>
      </c>
      <c r="C329" s="35">
        <v>2000.0</v>
      </c>
      <c r="D329" s="34" t="s">
        <v>5</v>
      </c>
      <c r="E329" s="34">
        <v>27.0</v>
      </c>
      <c r="F329" s="35">
        <v>2.66174811</v>
      </c>
    </row>
    <row r="330">
      <c r="A330" s="31" t="s">
        <v>16</v>
      </c>
      <c r="B330" s="34" t="s">
        <v>382</v>
      </c>
      <c r="C330" s="35">
        <v>2001.0</v>
      </c>
      <c r="D330" s="34" t="s">
        <v>5</v>
      </c>
      <c r="E330" s="34">
        <v>27.0</v>
      </c>
      <c r="F330" s="35">
        <v>2.80517135</v>
      </c>
    </row>
    <row r="331">
      <c r="A331" s="31" t="s">
        <v>16</v>
      </c>
      <c r="B331" s="34" t="s">
        <v>382</v>
      </c>
      <c r="C331" s="35">
        <v>2002.0</v>
      </c>
      <c r="D331" s="34" t="s">
        <v>5</v>
      </c>
      <c r="E331" s="34">
        <v>27.0</v>
      </c>
      <c r="F331" s="35">
        <v>2.04806554</v>
      </c>
    </row>
    <row r="332">
      <c r="A332" s="31" t="s">
        <v>16</v>
      </c>
      <c r="B332" s="34" t="s">
        <v>382</v>
      </c>
      <c r="C332" s="35">
        <v>2003.0</v>
      </c>
      <c r="D332" s="34" t="s">
        <v>5</v>
      </c>
      <c r="E332" s="34">
        <v>27.0</v>
      </c>
      <c r="F332" s="35">
        <v>2.40487557</v>
      </c>
    </row>
    <row r="333">
      <c r="A333" s="31" t="s">
        <v>16</v>
      </c>
      <c r="B333" s="34" t="s">
        <v>382</v>
      </c>
      <c r="C333" s="35">
        <v>2004.0</v>
      </c>
      <c r="D333" s="34" t="s">
        <v>5</v>
      </c>
      <c r="E333" s="34">
        <v>27.0</v>
      </c>
      <c r="F333" s="35">
        <v>1.87811297</v>
      </c>
    </row>
    <row r="334">
      <c r="A334" s="31" t="s">
        <v>16</v>
      </c>
      <c r="B334" s="34" t="s">
        <v>382</v>
      </c>
      <c r="C334" s="35">
        <v>2005.0</v>
      </c>
      <c r="D334" s="34" t="s">
        <v>5</v>
      </c>
      <c r="E334" s="34">
        <v>27.0</v>
      </c>
      <c r="F334" s="35">
        <v>1.60779525</v>
      </c>
    </row>
    <row r="335">
      <c r="A335" s="31" t="s">
        <v>16</v>
      </c>
      <c r="B335" s="34" t="s">
        <v>382</v>
      </c>
      <c r="C335" s="35">
        <v>2006.0</v>
      </c>
      <c r="D335" s="34" t="s">
        <v>5</v>
      </c>
      <c r="E335" s="34">
        <v>27.0</v>
      </c>
      <c r="F335" s="35">
        <v>2.10410292</v>
      </c>
    </row>
    <row r="336">
      <c r="A336" s="31" t="s">
        <v>16</v>
      </c>
      <c r="B336" s="34" t="s">
        <v>382</v>
      </c>
      <c r="C336" s="35">
        <v>2007.0</v>
      </c>
      <c r="D336" s="34" t="s">
        <v>5</v>
      </c>
      <c r="E336" s="34">
        <v>27.0</v>
      </c>
      <c r="F336" s="35">
        <v>1.10626243</v>
      </c>
    </row>
    <row r="337">
      <c r="A337" s="31" t="s">
        <v>16</v>
      </c>
      <c r="B337" s="34" t="s">
        <v>382</v>
      </c>
      <c r="C337" s="35">
        <v>2008.0</v>
      </c>
      <c r="D337" s="34" t="s">
        <v>5</v>
      </c>
      <c r="E337" s="34">
        <v>27.0</v>
      </c>
      <c r="F337" s="35">
        <v>2.31333774</v>
      </c>
    </row>
    <row r="338">
      <c r="A338" s="31" t="s">
        <v>16</v>
      </c>
      <c r="B338" s="34" t="s">
        <v>382</v>
      </c>
      <c r="C338" s="35">
        <v>2009.0</v>
      </c>
      <c r="D338" s="34" t="s">
        <v>5</v>
      </c>
      <c r="E338" s="34">
        <v>27.0</v>
      </c>
      <c r="F338" s="35">
        <v>1.84399918</v>
      </c>
    </row>
    <row r="339">
      <c r="A339" s="31" t="s">
        <v>16</v>
      </c>
      <c r="B339" s="34" t="s">
        <v>382</v>
      </c>
      <c r="C339" s="35">
        <v>2010.0</v>
      </c>
      <c r="D339" s="34" t="s">
        <v>5</v>
      </c>
      <c r="E339" s="34">
        <v>27.0</v>
      </c>
      <c r="F339" s="35">
        <v>2.06175395</v>
      </c>
    </row>
    <row r="340">
      <c r="A340" s="31" t="s">
        <v>16</v>
      </c>
      <c r="B340" s="34" t="s">
        <v>382</v>
      </c>
      <c r="C340" s="35">
        <v>2011.0</v>
      </c>
      <c r="D340" s="34" t="s">
        <v>5</v>
      </c>
      <c r="E340" s="34">
        <v>27.0</v>
      </c>
      <c r="F340" s="35">
        <v>4.08536164</v>
      </c>
    </row>
    <row r="341">
      <c r="A341" s="31" t="s">
        <v>16</v>
      </c>
      <c r="B341" s="34" t="s">
        <v>382</v>
      </c>
      <c r="C341" s="35">
        <v>2012.0</v>
      </c>
      <c r="D341" s="34" t="s">
        <v>5</v>
      </c>
      <c r="E341" s="34">
        <v>27.0</v>
      </c>
      <c r="F341" s="35">
        <v>3.62983123</v>
      </c>
    </row>
    <row r="342">
      <c r="A342" s="31" t="s">
        <v>16</v>
      </c>
      <c r="B342" s="34" t="s">
        <v>382</v>
      </c>
      <c r="C342" s="35">
        <v>2013.0</v>
      </c>
      <c r="D342" s="34" t="s">
        <v>5</v>
      </c>
      <c r="E342" s="34">
        <v>27.0</v>
      </c>
      <c r="F342" s="35">
        <v>3.92702466</v>
      </c>
    </row>
    <row r="343">
      <c r="A343" s="31" t="s">
        <v>16</v>
      </c>
      <c r="B343" s="34" t="s">
        <v>382</v>
      </c>
      <c r="C343" s="35">
        <v>2014.0</v>
      </c>
      <c r="D343" s="34" t="s">
        <v>5</v>
      </c>
      <c r="E343" s="34">
        <v>27.0</v>
      </c>
      <c r="F343" s="35">
        <v>4.35711164</v>
      </c>
    </row>
    <row r="344">
      <c r="A344" s="31" t="s">
        <v>16</v>
      </c>
      <c r="B344" s="34" t="s">
        <v>382</v>
      </c>
      <c r="C344" s="35">
        <v>2015.0</v>
      </c>
      <c r="D344" s="34" t="s">
        <v>5</v>
      </c>
      <c r="E344" s="34">
        <v>27.0</v>
      </c>
      <c r="F344" s="35">
        <v>3.9916428</v>
      </c>
    </row>
    <row r="345">
      <c r="A345" s="31" t="s">
        <v>16</v>
      </c>
      <c r="B345" s="34" t="s">
        <v>382</v>
      </c>
      <c r="C345" s="35">
        <v>2016.0</v>
      </c>
      <c r="D345" s="34" t="s">
        <v>5</v>
      </c>
      <c r="E345" s="34">
        <v>27.0</v>
      </c>
      <c r="F345" s="35">
        <v>3.8027241</v>
      </c>
    </row>
    <row r="346">
      <c r="A346" s="31" t="s">
        <v>16</v>
      </c>
      <c r="B346" s="34" t="s">
        <v>382</v>
      </c>
      <c r="C346" s="35">
        <v>2017.0</v>
      </c>
      <c r="D346" s="34" t="s">
        <v>5</v>
      </c>
      <c r="E346" s="34">
        <v>27.0</v>
      </c>
      <c r="F346" s="35">
        <v>3.85104299</v>
      </c>
    </row>
    <row r="347">
      <c r="A347" s="31" t="s">
        <v>16</v>
      </c>
      <c r="B347" s="34" t="s">
        <v>382</v>
      </c>
      <c r="C347" s="35">
        <v>2018.0</v>
      </c>
      <c r="D347" s="34" t="s">
        <v>5</v>
      </c>
      <c r="E347" s="34">
        <v>27.0</v>
      </c>
      <c r="F347" s="35">
        <v>3.56961803</v>
      </c>
    </row>
    <row r="348">
      <c r="A348" s="31" t="s">
        <v>16</v>
      </c>
      <c r="B348" s="34" t="s">
        <v>382</v>
      </c>
      <c r="C348" s="35">
        <v>2019.0</v>
      </c>
      <c r="D348" s="34" t="s">
        <v>5</v>
      </c>
      <c r="E348" s="34">
        <v>27.0</v>
      </c>
      <c r="F348" s="35">
        <v>3.78013568</v>
      </c>
    </row>
    <row r="349">
      <c r="A349" s="31" t="s">
        <v>16</v>
      </c>
      <c r="B349" s="34" t="s">
        <v>382</v>
      </c>
      <c r="C349" s="35">
        <v>2020.0</v>
      </c>
      <c r="D349" s="34" t="s">
        <v>5</v>
      </c>
      <c r="E349" s="34">
        <v>27.0</v>
      </c>
      <c r="F349" s="35">
        <v>4.21702875</v>
      </c>
    </row>
    <row r="350">
      <c r="A350" s="31" t="s">
        <v>16</v>
      </c>
      <c r="B350" s="34" t="s">
        <v>382</v>
      </c>
      <c r="C350" s="35">
        <v>2021.0</v>
      </c>
      <c r="D350" s="34" t="s">
        <v>5</v>
      </c>
      <c r="E350" s="34">
        <v>27.0</v>
      </c>
      <c r="F350" s="35">
        <v>5.85823638</v>
      </c>
    </row>
    <row r="351">
      <c r="A351" s="31" t="s">
        <v>16</v>
      </c>
      <c r="B351" s="34" t="s">
        <v>382</v>
      </c>
      <c r="C351" s="35">
        <v>2022.0</v>
      </c>
      <c r="D351" s="34" t="s">
        <v>5</v>
      </c>
      <c r="E351" s="34">
        <v>27.0</v>
      </c>
      <c r="F351" s="35">
        <v>3.85539933</v>
      </c>
    </row>
    <row r="352">
      <c r="A352" s="31" t="s">
        <v>17</v>
      </c>
      <c r="B352" s="34" t="s">
        <v>404</v>
      </c>
      <c r="C352" s="35">
        <v>1998.0</v>
      </c>
      <c r="D352" s="34" t="s">
        <v>5</v>
      </c>
      <c r="E352" s="34">
        <v>27.0</v>
      </c>
      <c r="F352" s="35">
        <v>4.93954424</v>
      </c>
    </row>
    <row r="353">
      <c r="A353" s="31" t="s">
        <v>17</v>
      </c>
      <c r="B353" s="34" t="s">
        <v>404</v>
      </c>
      <c r="C353" s="35">
        <v>1999.0</v>
      </c>
      <c r="D353" s="34" t="s">
        <v>5</v>
      </c>
      <c r="E353" s="34">
        <v>27.0</v>
      </c>
      <c r="F353" s="35">
        <v>5.00300337</v>
      </c>
    </row>
    <row r="354">
      <c r="A354" s="31" t="s">
        <v>17</v>
      </c>
      <c r="B354" s="34" t="s">
        <v>404</v>
      </c>
      <c r="C354" s="35">
        <v>2000.0</v>
      </c>
      <c r="D354" s="34" t="s">
        <v>5</v>
      </c>
      <c r="E354" s="34">
        <v>27.0</v>
      </c>
      <c r="F354" s="35">
        <v>4.5146685</v>
      </c>
    </row>
    <row r="355">
      <c r="A355" s="31" t="s">
        <v>17</v>
      </c>
      <c r="B355" s="34" t="s">
        <v>404</v>
      </c>
      <c r="C355" s="35">
        <v>2001.0</v>
      </c>
      <c r="D355" s="34" t="s">
        <v>5</v>
      </c>
      <c r="E355" s="34">
        <v>27.0</v>
      </c>
      <c r="F355" s="35">
        <v>4.42137941</v>
      </c>
    </row>
    <row r="356">
      <c r="A356" s="31" t="s">
        <v>17</v>
      </c>
      <c r="B356" s="34" t="s">
        <v>404</v>
      </c>
      <c r="C356" s="35">
        <v>2002.0</v>
      </c>
      <c r="D356" s="34" t="s">
        <v>5</v>
      </c>
      <c r="E356" s="34">
        <v>27.0</v>
      </c>
      <c r="F356" s="35">
        <v>4.82329027</v>
      </c>
    </row>
    <row r="357">
      <c r="A357" s="31" t="s">
        <v>17</v>
      </c>
      <c r="B357" s="34" t="s">
        <v>404</v>
      </c>
      <c r="C357" s="35">
        <v>2003.0</v>
      </c>
      <c r="D357" s="34" t="s">
        <v>5</v>
      </c>
      <c r="E357" s="34">
        <v>27.0</v>
      </c>
      <c r="F357" s="35">
        <v>4.62187164</v>
      </c>
    </row>
    <row r="358">
      <c r="A358" s="31" t="s">
        <v>17</v>
      </c>
      <c r="B358" s="34" t="s">
        <v>404</v>
      </c>
      <c r="C358" s="35">
        <v>2004.0</v>
      </c>
      <c r="D358" s="34" t="s">
        <v>5</v>
      </c>
      <c r="E358" s="34">
        <v>27.0</v>
      </c>
      <c r="F358" s="35">
        <v>5.21642387</v>
      </c>
    </row>
    <row r="359">
      <c r="A359" s="31" t="s">
        <v>17</v>
      </c>
      <c r="B359" s="34" t="s">
        <v>404</v>
      </c>
      <c r="C359" s="35">
        <v>2005.0</v>
      </c>
      <c r="D359" s="34" t="s">
        <v>5</v>
      </c>
      <c r="E359" s="34">
        <v>27.0</v>
      </c>
      <c r="F359" s="35">
        <v>5.27472375</v>
      </c>
    </row>
    <row r="360">
      <c r="A360" s="31" t="s">
        <v>17</v>
      </c>
      <c r="B360" s="34" t="s">
        <v>404</v>
      </c>
      <c r="C360" s="35">
        <v>2006.0</v>
      </c>
      <c r="D360" s="34" t="s">
        <v>5</v>
      </c>
      <c r="E360" s="34">
        <v>27.0</v>
      </c>
      <c r="F360" s="35">
        <v>4.68642625</v>
      </c>
    </row>
    <row r="361">
      <c r="A361" s="31" t="s">
        <v>17</v>
      </c>
      <c r="B361" s="34" t="s">
        <v>404</v>
      </c>
      <c r="C361" s="35">
        <v>2007.0</v>
      </c>
      <c r="D361" s="34" t="s">
        <v>5</v>
      </c>
      <c r="E361" s="34">
        <v>27.0</v>
      </c>
      <c r="F361" s="35">
        <v>4.86388053</v>
      </c>
    </row>
    <row r="362">
      <c r="A362" s="31" t="s">
        <v>17</v>
      </c>
      <c r="B362" s="34" t="s">
        <v>404</v>
      </c>
      <c r="C362" s="35">
        <v>2008.0</v>
      </c>
      <c r="D362" s="34" t="s">
        <v>5</v>
      </c>
      <c r="E362" s="34">
        <v>27.0</v>
      </c>
      <c r="F362" s="35">
        <v>4.79732142</v>
      </c>
    </row>
    <row r="363">
      <c r="A363" s="31" t="s">
        <v>17</v>
      </c>
      <c r="B363" s="34" t="s">
        <v>404</v>
      </c>
      <c r="C363" s="35">
        <v>2009.0</v>
      </c>
      <c r="D363" s="34" t="s">
        <v>5</v>
      </c>
      <c r="E363" s="34">
        <v>27.0</v>
      </c>
      <c r="F363" s="35">
        <v>4.82624895</v>
      </c>
    </row>
    <row r="364">
      <c r="A364" s="31" t="s">
        <v>17</v>
      </c>
      <c r="B364" s="34" t="s">
        <v>404</v>
      </c>
      <c r="C364" s="35">
        <v>2010.0</v>
      </c>
      <c r="D364" s="34" t="s">
        <v>5</v>
      </c>
      <c r="E364" s="34">
        <v>27.0</v>
      </c>
      <c r="F364" s="35">
        <v>5.30785986</v>
      </c>
    </row>
    <row r="365">
      <c r="A365" s="31" t="s">
        <v>17</v>
      </c>
      <c r="B365" s="34" t="s">
        <v>404</v>
      </c>
      <c r="C365" s="35">
        <v>2011.0</v>
      </c>
      <c r="D365" s="34" t="s">
        <v>5</v>
      </c>
      <c r="E365" s="34">
        <v>27.0</v>
      </c>
      <c r="F365" s="35">
        <v>5.93433482</v>
      </c>
    </row>
    <row r="366">
      <c r="A366" s="31" t="s">
        <v>17</v>
      </c>
      <c r="B366" s="34" t="s">
        <v>404</v>
      </c>
      <c r="C366" s="35">
        <v>2012.0</v>
      </c>
      <c r="D366" s="34" t="s">
        <v>5</v>
      </c>
      <c r="E366" s="34">
        <v>27.0</v>
      </c>
      <c r="F366" s="35">
        <v>6.54727045</v>
      </c>
    </row>
    <row r="367">
      <c r="A367" s="31" t="s">
        <v>17</v>
      </c>
      <c r="B367" s="34" t="s">
        <v>404</v>
      </c>
      <c r="C367" s="35">
        <v>2013.0</v>
      </c>
      <c r="D367" s="34" t="s">
        <v>5</v>
      </c>
      <c r="E367" s="34">
        <v>27.0</v>
      </c>
      <c r="F367" s="35">
        <v>6.12898207</v>
      </c>
    </row>
    <row r="368">
      <c r="A368" s="31" t="s">
        <v>17</v>
      </c>
      <c r="B368" s="34" t="s">
        <v>404</v>
      </c>
      <c r="C368" s="35">
        <v>2014.0</v>
      </c>
      <c r="D368" s="34" t="s">
        <v>5</v>
      </c>
      <c r="E368" s="34">
        <v>27.0</v>
      </c>
      <c r="F368" s="35">
        <v>6.36805922</v>
      </c>
    </row>
    <row r="369">
      <c r="A369" s="31" t="s">
        <v>17</v>
      </c>
      <c r="B369" s="34" t="s">
        <v>404</v>
      </c>
      <c r="C369" s="35">
        <v>2015.0</v>
      </c>
      <c r="D369" s="34" t="s">
        <v>5</v>
      </c>
      <c r="E369" s="34">
        <v>27.0</v>
      </c>
      <c r="F369" s="35">
        <v>6.55455191</v>
      </c>
    </row>
    <row r="370">
      <c r="A370" s="31" t="s">
        <v>17</v>
      </c>
      <c r="B370" s="34" t="s">
        <v>404</v>
      </c>
      <c r="C370" s="35">
        <v>2016.0</v>
      </c>
      <c r="D370" s="34" t="s">
        <v>5</v>
      </c>
      <c r="E370" s="34">
        <v>27.0</v>
      </c>
      <c r="F370" s="35">
        <v>7.33890459</v>
      </c>
    </row>
    <row r="371">
      <c r="A371" s="31" t="s">
        <v>17</v>
      </c>
      <c r="B371" s="34" t="s">
        <v>404</v>
      </c>
      <c r="C371" s="35">
        <v>2017.0</v>
      </c>
      <c r="D371" s="34" t="s">
        <v>5</v>
      </c>
      <c r="E371" s="34">
        <v>27.0</v>
      </c>
      <c r="F371" s="35">
        <v>7.99608896</v>
      </c>
    </row>
    <row r="372">
      <c r="A372" s="31" t="s">
        <v>17</v>
      </c>
      <c r="B372" s="34" t="s">
        <v>404</v>
      </c>
      <c r="C372" s="35">
        <v>2018.0</v>
      </c>
      <c r="D372" s="34" t="s">
        <v>5</v>
      </c>
      <c r="E372" s="34">
        <v>27.0</v>
      </c>
      <c r="F372" s="35">
        <v>7.56701765</v>
      </c>
    </row>
    <row r="373">
      <c r="A373" s="31" t="s">
        <v>17</v>
      </c>
      <c r="B373" s="34" t="s">
        <v>404</v>
      </c>
      <c r="C373" s="35">
        <v>2019.0</v>
      </c>
      <c r="D373" s="34" t="s">
        <v>5</v>
      </c>
      <c r="E373" s="34">
        <v>27.0</v>
      </c>
      <c r="F373" s="35">
        <v>7.182384</v>
      </c>
    </row>
    <row r="374">
      <c r="A374" s="31" t="s">
        <v>17</v>
      </c>
      <c r="B374" s="34" t="s">
        <v>404</v>
      </c>
      <c r="C374" s="35">
        <v>2020.0</v>
      </c>
      <c r="D374" s="34" t="s">
        <v>5</v>
      </c>
      <c r="E374" s="34">
        <v>27.0</v>
      </c>
      <c r="F374" s="35">
        <v>7.69894244</v>
      </c>
    </row>
    <row r="375">
      <c r="A375" s="31" t="s">
        <v>17</v>
      </c>
      <c r="B375" s="34" t="s">
        <v>404</v>
      </c>
      <c r="C375" s="35">
        <v>2021.0</v>
      </c>
      <c r="D375" s="34" t="s">
        <v>5</v>
      </c>
      <c r="E375" s="34">
        <v>27.0</v>
      </c>
      <c r="F375" s="35">
        <v>8.49133377</v>
      </c>
    </row>
    <row r="376">
      <c r="A376" s="31" t="s">
        <v>17</v>
      </c>
      <c r="B376" s="34" t="s">
        <v>404</v>
      </c>
      <c r="C376" s="35">
        <v>2022.0</v>
      </c>
      <c r="D376" s="34" t="s">
        <v>5</v>
      </c>
      <c r="E376" s="34">
        <v>27.0</v>
      </c>
      <c r="F376" s="35">
        <v>7.5855812</v>
      </c>
    </row>
    <row r="377">
      <c r="A377" s="31" t="s">
        <v>18</v>
      </c>
      <c r="B377" s="34" t="s">
        <v>383</v>
      </c>
      <c r="C377" s="35">
        <v>1998.0</v>
      </c>
      <c r="D377" s="34" t="s">
        <v>5</v>
      </c>
      <c r="E377" s="34">
        <v>27.0</v>
      </c>
      <c r="F377" s="35">
        <v>1.92948456</v>
      </c>
    </row>
    <row r="378">
      <c r="A378" s="31" t="s">
        <v>18</v>
      </c>
      <c r="B378" s="34" t="s">
        <v>383</v>
      </c>
      <c r="C378" s="35">
        <v>1999.0</v>
      </c>
      <c r="D378" s="34" t="s">
        <v>5</v>
      </c>
      <c r="E378" s="34">
        <v>27.0</v>
      </c>
      <c r="F378" s="35">
        <v>1.73936524</v>
      </c>
    </row>
    <row r="379">
      <c r="A379" s="31" t="s">
        <v>18</v>
      </c>
      <c r="B379" s="34" t="s">
        <v>383</v>
      </c>
      <c r="C379" s="35">
        <v>2000.0</v>
      </c>
      <c r="D379" s="34" t="s">
        <v>5</v>
      </c>
      <c r="E379" s="34">
        <v>27.0</v>
      </c>
      <c r="F379" s="35">
        <v>1.57756587</v>
      </c>
    </row>
    <row r="380">
      <c r="A380" s="31" t="s">
        <v>18</v>
      </c>
      <c r="B380" s="34" t="s">
        <v>383</v>
      </c>
      <c r="C380" s="35">
        <v>2001.0</v>
      </c>
      <c r="D380" s="34" t="s">
        <v>5</v>
      </c>
      <c r="E380" s="34">
        <v>27.0</v>
      </c>
      <c r="F380" s="35">
        <v>2.02488944</v>
      </c>
    </row>
    <row r="381">
      <c r="A381" s="31" t="s">
        <v>18</v>
      </c>
      <c r="B381" s="34" t="s">
        <v>383</v>
      </c>
      <c r="C381" s="35">
        <v>2002.0</v>
      </c>
      <c r="D381" s="34" t="s">
        <v>5</v>
      </c>
      <c r="E381" s="34">
        <v>27.0</v>
      </c>
      <c r="F381" s="35">
        <v>2.2545125</v>
      </c>
    </row>
    <row r="382">
      <c r="A382" s="31" t="s">
        <v>18</v>
      </c>
      <c r="B382" s="34" t="s">
        <v>383</v>
      </c>
      <c r="C382" s="35">
        <v>2003.0</v>
      </c>
      <c r="D382" s="34" t="s">
        <v>5</v>
      </c>
      <c r="E382" s="34">
        <v>27.0</v>
      </c>
      <c r="F382" s="35">
        <v>2.04034368</v>
      </c>
    </row>
    <row r="383">
      <c r="A383" s="31" t="s">
        <v>18</v>
      </c>
      <c r="B383" s="34" t="s">
        <v>383</v>
      </c>
      <c r="C383" s="35">
        <v>2004.0</v>
      </c>
      <c r="D383" s="34" t="s">
        <v>5</v>
      </c>
      <c r="E383" s="34">
        <v>27.0</v>
      </c>
      <c r="F383" s="35">
        <v>2.05910666</v>
      </c>
    </row>
    <row r="384">
      <c r="A384" s="31" t="s">
        <v>18</v>
      </c>
      <c r="B384" s="34" t="s">
        <v>383</v>
      </c>
      <c r="C384" s="35">
        <v>2005.0</v>
      </c>
      <c r="D384" s="34" t="s">
        <v>5</v>
      </c>
      <c r="E384" s="34">
        <v>27.0</v>
      </c>
      <c r="F384" s="35">
        <v>1.75772236</v>
      </c>
    </row>
    <row r="385">
      <c r="A385" s="31" t="s">
        <v>18</v>
      </c>
      <c r="B385" s="34" t="s">
        <v>383</v>
      </c>
      <c r="C385" s="35">
        <v>2006.0</v>
      </c>
      <c r="D385" s="34" t="s">
        <v>5</v>
      </c>
      <c r="E385" s="34">
        <v>27.0</v>
      </c>
      <c r="F385" s="35">
        <v>2.32707235</v>
      </c>
    </row>
    <row r="386">
      <c r="A386" s="31" t="s">
        <v>18</v>
      </c>
      <c r="B386" s="34" t="s">
        <v>383</v>
      </c>
      <c r="C386" s="35">
        <v>2007.0</v>
      </c>
      <c r="D386" s="34" t="s">
        <v>5</v>
      </c>
      <c r="E386" s="34">
        <v>27.0</v>
      </c>
      <c r="F386" s="35">
        <v>3.08717578</v>
      </c>
    </row>
    <row r="387">
      <c r="A387" s="31" t="s">
        <v>18</v>
      </c>
      <c r="B387" s="34" t="s">
        <v>383</v>
      </c>
      <c r="C387" s="35">
        <v>2008.0</v>
      </c>
      <c r="D387" s="34" t="s">
        <v>5</v>
      </c>
      <c r="E387" s="34">
        <v>27.0</v>
      </c>
      <c r="F387" s="35">
        <v>2.89333802</v>
      </c>
    </row>
    <row r="388">
      <c r="A388" s="31" t="s">
        <v>18</v>
      </c>
      <c r="B388" s="34" t="s">
        <v>383</v>
      </c>
      <c r="C388" s="35">
        <v>2009.0</v>
      </c>
      <c r="D388" s="34" t="s">
        <v>5</v>
      </c>
      <c r="E388" s="34">
        <v>27.0</v>
      </c>
      <c r="F388" s="35">
        <v>2.75110283</v>
      </c>
    </row>
    <row r="389">
      <c r="A389" s="31" t="s">
        <v>18</v>
      </c>
      <c r="B389" s="34" t="s">
        <v>383</v>
      </c>
      <c r="C389" s="35">
        <v>2010.0</v>
      </c>
      <c r="D389" s="34" t="s">
        <v>5</v>
      </c>
      <c r="E389" s="34">
        <v>27.0</v>
      </c>
      <c r="F389" s="35">
        <v>3.45787701</v>
      </c>
    </row>
    <row r="390">
      <c r="A390" s="31" t="s">
        <v>18</v>
      </c>
      <c r="B390" s="34" t="s">
        <v>383</v>
      </c>
      <c r="C390" s="35">
        <v>2011.0</v>
      </c>
      <c r="D390" s="34" t="s">
        <v>5</v>
      </c>
      <c r="E390" s="34">
        <v>27.0</v>
      </c>
      <c r="F390" s="35">
        <v>3.80726217</v>
      </c>
    </row>
    <row r="391">
      <c r="A391" s="31" t="s">
        <v>18</v>
      </c>
      <c r="B391" s="34" t="s">
        <v>383</v>
      </c>
      <c r="C391" s="35">
        <v>2012.0</v>
      </c>
      <c r="D391" s="34" t="s">
        <v>5</v>
      </c>
      <c r="E391" s="34">
        <v>27.0</v>
      </c>
      <c r="F391" s="35">
        <v>3.74003364</v>
      </c>
    </row>
    <row r="392">
      <c r="A392" s="31" t="s">
        <v>18</v>
      </c>
      <c r="B392" s="34" t="s">
        <v>383</v>
      </c>
      <c r="C392" s="35">
        <v>2013.0</v>
      </c>
      <c r="D392" s="34" t="s">
        <v>5</v>
      </c>
      <c r="E392" s="34">
        <v>27.0</v>
      </c>
      <c r="F392" s="35">
        <v>3.82497436</v>
      </c>
    </row>
    <row r="393">
      <c r="A393" s="31" t="s">
        <v>18</v>
      </c>
      <c r="B393" s="34" t="s">
        <v>383</v>
      </c>
      <c r="C393" s="35">
        <v>2014.0</v>
      </c>
      <c r="D393" s="34" t="s">
        <v>5</v>
      </c>
      <c r="E393" s="34">
        <v>27.0</v>
      </c>
      <c r="F393" s="35">
        <v>4.08082917</v>
      </c>
    </row>
    <row r="394">
      <c r="A394" s="31" t="s">
        <v>18</v>
      </c>
      <c r="B394" s="34" t="s">
        <v>383</v>
      </c>
      <c r="C394" s="35">
        <v>2015.0</v>
      </c>
      <c r="D394" s="34" t="s">
        <v>5</v>
      </c>
      <c r="E394" s="34">
        <v>27.0</v>
      </c>
      <c r="F394" s="35">
        <v>4.0193253</v>
      </c>
    </row>
    <row r="395">
      <c r="A395" s="31" t="s">
        <v>18</v>
      </c>
      <c r="B395" s="34" t="s">
        <v>383</v>
      </c>
      <c r="C395" s="35">
        <v>2016.0</v>
      </c>
      <c r="D395" s="34" t="s">
        <v>5</v>
      </c>
      <c r="E395" s="34">
        <v>27.0</v>
      </c>
      <c r="F395" s="35">
        <v>3.45931844</v>
      </c>
    </row>
    <row r="396">
      <c r="A396" s="31" t="s">
        <v>18</v>
      </c>
      <c r="B396" s="34" t="s">
        <v>383</v>
      </c>
      <c r="C396" s="35">
        <v>2017.0</v>
      </c>
      <c r="D396" s="34" t="s">
        <v>5</v>
      </c>
      <c r="E396" s="34">
        <v>27.0</v>
      </c>
      <c r="F396" s="35">
        <v>3.37876628</v>
      </c>
    </row>
    <row r="397">
      <c r="A397" s="31" t="s">
        <v>18</v>
      </c>
      <c r="B397" s="34" t="s">
        <v>383</v>
      </c>
      <c r="C397" s="35">
        <v>2018.0</v>
      </c>
      <c r="D397" s="34" t="s">
        <v>5</v>
      </c>
      <c r="E397" s="34">
        <v>27.0</v>
      </c>
      <c r="F397" s="35">
        <v>3.43413601</v>
      </c>
    </row>
    <row r="398">
      <c r="A398" s="31" t="s">
        <v>18</v>
      </c>
      <c r="B398" s="34" t="s">
        <v>383</v>
      </c>
      <c r="C398" s="35">
        <v>2019.0</v>
      </c>
      <c r="D398" s="34" t="s">
        <v>5</v>
      </c>
      <c r="E398" s="34">
        <v>27.0</v>
      </c>
      <c r="F398" s="35">
        <v>4.17115917</v>
      </c>
    </row>
    <row r="399">
      <c r="A399" s="31" t="s">
        <v>18</v>
      </c>
      <c r="B399" s="34" t="s">
        <v>383</v>
      </c>
      <c r="C399" s="35">
        <v>2020.0</v>
      </c>
      <c r="D399" s="34" t="s">
        <v>5</v>
      </c>
      <c r="E399" s="34">
        <v>27.0</v>
      </c>
      <c r="F399" s="35">
        <v>4.82688538</v>
      </c>
    </row>
    <row r="400">
      <c r="A400" s="31" t="s">
        <v>18</v>
      </c>
      <c r="B400" s="34" t="s">
        <v>383</v>
      </c>
      <c r="C400" s="35">
        <v>2021.0</v>
      </c>
      <c r="D400" s="34" t="s">
        <v>5</v>
      </c>
      <c r="E400" s="34">
        <v>27.0</v>
      </c>
      <c r="F400" s="35">
        <v>5.4132051</v>
      </c>
    </row>
    <row r="401">
      <c r="A401" s="31" t="s">
        <v>18</v>
      </c>
      <c r="B401" s="34" t="s">
        <v>383</v>
      </c>
      <c r="C401" s="35">
        <v>2022.0</v>
      </c>
      <c r="D401" s="34" t="s">
        <v>5</v>
      </c>
      <c r="E401" s="34">
        <v>27.0</v>
      </c>
      <c r="F401" s="35">
        <v>5.67905764</v>
      </c>
    </row>
    <row r="402">
      <c r="A402" s="31" t="s">
        <v>19</v>
      </c>
      <c r="B402" s="34" t="s">
        <v>380</v>
      </c>
      <c r="C402" s="35">
        <v>1998.0</v>
      </c>
      <c r="D402" s="34" t="s">
        <v>5</v>
      </c>
      <c r="E402" s="34">
        <v>27.0</v>
      </c>
      <c r="F402" s="35">
        <v>2.91678439</v>
      </c>
    </row>
    <row r="403">
      <c r="A403" s="31" t="s">
        <v>19</v>
      </c>
      <c r="B403" s="34" t="s">
        <v>380</v>
      </c>
      <c r="C403" s="35">
        <v>1999.0</v>
      </c>
      <c r="D403" s="34" t="s">
        <v>5</v>
      </c>
      <c r="E403" s="34">
        <v>27.0</v>
      </c>
      <c r="F403" s="35">
        <v>2.90648985</v>
      </c>
    </row>
    <row r="404">
      <c r="A404" s="31" t="s">
        <v>19</v>
      </c>
      <c r="B404" s="34" t="s">
        <v>380</v>
      </c>
      <c r="C404" s="35">
        <v>2000.0</v>
      </c>
      <c r="D404" s="34" t="s">
        <v>5</v>
      </c>
      <c r="E404" s="34">
        <v>27.0</v>
      </c>
      <c r="F404" s="35">
        <v>3.58710989</v>
      </c>
    </row>
    <row r="405">
      <c r="A405" s="31" t="s">
        <v>19</v>
      </c>
      <c r="B405" s="34" t="s">
        <v>380</v>
      </c>
      <c r="C405" s="35">
        <v>2001.0</v>
      </c>
      <c r="D405" s="34" t="s">
        <v>5</v>
      </c>
      <c r="E405" s="34">
        <v>27.0</v>
      </c>
      <c r="F405" s="35">
        <v>4.09384967</v>
      </c>
    </row>
    <row r="406">
      <c r="A406" s="31" t="s">
        <v>19</v>
      </c>
      <c r="B406" s="34" t="s">
        <v>380</v>
      </c>
      <c r="C406" s="35">
        <v>2002.0</v>
      </c>
      <c r="D406" s="34" t="s">
        <v>5</v>
      </c>
      <c r="E406" s="34">
        <v>27.0</v>
      </c>
      <c r="F406" s="35">
        <v>3.76586585</v>
      </c>
    </row>
    <row r="407">
      <c r="A407" s="31" t="s">
        <v>19</v>
      </c>
      <c r="B407" s="34" t="s">
        <v>380</v>
      </c>
      <c r="C407" s="35">
        <v>2003.0</v>
      </c>
      <c r="D407" s="34" t="s">
        <v>5</v>
      </c>
      <c r="E407" s="34">
        <v>27.0</v>
      </c>
      <c r="F407" s="35">
        <v>3.39156579</v>
      </c>
    </row>
    <row r="408">
      <c r="A408" s="31" t="s">
        <v>19</v>
      </c>
      <c r="B408" s="34" t="s">
        <v>380</v>
      </c>
      <c r="C408" s="35">
        <v>2004.0</v>
      </c>
      <c r="D408" s="34" t="s">
        <v>5</v>
      </c>
      <c r="E408" s="34">
        <v>27.0</v>
      </c>
      <c r="F408" s="35">
        <v>3.70242987</v>
      </c>
    </row>
    <row r="409">
      <c r="A409" s="31" t="s">
        <v>19</v>
      </c>
      <c r="B409" s="34" t="s">
        <v>380</v>
      </c>
      <c r="C409" s="35">
        <v>2005.0</v>
      </c>
      <c r="D409" s="34" t="s">
        <v>5</v>
      </c>
      <c r="E409" s="34">
        <v>27.0</v>
      </c>
      <c r="F409" s="35">
        <v>4.36991209</v>
      </c>
    </row>
    <row r="410">
      <c r="A410" s="31" t="s">
        <v>19</v>
      </c>
      <c r="B410" s="34" t="s">
        <v>380</v>
      </c>
      <c r="C410" s="35">
        <v>2006.0</v>
      </c>
      <c r="D410" s="34" t="s">
        <v>5</v>
      </c>
      <c r="E410" s="34">
        <v>27.0</v>
      </c>
      <c r="F410" s="35">
        <v>3.65171745</v>
      </c>
    </row>
    <row r="411">
      <c r="A411" s="31" t="s">
        <v>19</v>
      </c>
      <c r="B411" s="34" t="s">
        <v>380</v>
      </c>
      <c r="C411" s="35">
        <v>2007.0</v>
      </c>
      <c r="D411" s="34" t="s">
        <v>5</v>
      </c>
      <c r="E411" s="34">
        <v>27.0</v>
      </c>
      <c r="F411" s="35">
        <v>3.37954487</v>
      </c>
    </row>
    <row r="412">
      <c r="A412" s="31" t="s">
        <v>19</v>
      </c>
      <c r="B412" s="34" t="s">
        <v>380</v>
      </c>
      <c r="C412" s="35">
        <v>2008.0</v>
      </c>
      <c r="D412" s="34" t="s">
        <v>5</v>
      </c>
      <c r="E412" s="34">
        <v>27.0</v>
      </c>
      <c r="F412" s="35">
        <v>4.62263073</v>
      </c>
    </row>
    <row r="413">
      <c r="A413" s="31" t="s">
        <v>19</v>
      </c>
      <c r="B413" s="34" t="s">
        <v>380</v>
      </c>
      <c r="C413" s="35">
        <v>2009.0</v>
      </c>
      <c r="D413" s="34" t="s">
        <v>5</v>
      </c>
      <c r="E413" s="34">
        <v>27.0</v>
      </c>
      <c r="F413" s="35">
        <v>4.15566481</v>
      </c>
    </row>
    <row r="414">
      <c r="A414" s="31" t="s">
        <v>19</v>
      </c>
      <c r="B414" s="34" t="s">
        <v>380</v>
      </c>
      <c r="C414" s="35">
        <v>2010.0</v>
      </c>
      <c r="D414" s="34" t="s">
        <v>5</v>
      </c>
      <c r="E414" s="34">
        <v>27.0</v>
      </c>
      <c r="F414" s="35">
        <v>3.39419278</v>
      </c>
    </row>
    <row r="415">
      <c r="A415" s="31" t="s">
        <v>19</v>
      </c>
      <c r="B415" s="34" t="s">
        <v>380</v>
      </c>
      <c r="C415" s="35">
        <v>2011.0</v>
      </c>
      <c r="D415" s="34" t="s">
        <v>5</v>
      </c>
      <c r="E415" s="34">
        <v>27.0</v>
      </c>
      <c r="F415" s="35">
        <v>3.32768662</v>
      </c>
    </row>
    <row r="416">
      <c r="A416" s="31" t="s">
        <v>19</v>
      </c>
      <c r="B416" s="34" t="s">
        <v>380</v>
      </c>
      <c r="C416" s="35">
        <v>2012.0</v>
      </c>
      <c r="D416" s="34" t="s">
        <v>5</v>
      </c>
      <c r="E416" s="34">
        <v>27.0</v>
      </c>
      <c r="F416" s="35">
        <v>3.22478389</v>
      </c>
    </row>
    <row r="417">
      <c r="A417" s="31" t="s">
        <v>19</v>
      </c>
      <c r="B417" s="34" t="s">
        <v>380</v>
      </c>
      <c r="C417" s="35">
        <v>2013.0</v>
      </c>
      <c r="D417" s="34" t="s">
        <v>5</v>
      </c>
      <c r="E417" s="34">
        <v>27.0</v>
      </c>
      <c r="F417" s="35">
        <v>3.08340123</v>
      </c>
    </row>
    <row r="418">
      <c r="A418" s="31" t="s">
        <v>19</v>
      </c>
      <c r="B418" s="34" t="s">
        <v>380</v>
      </c>
      <c r="C418" s="35">
        <v>2014.0</v>
      </c>
      <c r="D418" s="34" t="s">
        <v>5</v>
      </c>
      <c r="E418" s="34">
        <v>27.0</v>
      </c>
      <c r="F418" s="35">
        <v>4.1305459</v>
      </c>
    </row>
    <row r="419">
      <c r="A419" s="31" t="s">
        <v>19</v>
      </c>
      <c r="B419" s="34" t="s">
        <v>380</v>
      </c>
      <c r="C419" s="35">
        <v>2015.0</v>
      </c>
      <c r="D419" s="34" t="s">
        <v>5</v>
      </c>
      <c r="E419" s="34">
        <v>27.0</v>
      </c>
      <c r="F419" s="35">
        <v>3.60803734</v>
      </c>
    </row>
    <row r="420">
      <c r="A420" s="31" t="s">
        <v>19</v>
      </c>
      <c r="B420" s="34" t="s">
        <v>380</v>
      </c>
      <c r="C420" s="35">
        <v>2016.0</v>
      </c>
      <c r="D420" s="34" t="s">
        <v>5</v>
      </c>
      <c r="E420" s="34">
        <v>27.0</v>
      </c>
      <c r="F420" s="35">
        <v>3.8617125</v>
      </c>
    </row>
    <row r="421">
      <c r="A421" s="31" t="s">
        <v>19</v>
      </c>
      <c r="B421" s="34" t="s">
        <v>380</v>
      </c>
      <c r="C421" s="35">
        <v>2017.0</v>
      </c>
      <c r="D421" s="34" t="s">
        <v>5</v>
      </c>
      <c r="E421" s="34">
        <v>27.0</v>
      </c>
      <c r="F421" s="35">
        <v>4.3458357</v>
      </c>
    </row>
    <row r="422">
      <c r="A422" s="31" t="s">
        <v>19</v>
      </c>
      <c r="B422" s="34" t="s">
        <v>380</v>
      </c>
      <c r="C422" s="35">
        <v>2018.0</v>
      </c>
      <c r="D422" s="34" t="s">
        <v>5</v>
      </c>
      <c r="E422" s="34">
        <v>27.0</v>
      </c>
      <c r="F422" s="35">
        <v>5.13693388</v>
      </c>
    </row>
    <row r="423">
      <c r="A423" s="31" t="s">
        <v>19</v>
      </c>
      <c r="B423" s="34" t="s">
        <v>380</v>
      </c>
      <c r="C423" s="35">
        <v>2019.0</v>
      </c>
      <c r="D423" s="34" t="s">
        <v>5</v>
      </c>
      <c r="E423" s="34">
        <v>27.0</v>
      </c>
      <c r="F423" s="35">
        <v>6.96072318</v>
      </c>
    </row>
    <row r="424">
      <c r="A424" s="31" t="s">
        <v>19</v>
      </c>
      <c r="B424" s="34" t="s">
        <v>380</v>
      </c>
      <c r="C424" s="35">
        <v>2020.0</v>
      </c>
      <c r="D424" s="34" t="s">
        <v>5</v>
      </c>
      <c r="E424" s="34">
        <v>27.0</v>
      </c>
      <c r="F424" s="35">
        <v>7.76354599</v>
      </c>
    </row>
    <row r="425">
      <c r="A425" s="31" t="s">
        <v>19</v>
      </c>
      <c r="B425" s="34" t="s">
        <v>380</v>
      </c>
      <c r="C425" s="35">
        <v>2021.0</v>
      </c>
      <c r="D425" s="34" t="s">
        <v>5</v>
      </c>
      <c r="E425" s="34">
        <v>27.0</v>
      </c>
      <c r="F425" s="35">
        <v>6.78649701</v>
      </c>
    </row>
    <row r="426">
      <c r="A426" s="31" t="s">
        <v>19</v>
      </c>
      <c r="B426" s="34" t="s">
        <v>380</v>
      </c>
      <c r="C426" s="35">
        <v>2022.0</v>
      </c>
      <c r="D426" s="34" t="s">
        <v>5</v>
      </c>
      <c r="E426" s="34">
        <v>27.0</v>
      </c>
      <c r="F426" s="35">
        <v>5.97775459</v>
      </c>
    </row>
    <row r="427">
      <c r="A427" s="31" t="s">
        <v>20</v>
      </c>
      <c r="B427" s="34" t="s">
        <v>387</v>
      </c>
      <c r="C427" s="35">
        <v>1998.0</v>
      </c>
      <c r="D427" s="34" t="s">
        <v>5</v>
      </c>
      <c r="E427" s="34">
        <v>27.0</v>
      </c>
      <c r="F427" s="35">
        <v>2.73543284</v>
      </c>
    </row>
    <row r="428">
      <c r="A428" s="31" t="s">
        <v>20</v>
      </c>
      <c r="B428" s="34" t="s">
        <v>387</v>
      </c>
      <c r="C428" s="35">
        <v>1999.0</v>
      </c>
      <c r="D428" s="34" t="s">
        <v>5</v>
      </c>
      <c r="E428" s="34">
        <v>27.0</v>
      </c>
      <c r="F428" s="35">
        <v>2.63399147</v>
      </c>
    </row>
    <row r="429">
      <c r="A429" s="31" t="s">
        <v>20</v>
      </c>
      <c r="B429" s="34" t="s">
        <v>387</v>
      </c>
      <c r="C429" s="35">
        <v>2000.0</v>
      </c>
      <c r="D429" s="34" t="s">
        <v>5</v>
      </c>
      <c r="E429" s="34">
        <v>27.0</v>
      </c>
      <c r="F429" s="35">
        <v>2.09647202</v>
      </c>
    </row>
    <row r="430">
      <c r="A430" s="31" t="s">
        <v>20</v>
      </c>
      <c r="B430" s="34" t="s">
        <v>387</v>
      </c>
      <c r="C430" s="35">
        <v>2001.0</v>
      </c>
      <c r="D430" s="34" t="s">
        <v>5</v>
      </c>
      <c r="E430" s="34">
        <v>27.0</v>
      </c>
      <c r="F430" s="35">
        <v>2.83141028</v>
      </c>
    </row>
    <row r="431">
      <c r="A431" s="31" t="s">
        <v>20</v>
      </c>
      <c r="B431" s="34" t="s">
        <v>387</v>
      </c>
      <c r="C431" s="35">
        <v>2002.0</v>
      </c>
      <c r="D431" s="34" t="s">
        <v>5</v>
      </c>
      <c r="E431" s="34">
        <v>27.0</v>
      </c>
      <c r="F431" s="35">
        <v>1.93089874</v>
      </c>
    </row>
    <row r="432">
      <c r="A432" s="31" t="s">
        <v>20</v>
      </c>
      <c r="B432" s="34" t="s">
        <v>387</v>
      </c>
      <c r="C432" s="35">
        <v>2003.0</v>
      </c>
      <c r="D432" s="34" t="s">
        <v>5</v>
      </c>
      <c r="E432" s="34">
        <v>27.0</v>
      </c>
      <c r="F432" s="35">
        <v>2.58967841</v>
      </c>
    </row>
    <row r="433">
      <c r="A433" s="31" t="s">
        <v>20</v>
      </c>
      <c r="B433" s="34" t="s">
        <v>387</v>
      </c>
      <c r="C433" s="35">
        <v>2004.0</v>
      </c>
      <c r="D433" s="34" t="s">
        <v>5</v>
      </c>
      <c r="E433" s="34">
        <v>27.0</v>
      </c>
      <c r="F433" s="35">
        <v>2.38131001</v>
      </c>
    </row>
    <row r="434">
      <c r="A434" s="31" t="s">
        <v>20</v>
      </c>
      <c r="B434" s="34" t="s">
        <v>387</v>
      </c>
      <c r="C434" s="35">
        <v>2005.0</v>
      </c>
      <c r="D434" s="34" t="s">
        <v>5</v>
      </c>
      <c r="E434" s="34">
        <v>27.0</v>
      </c>
      <c r="F434" s="35">
        <v>2.53721092</v>
      </c>
    </row>
    <row r="435">
      <c r="A435" s="31" t="s">
        <v>20</v>
      </c>
      <c r="B435" s="34" t="s">
        <v>387</v>
      </c>
      <c r="C435" s="35">
        <v>2006.0</v>
      </c>
      <c r="D435" s="34" t="s">
        <v>5</v>
      </c>
      <c r="E435" s="34">
        <v>27.0</v>
      </c>
      <c r="F435" s="35">
        <v>1.9042643</v>
      </c>
    </row>
    <row r="436">
      <c r="A436" s="31" t="s">
        <v>20</v>
      </c>
      <c r="B436" s="34" t="s">
        <v>387</v>
      </c>
      <c r="C436" s="35">
        <v>2007.0</v>
      </c>
      <c r="D436" s="34" t="s">
        <v>5</v>
      </c>
      <c r="E436" s="34">
        <v>27.0</v>
      </c>
      <c r="F436" s="35">
        <v>2.86191383</v>
      </c>
    </row>
    <row r="437">
      <c r="A437" s="31" t="s">
        <v>20</v>
      </c>
      <c r="B437" s="34" t="s">
        <v>387</v>
      </c>
      <c r="C437" s="35">
        <v>2008.0</v>
      </c>
      <c r="D437" s="34" t="s">
        <v>5</v>
      </c>
      <c r="E437" s="34">
        <v>27.0</v>
      </c>
      <c r="F437" s="35">
        <v>3.72427102</v>
      </c>
    </row>
    <row r="438">
      <c r="A438" s="31" t="s">
        <v>20</v>
      </c>
      <c r="B438" s="34" t="s">
        <v>387</v>
      </c>
      <c r="C438" s="35">
        <v>2009.0</v>
      </c>
      <c r="D438" s="34" t="s">
        <v>5</v>
      </c>
      <c r="E438" s="34">
        <v>27.0</v>
      </c>
      <c r="F438" s="35">
        <v>3.37304342</v>
      </c>
    </row>
    <row r="439">
      <c r="A439" s="31" t="s">
        <v>20</v>
      </c>
      <c r="B439" s="34" t="s">
        <v>387</v>
      </c>
      <c r="C439" s="35">
        <v>2010.0</v>
      </c>
      <c r="D439" s="34" t="s">
        <v>5</v>
      </c>
      <c r="E439" s="34">
        <v>27.0</v>
      </c>
      <c r="F439" s="35">
        <v>2.48485893</v>
      </c>
    </row>
    <row r="440">
      <c r="A440" s="31" t="s">
        <v>20</v>
      </c>
      <c r="B440" s="34" t="s">
        <v>387</v>
      </c>
      <c r="C440" s="35">
        <v>2011.0</v>
      </c>
      <c r="D440" s="34" t="s">
        <v>5</v>
      </c>
      <c r="E440" s="34">
        <v>27.0</v>
      </c>
      <c r="F440" s="35">
        <v>3.31378382</v>
      </c>
    </row>
    <row r="441">
      <c r="A441" s="31" t="s">
        <v>20</v>
      </c>
      <c r="B441" s="34" t="s">
        <v>387</v>
      </c>
      <c r="C441" s="35">
        <v>2012.0</v>
      </c>
      <c r="D441" s="34" t="s">
        <v>5</v>
      </c>
      <c r="E441" s="34">
        <v>27.0</v>
      </c>
      <c r="F441" s="35">
        <v>3.31774883</v>
      </c>
    </row>
    <row r="442">
      <c r="A442" s="31" t="s">
        <v>20</v>
      </c>
      <c r="B442" s="34" t="s">
        <v>387</v>
      </c>
      <c r="C442" s="35">
        <v>2013.0</v>
      </c>
      <c r="D442" s="34" t="s">
        <v>5</v>
      </c>
      <c r="E442" s="34">
        <v>27.0</v>
      </c>
      <c r="F442" s="35">
        <v>3.42884513</v>
      </c>
    </row>
    <row r="443">
      <c r="A443" s="31" t="s">
        <v>20</v>
      </c>
      <c r="B443" s="34" t="s">
        <v>387</v>
      </c>
      <c r="C443" s="35">
        <v>2014.0</v>
      </c>
      <c r="D443" s="34" t="s">
        <v>5</v>
      </c>
      <c r="E443" s="34">
        <v>27.0</v>
      </c>
      <c r="F443" s="35">
        <v>2.81037758</v>
      </c>
    </row>
    <row r="444">
      <c r="A444" s="31" t="s">
        <v>20</v>
      </c>
      <c r="B444" s="34" t="s">
        <v>387</v>
      </c>
      <c r="C444" s="35">
        <v>2015.0</v>
      </c>
      <c r="D444" s="34" t="s">
        <v>5</v>
      </c>
      <c r="E444" s="34">
        <v>27.0</v>
      </c>
      <c r="F444" s="35">
        <v>2.26619557</v>
      </c>
    </row>
    <row r="445">
      <c r="A445" s="31" t="s">
        <v>20</v>
      </c>
      <c r="B445" s="34" t="s">
        <v>387</v>
      </c>
      <c r="C445" s="35">
        <v>2016.0</v>
      </c>
      <c r="D445" s="34" t="s">
        <v>5</v>
      </c>
      <c r="E445" s="34">
        <v>27.0</v>
      </c>
      <c r="F445" s="35">
        <v>4.44902871</v>
      </c>
    </row>
    <row r="446">
      <c r="A446" s="31" t="s">
        <v>20</v>
      </c>
      <c r="B446" s="34" t="s">
        <v>387</v>
      </c>
      <c r="C446" s="35">
        <v>2017.0</v>
      </c>
      <c r="D446" s="34" t="s">
        <v>5</v>
      </c>
      <c r="E446" s="34">
        <v>27.0</v>
      </c>
      <c r="F446" s="35">
        <v>3.60807192</v>
      </c>
    </row>
    <row r="447">
      <c r="A447" s="31" t="s">
        <v>20</v>
      </c>
      <c r="B447" s="34" t="s">
        <v>387</v>
      </c>
      <c r="C447" s="35">
        <v>2018.0</v>
      </c>
      <c r="D447" s="34" t="s">
        <v>5</v>
      </c>
      <c r="E447" s="34">
        <v>27.0</v>
      </c>
      <c r="F447" s="35">
        <v>4.44353554</v>
      </c>
    </row>
    <row r="448">
      <c r="A448" s="31" t="s">
        <v>20</v>
      </c>
      <c r="B448" s="34" t="s">
        <v>387</v>
      </c>
      <c r="C448" s="35">
        <v>2019.0</v>
      </c>
      <c r="D448" s="34" t="s">
        <v>5</v>
      </c>
      <c r="E448" s="34">
        <v>27.0</v>
      </c>
      <c r="F448" s="35">
        <v>4.51602965</v>
      </c>
    </row>
    <row r="449">
      <c r="A449" s="31" t="s">
        <v>20</v>
      </c>
      <c r="B449" s="34" t="s">
        <v>387</v>
      </c>
      <c r="C449" s="35">
        <v>2020.0</v>
      </c>
      <c r="D449" s="34" t="s">
        <v>5</v>
      </c>
      <c r="E449" s="34">
        <v>27.0</v>
      </c>
      <c r="F449" s="35">
        <v>5.29271194</v>
      </c>
    </row>
    <row r="450">
      <c r="A450" s="31" t="s">
        <v>20</v>
      </c>
      <c r="B450" s="34" t="s">
        <v>387</v>
      </c>
      <c r="C450" s="35">
        <v>2021.0</v>
      </c>
      <c r="D450" s="34" t="s">
        <v>5</v>
      </c>
      <c r="E450" s="34">
        <v>27.0</v>
      </c>
      <c r="F450" s="35">
        <v>7.86745235</v>
      </c>
    </row>
    <row r="451">
      <c r="A451" s="31" t="s">
        <v>20</v>
      </c>
      <c r="B451" s="34" t="s">
        <v>387</v>
      </c>
      <c r="C451" s="35">
        <v>2022.0</v>
      </c>
      <c r="D451" s="34" t="s">
        <v>5</v>
      </c>
      <c r="E451" s="34">
        <v>27.0</v>
      </c>
      <c r="F451" s="35">
        <v>6.84157975</v>
      </c>
    </row>
    <row r="452">
      <c r="A452" s="31" t="s">
        <v>21</v>
      </c>
      <c r="B452" s="34" t="s">
        <v>393</v>
      </c>
      <c r="C452" s="35">
        <v>1998.0</v>
      </c>
      <c r="D452" s="34" t="s">
        <v>5</v>
      </c>
      <c r="E452" s="34">
        <v>27.0</v>
      </c>
      <c r="F452" s="35">
        <v>2.0467411</v>
      </c>
    </row>
    <row r="453">
      <c r="A453" s="31" t="s">
        <v>21</v>
      </c>
      <c r="B453" s="34" t="s">
        <v>393</v>
      </c>
      <c r="C453" s="35">
        <v>1999.0</v>
      </c>
      <c r="D453" s="34" t="s">
        <v>5</v>
      </c>
      <c r="E453" s="34">
        <v>27.0</v>
      </c>
      <c r="F453" s="35">
        <v>3.11144109</v>
      </c>
    </row>
    <row r="454">
      <c r="A454" s="31" t="s">
        <v>21</v>
      </c>
      <c r="B454" s="34" t="s">
        <v>393</v>
      </c>
      <c r="C454" s="35">
        <v>2000.0</v>
      </c>
      <c r="D454" s="34" t="s">
        <v>5</v>
      </c>
      <c r="E454" s="34">
        <v>27.0</v>
      </c>
      <c r="F454" s="35">
        <v>2.55968328</v>
      </c>
    </row>
    <row r="455">
      <c r="A455" s="31" t="s">
        <v>21</v>
      </c>
      <c r="B455" s="34" t="s">
        <v>393</v>
      </c>
      <c r="C455" s="35">
        <v>2001.0</v>
      </c>
      <c r="D455" s="34" t="s">
        <v>5</v>
      </c>
      <c r="E455" s="34">
        <v>27.0</v>
      </c>
      <c r="F455" s="35">
        <v>4.22769074</v>
      </c>
    </row>
    <row r="456">
      <c r="A456" s="31" t="s">
        <v>21</v>
      </c>
      <c r="B456" s="34" t="s">
        <v>393</v>
      </c>
      <c r="C456" s="35">
        <v>2002.0</v>
      </c>
      <c r="D456" s="34" t="s">
        <v>5</v>
      </c>
      <c r="E456" s="34">
        <v>27.0</v>
      </c>
      <c r="F456" s="35">
        <v>3.872306</v>
      </c>
    </row>
    <row r="457">
      <c r="A457" s="31" t="s">
        <v>21</v>
      </c>
      <c r="B457" s="34" t="s">
        <v>393</v>
      </c>
      <c r="C457" s="35">
        <v>2003.0</v>
      </c>
      <c r="D457" s="34" t="s">
        <v>5</v>
      </c>
      <c r="E457" s="34">
        <v>27.0</v>
      </c>
      <c r="F457" s="35">
        <v>4.87115283</v>
      </c>
    </row>
    <row r="458">
      <c r="A458" s="31" t="s">
        <v>21</v>
      </c>
      <c r="B458" s="34" t="s">
        <v>393</v>
      </c>
      <c r="C458" s="35">
        <v>2004.0</v>
      </c>
      <c r="D458" s="34" t="s">
        <v>5</v>
      </c>
      <c r="E458" s="34">
        <v>27.0</v>
      </c>
      <c r="F458" s="35">
        <v>3.9020944</v>
      </c>
    </row>
    <row r="459">
      <c r="A459" s="31" t="s">
        <v>21</v>
      </c>
      <c r="B459" s="34" t="s">
        <v>393</v>
      </c>
      <c r="C459" s="35">
        <v>2005.0</v>
      </c>
      <c r="D459" s="34" t="s">
        <v>5</v>
      </c>
      <c r="E459" s="34">
        <v>27.0</v>
      </c>
      <c r="F459" s="35">
        <v>4.16372582</v>
      </c>
    </row>
    <row r="460">
      <c r="A460" s="31" t="s">
        <v>21</v>
      </c>
      <c r="B460" s="34" t="s">
        <v>393</v>
      </c>
      <c r="C460" s="35">
        <v>2006.0</v>
      </c>
      <c r="D460" s="34" t="s">
        <v>5</v>
      </c>
      <c r="E460" s="34">
        <v>27.0</v>
      </c>
      <c r="F460" s="35">
        <v>5.08383341</v>
      </c>
    </row>
    <row r="461">
      <c r="A461" s="31" t="s">
        <v>21</v>
      </c>
      <c r="B461" s="34" t="s">
        <v>393</v>
      </c>
      <c r="C461" s="35">
        <v>2007.0</v>
      </c>
      <c r="D461" s="34" t="s">
        <v>5</v>
      </c>
      <c r="E461" s="34">
        <v>27.0</v>
      </c>
      <c r="F461" s="35">
        <v>3.89105815</v>
      </c>
    </row>
    <row r="462">
      <c r="A462" s="31" t="s">
        <v>21</v>
      </c>
      <c r="B462" s="34" t="s">
        <v>393</v>
      </c>
      <c r="C462" s="35">
        <v>2008.0</v>
      </c>
      <c r="D462" s="34" t="s">
        <v>5</v>
      </c>
      <c r="E462" s="34">
        <v>27.0</v>
      </c>
      <c r="F462" s="35">
        <v>4.64944159</v>
      </c>
    </row>
    <row r="463">
      <c r="A463" s="31" t="s">
        <v>21</v>
      </c>
      <c r="B463" s="34" t="s">
        <v>393</v>
      </c>
      <c r="C463" s="35">
        <v>2009.0</v>
      </c>
      <c r="D463" s="34" t="s">
        <v>5</v>
      </c>
      <c r="E463" s="34">
        <v>27.0</v>
      </c>
      <c r="F463" s="35">
        <v>5.09222954</v>
      </c>
    </row>
    <row r="464">
      <c r="A464" s="31" t="s">
        <v>21</v>
      </c>
      <c r="B464" s="34" t="s">
        <v>393</v>
      </c>
      <c r="C464" s="35">
        <v>2010.0</v>
      </c>
      <c r="D464" s="34" t="s">
        <v>5</v>
      </c>
      <c r="E464" s="34">
        <v>27.0</v>
      </c>
      <c r="F464" s="35">
        <v>4.16453159</v>
      </c>
    </row>
    <row r="465">
      <c r="A465" s="31" t="s">
        <v>21</v>
      </c>
      <c r="B465" s="34" t="s">
        <v>393</v>
      </c>
      <c r="C465" s="35">
        <v>2011.0</v>
      </c>
      <c r="D465" s="34" t="s">
        <v>5</v>
      </c>
      <c r="E465" s="34">
        <v>27.0</v>
      </c>
      <c r="F465" s="35">
        <v>4.08399898</v>
      </c>
    </row>
    <row r="466">
      <c r="A466" s="31" t="s">
        <v>21</v>
      </c>
      <c r="B466" s="34" t="s">
        <v>393</v>
      </c>
      <c r="C466" s="35">
        <v>2012.0</v>
      </c>
      <c r="D466" s="34" t="s">
        <v>5</v>
      </c>
      <c r="E466" s="34">
        <v>27.0</v>
      </c>
      <c r="F466" s="35">
        <v>4.36127778</v>
      </c>
    </row>
    <row r="467">
      <c r="A467" s="31" t="s">
        <v>21</v>
      </c>
      <c r="B467" s="34" t="s">
        <v>393</v>
      </c>
      <c r="C467" s="35">
        <v>2013.0</v>
      </c>
      <c r="D467" s="34" t="s">
        <v>5</v>
      </c>
      <c r="E467" s="34">
        <v>27.0</v>
      </c>
      <c r="F467" s="35">
        <v>4.63254483</v>
      </c>
    </row>
    <row r="468">
      <c r="A468" s="31" t="s">
        <v>21</v>
      </c>
      <c r="B468" s="34" t="s">
        <v>393</v>
      </c>
      <c r="C468" s="35">
        <v>2014.0</v>
      </c>
      <c r="D468" s="34" t="s">
        <v>5</v>
      </c>
      <c r="E468" s="34">
        <v>27.0</v>
      </c>
      <c r="F468" s="35">
        <v>6.8416496</v>
      </c>
    </row>
    <row r="469">
      <c r="A469" s="31" t="s">
        <v>21</v>
      </c>
      <c r="B469" s="34" t="s">
        <v>393</v>
      </c>
      <c r="C469" s="35">
        <v>2015.0</v>
      </c>
      <c r="D469" s="34" t="s">
        <v>5</v>
      </c>
      <c r="E469" s="34">
        <v>27.0</v>
      </c>
      <c r="F469" s="35">
        <v>6.25623538</v>
      </c>
    </row>
    <row r="470">
      <c r="A470" s="31" t="s">
        <v>21</v>
      </c>
      <c r="B470" s="34" t="s">
        <v>393</v>
      </c>
      <c r="C470" s="35">
        <v>2016.0</v>
      </c>
      <c r="D470" s="34" t="s">
        <v>5</v>
      </c>
      <c r="E470" s="34">
        <v>27.0</v>
      </c>
      <c r="F470" s="35">
        <v>6.53007513</v>
      </c>
    </row>
    <row r="471">
      <c r="A471" s="31" t="s">
        <v>21</v>
      </c>
      <c r="B471" s="34" t="s">
        <v>393</v>
      </c>
      <c r="C471" s="35">
        <v>2017.0</v>
      </c>
      <c r="D471" s="34" t="s">
        <v>5</v>
      </c>
      <c r="E471" s="34">
        <v>27.0</v>
      </c>
      <c r="F471" s="35">
        <v>5.90329904</v>
      </c>
    </row>
    <row r="472">
      <c r="A472" s="31" t="s">
        <v>21</v>
      </c>
      <c r="B472" s="34" t="s">
        <v>393</v>
      </c>
      <c r="C472" s="35">
        <v>2018.0</v>
      </c>
      <c r="D472" s="34" t="s">
        <v>5</v>
      </c>
      <c r="E472" s="34">
        <v>27.0</v>
      </c>
      <c r="F472" s="35">
        <v>5.36560065</v>
      </c>
    </row>
    <row r="473">
      <c r="A473" s="31" t="s">
        <v>21</v>
      </c>
      <c r="B473" s="34" t="s">
        <v>393</v>
      </c>
      <c r="C473" s="35">
        <v>2019.0</v>
      </c>
      <c r="D473" s="34" t="s">
        <v>5</v>
      </c>
      <c r="E473" s="34">
        <v>27.0</v>
      </c>
      <c r="F473" s="35">
        <v>6.20512866</v>
      </c>
    </row>
    <row r="474">
      <c r="A474" s="31" t="s">
        <v>21</v>
      </c>
      <c r="B474" s="34" t="s">
        <v>393</v>
      </c>
      <c r="C474" s="35">
        <v>2020.0</v>
      </c>
      <c r="D474" s="34" t="s">
        <v>5</v>
      </c>
      <c r="E474" s="34">
        <v>27.0</v>
      </c>
      <c r="F474" s="35">
        <v>7.26436708</v>
      </c>
    </row>
    <row r="475">
      <c r="A475" s="31" t="s">
        <v>21</v>
      </c>
      <c r="B475" s="34" t="s">
        <v>393</v>
      </c>
      <c r="C475" s="35">
        <v>2021.0</v>
      </c>
      <c r="D475" s="34" t="s">
        <v>5</v>
      </c>
      <c r="E475" s="34">
        <v>27.0</v>
      </c>
      <c r="F475" s="35">
        <v>7.27311824</v>
      </c>
    </row>
    <row r="476">
      <c r="A476" s="31" t="s">
        <v>21</v>
      </c>
      <c r="B476" s="34" t="s">
        <v>393</v>
      </c>
      <c r="C476" s="35">
        <v>2022.0</v>
      </c>
      <c r="D476" s="34" t="s">
        <v>5</v>
      </c>
      <c r="E476" s="34">
        <v>27.0</v>
      </c>
      <c r="F476" s="35">
        <v>11.1058536</v>
      </c>
    </row>
    <row r="477">
      <c r="A477" s="31" t="s">
        <v>22</v>
      </c>
      <c r="B477" s="34" t="s">
        <v>408</v>
      </c>
      <c r="C477" s="35">
        <v>1998.0</v>
      </c>
      <c r="D477" s="34" t="s">
        <v>5</v>
      </c>
      <c r="E477" s="34">
        <v>27.0</v>
      </c>
      <c r="F477" s="35">
        <v>3.43327509</v>
      </c>
    </row>
    <row r="478">
      <c r="A478" s="31" t="s">
        <v>22</v>
      </c>
      <c r="B478" s="34" t="s">
        <v>408</v>
      </c>
      <c r="C478" s="35">
        <v>1999.0</v>
      </c>
      <c r="D478" s="34" t="s">
        <v>5</v>
      </c>
      <c r="E478" s="34">
        <v>27.0</v>
      </c>
      <c r="F478" s="35">
        <v>3.35549172</v>
      </c>
    </row>
    <row r="479">
      <c r="A479" s="31" t="s">
        <v>22</v>
      </c>
      <c r="B479" s="34" t="s">
        <v>408</v>
      </c>
      <c r="C479" s="35">
        <v>2000.0</v>
      </c>
      <c r="D479" s="34" t="s">
        <v>5</v>
      </c>
      <c r="E479" s="34">
        <v>27.0</v>
      </c>
      <c r="F479" s="35">
        <v>3.68265065</v>
      </c>
    </row>
    <row r="480">
      <c r="A480" s="31" t="s">
        <v>22</v>
      </c>
      <c r="B480" s="34" t="s">
        <v>408</v>
      </c>
      <c r="C480" s="35">
        <v>2001.0</v>
      </c>
      <c r="D480" s="34" t="s">
        <v>5</v>
      </c>
      <c r="E480" s="34">
        <v>27.0</v>
      </c>
      <c r="F480" s="35">
        <v>3.20869476</v>
      </c>
    </row>
    <row r="481">
      <c r="A481" s="31" t="s">
        <v>22</v>
      </c>
      <c r="B481" s="34" t="s">
        <v>408</v>
      </c>
      <c r="C481" s="35">
        <v>2002.0</v>
      </c>
      <c r="D481" s="34" t="s">
        <v>5</v>
      </c>
      <c r="E481" s="34">
        <v>27.0</v>
      </c>
      <c r="F481" s="35">
        <v>3.38886987</v>
      </c>
    </row>
    <row r="482">
      <c r="A482" s="31" t="s">
        <v>22</v>
      </c>
      <c r="B482" s="34" t="s">
        <v>408</v>
      </c>
      <c r="C482" s="35">
        <v>2003.0</v>
      </c>
      <c r="D482" s="34" t="s">
        <v>5</v>
      </c>
      <c r="E482" s="34">
        <v>27.0</v>
      </c>
      <c r="F482" s="35">
        <v>4.90931012</v>
      </c>
    </row>
    <row r="483">
      <c r="A483" s="31" t="s">
        <v>22</v>
      </c>
      <c r="B483" s="34" t="s">
        <v>408</v>
      </c>
      <c r="C483" s="35">
        <v>2004.0</v>
      </c>
      <c r="D483" s="34" t="s">
        <v>5</v>
      </c>
      <c r="E483" s="34">
        <v>27.0</v>
      </c>
      <c r="F483" s="35">
        <v>5.0265463</v>
      </c>
    </row>
    <row r="484">
      <c r="A484" s="31" t="s">
        <v>22</v>
      </c>
      <c r="B484" s="34" t="s">
        <v>408</v>
      </c>
      <c r="C484" s="35">
        <v>2005.0</v>
      </c>
      <c r="D484" s="34" t="s">
        <v>5</v>
      </c>
      <c r="E484" s="34">
        <v>27.0</v>
      </c>
      <c r="F484" s="35">
        <v>5.51133111</v>
      </c>
    </row>
    <row r="485">
      <c r="A485" s="31" t="s">
        <v>22</v>
      </c>
      <c r="B485" s="34" t="s">
        <v>408</v>
      </c>
      <c r="C485" s="35">
        <v>2006.0</v>
      </c>
      <c r="D485" s="34" t="s">
        <v>5</v>
      </c>
      <c r="E485" s="34">
        <v>27.0</v>
      </c>
      <c r="F485" s="35">
        <v>5.04652234</v>
      </c>
    </row>
    <row r="486">
      <c r="A486" s="31" t="s">
        <v>22</v>
      </c>
      <c r="B486" s="34" t="s">
        <v>408</v>
      </c>
      <c r="C486" s="35">
        <v>2007.0</v>
      </c>
      <c r="D486" s="34" t="s">
        <v>5</v>
      </c>
      <c r="E486" s="34">
        <v>27.0</v>
      </c>
      <c r="F486" s="35">
        <v>5.08594806</v>
      </c>
    </row>
    <row r="487">
      <c r="A487" s="31" t="s">
        <v>22</v>
      </c>
      <c r="B487" s="34" t="s">
        <v>408</v>
      </c>
      <c r="C487" s="35">
        <v>2008.0</v>
      </c>
      <c r="D487" s="34" t="s">
        <v>5</v>
      </c>
      <c r="E487" s="34">
        <v>27.0</v>
      </c>
      <c r="F487" s="35">
        <v>5.4038432</v>
      </c>
    </row>
    <row r="488">
      <c r="A488" s="31" t="s">
        <v>22</v>
      </c>
      <c r="B488" s="34" t="s">
        <v>408</v>
      </c>
      <c r="C488" s="35">
        <v>2009.0</v>
      </c>
      <c r="D488" s="34" t="s">
        <v>5</v>
      </c>
      <c r="E488" s="34">
        <v>27.0</v>
      </c>
      <c r="F488" s="35">
        <v>6.11573153</v>
      </c>
    </row>
    <row r="489">
      <c r="A489" s="31" t="s">
        <v>22</v>
      </c>
      <c r="B489" s="34" t="s">
        <v>408</v>
      </c>
      <c r="C489" s="35">
        <v>2010.0</v>
      </c>
      <c r="D489" s="34" t="s">
        <v>5</v>
      </c>
      <c r="E489" s="34">
        <v>27.0</v>
      </c>
      <c r="F489" s="35">
        <v>5.00672226</v>
      </c>
    </row>
    <row r="490">
      <c r="A490" s="31" t="s">
        <v>22</v>
      </c>
      <c r="B490" s="34" t="s">
        <v>408</v>
      </c>
      <c r="C490" s="35">
        <v>2011.0</v>
      </c>
      <c r="D490" s="34" t="s">
        <v>5</v>
      </c>
      <c r="E490" s="34">
        <v>27.0</v>
      </c>
      <c r="F490" s="35">
        <v>4.49051502</v>
      </c>
    </row>
    <row r="491">
      <c r="A491" s="31" t="s">
        <v>22</v>
      </c>
      <c r="B491" s="34" t="s">
        <v>408</v>
      </c>
      <c r="C491" s="35">
        <v>2012.0</v>
      </c>
      <c r="D491" s="34" t="s">
        <v>5</v>
      </c>
      <c r="E491" s="34">
        <v>27.0</v>
      </c>
      <c r="F491" s="35">
        <v>4.61938581</v>
      </c>
    </row>
    <row r="492">
      <c r="A492" s="31" t="s">
        <v>22</v>
      </c>
      <c r="B492" s="34" t="s">
        <v>408</v>
      </c>
      <c r="C492" s="35">
        <v>2013.0</v>
      </c>
      <c r="D492" s="34" t="s">
        <v>5</v>
      </c>
      <c r="E492" s="34">
        <v>27.0</v>
      </c>
      <c r="F492" s="35">
        <v>4.84366431</v>
      </c>
    </row>
    <row r="493">
      <c r="A493" s="31" t="s">
        <v>22</v>
      </c>
      <c r="B493" s="34" t="s">
        <v>408</v>
      </c>
      <c r="C493" s="35">
        <v>2014.0</v>
      </c>
      <c r="D493" s="34" t="s">
        <v>5</v>
      </c>
      <c r="E493" s="34">
        <v>27.0</v>
      </c>
      <c r="F493" s="35">
        <v>4.2665078</v>
      </c>
    </row>
    <row r="494">
      <c r="A494" s="31" t="s">
        <v>22</v>
      </c>
      <c r="B494" s="34" t="s">
        <v>408</v>
      </c>
      <c r="C494" s="35">
        <v>2015.0</v>
      </c>
      <c r="D494" s="34" t="s">
        <v>5</v>
      </c>
      <c r="E494" s="34">
        <v>27.0</v>
      </c>
      <c r="F494" s="35">
        <v>4.80420491</v>
      </c>
    </row>
    <row r="495">
      <c r="A495" s="31" t="s">
        <v>22</v>
      </c>
      <c r="B495" s="34" t="s">
        <v>408</v>
      </c>
      <c r="C495" s="35">
        <v>2016.0</v>
      </c>
      <c r="D495" s="34" t="s">
        <v>5</v>
      </c>
      <c r="E495" s="34">
        <v>27.0</v>
      </c>
      <c r="F495" s="35">
        <v>5.41463093</v>
      </c>
    </row>
    <row r="496">
      <c r="A496" s="31" t="s">
        <v>22</v>
      </c>
      <c r="B496" s="34" t="s">
        <v>408</v>
      </c>
      <c r="C496" s="35">
        <v>2017.0</v>
      </c>
      <c r="D496" s="34" t="s">
        <v>5</v>
      </c>
      <c r="E496" s="34">
        <v>27.0</v>
      </c>
      <c r="F496" s="35">
        <v>4.88812264</v>
      </c>
    </row>
    <row r="497">
      <c r="A497" s="31" t="s">
        <v>22</v>
      </c>
      <c r="B497" s="34" t="s">
        <v>408</v>
      </c>
      <c r="C497" s="35">
        <v>2018.0</v>
      </c>
      <c r="D497" s="34" t="s">
        <v>5</v>
      </c>
      <c r="E497" s="34">
        <v>27.0</v>
      </c>
      <c r="F497" s="35">
        <v>5.60351936</v>
      </c>
    </row>
    <row r="498">
      <c r="A498" s="31" t="s">
        <v>22</v>
      </c>
      <c r="B498" s="34" t="s">
        <v>408</v>
      </c>
      <c r="C498" s="35">
        <v>2019.0</v>
      </c>
      <c r="D498" s="34" t="s">
        <v>5</v>
      </c>
      <c r="E498" s="34">
        <v>27.0</v>
      </c>
      <c r="F498" s="35">
        <v>5.48994951</v>
      </c>
    </row>
    <row r="499">
      <c r="A499" s="31" t="s">
        <v>22</v>
      </c>
      <c r="B499" s="34" t="s">
        <v>408</v>
      </c>
      <c r="C499" s="35">
        <v>2020.0</v>
      </c>
      <c r="D499" s="34" t="s">
        <v>5</v>
      </c>
      <c r="E499" s="34">
        <v>27.0</v>
      </c>
      <c r="F499" s="35">
        <v>5.94313789</v>
      </c>
    </row>
    <row r="500">
      <c r="A500" s="31" t="s">
        <v>22</v>
      </c>
      <c r="B500" s="34" t="s">
        <v>408</v>
      </c>
      <c r="C500" s="35">
        <v>2021.0</v>
      </c>
      <c r="D500" s="34" t="s">
        <v>5</v>
      </c>
      <c r="E500" s="34">
        <v>27.0</v>
      </c>
      <c r="F500" s="35">
        <v>6.67010622</v>
      </c>
    </row>
    <row r="501">
      <c r="A501" s="31" t="s">
        <v>22</v>
      </c>
      <c r="B501" s="34" t="s">
        <v>408</v>
      </c>
      <c r="C501" s="35">
        <v>2022.0</v>
      </c>
      <c r="D501" s="34" t="s">
        <v>5</v>
      </c>
      <c r="E501" s="34">
        <v>27.0</v>
      </c>
      <c r="F501" s="35">
        <v>6.95595339</v>
      </c>
    </row>
    <row r="502">
      <c r="A502" s="31" t="s">
        <v>23</v>
      </c>
      <c r="B502" s="34" t="s">
        <v>379</v>
      </c>
      <c r="C502" s="35">
        <v>1998.0</v>
      </c>
      <c r="D502" s="34" t="s">
        <v>5</v>
      </c>
      <c r="E502" s="34">
        <v>27.0</v>
      </c>
      <c r="F502" s="35">
        <v>1.89151107</v>
      </c>
    </row>
    <row r="503">
      <c r="A503" s="31" t="s">
        <v>23</v>
      </c>
      <c r="B503" s="34" t="s">
        <v>379</v>
      </c>
      <c r="C503" s="35">
        <v>1999.0</v>
      </c>
      <c r="D503" s="34" t="s">
        <v>5</v>
      </c>
      <c r="E503" s="34">
        <v>27.0</v>
      </c>
      <c r="F503" s="35">
        <v>1.95146142</v>
      </c>
    </row>
    <row r="504">
      <c r="A504" s="31" t="s">
        <v>23</v>
      </c>
      <c r="B504" s="34" t="s">
        <v>379</v>
      </c>
      <c r="C504" s="35">
        <v>2000.0</v>
      </c>
      <c r="D504" s="34" t="s">
        <v>5</v>
      </c>
      <c r="E504" s="34">
        <v>27.0</v>
      </c>
      <c r="F504" s="35">
        <v>2.21428361</v>
      </c>
    </row>
    <row r="505">
      <c r="A505" s="31" t="s">
        <v>23</v>
      </c>
      <c r="B505" s="34" t="s">
        <v>379</v>
      </c>
      <c r="C505" s="35">
        <v>2001.0</v>
      </c>
      <c r="D505" s="34" t="s">
        <v>5</v>
      </c>
      <c r="E505" s="34">
        <v>27.0</v>
      </c>
      <c r="F505" s="35">
        <v>2.56262449</v>
      </c>
    </row>
    <row r="506">
      <c r="A506" s="31" t="s">
        <v>23</v>
      </c>
      <c r="B506" s="34" t="s">
        <v>379</v>
      </c>
      <c r="C506" s="35">
        <v>2002.0</v>
      </c>
      <c r="D506" s="34" t="s">
        <v>5</v>
      </c>
      <c r="E506" s="34">
        <v>27.0</v>
      </c>
      <c r="F506" s="35">
        <v>2.54281358</v>
      </c>
    </row>
    <row r="507">
      <c r="A507" s="31" t="s">
        <v>23</v>
      </c>
      <c r="B507" s="34" t="s">
        <v>379</v>
      </c>
      <c r="C507" s="35">
        <v>2003.0</v>
      </c>
      <c r="D507" s="34" t="s">
        <v>5</v>
      </c>
      <c r="E507" s="34">
        <v>27.0</v>
      </c>
      <c r="F507" s="35">
        <v>3.07915509</v>
      </c>
    </row>
    <row r="508">
      <c r="A508" s="31" t="s">
        <v>23</v>
      </c>
      <c r="B508" s="34" t="s">
        <v>379</v>
      </c>
      <c r="C508" s="35">
        <v>2004.0</v>
      </c>
      <c r="D508" s="34" t="s">
        <v>5</v>
      </c>
      <c r="E508" s="34">
        <v>27.0</v>
      </c>
      <c r="F508" s="35">
        <v>3.00390922</v>
      </c>
    </row>
    <row r="509">
      <c r="A509" s="31" t="s">
        <v>23</v>
      </c>
      <c r="B509" s="34" t="s">
        <v>379</v>
      </c>
      <c r="C509" s="35">
        <v>2005.0</v>
      </c>
      <c r="D509" s="34" t="s">
        <v>5</v>
      </c>
      <c r="E509" s="34">
        <v>27.0</v>
      </c>
      <c r="F509" s="35">
        <v>3.33804216</v>
      </c>
    </row>
    <row r="510">
      <c r="A510" s="31" t="s">
        <v>23</v>
      </c>
      <c r="B510" s="34" t="s">
        <v>379</v>
      </c>
      <c r="C510" s="35">
        <v>2006.0</v>
      </c>
      <c r="D510" s="34" t="s">
        <v>5</v>
      </c>
      <c r="E510" s="34">
        <v>27.0</v>
      </c>
      <c r="F510" s="35">
        <v>3.38462163</v>
      </c>
    </row>
    <row r="511">
      <c r="A511" s="31" t="s">
        <v>23</v>
      </c>
      <c r="B511" s="34" t="s">
        <v>379</v>
      </c>
      <c r="C511" s="35">
        <v>2007.0</v>
      </c>
      <c r="D511" s="34" t="s">
        <v>5</v>
      </c>
      <c r="E511" s="34">
        <v>27.0</v>
      </c>
      <c r="F511" s="35">
        <v>3.60784201</v>
      </c>
    </row>
    <row r="512">
      <c r="A512" s="31" t="s">
        <v>23</v>
      </c>
      <c r="B512" s="34" t="s">
        <v>379</v>
      </c>
      <c r="C512" s="35">
        <v>2008.0</v>
      </c>
      <c r="D512" s="34" t="s">
        <v>5</v>
      </c>
      <c r="E512" s="34">
        <v>27.0</v>
      </c>
      <c r="F512" s="35">
        <v>3.95464914</v>
      </c>
    </row>
    <row r="513">
      <c r="A513" s="31" t="s">
        <v>23</v>
      </c>
      <c r="B513" s="34" t="s">
        <v>379</v>
      </c>
      <c r="C513" s="35">
        <v>2009.0</v>
      </c>
      <c r="D513" s="34" t="s">
        <v>5</v>
      </c>
      <c r="E513" s="34">
        <v>27.0</v>
      </c>
      <c r="F513" s="35">
        <v>2.57519036</v>
      </c>
    </row>
    <row r="514">
      <c r="A514" s="31" t="s">
        <v>23</v>
      </c>
      <c r="B514" s="34" t="s">
        <v>379</v>
      </c>
      <c r="C514" s="35">
        <v>2010.0</v>
      </c>
      <c r="D514" s="34" t="s">
        <v>5</v>
      </c>
      <c r="E514" s="34">
        <v>27.0</v>
      </c>
      <c r="F514" s="35">
        <v>3.36587873</v>
      </c>
    </row>
    <row r="515">
      <c r="A515" s="31" t="s">
        <v>23</v>
      </c>
      <c r="B515" s="34" t="s">
        <v>379</v>
      </c>
      <c r="C515" s="35">
        <v>2011.0</v>
      </c>
      <c r="D515" s="34" t="s">
        <v>5</v>
      </c>
      <c r="E515" s="34">
        <v>27.0</v>
      </c>
      <c r="F515" s="35">
        <v>3.60973663</v>
      </c>
    </row>
    <row r="516">
      <c r="A516" s="31" t="s">
        <v>23</v>
      </c>
      <c r="B516" s="34" t="s">
        <v>379</v>
      </c>
      <c r="C516" s="35">
        <v>2012.0</v>
      </c>
      <c r="D516" s="34" t="s">
        <v>5</v>
      </c>
      <c r="E516" s="34">
        <v>27.0</v>
      </c>
      <c r="F516" s="35">
        <v>3.12261318</v>
      </c>
    </row>
    <row r="517">
      <c r="A517" s="31" t="s">
        <v>23</v>
      </c>
      <c r="B517" s="34" t="s">
        <v>379</v>
      </c>
      <c r="C517" s="35">
        <v>2013.0</v>
      </c>
      <c r="D517" s="34" t="s">
        <v>5</v>
      </c>
      <c r="E517" s="34">
        <v>27.0</v>
      </c>
      <c r="F517" s="35">
        <v>3.02071361</v>
      </c>
    </row>
    <row r="518">
      <c r="A518" s="31" t="s">
        <v>23</v>
      </c>
      <c r="B518" s="34" t="s">
        <v>379</v>
      </c>
      <c r="C518" s="35">
        <v>2014.0</v>
      </c>
      <c r="D518" s="34" t="s">
        <v>5</v>
      </c>
      <c r="E518" s="34">
        <v>27.0</v>
      </c>
      <c r="F518" s="35">
        <v>3.26934175</v>
      </c>
    </row>
    <row r="519">
      <c r="A519" s="31" t="s">
        <v>23</v>
      </c>
      <c r="B519" s="34" t="s">
        <v>379</v>
      </c>
      <c r="C519" s="35">
        <v>2015.0</v>
      </c>
      <c r="D519" s="34" t="s">
        <v>5</v>
      </c>
      <c r="E519" s="34">
        <v>27.0</v>
      </c>
      <c r="F519" s="35">
        <v>3.83571533</v>
      </c>
    </row>
    <row r="520">
      <c r="A520" s="31" t="s">
        <v>23</v>
      </c>
      <c r="B520" s="34" t="s">
        <v>379</v>
      </c>
      <c r="C520" s="35">
        <v>2016.0</v>
      </c>
      <c r="D520" s="34" t="s">
        <v>5</v>
      </c>
      <c r="E520" s="34">
        <v>27.0</v>
      </c>
      <c r="F520" s="35">
        <v>2.78362583</v>
      </c>
    </row>
    <row r="521">
      <c r="A521" s="31" t="s">
        <v>23</v>
      </c>
      <c r="B521" s="34" t="s">
        <v>379</v>
      </c>
      <c r="C521" s="35">
        <v>2017.0</v>
      </c>
      <c r="D521" s="34" t="s">
        <v>5</v>
      </c>
      <c r="E521" s="34">
        <v>27.0</v>
      </c>
      <c r="F521" s="35">
        <v>3.12889596</v>
      </c>
    </row>
    <row r="522">
      <c r="A522" s="31" t="s">
        <v>23</v>
      </c>
      <c r="B522" s="34" t="s">
        <v>379</v>
      </c>
      <c r="C522" s="35">
        <v>2018.0</v>
      </c>
      <c r="D522" s="34" t="s">
        <v>5</v>
      </c>
      <c r="E522" s="34">
        <v>27.0</v>
      </c>
      <c r="F522" s="35">
        <v>3.37239774</v>
      </c>
    </row>
    <row r="523">
      <c r="A523" s="31" t="s">
        <v>23</v>
      </c>
      <c r="B523" s="34" t="s">
        <v>379</v>
      </c>
      <c r="C523" s="35">
        <v>2019.0</v>
      </c>
      <c r="D523" s="34" t="s">
        <v>5</v>
      </c>
      <c r="E523" s="34">
        <v>27.0</v>
      </c>
      <c r="F523" s="35">
        <v>3.97107336</v>
      </c>
    </row>
    <row r="524">
      <c r="A524" s="31" t="s">
        <v>23</v>
      </c>
      <c r="B524" s="34" t="s">
        <v>379</v>
      </c>
      <c r="C524" s="35">
        <v>2020.0</v>
      </c>
      <c r="D524" s="34" t="s">
        <v>5</v>
      </c>
      <c r="E524" s="34">
        <v>27.0</v>
      </c>
      <c r="F524" s="35">
        <v>5.08985134</v>
      </c>
    </row>
    <row r="525">
      <c r="A525" s="31" t="s">
        <v>23</v>
      </c>
      <c r="B525" s="34" t="s">
        <v>379</v>
      </c>
      <c r="C525" s="35">
        <v>2021.0</v>
      </c>
      <c r="D525" s="34" t="s">
        <v>5</v>
      </c>
      <c r="E525" s="34">
        <v>27.0</v>
      </c>
      <c r="F525" s="35">
        <v>4.47725342</v>
      </c>
    </row>
    <row r="526">
      <c r="A526" s="31" t="s">
        <v>23</v>
      </c>
      <c r="B526" s="34" t="s">
        <v>379</v>
      </c>
      <c r="C526" s="35">
        <v>2022.0</v>
      </c>
      <c r="D526" s="34" t="s">
        <v>5</v>
      </c>
      <c r="E526" s="34">
        <v>27.0</v>
      </c>
      <c r="F526" s="35">
        <v>3.91090856</v>
      </c>
    </row>
    <row r="527">
      <c r="A527" s="31" t="s">
        <v>24</v>
      </c>
      <c r="B527" s="34" t="s">
        <v>386</v>
      </c>
      <c r="C527" s="35">
        <v>1998.0</v>
      </c>
      <c r="D527" s="34" t="s">
        <v>5</v>
      </c>
      <c r="E527" s="34">
        <v>27.0</v>
      </c>
      <c r="F527" s="35">
        <v>1.9868372</v>
      </c>
    </row>
    <row r="528">
      <c r="A528" s="31" t="s">
        <v>24</v>
      </c>
      <c r="B528" s="34" t="s">
        <v>386</v>
      </c>
      <c r="C528" s="35">
        <v>1999.0</v>
      </c>
      <c r="D528" s="34" t="s">
        <v>5</v>
      </c>
      <c r="E528" s="34">
        <v>27.0</v>
      </c>
      <c r="F528" s="35">
        <v>2.39909092</v>
      </c>
    </row>
    <row r="529">
      <c r="A529" s="31" t="s">
        <v>24</v>
      </c>
      <c r="B529" s="34" t="s">
        <v>386</v>
      </c>
      <c r="C529" s="35">
        <v>2000.0</v>
      </c>
      <c r="D529" s="34" t="s">
        <v>5</v>
      </c>
      <c r="E529" s="34">
        <v>27.0</v>
      </c>
      <c r="F529" s="35">
        <v>1.99676562</v>
      </c>
    </row>
    <row r="530">
      <c r="A530" s="31" t="s">
        <v>24</v>
      </c>
      <c r="B530" s="34" t="s">
        <v>386</v>
      </c>
      <c r="C530" s="35">
        <v>2001.0</v>
      </c>
      <c r="D530" s="34" t="s">
        <v>5</v>
      </c>
      <c r="E530" s="34">
        <v>27.0</v>
      </c>
      <c r="F530" s="35">
        <v>2.63241173</v>
      </c>
    </row>
    <row r="531">
      <c r="A531" s="31" t="s">
        <v>24</v>
      </c>
      <c r="B531" s="34" t="s">
        <v>386</v>
      </c>
      <c r="C531" s="35">
        <v>2002.0</v>
      </c>
      <c r="D531" s="34" t="s">
        <v>5</v>
      </c>
      <c r="E531" s="34">
        <v>27.0</v>
      </c>
      <c r="F531" s="35">
        <v>2.57751407</v>
      </c>
    </row>
    <row r="532">
      <c r="A532" s="31" t="s">
        <v>24</v>
      </c>
      <c r="B532" s="34" t="s">
        <v>386</v>
      </c>
      <c r="C532" s="35">
        <v>2003.0</v>
      </c>
      <c r="D532" s="34" t="s">
        <v>5</v>
      </c>
      <c r="E532" s="34">
        <v>27.0</v>
      </c>
      <c r="F532" s="35">
        <v>2.83714127</v>
      </c>
    </row>
    <row r="533">
      <c r="A533" s="31" t="s">
        <v>24</v>
      </c>
      <c r="B533" s="34" t="s">
        <v>386</v>
      </c>
      <c r="C533" s="35">
        <v>2004.0</v>
      </c>
      <c r="D533" s="34" t="s">
        <v>5</v>
      </c>
      <c r="E533" s="34">
        <v>27.0</v>
      </c>
      <c r="F533" s="35">
        <v>3.14517491</v>
      </c>
    </row>
    <row r="534">
      <c r="A534" s="31" t="s">
        <v>24</v>
      </c>
      <c r="B534" s="34" t="s">
        <v>386</v>
      </c>
      <c r="C534" s="35">
        <v>2005.0</v>
      </c>
      <c r="D534" s="34" t="s">
        <v>5</v>
      </c>
      <c r="E534" s="34">
        <v>27.0</v>
      </c>
      <c r="F534" s="35">
        <v>3.37414251</v>
      </c>
    </row>
    <row r="535">
      <c r="A535" s="31" t="s">
        <v>24</v>
      </c>
      <c r="B535" s="34" t="s">
        <v>386</v>
      </c>
      <c r="C535" s="35">
        <v>2006.0</v>
      </c>
      <c r="D535" s="34" t="s">
        <v>5</v>
      </c>
      <c r="E535" s="34">
        <v>27.0</v>
      </c>
      <c r="F535" s="35">
        <v>3.17309274</v>
      </c>
    </row>
    <row r="536">
      <c r="A536" s="31" t="s">
        <v>24</v>
      </c>
      <c r="B536" s="34" t="s">
        <v>386</v>
      </c>
      <c r="C536" s="35">
        <v>2007.0</v>
      </c>
      <c r="D536" s="34" t="s">
        <v>5</v>
      </c>
      <c r="E536" s="34">
        <v>27.0</v>
      </c>
      <c r="F536" s="35">
        <v>2.8013637</v>
      </c>
    </row>
    <row r="537">
      <c r="A537" s="31" t="s">
        <v>24</v>
      </c>
      <c r="B537" s="34" t="s">
        <v>386</v>
      </c>
      <c r="C537" s="35">
        <v>2008.0</v>
      </c>
      <c r="D537" s="34" t="s">
        <v>5</v>
      </c>
      <c r="E537" s="34">
        <v>27.0</v>
      </c>
      <c r="F537" s="35">
        <v>2.62742629</v>
      </c>
    </row>
    <row r="538">
      <c r="A538" s="31" t="s">
        <v>24</v>
      </c>
      <c r="B538" s="34" t="s">
        <v>386</v>
      </c>
      <c r="C538" s="35">
        <v>2009.0</v>
      </c>
      <c r="D538" s="34" t="s">
        <v>5</v>
      </c>
      <c r="E538" s="34">
        <v>27.0</v>
      </c>
      <c r="F538" s="35">
        <v>3.32821869</v>
      </c>
    </row>
    <row r="539">
      <c r="A539" s="31" t="s">
        <v>24</v>
      </c>
      <c r="B539" s="34" t="s">
        <v>386</v>
      </c>
      <c r="C539" s="35">
        <v>2010.0</v>
      </c>
      <c r="D539" s="34" t="s">
        <v>5</v>
      </c>
      <c r="E539" s="34">
        <v>27.0</v>
      </c>
      <c r="F539" s="35">
        <v>3.4535983</v>
      </c>
    </row>
    <row r="540">
      <c r="A540" s="31" t="s">
        <v>24</v>
      </c>
      <c r="B540" s="34" t="s">
        <v>386</v>
      </c>
      <c r="C540" s="35">
        <v>2011.0</v>
      </c>
      <c r="D540" s="34" t="s">
        <v>5</v>
      </c>
      <c r="E540" s="34">
        <v>27.0</v>
      </c>
      <c r="F540" s="35">
        <v>4.25305406</v>
      </c>
    </row>
    <row r="541">
      <c r="A541" s="31" t="s">
        <v>24</v>
      </c>
      <c r="B541" s="34" t="s">
        <v>386</v>
      </c>
      <c r="C541" s="35">
        <v>2012.0</v>
      </c>
      <c r="D541" s="34" t="s">
        <v>5</v>
      </c>
      <c r="E541" s="34">
        <v>27.0</v>
      </c>
      <c r="F541" s="35">
        <v>3.53941234</v>
      </c>
    </row>
    <row r="542">
      <c r="A542" s="31" t="s">
        <v>24</v>
      </c>
      <c r="B542" s="34" t="s">
        <v>386</v>
      </c>
      <c r="C542" s="35">
        <v>2013.0</v>
      </c>
      <c r="D542" s="34" t="s">
        <v>5</v>
      </c>
      <c r="E542" s="34">
        <v>27.0</v>
      </c>
      <c r="F542" s="35">
        <v>3.8815619</v>
      </c>
    </row>
    <row r="543">
      <c r="A543" s="31" t="s">
        <v>24</v>
      </c>
      <c r="B543" s="34" t="s">
        <v>386</v>
      </c>
      <c r="C543" s="35">
        <v>2014.0</v>
      </c>
      <c r="D543" s="34" t="s">
        <v>5</v>
      </c>
      <c r="E543" s="34">
        <v>27.0</v>
      </c>
      <c r="F543" s="35">
        <v>4.42511381</v>
      </c>
    </row>
    <row r="544">
      <c r="A544" s="31" t="s">
        <v>24</v>
      </c>
      <c r="B544" s="34" t="s">
        <v>386</v>
      </c>
      <c r="C544" s="35">
        <v>2015.0</v>
      </c>
      <c r="D544" s="34" t="s">
        <v>5</v>
      </c>
      <c r="E544" s="34">
        <v>27.0</v>
      </c>
      <c r="F544" s="35">
        <v>4.23120437</v>
      </c>
    </row>
    <row r="545">
      <c r="A545" s="31" t="s">
        <v>24</v>
      </c>
      <c r="B545" s="34" t="s">
        <v>386</v>
      </c>
      <c r="C545" s="35">
        <v>2016.0</v>
      </c>
      <c r="D545" s="34" t="s">
        <v>5</v>
      </c>
      <c r="E545" s="34">
        <v>27.0</v>
      </c>
      <c r="F545" s="35">
        <v>3.52686732</v>
      </c>
    </row>
    <row r="546">
      <c r="A546" s="31" t="s">
        <v>24</v>
      </c>
      <c r="B546" s="34" t="s">
        <v>386</v>
      </c>
      <c r="C546" s="35">
        <v>2017.0</v>
      </c>
      <c r="D546" s="34" t="s">
        <v>5</v>
      </c>
      <c r="E546" s="34">
        <v>27.0</v>
      </c>
      <c r="F546" s="35">
        <v>4.65903644</v>
      </c>
    </row>
    <row r="547">
      <c r="A547" s="31" t="s">
        <v>24</v>
      </c>
      <c r="B547" s="34" t="s">
        <v>386</v>
      </c>
      <c r="C547" s="35">
        <v>2018.0</v>
      </c>
      <c r="D547" s="34" t="s">
        <v>5</v>
      </c>
      <c r="E547" s="34">
        <v>27.0</v>
      </c>
      <c r="F547" s="35">
        <v>4.86380285</v>
      </c>
    </row>
    <row r="548">
      <c r="A548" s="31" t="s">
        <v>24</v>
      </c>
      <c r="B548" s="34" t="s">
        <v>386</v>
      </c>
      <c r="C548" s="35">
        <v>2019.0</v>
      </c>
      <c r="D548" s="34" t="s">
        <v>5</v>
      </c>
      <c r="E548" s="34">
        <v>27.0</v>
      </c>
      <c r="F548" s="35">
        <v>5.19805102</v>
      </c>
    </row>
    <row r="549">
      <c r="A549" s="31" t="s">
        <v>24</v>
      </c>
      <c r="B549" s="34" t="s">
        <v>386</v>
      </c>
      <c r="C549" s="35">
        <v>2020.0</v>
      </c>
      <c r="D549" s="34" t="s">
        <v>5</v>
      </c>
      <c r="E549" s="34">
        <v>27.0</v>
      </c>
      <c r="F549" s="35">
        <v>5.01102351</v>
      </c>
    </row>
    <row r="550">
      <c r="A550" s="31" t="s">
        <v>24</v>
      </c>
      <c r="B550" s="34" t="s">
        <v>386</v>
      </c>
      <c r="C550" s="35">
        <v>2021.0</v>
      </c>
      <c r="D550" s="34" t="s">
        <v>5</v>
      </c>
      <c r="E550" s="34">
        <v>27.0</v>
      </c>
      <c r="F550" s="35">
        <v>5.31171166</v>
      </c>
    </row>
    <row r="551">
      <c r="A551" s="31" t="s">
        <v>24</v>
      </c>
      <c r="B551" s="34" t="s">
        <v>386</v>
      </c>
      <c r="C551" s="35">
        <v>2022.0</v>
      </c>
      <c r="D551" s="34" t="s">
        <v>5</v>
      </c>
      <c r="E551" s="34">
        <v>27.0</v>
      </c>
      <c r="F551" s="35">
        <v>4.23456563</v>
      </c>
    </row>
    <row r="552">
      <c r="A552" s="31" t="s">
        <v>25</v>
      </c>
      <c r="B552" s="34" t="s">
        <v>406</v>
      </c>
      <c r="C552" s="35">
        <v>1998.0</v>
      </c>
      <c r="D552" s="34" t="s">
        <v>5</v>
      </c>
      <c r="E552" s="34">
        <v>27.0</v>
      </c>
      <c r="F552" s="35">
        <v>2.48052786</v>
      </c>
    </row>
    <row r="553">
      <c r="A553" s="31" t="s">
        <v>25</v>
      </c>
      <c r="B553" s="34" t="s">
        <v>406</v>
      </c>
      <c r="C553" s="35">
        <v>1999.0</v>
      </c>
      <c r="D553" s="34" t="s">
        <v>5</v>
      </c>
      <c r="E553" s="34">
        <v>27.0</v>
      </c>
      <c r="F553" s="35">
        <v>2.55953769</v>
      </c>
    </row>
    <row r="554">
      <c r="A554" s="31" t="s">
        <v>25</v>
      </c>
      <c r="B554" s="34" t="s">
        <v>406</v>
      </c>
      <c r="C554" s="35">
        <v>2000.0</v>
      </c>
      <c r="D554" s="34" t="s">
        <v>5</v>
      </c>
      <c r="E554" s="34">
        <v>27.0</v>
      </c>
      <c r="F554" s="35">
        <v>3.04890513</v>
      </c>
    </row>
    <row r="555">
      <c r="A555" s="31" t="s">
        <v>25</v>
      </c>
      <c r="B555" s="34" t="s">
        <v>406</v>
      </c>
      <c r="C555" s="35">
        <v>2001.0</v>
      </c>
      <c r="D555" s="34" t="s">
        <v>5</v>
      </c>
      <c r="E555" s="34">
        <v>27.0</v>
      </c>
      <c r="F555" s="35">
        <v>4.04912397</v>
      </c>
    </row>
    <row r="556">
      <c r="A556" s="31" t="s">
        <v>25</v>
      </c>
      <c r="B556" s="34" t="s">
        <v>406</v>
      </c>
      <c r="C556" s="35">
        <v>2002.0</v>
      </c>
      <c r="D556" s="34" t="s">
        <v>5</v>
      </c>
      <c r="E556" s="34">
        <v>27.0</v>
      </c>
      <c r="F556" s="35">
        <v>2.56292305</v>
      </c>
    </row>
    <row r="557">
      <c r="A557" s="31" t="s">
        <v>25</v>
      </c>
      <c r="B557" s="34" t="s">
        <v>406</v>
      </c>
      <c r="C557" s="35">
        <v>2003.0</v>
      </c>
      <c r="D557" s="34" t="s">
        <v>5</v>
      </c>
      <c r="E557" s="34">
        <v>27.0</v>
      </c>
      <c r="F557" s="35">
        <v>3.84194495</v>
      </c>
    </row>
    <row r="558">
      <c r="A558" s="31" t="s">
        <v>25</v>
      </c>
      <c r="B558" s="34" t="s">
        <v>406</v>
      </c>
      <c r="C558" s="35">
        <v>2004.0</v>
      </c>
      <c r="D558" s="34" t="s">
        <v>5</v>
      </c>
      <c r="E558" s="34">
        <v>27.0</v>
      </c>
      <c r="F558" s="35">
        <v>4.24617048</v>
      </c>
    </row>
    <row r="559">
      <c r="A559" s="31" t="s">
        <v>25</v>
      </c>
      <c r="B559" s="34" t="s">
        <v>406</v>
      </c>
      <c r="C559" s="35">
        <v>2005.0</v>
      </c>
      <c r="D559" s="34" t="s">
        <v>5</v>
      </c>
      <c r="E559" s="34">
        <v>27.0</v>
      </c>
      <c r="F559" s="35">
        <v>4.08111552</v>
      </c>
    </row>
    <row r="560">
      <c r="A560" s="31" t="s">
        <v>25</v>
      </c>
      <c r="B560" s="34" t="s">
        <v>406</v>
      </c>
      <c r="C560" s="35">
        <v>2006.0</v>
      </c>
      <c r="D560" s="34" t="s">
        <v>5</v>
      </c>
      <c r="E560" s="34">
        <v>27.0</v>
      </c>
      <c r="F560" s="35">
        <v>3.50481794</v>
      </c>
    </row>
    <row r="561">
      <c r="A561" s="31" t="s">
        <v>25</v>
      </c>
      <c r="B561" s="34" t="s">
        <v>406</v>
      </c>
      <c r="C561" s="35">
        <v>2007.0</v>
      </c>
      <c r="D561" s="34" t="s">
        <v>5</v>
      </c>
      <c r="E561" s="34">
        <v>27.0</v>
      </c>
      <c r="F561" s="35">
        <v>4.11094455</v>
      </c>
    </row>
    <row r="562">
      <c r="A562" s="31" t="s">
        <v>25</v>
      </c>
      <c r="B562" s="34" t="s">
        <v>406</v>
      </c>
      <c r="C562" s="35">
        <v>2008.0</v>
      </c>
      <c r="D562" s="34" t="s">
        <v>5</v>
      </c>
      <c r="E562" s="34">
        <v>27.0</v>
      </c>
      <c r="F562" s="35">
        <v>4.1741995</v>
      </c>
    </row>
    <row r="563">
      <c r="A563" s="31" t="s">
        <v>25</v>
      </c>
      <c r="B563" s="34" t="s">
        <v>406</v>
      </c>
      <c r="C563" s="35">
        <v>2009.0</v>
      </c>
      <c r="D563" s="34" t="s">
        <v>5</v>
      </c>
      <c r="E563" s="34">
        <v>27.0</v>
      </c>
      <c r="F563" s="35">
        <v>4.06708492</v>
      </c>
    </row>
    <row r="564">
      <c r="A564" s="31" t="s">
        <v>25</v>
      </c>
      <c r="B564" s="34" t="s">
        <v>406</v>
      </c>
      <c r="C564" s="35">
        <v>2010.0</v>
      </c>
      <c r="D564" s="34" t="s">
        <v>5</v>
      </c>
      <c r="E564" s="34">
        <v>27.0</v>
      </c>
      <c r="F564" s="35">
        <v>4.5528511</v>
      </c>
    </row>
    <row r="565">
      <c r="A565" s="31" t="s">
        <v>25</v>
      </c>
      <c r="B565" s="34" t="s">
        <v>406</v>
      </c>
      <c r="C565" s="35">
        <v>2011.0</v>
      </c>
      <c r="D565" s="34" t="s">
        <v>5</v>
      </c>
      <c r="E565" s="34">
        <v>27.0</v>
      </c>
      <c r="F565" s="35">
        <v>5.11797454</v>
      </c>
    </row>
    <row r="566">
      <c r="A566" s="31" t="s">
        <v>25</v>
      </c>
      <c r="B566" s="34" t="s">
        <v>406</v>
      </c>
      <c r="C566" s="35">
        <v>2012.0</v>
      </c>
      <c r="D566" s="34" t="s">
        <v>5</v>
      </c>
      <c r="E566" s="34">
        <v>27.0</v>
      </c>
      <c r="F566" s="35">
        <v>5.86153325</v>
      </c>
    </row>
    <row r="567">
      <c r="A567" s="31" t="s">
        <v>25</v>
      </c>
      <c r="B567" s="34" t="s">
        <v>406</v>
      </c>
      <c r="C567" s="35">
        <v>2013.0</v>
      </c>
      <c r="D567" s="34" t="s">
        <v>5</v>
      </c>
      <c r="E567" s="34">
        <v>27.0</v>
      </c>
      <c r="F567" s="35">
        <v>5.57625075</v>
      </c>
    </row>
    <row r="568">
      <c r="A568" s="31" t="s">
        <v>25</v>
      </c>
      <c r="B568" s="34" t="s">
        <v>406</v>
      </c>
      <c r="C568" s="35">
        <v>2014.0</v>
      </c>
      <c r="D568" s="34" t="s">
        <v>5</v>
      </c>
      <c r="E568" s="34">
        <v>27.0</v>
      </c>
      <c r="F568" s="35">
        <v>3.89446771</v>
      </c>
    </row>
    <row r="569">
      <c r="A569" s="31" t="s">
        <v>25</v>
      </c>
      <c r="B569" s="34" t="s">
        <v>406</v>
      </c>
      <c r="C569" s="35">
        <v>2015.0</v>
      </c>
      <c r="D569" s="34" t="s">
        <v>5</v>
      </c>
      <c r="E569" s="34">
        <v>27.0</v>
      </c>
      <c r="F569" s="35">
        <v>5.22153799</v>
      </c>
    </row>
    <row r="570">
      <c r="A570" s="31" t="s">
        <v>25</v>
      </c>
      <c r="B570" s="34" t="s">
        <v>406</v>
      </c>
      <c r="C570" s="35">
        <v>2016.0</v>
      </c>
      <c r="D570" s="34" t="s">
        <v>5</v>
      </c>
      <c r="E570" s="34">
        <v>27.0</v>
      </c>
      <c r="F570" s="35">
        <v>4.70282308</v>
      </c>
    </row>
    <row r="571">
      <c r="A571" s="31" t="s">
        <v>25</v>
      </c>
      <c r="B571" s="34" t="s">
        <v>406</v>
      </c>
      <c r="C571" s="35">
        <v>2017.0</v>
      </c>
      <c r="D571" s="34" t="s">
        <v>5</v>
      </c>
      <c r="E571" s="34">
        <v>27.0</v>
      </c>
      <c r="F571" s="35">
        <v>6.13358775</v>
      </c>
    </row>
    <row r="572">
      <c r="A572" s="31" t="s">
        <v>25</v>
      </c>
      <c r="B572" s="34" t="s">
        <v>406</v>
      </c>
      <c r="C572" s="35">
        <v>2018.0</v>
      </c>
      <c r="D572" s="34" t="s">
        <v>5</v>
      </c>
      <c r="E572" s="34">
        <v>27.0</v>
      </c>
      <c r="F572" s="35">
        <v>6.00262811</v>
      </c>
    </row>
    <row r="573">
      <c r="A573" s="31" t="s">
        <v>25</v>
      </c>
      <c r="B573" s="34" t="s">
        <v>406</v>
      </c>
      <c r="C573" s="35">
        <v>2019.0</v>
      </c>
      <c r="D573" s="34" t="s">
        <v>5</v>
      </c>
      <c r="E573" s="34">
        <v>27.0</v>
      </c>
      <c r="F573" s="35">
        <v>7.40068805</v>
      </c>
    </row>
    <row r="574">
      <c r="A574" s="31" t="s">
        <v>25</v>
      </c>
      <c r="B574" s="34" t="s">
        <v>406</v>
      </c>
      <c r="C574" s="35">
        <v>2020.0</v>
      </c>
      <c r="D574" s="34" t="s">
        <v>5</v>
      </c>
      <c r="E574" s="34">
        <v>27.0</v>
      </c>
      <c r="F574" s="35">
        <v>8.26508098</v>
      </c>
    </row>
    <row r="575">
      <c r="A575" s="31" t="s">
        <v>25</v>
      </c>
      <c r="B575" s="34" t="s">
        <v>406</v>
      </c>
      <c r="C575" s="35">
        <v>2021.0</v>
      </c>
      <c r="D575" s="34" t="s">
        <v>5</v>
      </c>
      <c r="E575" s="34">
        <v>27.0</v>
      </c>
      <c r="F575" s="35">
        <v>9.42061588</v>
      </c>
    </row>
    <row r="576">
      <c r="A576" s="31" t="s">
        <v>25</v>
      </c>
      <c r="B576" s="34" t="s">
        <v>406</v>
      </c>
      <c r="C576" s="35">
        <v>2022.0</v>
      </c>
      <c r="D576" s="34" t="s">
        <v>5</v>
      </c>
      <c r="E576" s="34">
        <v>27.0</v>
      </c>
      <c r="F576" s="35">
        <v>9.56856153</v>
      </c>
    </row>
    <row r="577">
      <c r="A577" s="31" t="s">
        <v>26</v>
      </c>
      <c r="B577" s="34" t="s">
        <v>392</v>
      </c>
      <c r="C577" s="35">
        <v>1998.0</v>
      </c>
      <c r="D577" s="34" t="s">
        <v>5</v>
      </c>
      <c r="E577" s="34">
        <v>27.0</v>
      </c>
      <c r="F577" s="35">
        <v>4.26567605</v>
      </c>
    </row>
    <row r="578">
      <c r="A578" s="31" t="s">
        <v>26</v>
      </c>
      <c r="B578" s="34" t="s">
        <v>392</v>
      </c>
      <c r="C578" s="35">
        <v>1999.0</v>
      </c>
      <c r="D578" s="34" t="s">
        <v>5</v>
      </c>
      <c r="E578" s="34">
        <v>27.0</v>
      </c>
      <c r="F578" s="35">
        <v>6.04376382</v>
      </c>
    </row>
    <row r="579">
      <c r="A579" s="31" t="s">
        <v>26</v>
      </c>
      <c r="B579" s="34" t="s">
        <v>392</v>
      </c>
      <c r="C579" s="35">
        <v>2000.0</v>
      </c>
      <c r="D579" s="34" t="s">
        <v>5</v>
      </c>
      <c r="E579" s="34">
        <v>27.0</v>
      </c>
      <c r="F579" s="35">
        <v>6.10365787</v>
      </c>
    </row>
    <row r="580">
      <c r="A580" s="31" t="s">
        <v>26</v>
      </c>
      <c r="B580" s="34" t="s">
        <v>392</v>
      </c>
      <c r="C580" s="35">
        <v>2001.0</v>
      </c>
      <c r="D580" s="34" t="s">
        <v>5</v>
      </c>
      <c r="E580" s="34">
        <v>27.0</v>
      </c>
      <c r="F580" s="35">
        <v>5.1932691</v>
      </c>
    </row>
    <row r="581">
      <c r="A581" s="31" t="s">
        <v>26</v>
      </c>
      <c r="B581" s="34" t="s">
        <v>392</v>
      </c>
      <c r="C581" s="35">
        <v>2002.0</v>
      </c>
      <c r="D581" s="34" t="s">
        <v>5</v>
      </c>
      <c r="E581" s="34">
        <v>27.0</v>
      </c>
      <c r="F581" s="35">
        <v>5.06392701</v>
      </c>
    </row>
    <row r="582">
      <c r="A582" s="31" t="s">
        <v>26</v>
      </c>
      <c r="B582" s="34" t="s">
        <v>392</v>
      </c>
      <c r="C582" s="35">
        <v>2003.0</v>
      </c>
      <c r="D582" s="34" t="s">
        <v>5</v>
      </c>
      <c r="E582" s="34">
        <v>27.0</v>
      </c>
      <c r="F582" s="35">
        <v>6.49168193</v>
      </c>
    </row>
    <row r="583">
      <c r="A583" s="31" t="s">
        <v>26</v>
      </c>
      <c r="B583" s="34" t="s">
        <v>392</v>
      </c>
      <c r="C583" s="35">
        <v>2004.0</v>
      </c>
      <c r="D583" s="34" t="s">
        <v>5</v>
      </c>
      <c r="E583" s="34">
        <v>27.0</v>
      </c>
      <c r="F583" s="35">
        <v>5.94013826</v>
      </c>
    </row>
    <row r="584">
      <c r="A584" s="31" t="s">
        <v>26</v>
      </c>
      <c r="B584" s="34" t="s">
        <v>392</v>
      </c>
      <c r="C584" s="35">
        <v>2005.0</v>
      </c>
      <c r="D584" s="34" t="s">
        <v>5</v>
      </c>
      <c r="E584" s="34">
        <v>27.0</v>
      </c>
      <c r="F584" s="35">
        <v>6.14206325</v>
      </c>
    </row>
    <row r="585">
      <c r="A585" s="31" t="s">
        <v>26</v>
      </c>
      <c r="B585" s="34" t="s">
        <v>392</v>
      </c>
      <c r="C585" s="35">
        <v>2006.0</v>
      </c>
      <c r="D585" s="34" t="s">
        <v>5</v>
      </c>
      <c r="E585" s="34">
        <v>27.0</v>
      </c>
      <c r="F585" s="35">
        <v>8.7388847</v>
      </c>
    </row>
    <row r="586">
      <c r="A586" s="31" t="s">
        <v>26</v>
      </c>
      <c r="B586" s="34" t="s">
        <v>392</v>
      </c>
      <c r="C586" s="35">
        <v>2007.0</v>
      </c>
      <c r="D586" s="34" t="s">
        <v>5</v>
      </c>
      <c r="E586" s="34">
        <v>27.0</v>
      </c>
      <c r="F586" s="35">
        <v>15.7913883</v>
      </c>
    </row>
    <row r="587">
      <c r="A587" s="31" t="s">
        <v>26</v>
      </c>
      <c r="B587" s="34" t="s">
        <v>392</v>
      </c>
      <c r="C587" s="35">
        <v>2008.0</v>
      </c>
      <c r="D587" s="34" t="s">
        <v>5</v>
      </c>
      <c r="E587" s="34">
        <v>27.0</v>
      </c>
      <c r="F587" s="35">
        <v>10.6878595</v>
      </c>
    </row>
    <row r="588">
      <c r="A588" s="31" t="s">
        <v>26</v>
      </c>
      <c r="B588" s="34" t="s">
        <v>392</v>
      </c>
      <c r="C588" s="35">
        <v>2009.0</v>
      </c>
      <c r="D588" s="34" t="s">
        <v>5</v>
      </c>
      <c r="E588" s="34">
        <v>27.0</v>
      </c>
      <c r="F588" s="35">
        <v>11.6989311</v>
      </c>
    </row>
    <row r="589">
      <c r="A589" s="31" t="s">
        <v>26</v>
      </c>
      <c r="B589" s="34" t="s">
        <v>392</v>
      </c>
      <c r="C589" s="35">
        <v>2010.0</v>
      </c>
      <c r="D589" s="34" t="s">
        <v>5</v>
      </c>
      <c r="E589" s="34">
        <v>27.0</v>
      </c>
      <c r="F589" s="35">
        <v>9.82444754</v>
      </c>
    </row>
    <row r="590">
      <c r="A590" s="31" t="s">
        <v>26</v>
      </c>
      <c r="B590" s="34" t="s">
        <v>392</v>
      </c>
      <c r="C590" s="35">
        <v>2011.0</v>
      </c>
      <c r="D590" s="34" t="s">
        <v>5</v>
      </c>
      <c r="E590" s="34">
        <v>27.0</v>
      </c>
      <c r="F590" s="35">
        <v>8.73478451</v>
      </c>
    </row>
    <row r="591">
      <c r="A591" s="31" t="s">
        <v>26</v>
      </c>
      <c r="B591" s="34" t="s">
        <v>392</v>
      </c>
      <c r="C591" s="35">
        <v>2012.0</v>
      </c>
      <c r="D591" s="34" t="s">
        <v>5</v>
      </c>
      <c r="E591" s="34">
        <v>27.0</v>
      </c>
      <c r="F591" s="35">
        <v>10.1027251</v>
      </c>
    </row>
    <row r="592">
      <c r="A592" s="31" t="s">
        <v>26</v>
      </c>
      <c r="B592" s="34" t="s">
        <v>392</v>
      </c>
      <c r="C592" s="35">
        <v>2013.0</v>
      </c>
      <c r="D592" s="34" t="s">
        <v>5</v>
      </c>
      <c r="E592" s="34">
        <v>27.0</v>
      </c>
      <c r="F592" s="35">
        <v>9.35176564</v>
      </c>
    </row>
    <row r="593">
      <c r="A593" s="31" t="s">
        <v>26</v>
      </c>
      <c r="B593" s="34" t="s">
        <v>392</v>
      </c>
      <c r="C593" s="35">
        <v>2014.0</v>
      </c>
      <c r="D593" s="34" t="s">
        <v>5</v>
      </c>
      <c r="E593" s="34">
        <v>27.0</v>
      </c>
      <c r="F593" s="35">
        <v>7.8457499</v>
      </c>
    </row>
    <row r="594">
      <c r="A594" s="31" t="s">
        <v>26</v>
      </c>
      <c r="B594" s="34" t="s">
        <v>392</v>
      </c>
      <c r="C594" s="35">
        <v>2015.0</v>
      </c>
      <c r="D594" s="34" t="s">
        <v>5</v>
      </c>
      <c r="E594" s="34">
        <v>27.0</v>
      </c>
      <c r="F594" s="35">
        <v>9.00270596</v>
      </c>
    </row>
    <row r="595">
      <c r="A595" s="31" t="s">
        <v>26</v>
      </c>
      <c r="B595" s="34" t="s">
        <v>392</v>
      </c>
      <c r="C595" s="35">
        <v>2016.0</v>
      </c>
      <c r="D595" s="34" t="s">
        <v>5</v>
      </c>
      <c r="E595" s="34">
        <v>27.0</v>
      </c>
      <c r="F595" s="35">
        <v>7.70507678</v>
      </c>
    </row>
    <row r="596">
      <c r="A596" s="31" t="s">
        <v>26</v>
      </c>
      <c r="B596" s="34" t="s">
        <v>392</v>
      </c>
      <c r="C596" s="35">
        <v>2017.0</v>
      </c>
      <c r="D596" s="34" t="s">
        <v>5</v>
      </c>
      <c r="E596" s="34">
        <v>27.0</v>
      </c>
      <c r="F596" s="35">
        <v>7.97023501</v>
      </c>
    </row>
    <row r="597">
      <c r="A597" s="31" t="s">
        <v>26</v>
      </c>
      <c r="B597" s="34" t="s">
        <v>392</v>
      </c>
      <c r="C597" s="35">
        <v>2018.0</v>
      </c>
      <c r="D597" s="34" t="s">
        <v>5</v>
      </c>
      <c r="E597" s="34">
        <v>27.0</v>
      </c>
      <c r="F597" s="35">
        <v>7.07390876</v>
      </c>
    </row>
    <row r="598">
      <c r="A598" s="31" t="s">
        <v>26</v>
      </c>
      <c r="B598" s="34" t="s">
        <v>392</v>
      </c>
      <c r="C598" s="35">
        <v>2019.0</v>
      </c>
      <c r="D598" s="34" t="s">
        <v>5</v>
      </c>
      <c r="E598" s="34">
        <v>27.0</v>
      </c>
      <c r="F598" s="35">
        <v>7.22249073</v>
      </c>
    </row>
    <row r="599">
      <c r="A599" s="31" t="s">
        <v>26</v>
      </c>
      <c r="B599" s="34" t="s">
        <v>392</v>
      </c>
      <c r="C599" s="35">
        <v>2020.0</v>
      </c>
      <c r="D599" s="34" t="s">
        <v>5</v>
      </c>
      <c r="E599" s="34">
        <v>27.0</v>
      </c>
      <c r="F599" s="35">
        <v>9.27174158</v>
      </c>
    </row>
    <row r="600">
      <c r="A600" s="31" t="s">
        <v>26</v>
      </c>
      <c r="B600" s="34" t="s">
        <v>392</v>
      </c>
      <c r="C600" s="35">
        <v>2021.0</v>
      </c>
      <c r="D600" s="34" t="s">
        <v>5</v>
      </c>
      <c r="E600" s="34">
        <v>27.0</v>
      </c>
      <c r="F600" s="35">
        <v>8.62285739</v>
      </c>
    </row>
    <row r="601">
      <c r="A601" s="31" t="s">
        <v>26</v>
      </c>
      <c r="B601" s="34" t="s">
        <v>392</v>
      </c>
      <c r="C601" s="35">
        <v>2022.0</v>
      </c>
      <c r="D601" s="34" t="s">
        <v>5</v>
      </c>
      <c r="E601" s="34">
        <v>27.0</v>
      </c>
      <c r="F601" s="35">
        <v>7.83952344</v>
      </c>
    </row>
    <row r="602">
      <c r="A602" s="31" t="s">
        <v>27</v>
      </c>
      <c r="B602" s="34" t="s">
        <v>389</v>
      </c>
      <c r="C602" s="35">
        <v>1998.0</v>
      </c>
      <c r="D602" s="34" t="s">
        <v>5</v>
      </c>
      <c r="E602" s="34">
        <v>27.0</v>
      </c>
      <c r="F602" s="35">
        <v>3.3706292</v>
      </c>
    </row>
    <row r="603">
      <c r="A603" s="31" t="s">
        <v>27</v>
      </c>
      <c r="B603" s="34" t="s">
        <v>389</v>
      </c>
      <c r="C603" s="35">
        <v>1999.0</v>
      </c>
      <c r="D603" s="34" t="s">
        <v>5</v>
      </c>
      <c r="E603" s="34">
        <v>27.0</v>
      </c>
      <c r="F603" s="35">
        <v>3.90028806</v>
      </c>
    </row>
    <row r="604">
      <c r="A604" s="31" t="s">
        <v>27</v>
      </c>
      <c r="B604" s="34" t="s">
        <v>389</v>
      </c>
      <c r="C604" s="35">
        <v>2000.0</v>
      </c>
      <c r="D604" s="34" t="s">
        <v>5</v>
      </c>
      <c r="E604" s="34">
        <v>27.0</v>
      </c>
      <c r="F604" s="35">
        <v>4.6293111</v>
      </c>
    </row>
    <row r="605">
      <c r="A605" s="31" t="s">
        <v>27</v>
      </c>
      <c r="B605" s="34" t="s">
        <v>389</v>
      </c>
      <c r="C605" s="35">
        <v>2001.0</v>
      </c>
      <c r="D605" s="34" t="s">
        <v>5</v>
      </c>
      <c r="E605" s="34">
        <v>27.0</v>
      </c>
      <c r="F605" s="35">
        <v>4.82970664</v>
      </c>
    </row>
    <row r="606">
      <c r="A606" s="31" t="s">
        <v>27</v>
      </c>
      <c r="B606" s="34" t="s">
        <v>389</v>
      </c>
      <c r="C606" s="35">
        <v>2002.0</v>
      </c>
      <c r="D606" s="34" t="s">
        <v>5</v>
      </c>
      <c r="E606" s="34">
        <v>27.0</v>
      </c>
      <c r="F606" s="35">
        <v>5.06325962</v>
      </c>
    </row>
    <row r="607">
      <c r="A607" s="31" t="s">
        <v>27</v>
      </c>
      <c r="B607" s="34" t="s">
        <v>389</v>
      </c>
      <c r="C607" s="35">
        <v>2003.0</v>
      </c>
      <c r="D607" s="34" t="s">
        <v>5</v>
      </c>
      <c r="E607" s="34">
        <v>27.0</v>
      </c>
      <c r="F607" s="35">
        <v>4.59413485</v>
      </c>
    </row>
    <row r="608">
      <c r="A608" s="31" t="s">
        <v>27</v>
      </c>
      <c r="B608" s="34" t="s">
        <v>389</v>
      </c>
      <c r="C608" s="35">
        <v>2004.0</v>
      </c>
      <c r="D608" s="34" t="s">
        <v>5</v>
      </c>
      <c r="E608" s="34">
        <v>27.0</v>
      </c>
      <c r="F608" s="35">
        <v>5.43526759</v>
      </c>
    </row>
    <row r="609">
      <c r="A609" s="31" t="s">
        <v>27</v>
      </c>
      <c r="B609" s="34" t="s">
        <v>389</v>
      </c>
      <c r="C609" s="35">
        <v>2005.0</v>
      </c>
      <c r="D609" s="34" t="s">
        <v>5</v>
      </c>
      <c r="E609" s="34">
        <v>27.0</v>
      </c>
      <c r="F609" s="35">
        <v>4.25266273</v>
      </c>
    </row>
    <row r="610">
      <c r="A610" s="31" t="s">
        <v>27</v>
      </c>
      <c r="B610" s="34" t="s">
        <v>389</v>
      </c>
      <c r="C610" s="35">
        <v>2006.0</v>
      </c>
      <c r="D610" s="34" t="s">
        <v>5</v>
      </c>
      <c r="E610" s="34">
        <v>27.0</v>
      </c>
      <c r="F610" s="35">
        <v>5.15840264</v>
      </c>
    </row>
    <row r="611">
      <c r="A611" s="31" t="s">
        <v>27</v>
      </c>
      <c r="B611" s="34" t="s">
        <v>389</v>
      </c>
      <c r="C611" s="35">
        <v>2007.0</v>
      </c>
      <c r="D611" s="34" t="s">
        <v>5</v>
      </c>
      <c r="E611" s="34">
        <v>27.0</v>
      </c>
      <c r="F611" s="35">
        <v>4.70749767</v>
      </c>
    </row>
    <row r="612">
      <c r="A612" s="31" t="s">
        <v>27</v>
      </c>
      <c r="B612" s="34" t="s">
        <v>389</v>
      </c>
      <c r="C612" s="35">
        <v>2008.0</v>
      </c>
      <c r="D612" s="34" t="s">
        <v>5</v>
      </c>
      <c r="E612" s="34">
        <v>27.0</v>
      </c>
      <c r="F612" s="35">
        <v>5.38814198</v>
      </c>
    </row>
    <row r="613">
      <c r="A613" s="31" t="s">
        <v>27</v>
      </c>
      <c r="B613" s="34" t="s">
        <v>389</v>
      </c>
      <c r="C613" s="35">
        <v>2009.0</v>
      </c>
      <c r="D613" s="34" t="s">
        <v>5</v>
      </c>
      <c r="E613" s="34">
        <v>27.0</v>
      </c>
      <c r="F613" s="35">
        <v>5.93714138</v>
      </c>
    </row>
    <row r="614">
      <c r="A614" s="31" t="s">
        <v>27</v>
      </c>
      <c r="B614" s="34" t="s">
        <v>389</v>
      </c>
      <c r="C614" s="35">
        <v>2010.0</v>
      </c>
      <c r="D614" s="34" t="s">
        <v>5</v>
      </c>
      <c r="E614" s="34">
        <v>27.0</v>
      </c>
      <c r="F614" s="35">
        <v>6.20834212</v>
      </c>
    </row>
    <row r="615">
      <c r="A615" s="31" t="s">
        <v>27</v>
      </c>
      <c r="B615" s="34" t="s">
        <v>389</v>
      </c>
      <c r="C615" s="35">
        <v>2011.0</v>
      </c>
      <c r="D615" s="34" t="s">
        <v>5</v>
      </c>
      <c r="E615" s="34">
        <v>27.0</v>
      </c>
      <c r="F615" s="35">
        <v>5.94837262</v>
      </c>
    </row>
    <row r="616">
      <c r="A616" s="31" t="s">
        <v>27</v>
      </c>
      <c r="B616" s="34" t="s">
        <v>389</v>
      </c>
      <c r="C616" s="35">
        <v>2012.0</v>
      </c>
      <c r="D616" s="34" t="s">
        <v>5</v>
      </c>
      <c r="E616" s="34">
        <v>27.0</v>
      </c>
      <c r="F616" s="35">
        <v>5.84449861</v>
      </c>
    </row>
    <row r="617">
      <c r="A617" s="31" t="s">
        <v>27</v>
      </c>
      <c r="B617" s="34" t="s">
        <v>389</v>
      </c>
      <c r="C617" s="35">
        <v>2013.0</v>
      </c>
      <c r="D617" s="34" t="s">
        <v>5</v>
      </c>
      <c r="E617" s="34">
        <v>27.0</v>
      </c>
      <c r="F617" s="35">
        <v>5.74647854</v>
      </c>
    </row>
    <row r="618">
      <c r="A618" s="31" t="s">
        <v>27</v>
      </c>
      <c r="B618" s="34" t="s">
        <v>389</v>
      </c>
      <c r="C618" s="35">
        <v>2014.0</v>
      </c>
      <c r="D618" s="34" t="s">
        <v>5</v>
      </c>
      <c r="E618" s="34">
        <v>27.0</v>
      </c>
      <c r="F618" s="35">
        <v>6.2705401</v>
      </c>
    </row>
    <row r="619">
      <c r="A619" s="31" t="s">
        <v>27</v>
      </c>
      <c r="B619" s="34" t="s">
        <v>389</v>
      </c>
      <c r="C619" s="35">
        <v>2015.0</v>
      </c>
      <c r="D619" s="34" t="s">
        <v>5</v>
      </c>
      <c r="E619" s="34">
        <v>27.0</v>
      </c>
      <c r="F619" s="35">
        <v>5.89566895</v>
      </c>
    </row>
    <row r="620">
      <c r="A620" s="31" t="s">
        <v>27</v>
      </c>
      <c r="B620" s="34" t="s">
        <v>389</v>
      </c>
      <c r="C620" s="35">
        <v>2016.0</v>
      </c>
      <c r="D620" s="34" t="s">
        <v>5</v>
      </c>
      <c r="E620" s="34">
        <v>27.0</v>
      </c>
      <c r="F620" s="35">
        <v>6.39121369</v>
      </c>
    </row>
    <row r="621">
      <c r="A621" s="31" t="s">
        <v>27</v>
      </c>
      <c r="B621" s="34" t="s">
        <v>389</v>
      </c>
      <c r="C621" s="35">
        <v>2017.0</v>
      </c>
      <c r="D621" s="34" t="s">
        <v>5</v>
      </c>
      <c r="E621" s="34">
        <v>27.0</v>
      </c>
      <c r="F621" s="35">
        <v>7.06002476</v>
      </c>
    </row>
    <row r="622">
      <c r="A622" s="31" t="s">
        <v>27</v>
      </c>
      <c r="B622" s="34" t="s">
        <v>389</v>
      </c>
      <c r="C622" s="35">
        <v>2018.0</v>
      </c>
      <c r="D622" s="34" t="s">
        <v>5</v>
      </c>
      <c r="E622" s="34">
        <v>27.0</v>
      </c>
      <c r="F622" s="35">
        <v>7.19018497</v>
      </c>
    </row>
    <row r="623">
      <c r="A623" s="31" t="s">
        <v>27</v>
      </c>
      <c r="B623" s="34" t="s">
        <v>389</v>
      </c>
      <c r="C623" s="35">
        <v>2019.0</v>
      </c>
      <c r="D623" s="34" t="s">
        <v>5</v>
      </c>
      <c r="E623" s="34">
        <v>27.0</v>
      </c>
      <c r="F623" s="35">
        <v>8.36912096</v>
      </c>
    </row>
    <row r="624">
      <c r="A624" s="31" t="s">
        <v>27</v>
      </c>
      <c r="B624" s="34" t="s">
        <v>389</v>
      </c>
      <c r="C624" s="35">
        <v>2020.0</v>
      </c>
      <c r="D624" s="34" t="s">
        <v>5</v>
      </c>
      <c r="E624" s="34">
        <v>27.0</v>
      </c>
      <c r="F624" s="35">
        <v>8.98423476</v>
      </c>
    </row>
    <row r="625">
      <c r="A625" s="31" t="s">
        <v>27</v>
      </c>
      <c r="B625" s="34" t="s">
        <v>389</v>
      </c>
      <c r="C625" s="35">
        <v>2021.0</v>
      </c>
      <c r="D625" s="34" t="s">
        <v>5</v>
      </c>
      <c r="E625" s="34">
        <v>27.0</v>
      </c>
      <c r="F625" s="35">
        <v>9.77200729</v>
      </c>
    </row>
    <row r="626">
      <c r="A626" s="31" t="s">
        <v>27</v>
      </c>
      <c r="B626" s="34" t="s">
        <v>389</v>
      </c>
      <c r="C626" s="35">
        <v>2022.0</v>
      </c>
      <c r="D626" s="34" t="s">
        <v>5</v>
      </c>
      <c r="E626" s="34">
        <v>27.0</v>
      </c>
      <c r="F626" s="35">
        <v>9.29189241</v>
      </c>
    </row>
    <row r="627">
      <c r="A627" s="31" t="s">
        <v>28</v>
      </c>
      <c r="B627" s="34" t="s">
        <v>391</v>
      </c>
      <c r="C627" s="35">
        <v>1998.0</v>
      </c>
      <c r="D627" s="34" t="s">
        <v>5</v>
      </c>
      <c r="E627" s="34">
        <v>27.0</v>
      </c>
      <c r="F627" s="35">
        <v>3.11114017</v>
      </c>
    </row>
    <row r="628">
      <c r="A628" s="31" t="s">
        <v>28</v>
      </c>
      <c r="B628" s="34" t="s">
        <v>391</v>
      </c>
      <c r="C628" s="35">
        <v>1999.0</v>
      </c>
      <c r="D628" s="34" t="s">
        <v>5</v>
      </c>
      <c r="E628" s="34">
        <v>27.0</v>
      </c>
      <c r="F628" s="35">
        <v>2.81198374</v>
      </c>
    </row>
    <row r="629">
      <c r="A629" s="31" t="s">
        <v>28</v>
      </c>
      <c r="B629" s="34" t="s">
        <v>391</v>
      </c>
      <c r="C629" s="35">
        <v>2000.0</v>
      </c>
      <c r="D629" s="34" t="s">
        <v>5</v>
      </c>
      <c r="E629" s="34">
        <v>27.0</v>
      </c>
      <c r="F629" s="35">
        <v>2.82944969</v>
      </c>
    </row>
    <row r="630">
      <c r="A630" s="31" t="s">
        <v>28</v>
      </c>
      <c r="B630" s="34" t="s">
        <v>391</v>
      </c>
      <c r="C630" s="35">
        <v>2001.0</v>
      </c>
      <c r="D630" s="34" t="s">
        <v>5</v>
      </c>
      <c r="E630" s="34">
        <v>27.0</v>
      </c>
      <c r="F630" s="35">
        <v>3.15290756</v>
      </c>
    </row>
    <row r="631">
      <c r="A631" s="31" t="s">
        <v>28</v>
      </c>
      <c r="B631" s="34" t="s">
        <v>391</v>
      </c>
      <c r="C631" s="35">
        <v>2002.0</v>
      </c>
      <c r="D631" s="34" t="s">
        <v>5</v>
      </c>
      <c r="E631" s="34">
        <v>27.0</v>
      </c>
      <c r="F631" s="35">
        <v>3.54551256</v>
      </c>
    </row>
    <row r="632">
      <c r="A632" s="31" t="s">
        <v>28</v>
      </c>
      <c r="B632" s="34" t="s">
        <v>391</v>
      </c>
      <c r="C632" s="35">
        <v>2003.0</v>
      </c>
      <c r="D632" s="34" t="s">
        <v>5</v>
      </c>
      <c r="E632" s="34">
        <v>27.0</v>
      </c>
      <c r="F632" s="35">
        <v>4.34799047</v>
      </c>
    </row>
    <row r="633">
      <c r="A633" s="31" t="s">
        <v>28</v>
      </c>
      <c r="B633" s="34" t="s">
        <v>391</v>
      </c>
      <c r="C633" s="35">
        <v>2004.0</v>
      </c>
      <c r="D633" s="34" t="s">
        <v>5</v>
      </c>
      <c r="E633" s="34">
        <v>27.0</v>
      </c>
      <c r="F633" s="35">
        <v>3.30124251</v>
      </c>
    </row>
    <row r="634">
      <c r="A634" s="31" t="s">
        <v>28</v>
      </c>
      <c r="B634" s="34" t="s">
        <v>391</v>
      </c>
      <c r="C634" s="35">
        <v>2005.0</v>
      </c>
      <c r="D634" s="34" t="s">
        <v>5</v>
      </c>
      <c r="E634" s="34">
        <v>27.0</v>
      </c>
      <c r="F634" s="35">
        <v>3.9448642</v>
      </c>
    </row>
    <row r="635">
      <c r="A635" s="31" t="s">
        <v>28</v>
      </c>
      <c r="B635" s="34" t="s">
        <v>391</v>
      </c>
      <c r="C635" s="35">
        <v>2006.0</v>
      </c>
      <c r="D635" s="34" t="s">
        <v>5</v>
      </c>
      <c r="E635" s="34">
        <v>27.0</v>
      </c>
      <c r="F635" s="35">
        <v>3.02445753</v>
      </c>
    </row>
    <row r="636">
      <c r="A636" s="31" t="s">
        <v>28</v>
      </c>
      <c r="B636" s="34" t="s">
        <v>391</v>
      </c>
      <c r="C636" s="35">
        <v>2007.0</v>
      </c>
      <c r="D636" s="34" t="s">
        <v>5</v>
      </c>
      <c r="E636" s="34">
        <v>27.0</v>
      </c>
      <c r="F636" s="35">
        <v>3.46918035</v>
      </c>
    </row>
    <row r="637">
      <c r="A637" s="31" t="s">
        <v>28</v>
      </c>
      <c r="B637" s="34" t="s">
        <v>391</v>
      </c>
      <c r="C637" s="35">
        <v>2008.0</v>
      </c>
      <c r="D637" s="34" t="s">
        <v>5</v>
      </c>
      <c r="E637" s="34">
        <v>27.0</v>
      </c>
      <c r="F637" s="35">
        <v>3.39691098</v>
      </c>
    </row>
    <row r="638">
      <c r="A638" s="31" t="s">
        <v>28</v>
      </c>
      <c r="B638" s="34" t="s">
        <v>391</v>
      </c>
      <c r="C638" s="35">
        <v>2009.0</v>
      </c>
      <c r="D638" s="34" t="s">
        <v>5</v>
      </c>
      <c r="E638" s="34">
        <v>27.0</v>
      </c>
      <c r="F638" s="35">
        <v>3.61250872</v>
      </c>
    </row>
    <row r="639">
      <c r="A639" s="31" t="s">
        <v>28</v>
      </c>
      <c r="B639" s="34" t="s">
        <v>391</v>
      </c>
      <c r="C639" s="35">
        <v>2010.0</v>
      </c>
      <c r="D639" s="34" t="s">
        <v>5</v>
      </c>
      <c r="E639" s="34">
        <v>27.0</v>
      </c>
      <c r="F639" s="35">
        <v>3.99503202</v>
      </c>
    </row>
    <row r="640">
      <c r="A640" s="31" t="s">
        <v>28</v>
      </c>
      <c r="B640" s="34" t="s">
        <v>391</v>
      </c>
      <c r="C640" s="35">
        <v>2011.0</v>
      </c>
      <c r="D640" s="34" t="s">
        <v>5</v>
      </c>
      <c r="E640" s="34">
        <v>27.0</v>
      </c>
      <c r="F640" s="35">
        <v>3.86828726</v>
      </c>
    </row>
    <row r="641">
      <c r="A641" s="31" t="s">
        <v>28</v>
      </c>
      <c r="B641" s="34" t="s">
        <v>391</v>
      </c>
      <c r="C641" s="35">
        <v>2012.0</v>
      </c>
      <c r="D641" s="34" t="s">
        <v>5</v>
      </c>
      <c r="E641" s="34">
        <v>27.0</v>
      </c>
      <c r="F641" s="35">
        <v>3.39898992</v>
      </c>
    </row>
    <row r="642">
      <c r="A642" s="31" t="s">
        <v>28</v>
      </c>
      <c r="B642" s="34" t="s">
        <v>391</v>
      </c>
      <c r="C642" s="35">
        <v>2013.0</v>
      </c>
      <c r="D642" s="34" t="s">
        <v>5</v>
      </c>
      <c r="E642" s="34">
        <v>27.0</v>
      </c>
      <c r="F642" s="35">
        <v>4.16427136</v>
      </c>
    </row>
    <row r="643">
      <c r="A643" s="31" t="s">
        <v>28</v>
      </c>
      <c r="B643" s="34" t="s">
        <v>391</v>
      </c>
      <c r="C643" s="35">
        <v>2014.0</v>
      </c>
      <c r="D643" s="34" t="s">
        <v>5</v>
      </c>
      <c r="E643" s="34">
        <v>27.0</v>
      </c>
      <c r="F643" s="35">
        <v>4.77830822</v>
      </c>
    </row>
    <row r="644">
      <c r="A644" s="31" t="s">
        <v>28</v>
      </c>
      <c r="B644" s="34" t="s">
        <v>391</v>
      </c>
      <c r="C644" s="35">
        <v>2015.0</v>
      </c>
      <c r="D644" s="34" t="s">
        <v>5</v>
      </c>
      <c r="E644" s="34">
        <v>27.0</v>
      </c>
      <c r="F644" s="35">
        <v>4.70264699</v>
      </c>
    </row>
    <row r="645">
      <c r="A645" s="31" t="s">
        <v>28</v>
      </c>
      <c r="B645" s="34" t="s">
        <v>391</v>
      </c>
      <c r="C645" s="35">
        <v>2016.0</v>
      </c>
      <c r="D645" s="34" t="s">
        <v>5</v>
      </c>
      <c r="E645" s="34">
        <v>27.0</v>
      </c>
      <c r="F645" s="35">
        <v>5.440639</v>
      </c>
    </row>
    <row r="646">
      <c r="A646" s="31" t="s">
        <v>28</v>
      </c>
      <c r="B646" s="34" t="s">
        <v>391</v>
      </c>
      <c r="C646" s="35">
        <v>2017.0</v>
      </c>
      <c r="D646" s="34" t="s">
        <v>5</v>
      </c>
      <c r="E646" s="34">
        <v>27.0</v>
      </c>
      <c r="F646" s="35">
        <v>5.52017641</v>
      </c>
    </row>
    <row r="647">
      <c r="A647" s="31" t="s">
        <v>28</v>
      </c>
      <c r="B647" s="34" t="s">
        <v>391</v>
      </c>
      <c r="C647" s="35">
        <v>2018.0</v>
      </c>
      <c r="D647" s="34" t="s">
        <v>5</v>
      </c>
      <c r="E647" s="34">
        <v>27.0</v>
      </c>
      <c r="F647" s="35">
        <v>4.41892163</v>
      </c>
    </row>
    <row r="648">
      <c r="A648" s="31" t="s">
        <v>28</v>
      </c>
      <c r="B648" s="34" t="s">
        <v>391</v>
      </c>
      <c r="C648" s="35">
        <v>2019.0</v>
      </c>
      <c r="D648" s="34" t="s">
        <v>5</v>
      </c>
      <c r="E648" s="34">
        <v>27.0</v>
      </c>
      <c r="F648" s="35">
        <v>4.95694308</v>
      </c>
    </row>
    <row r="649">
      <c r="A649" s="31" t="s">
        <v>28</v>
      </c>
      <c r="B649" s="34" t="s">
        <v>391</v>
      </c>
      <c r="C649" s="35">
        <v>2020.0</v>
      </c>
      <c r="D649" s="34" t="s">
        <v>5</v>
      </c>
      <c r="E649" s="34">
        <v>27.0</v>
      </c>
      <c r="F649" s="35">
        <v>3.73404144</v>
      </c>
    </row>
    <row r="650">
      <c r="A650" s="31" t="s">
        <v>28</v>
      </c>
      <c r="B650" s="34" t="s">
        <v>391</v>
      </c>
      <c r="C650" s="35">
        <v>2021.0</v>
      </c>
      <c r="D650" s="34" t="s">
        <v>5</v>
      </c>
      <c r="E650" s="34">
        <v>27.0</v>
      </c>
      <c r="F650" s="35">
        <v>5.52160968</v>
      </c>
    </row>
    <row r="651">
      <c r="A651" s="31" t="s">
        <v>28</v>
      </c>
      <c r="B651" s="34" t="s">
        <v>391</v>
      </c>
      <c r="C651" s="35">
        <v>2022.0</v>
      </c>
      <c r="D651" s="34" t="s">
        <v>5</v>
      </c>
      <c r="E651" s="34">
        <v>27.0</v>
      </c>
      <c r="F651" s="35">
        <v>5.61172626</v>
      </c>
    </row>
    <row r="652">
      <c r="A652" s="31" t="s">
        <v>29</v>
      </c>
      <c r="B652" s="34" t="s">
        <v>396</v>
      </c>
      <c r="C652" s="35">
        <v>1998.0</v>
      </c>
      <c r="D652" s="34" t="s">
        <v>5</v>
      </c>
      <c r="E652" s="34">
        <v>27.0</v>
      </c>
      <c r="F652" s="35">
        <v>5.48639872</v>
      </c>
    </row>
    <row r="653">
      <c r="A653" s="31" t="s">
        <v>29</v>
      </c>
      <c r="B653" s="34" t="s">
        <v>396</v>
      </c>
      <c r="C653" s="35">
        <v>1999.0</v>
      </c>
      <c r="D653" s="34" t="s">
        <v>5</v>
      </c>
      <c r="E653" s="34">
        <v>27.0</v>
      </c>
      <c r="F653" s="35">
        <v>5.8697463</v>
      </c>
    </row>
    <row r="654">
      <c r="A654" s="31" t="s">
        <v>29</v>
      </c>
      <c r="B654" s="34" t="s">
        <v>396</v>
      </c>
      <c r="C654" s="35">
        <v>2000.0</v>
      </c>
      <c r="D654" s="34" t="s">
        <v>5</v>
      </c>
      <c r="E654" s="34">
        <v>27.0</v>
      </c>
      <c r="F654" s="35">
        <v>5.79071046</v>
      </c>
    </row>
    <row r="655">
      <c r="A655" s="31" t="s">
        <v>29</v>
      </c>
      <c r="B655" s="34" t="s">
        <v>396</v>
      </c>
      <c r="C655" s="35">
        <v>2001.0</v>
      </c>
      <c r="D655" s="34" t="s">
        <v>5</v>
      </c>
      <c r="E655" s="34">
        <v>27.0</v>
      </c>
      <c r="F655" s="35">
        <v>7.39051388</v>
      </c>
    </row>
    <row r="656">
      <c r="A656" s="31" t="s">
        <v>29</v>
      </c>
      <c r="B656" s="34" t="s">
        <v>396</v>
      </c>
      <c r="C656" s="35">
        <v>2002.0</v>
      </c>
      <c r="D656" s="34" t="s">
        <v>5</v>
      </c>
      <c r="E656" s="34">
        <v>27.0</v>
      </c>
      <c r="F656" s="35">
        <v>6.83566714</v>
      </c>
    </row>
    <row r="657">
      <c r="A657" s="31" t="s">
        <v>29</v>
      </c>
      <c r="B657" s="34" t="s">
        <v>396</v>
      </c>
      <c r="C657" s="35">
        <v>2003.0</v>
      </c>
      <c r="D657" s="34" t="s">
        <v>5</v>
      </c>
      <c r="E657" s="34">
        <v>27.0</v>
      </c>
      <c r="F657" s="35">
        <v>7.39156656</v>
      </c>
    </row>
    <row r="658">
      <c r="A658" s="31" t="s">
        <v>29</v>
      </c>
      <c r="B658" s="34" t="s">
        <v>396</v>
      </c>
      <c r="C658" s="35">
        <v>2004.0</v>
      </c>
      <c r="D658" s="34" t="s">
        <v>5</v>
      </c>
      <c r="E658" s="34">
        <v>27.0</v>
      </c>
      <c r="F658" s="35">
        <v>6.23757906</v>
      </c>
    </row>
    <row r="659">
      <c r="A659" s="31" t="s">
        <v>29</v>
      </c>
      <c r="B659" s="34" t="s">
        <v>396</v>
      </c>
      <c r="C659" s="35">
        <v>2005.0</v>
      </c>
      <c r="D659" s="34" t="s">
        <v>5</v>
      </c>
      <c r="E659" s="34">
        <v>27.0</v>
      </c>
      <c r="F659" s="35">
        <v>6.78547616</v>
      </c>
    </row>
    <row r="660">
      <c r="A660" s="31" t="s">
        <v>29</v>
      </c>
      <c r="B660" s="34" t="s">
        <v>396</v>
      </c>
      <c r="C660" s="35">
        <v>2006.0</v>
      </c>
      <c r="D660" s="34" t="s">
        <v>5</v>
      </c>
      <c r="E660" s="34">
        <v>27.0</v>
      </c>
      <c r="F660" s="35">
        <v>6.34701654</v>
      </c>
    </row>
    <row r="661">
      <c r="A661" s="31" t="s">
        <v>29</v>
      </c>
      <c r="B661" s="34" t="s">
        <v>396</v>
      </c>
      <c r="C661" s="35">
        <v>2007.0</v>
      </c>
      <c r="D661" s="34" t="s">
        <v>5</v>
      </c>
      <c r="E661" s="34">
        <v>27.0</v>
      </c>
      <c r="F661" s="35">
        <v>6.57942145</v>
      </c>
    </row>
    <row r="662">
      <c r="A662" s="31" t="s">
        <v>29</v>
      </c>
      <c r="B662" s="34" t="s">
        <v>396</v>
      </c>
      <c r="C662" s="35">
        <v>2008.0</v>
      </c>
      <c r="D662" s="34" t="s">
        <v>5</v>
      </c>
      <c r="E662" s="34">
        <v>27.0</v>
      </c>
      <c r="F662" s="35">
        <v>7.29642775</v>
      </c>
    </row>
    <row r="663">
      <c r="A663" s="31" t="s">
        <v>29</v>
      </c>
      <c r="B663" s="34" t="s">
        <v>396</v>
      </c>
      <c r="C663" s="35">
        <v>2009.0</v>
      </c>
      <c r="D663" s="34" t="s">
        <v>5</v>
      </c>
      <c r="E663" s="34">
        <v>27.0</v>
      </c>
      <c r="F663" s="35">
        <v>6.59067183</v>
      </c>
    </row>
    <row r="664">
      <c r="A664" s="31" t="s">
        <v>29</v>
      </c>
      <c r="B664" s="34" t="s">
        <v>396</v>
      </c>
      <c r="C664" s="35">
        <v>2010.0</v>
      </c>
      <c r="D664" s="34" t="s">
        <v>5</v>
      </c>
      <c r="E664" s="34">
        <v>27.0</v>
      </c>
      <c r="F664" s="35">
        <v>6.28654749</v>
      </c>
    </row>
    <row r="665">
      <c r="A665" s="31" t="s">
        <v>29</v>
      </c>
      <c r="B665" s="34" t="s">
        <v>396</v>
      </c>
      <c r="C665" s="35">
        <v>2011.0</v>
      </c>
      <c r="D665" s="34" t="s">
        <v>5</v>
      </c>
      <c r="E665" s="34">
        <v>27.0</v>
      </c>
      <c r="F665" s="35">
        <v>6.47459902</v>
      </c>
    </row>
    <row r="666">
      <c r="A666" s="31" t="s">
        <v>29</v>
      </c>
      <c r="B666" s="34" t="s">
        <v>396</v>
      </c>
      <c r="C666" s="35">
        <v>2012.0</v>
      </c>
      <c r="D666" s="34" t="s">
        <v>5</v>
      </c>
      <c r="E666" s="34">
        <v>27.0</v>
      </c>
      <c r="F666" s="35">
        <v>6.5922979</v>
      </c>
    </row>
    <row r="667">
      <c r="A667" s="31" t="s">
        <v>29</v>
      </c>
      <c r="B667" s="34" t="s">
        <v>396</v>
      </c>
      <c r="C667" s="35">
        <v>2013.0</v>
      </c>
      <c r="D667" s="34" t="s">
        <v>5</v>
      </c>
      <c r="E667" s="34">
        <v>27.0</v>
      </c>
      <c r="F667" s="35">
        <v>8.37098511</v>
      </c>
    </row>
    <row r="668">
      <c r="A668" s="31" t="s">
        <v>29</v>
      </c>
      <c r="B668" s="34" t="s">
        <v>396</v>
      </c>
      <c r="C668" s="35">
        <v>2014.0</v>
      </c>
      <c r="D668" s="34" t="s">
        <v>5</v>
      </c>
      <c r="E668" s="34">
        <v>27.0</v>
      </c>
      <c r="F668" s="35">
        <v>8.22536668</v>
      </c>
    </row>
    <row r="669">
      <c r="A669" s="31" t="s">
        <v>29</v>
      </c>
      <c r="B669" s="34" t="s">
        <v>396</v>
      </c>
      <c r="C669" s="35">
        <v>2015.0</v>
      </c>
      <c r="D669" s="34" t="s">
        <v>5</v>
      </c>
      <c r="E669" s="34">
        <v>27.0</v>
      </c>
      <c r="F669" s="35">
        <v>8.58839546</v>
      </c>
    </row>
    <row r="670">
      <c r="A670" s="31" t="s">
        <v>29</v>
      </c>
      <c r="B670" s="34" t="s">
        <v>396</v>
      </c>
      <c r="C670" s="35">
        <v>2016.0</v>
      </c>
      <c r="D670" s="34" t="s">
        <v>5</v>
      </c>
      <c r="E670" s="34">
        <v>27.0</v>
      </c>
      <c r="F670" s="35">
        <v>7.46367535</v>
      </c>
    </row>
    <row r="671">
      <c r="A671" s="31" t="s">
        <v>29</v>
      </c>
      <c r="B671" s="34" t="s">
        <v>396</v>
      </c>
      <c r="C671" s="35">
        <v>2017.0</v>
      </c>
      <c r="D671" s="34" t="s">
        <v>5</v>
      </c>
      <c r="E671" s="34">
        <v>27.0</v>
      </c>
      <c r="F671" s="35">
        <v>8.97851686</v>
      </c>
    </row>
    <row r="672">
      <c r="A672" s="31" t="s">
        <v>29</v>
      </c>
      <c r="B672" s="34" t="s">
        <v>396</v>
      </c>
      <c r="C672" s="35">
        <v>2018.0</v>
      </c>
      <c r="D672" s="34" t="s">
        <v>5</v>
      </c>
      <c r="E672" s="34">
        <v>27.0</v>
      </c>
      <c r="F672" s="35">
        <v>9.0178848</v>
      </c>
    </row>
    <row r="673">
      <c r="A673" s="31" t="s">
        <v>29</v>
      </c>
      <c r="B673" s="34" t="s">
        <v>396</v>
      </c>
      <c r="C673" s="35">
        <v>2019.0</v>
      </c>
      <c r="D673" s="34" t="s">
        <v>5</v>
      </c>
      <c r="E673" s="34">
        <v>27.0</v>
      </c>
      <c r="F673" s="35">
        <v>8.82054846</v>
      </c>
    </row>
    <row r="674">
      <c r="A674" s="31" t="s">
        <v>29</v>
      </c>
      <c r="B674" s="34" t="s">
        <v>396</v>
      </c>
      <c r="C674" s="35">
        <v>2020.0</v>
      </c>
      <c r="D674" s="34" t="s">
        <v>5</v>
      </c>
      <c r="E674" s="34">
        <v>27.0</v>
      </c>
      <c r="F674" s="35">
        <v>10.1256176</v>
      </c>
    </row>
    <row r="675">
      <c r="A675" s="31" t="s">
        <v>29</v>
      </c>
      <c r="B675" s="34" t="s">
        <v>396</v>
      </c>
      <c r="C675" s="35">
        <v>2021.0</v>
      </c>
      <c r="D675" s="34" t="s">
        <v>5</v>
      </c>
      <c r="E675" s="34">
        <v>27.0</v>
      </c>
      <c r="F675" s="35">
        <v>10.8460336</v>
      </c>
    </row>
    <row r="676">
      <c r="A676" s="31" t="s">
        <v>29</v>
      </c>
      <c r="B676" s="34" t="s">
        <v>396</v>
      </c>
      <c r="C676" s="35">
        <v>2022.0</v>
      </c>
      <c r="D676" s="34" t="s">
        <v>5</v>
      </c>
      <c r="E676" s="34">
        <v>27.0</v>
      </c>
      <c r="F676" s="35">
        <v>9.14397933</v>
      </c>
    </row>
    <row r="677">
      <c r="A677" s="31" t="s">
        <v>30</v>
      </c>
      <c r="B677" s="34" t="s">
        <v>376</v>
      </c>
      <c r="C677" s="35">
        <v>1998.0</v>
      </c>
      <c r="D677" s="34" t="s">
        <v>5</v>
      </c>
      <c r="E677" s="34">
        <v>27.0</v>
      </c>
      <c r="F677" s="35">
        <v>7.63518957</v>
      </c>
    </row>
    <row r="678">
      <c r="A678" s="31" t="s">
        <v>30</v>
      </c>
      <c r="B678" s="34" t="s">
        <v>376</v>
      </c>
      <c r="C678" s="35">
        <v>1999.0</v>
      </c>
      <c r="D678" s="34" t="s">
        <v>5</v>
      </c>
      <c r="E678" s="34">
        <v>27.0</v>
      </c>
      <c r="F678" s="35">
        <v>8.34765297</v>
      </c>
    </row>
    <row r="679">
      <c r="A679" s="31" t="s">
        <v>30</v>
      </c>
      <c r="B679" s="34" t="s">
        <v>376</v>
      </c>
      <c r="C679" s="35">
        <v>2000.0</v>
      </c>
      <c r="D679" s="34" t="s">
        <v>5</v>
      </c>
      <c r="E679" s="34">
        <v>27.0</v>
      </c>
      <c r="F679" s="35">
        <v>8.64080634</v>
      </c>
    </row>
    <row r="680">
      <c r="A680" s="31" t="s">
        <v>30</v>
      </c>
      <c r="B680" s="34" t="s">
        <v>376</v>
      </c>
      <c r="C680" s="35">
        <v>2001.0</v>
      </c>
      <c r="D680" s="34" t="s">
        <v>5</v>
      </c>
      <c r="E680" s="34">
        <v>27.0</v>
      </c>
      <c r="F680" s="35">
        <v>8.5293335</v>
      </c>
    </row>
    <row r="681">
      <c r="A681" s="31" t="s">
        <v>30</v>
      </c>
      <c r="B681" s="34" t="s">
        <v>376</v>
      </c>
      <c r="C681" s="35">
        <v>2002.0</v>
      </c>
      <c r="D681" s="34" t="s">
        <v>5</v>
      </c>
      <c r="E681" s="34">
        <v>27.0</v>
      </c>
      <c r="F681" s="35">
        <v>8.97147123</v>
      </c>
    </row>
    <row r="682">
      <c r="A682" s="31" t="s">
        <v>30</v>
      </c>
      <c r="B682" s="34" t="s">
        <v>376</v>
      </c>
      <c r="C682" s="35">
        <v>2003.0</v>
      </c>
      <c r="D682" s="34" t="s">
        <v>5</v>
      </c>
      <c r="E682" s="34">
        <v>27.0</v>
      </c>
      <c r="F682" s="35">
        <v>8.55628168</v>
      </c>
    </row>
    <row r="683">
      <c r="A683" s="31" t="s">
        <v>30</v>
      </c>
      <c r="B683" s="34" t="s">
        <v>376</v>
      </c>
      <c r="C683" s="35">
        <v>2004.0</v>
      </c>
      <c r="D683" s="34" t="s">
        <v>5</v>
      </c>
      <c r="E683" s="34">
        <v>27.0</v>
      </c>
      <c r="F683" s="35">
        <v>8.84274939</v>
      </c>
    </row>
    <row r="684">
      <c r="A684" s="31" t="s">
        <v>30</v>
      </c>
      <c r="B684" s="34" t="s">
        <v>376</v>
      </c>
      <c r="C684" s="35">
        <v>2005.0</v>
      </c>
      <c r="D684" s="34" t="s">
        <v>5</v>
      </c>
      <c r="E684" s="34">
        <v>27.0</v>
      </c>
      <c r="F684" s="35">
        <v>9.16349863</v>
      </c>
    </row>
    <row r="685">
      <c r="A685" s="31" t="s">
        <v>30</v>
      </c>
      <c r="B685" s="34" t="s">
        <v>376</v>
      </c>
      <c r="C685" s="35">
        <v>2006.0</v>
      </c>
      <c r="D685" s="34" t="s">
        <v>5</v>
      </c>
      <c r="E685" s="34">
        <v>27.0</v>
      </c>
      <c r="F685" s="35">
        <v>8.72167422</v>
      </c>
    </row>
    <row r="686">
      <c r="A686" s="31" t="s">
        <v>30</v>
      </c>
      <c r="B686" s="34" t="s">
        <v>376</v>
      </c>
      <c r="C686" s="35">
        <v>2007.0</v>
      </c>
      <c r="D686" s="34" t="s">
        <v>5</v>
      </c>
      <c r="E686" s="34">
        <v>27.0</v>
      </c>
      <c r="F686" s="35">
        <v>9.4775578</v>
      </c>
    </row>
    <row r="687">
      <c r="A687" s="31" t="s">
        <v>30</v>
      </c>
      <c r="B687" s="34" t="s">
        <v>376</v>
      </c>
      <c r="C687" s="35">
        <v>2008.0</v>
      </c>
      <c r="D687" s="34" t="s">
        <v>5</v>
      </c>
      <c r="E687" s="34">
        <v>27.0</v>
      </c>
      <c r="F687" s="35">
        <v>8.59428571</v>
      </c>
    </row>
    <row r="688">
      <c r="A688" s="31" t="s">
        <v>30</v>
      </c>
      <c r="B688" s="34" t="s">
        <v>376</v>
      </c>
      <c r="C688" s="35">
        <v>2009.0</v>
      </c>
      <c r="D688" s="34" t="s">
        <v>5</v>
      </c>
      <c r="E688" s="34">
        <v>27.0</v>
      </c>
      <c r="F688" s="35">
        <v>8.05785179</v>
      </c>
    </row>
    <row r="689">
      <c r="A689" s="31" t="s">
        <v>30</v>
      </c>
      <c r="B689" s="34" t="s">
        <v>376</v>
      </c>
      <c r="C689" s="35">
        <v>2010.0</v>
      </c>
      <c r="D689" s="34" t="s">
        <v>5</v>
      </c>
      <c r="E689" s="34">
        <v>27.0</v>
      </c>
      <c r="F689" s="35">
        <v>8.21076101</v>
      </c>
    </row>
    <row r="690">
      <c r="A690" s="31" t="s">
        <v>30</v>
      </c>
      <c r="B690" s="34" t="s">
        <v>376</v>
      </c>
      <c r="C690" s="35">
        <v>2011.0</v>
      </c>
      <c r="D690" s="34" t="s">
        <v>5</v>
      </c>
      <c r="E690" s="34">
        <v>27.0</v>
      </c>
      <c r="F690" s="35">
        <v>8.11695671</v>
      </c>
    </row>
    <row r="691">
      <c r="A691" s="31" t="s">
        <v>30</v>
      </c>
      <c r="B691" s="34" t="s">
        <v>376</v>
      </c>
      <c r="C691" s="35">
        <v>2012.0</v>
      </c>
      <c r="D691" s="34" t="s">
        <v>5</v>
      </c>
      <c r="E691" s="34">
        <v>27.0</v>
      </c>
      <c r="F691" s="35">
        <v>7.3137772</v>
      </c>
    </row>
    <row r="692">
      <c r="A692" s="31" t="s">
        <v>30</v>
      </c>
      <c r="B692" s="34" t="s">
        <v>376</v>
      </c>
      <c r="C692" s="35">
        <v>2013.0</v>
      </c>
      <c r="D692" s="34" t="s">
        <v>5</v>
      </c>
      <c r="E692" s="34">
        <v>27.0</v>
      </c>
      <c r="F692" s="35">
        <v>7.03963313</v>
      </c>
    </row>
    <row r="693">
      <c r="A693" s="31" t="s">
        <v>30</v>
      </c>
      <c r="B693" s="34" t="s">
        <v>376</v>
      </c>
      <c r="C693" s="35">
        <v>2014.0</v>
      </c>
      <c r="D693" s="34" t="s">
        <v>5</v>
      </c>
      <c r="E693" s="34">
        <v>27.0</v>
      </c>
      <c r="F693" s="35">
        <v>6.77674189</v>
      </c>
    </row>
    <row r="694">
      <c r="A694" s="31" t="s">
        <v>30</v>
      </c>
      <c r="B694" s="34" t="s">
        <v>376</v>
      </c>
      <c r="C694" s="35">
        <v>2015.0</v>
      </c>
      <c r="D694" s="34" t="s">
        <v>5</v>
      </c>
      <c r="E694" s="34">
        <v>27.0</v>
      </c>
      <c r="F694" s="35">
        <v>6.96581995</v>
      </c>
    </row>
    <row r="695">
      <c r="A695" s="31" t="s">
        <v>30</v>
      </c>
      <c r="B695" s="34" t="s">
        <v>376</v>
      </c>
      <c r="C695" s="35">
        <v>2016.0</v>
      </c>
      <c r="D695" s="34" t="s">
        <v>5</v>
      </c>
      <c r="E695" s="34">
        <v>27.0</v>
      </c>
      <c r="F695" s="35">
        <v>6.33940608</v>
      </c>
    </row>
    <row r="696">
      <c r="A696" s="31" t="s">
        <v>30</v>
      </c>
      <c r="B696" s="34" t="s">
        <v>376</v>
      </c>
      <c r="C696" s="35">
        <v>2017.0</v>
      </c>
      <c r="D696" s="34" t="s">
        <v>5</v>
      </c>
      <c r="E696" s="34">
        <v>27.0</v>
      </c>
      <c r="F696" s="35">
        <v>4.41703158</v>
      </c>
    </row>
    <row r="697">
      <c r="A697" s="31" t="s">
        <v>30</v>
      </c>
      <c r="B697" s="34" t="s">
        <v>376</v>
      </c>
      <c r="C697" s="35">
        <v>2018.0</v>
      </c>
      <c r="D697" s="34" t="s">
        <v>5</v>
      </c>
      <c r="E697" s="34">
        <v>27.0</v>
      </c>
      <c r="F697" s="35">
        <v>5.80937478</v>
      </c>
    </row>
    <row r="698">
      <c r="A698" s="31" t="s">
        <v>30</v>
      </c>
      <c r="B698" s="34" t="s">
        <v>376</v>
      </c>
      <c r="C698" s="35">
        <v>2019.0</v>
      </c>
      <c r="D698" s="34" t="s">
        <v>5</v>
      </c>
      <c r="E698" s="34">
        <v>27.0</v>
      </c>
      <c r="F698" s="35">
        <v>5.15933332</v>
      </c>
    </row>
    <row r="699">
      <c r="A699" s="31" t="s">
        <v>30</v>
      </c>
      <c r="B699" s="34" t="s">
        <v>376</v>
      </c>
      <c r="C699" s="35">
        <v>2020.0</v>
      </c>
      <c r="D699" s="34" t="s">
        <v>5</v>
      </c>
      <c r="E699" s="34">
        <v>27.0</v>
      </c>
      <c r="F699" s="35">
        <v>4.71224762</v>
      </c>
    </row>
    <row r="700">
      <c r="A700" s="31" t="s">
        <v>30</v>
      </c>
      <c r="B700" s="34" t="s">
        <v>376</v>
      </c>
      <c r="C700" s="35">
        <v>2021.0</v>
      </c>
      <c r="D700" s="34" t="s">
        <v>5</v>
      </c>
      <c r="E700" s="34">
        <v>27.0</v>
      </c>
      <c r="F700" s="35">
        <v>4.50496017</v>
      </c>
    </row>
    <row r="701">
      <c r="A701" s="31" t="s">
        <v>30</v>
      </c>
      <c r="B701" s="34" t="s">
        <v>376</v>
      </c>
      <c r="C701" s="35">
        <v>2022.0</v>
      </c>
      <c r="D701" s="34" t="s">
        <v>5</v>
      </c>
      <c r="E701" s="34">
        <v>27.0</v>
      </c>
      <c r="F701" s="35">
        <v>6.37465047</v>
      </c>
    </row>
    <row r="702">
      <c r="A702" s="31" t="s">
        <v>31</v>
      </c>
      <c r="B702" s="34" t="s">
        <v>407</v>
      </c>
      <c r="C702" s="35">
        <v>1998.0</v>
      </c>
      <c r="D702" s="34" t="s">
        <v>5</v>
      </c>
      <c r="E702" s="34">
        <v>27.0</v>
      </c>
      <c r="F702" s="35">
        <v>4.8325699</v>
      </c>
    </row>
    <row r="703">
      <c r="A703" s="31" t="s">
        <v>31</v>
      </c>
      <c r="B703" s="34" t="s">
        <v>407</v>
      </c>
      <c r="C703" s="35">
        <v>1999.0</v>
      </c>
      <c r="D703" s="34" t="s">
        <v>5</v>
      </c>
      <c r="E703" s="34">
        <v>27.0</v>
      </c>
      <c r="F703" s="35">
        <v>4.6773431</v>
      </c>
    </row>
    <row r="704">
      <c r="A704" s="31" t="s">
        <v>31</v>
      </c>
      <c r="B704" s="34" t="s">
        <v>407</v>
      </c>
      <c r="C704" s="35">
        <v>2000.0</v>
      </c>
      <c r="D704" s="34" t="s">
        <v>5</v>
      </c>
      <c r="E704" s="34">
        <v>27.0</v>
      </c>
      <c r="F704" s="35">
        <v>4.84440035</v>
      </c>
    </row>
    <row r="705">
      <c r="A705" s="31" t="s">
        <v>31</v>
      </c>
      <c r="B705" s="34" t="s">
        <v>407</v>
      </c>
      <c r="C705" s="35">
        <v>2001.0</v>
      </c>
      <c r="D705" s="34" t="s">
        <v>5</v>
      </c>
      <c r="E705" s="34">
        <v>27.0</v>
      </c>
      <c r="F705" s="35">
        <v>4.50639909</v>
      </c>
    </row>
    <row r="706">
      <c r="A706" s="31" t="s">
        <v>31</v>
      </c>
      <c r="B706" s="34" t="s">
        <v>407</v>
      </c>
      <c r="C706" s="35">
        <v>2002.0</v>
      </c>
      <c r="D706" s="34" t="s">
        <v>5</v>
      </c>
      <c r="E706" s="34">
        <v>27.0</v>
      </c>
      <c r="F706" s="35">
        <v>3.8001049</v>
      </c>
    </row>
    <row r="707">
      <c r="A707" s="31" t="s">
        <v>31</v>
      </c>
      <c r="B707" s="34" t="s">
        <v>407</v>
      </c>
      <c r="C707" s="35">
        <v>2003.0</v>
      </c>
      <c r="D707" s="34" t="s">
        <v>5</v>
      </c>
      <c r="E707" s="34">
        <v>27.0</v>
      </c>
      <c r="F707" s="35">
        <v>4.49677256</v>
      </c>
    </row>
    <row r="708">
      <c r="A708" s="31" t="s">
        <v>31</v>
      </c>
      <c r="B708" s="34" t="s">
        <v>407</v>
      </c>
      <c r="C708" s="35">
        <v>2004.0</v>
      </c>
      <c r="D708" s="34" t="s">
        <v>5</v>
      </c>
      <c r="E708" s="34">
        <v>27.0</v>
      </c>
      <c r="F708" s="35">
        <v>5.13431331</v>
      </c>
    </row>
    <row r="709">
      <c r="A709" s="31" t="s">
        <v>31</v>
      </c>
      <c r="B709" s="34" t="s">
        <v>407</v>
      </c>
      <c r="C709" s="35">
        <v>2005.0</v>
      </c>
      <c r="D709" s="34" t="s">
        <v>5</v>
      </c>
      <c r="E709" s="34">
        <v>27.0</v>
      </c>
      <c r="F709" s="35">
        <v>4.87898344</v>
      </c>
    </row>
    <row r="710">
      <c r="A710" s="31" t="s">
        <v>31</v>
      </c>
      <c r="B710" s="34" t="s">
        <v>407</v>
      </c>
      <c r="C710" s="35">
        <v>2006.0</v>
      </c>
      <c r="D710" s="34" t="s">
        <v>5</v>
      </c>
      <c r="E710" s="34">
        <v>27.0</v>
      </c>
      <c r="F710" s="35">
        <v>5.05848274</v>
      </c>
    </row>
    <row r="711">
      <c r="A711" s="31" t="s">
        <v>31</v>
      </c>
      <c r="B711" s="34" t="s">
        <v>407</v>
      </c>
      <c r="C711" s="35">
        <v>2007.0</v>
      </c>
      <c r="D711" s="34" t="s">
        <v>5</v>
      </c>
      <c r="E711" s="34">
        <v>27.0</v>
      </c>
      <c r="F711" s="35">
        <v>4.58184972</v>
      </c>
    </row>
    <row r="712">
      <c r="A712" s="31" t="s">
        <v>31</v>
      </c>
      <c r="B712" s="34" t="s">
        <v>407</v>
      </c>
      <c r="C712" s="35">
        <v>2008.0</v>
      </c>
      <c r="D712" s="34" t="s">
        <v>5</v>
      </c>
      <c r="E712" s="34">
        <v>27.0</v>
      </c>
      <c r="F712" s="35">
        <v>4.36286674</v>
      </c>
    </row>
    <row r="713">
      <c r="A713" s="31" t="s">
        <v>31</v>
      </c>
      <c r="B713" s="34" t="s">
        <v>407</v>
      </c>
      <c r="C713" s="35">
        <v>2009.0</v>
      </c>
      <c r="D713" s="34" t="s">
        <v>5</v>
      </c>
      <c r="E713" s="34">
        <v>27.0</v>
      </c>
      <c r="F713" s="35">
        <v>6.31572588</v>
      </c>
    </row>
    <row r="714">
      <c r="A714" s="31" t="s">
        <v>31</v>
      </c>
      <c r="B714" s="34" t="s">
        <v>407</v>
      </c>
      <c r="C714" s="35">
        <v>2010.0</v>
      </c>
      <c r="D714" s="34" t="s">
        <v>5</v>
      </c>
      <c r="E714" s="34">
        <v>27.0</v>
      </c>
      <c r="F714" s="35">
        <v>4.99734779</v>
      </c>
    </row>
    <row r="715">
      <c r="A715" s="31" t="s">
        <v>31</v>
      </c>
      <c r="B715" s="34" t="s">
        <v>407</v>
      </c>
      <c r="C715" s="35">
        <v>2011.0</v>
      </c>
      <c r="D715" s="34" t="s">
        <v>5</v>
      </c>
      <c r="E715" s="34">
        <v>27.0</v>
      </c>
      <c r="F715" s="35">
        <v>4.4295577</v>
      </c>
    </row>
    <row r="716">
      <c r="A716" s="31" t="s">
        <v>31</v>
      </c>
      <c r="B716" s="34" t="s">
        <v>407</v>
      </c>
      <c r="C716" s="35">
        <v>2012.0</v>
      </c>
      <c r="D716" s="34" t="s">
        <v>5</v>
      </c>
      <c r="E716" s="34">
        <v>27.0</v>
      </c>
      <c r="F716" s="35">
        <v>4.93705113</v>
      </c>
    </row>
    <row r="717">
      <c r="A717" s="31" t="s">
        <v>31</v>
      </c>
      <c r="B717" s="34" t="s">
        <v>407</v>
      </c>
      <c r="C717" s="35">
        <v>2013.0</v>
      </c>
      <c r="D717" s="34" t="s">
        <v>5</v>
      </c>
      <c r="E717" s="34">
        <v>27.0</v>
      </c>
      <c r="F717" s="35">
        <v>4.56462226</v>
      </c>
    </row>
    <row r="718">
      <c r="A718" s="31" t="s">
        <v>31</v>
      </c>
      <c r="B718" s="34" t="s">
        <v>407</v>
      </c>
      <c r="C718" s="35">
        <v>2014.0</v>
      </c>
      <c r="D718" s="34" t="s">
        <v>5</v>
      </c>
      <c r="E718" s="34">
        <v>27.0</v>
      </c>
      <c r="F718" s="35">
        <v>5.06677345</v>
      </c>
    </row>
    <row r="719">
      <c r="A719" s="31" t="s">
        <v>31</v>
      </c>
      <c r="B719" s="34" t="s">
        <v>407</v>
      </c>
      <c r="C719" s="35">
        <v>2015.0</v>
      </c>
      <c r="D719" s="34" t="s">
        <v>5</v>
      </c>
      <c r="E719" s="34">
        <v>27.0</v>
      </c>
      <c r="F719" s="35">
        <v>4.25695312</v>
      </c>
    </row>
    <row r="720">
      <c r="A720" s="31" t="s">
        <v>31</v>
      </c>
      <c r="B720" s="34" t="s">
        <v>407</v>
      </c>
      <c r="C720" s="35">
        <v>2016.0</v>
      </c>
      <c r="D720" s="34" t="s">
        <v>5</v>
      </c>
      <c r="E720" s="34">
        <v>27.0</v>
      </c>
      <c r="F720" s="35">
        <v>4.5175601</v>
      </c>
    </row>
    <row r="721">
      <c r="A721" s="31" t="s">
        <v>31</v>
      </c>
      <c r="B721" s="34" t="s">
        <v>407</v>
      </c>
      <c r="C721" s="35">
        <v>2017.0</v>
      </c>
      <c r="D721" s="34" t="s">
        <v>5</v>
      </c>
      <c r="E721" s="34">
        <v>27.0</v>
      </c>
      <c r="F721" s="35">
        <v>4.46619627</v>
      </c>
    </row>
    <row r="722">
      <c r="A722" s="31" t="s">
        <v>31</v>
      </c>
      <c r="B722" s="34" t="s">
        <v>407</v>
      </c>
      <c r="C722" s="35">
        <v>2018.0</v>
      </c>
      <c r="D722" s="34" t="s">
        <v>5</v>
      </c>
      <c r="E722" s="34">
        <v>27.0</v>
      </c>
      <c r="F722" s="35">
        <v>4.61145795</v>
      </c>
    </row>
    <row r="723">
      <c r="A723" s="31" t="s">
        <v>31</v>
      </c>
      <c r="B723" s="34" t="s">
        <v>407</v>
      </c>
      <c r="C723" s="35">
        <v>2019.0</v>
      </c>
      <c r="D723" s="34" t="s">
        <v>5</v>
      </c>
      <c r="E723" s="34">
        <v>27.0</v>
      </c>
      <c r="F723" s="35">
        <v>4.86714376</v>
      </c>
    </row>
    <row r="724">
      <c r="A724" s="31" t="s">
        <v>31</v>
      </c>
      <c r="B724" s="34" t="s">
        <v>407</v>
      </c>
      <c r="C724" s="35">
        <v>2020.0</v>
      </c>
      <c r="D724" s="34" t="s">
        <v>5</v>
      </c>
      <c r="E724" s="34">
        <v>27.0</v>
      </c>
      <c r="F724" s="35">
        <v>4.56065969</v>
      </c>
    </row>
    <row r="725">
      <c r="A725" s="31" t="s">
        <v>31</v>
      </c>
      <c r="B725" s="34" t="s">
        <v>407</v>
      </c>
      <c r="C725" s="35">
        <v>2021.0</v>
      </c>
      <c r="D725" s="34" t="s">
        <v>5</v>
      </c>
      <c r="E725" s="34">
        <v>27.0</v>
      </c>
      <c r="F725" s="35">
        <v>5.57713089</v>
      </c>
    </row>
    <row r="726">
      <c r="A726" s="31" t="s">
        <v>31</v>
      </c>
      <c r="B726" s="34" t="s">
        <v>407</v>
      </c>
      <c r="C726" s="35">
        <v>2022.0</v>
      </c>
      <c r="D726" s="34" t="s">
        <v>5</v>
      </c>
      <c r="E726" s="34">
        <v>27.0</v>
      </c>
      <c r="F726" s="35">
        <v>5.94085807</v>
      </c>
    </row>
    <row r="727">
      <c r="A727" s="31" t="s">
        <v>32</v>
      </c>
      <c r="B727" s="34" t="s">
        <v>381</v>
      </c>
      <c r="C727" s="35">
        <v>1998.0</v>
      </c>
      <c r="D727" s="34" t="s">
        <v>5</v>
      </c>
      <c r="E727" s="34">
        <v>27.0</v>
      </c>
      <c r="F727" s="35">
        <v>2.82236357</v>
      </c>
    </row>
    <row r="728">
      <c r="A728" s="31" t="s">
        <v>32</v>
      </c>
      <c r="B728" s="34" t="s">
        <v>381</v>
      </c>
      <c r="C728" s="35">
        <v>1999.0</v>
      </c>
      <c r="D728" s="34" t="s">
        <v>5</v>
      </c>
      <c r="E728" s="34">
        <v>27.0</v>
      </c>
      <c r="F728" s="35">
        <v>1.94990189</v>
      </c>
    </row>
    <row r="729">
      <c r="A729" s="31" t="s">
        <v>32</v>
      </c>
      <c r="B729" s="34" t="s">
        <v>381</v>
      </c>
      <c r="C729" s="35">
        <v>2000.0</v>
      </c>
      <c r="D729" s="34" t="s">
        <v>5</v>
      </c>
      <c r="E729" s="34">
        <v>27.0</v>
      </c>
      <c r="F729" s="35">
        <v>1.20799816</v>
      </c>
    </row>
    <row r="730">
      <c r="A730" s="31" t="s">
        <v>32</v>
      </c>
      <c r="B730" s="34" t="s">
        <v>381</v>
      </c>
      <c r="C730" s="35">
        <v>2001.0</v>
      </c>
      <c r="D730" s="34" t="s">
        <v>5</v>
      </c>
      <c r="E730" s="34">
        <v>27.0</v>
      </c>
      <c r="F730" s="35">
        <v>2.46398395</v>
      </c>
    </row>
    <row r="731">
      <c r="A731" s="31" t="s">
        <v>32</v>
      </c>
      <c r="B731" s="34" t="s">
        <v>381</v>
      </c>
      <c r="C731" s="35">
        <v>2002.0</v>
      </c>
      <c r="D731" s="34" t="s">
        <v>5</v>
      </c>
      <c r="E731" s="34">
        <v>27.0</v>
      </c>
      <c r="F731" s="35">
        <v>2.79718391</v>
      </c>
    </row>
    <row r="732">
      <c r="A732" s="31" t="s">
        <v>32</v>
      </c>
      <c r="B732" s="34" t="s">
        <v>381</v>
      </c>
      <c r="C732" s="35">
        <v>2003.0</v>
      </c>
      <c r="D732" s="34" t="s">
        <v>5</v>
      </c>
      <c r="E732" s="34">
        <v>27.0</v>
      </c>
      <c r="F732" s="35">
        <v>2.73839628</v>
      </c>
    </row>
    <row r="733">
      <c r="A733" s="31" t="s">
        <v>32</v>
      </c>
      <c r="B733" s="34" t="s">
        <v>381</v>
      </c>
      <c r="C733" s="35">
        <v>2004.0</v>
      </c>
      <c r="D733" s="34" t="s">
        <v>5</v>
      </c>
      <c r="E733" s="34">
        <v>27.0</v>
      </c>
      <c r="F733" s="35">
        <v>1.8501302</v>
      </c>
    </row>
    <row r="734">
      <c r="A734" s="31" t="s">
        <v>32</v>
      </c>
      <c r="B734" s="34" t="s">
        <v>381</v>
      </c>
      <c r="C734" s="35">
        <v>2005.0</v>
      </c>
      <c r="D734" s="34" t="s">
        <v>5</v>
      </c>
      <c r="E734" s="34">
        <v>27.0</v>
      </c>
      <c r="F734" s="35">
        <v>3.53736042</v>
      </c>
    </row>
    <row r="735">
      <c r="A735" s="31" t="s">
        <v>32</v>
      </c>
      <c r="B735" s="34" t="s">
        <v>381</v>
      </c>
      <c r="C735" s="35">
        <v>2006.0</v>
      </c>
      <c r="D735" s="34" t="s">
        <v>5</v>
      </c>
      <c r="E735" s="34">
        <v>27.0</v>
      </c>
      <c r="F735" s="35">
        <v>2.94139406</v>
      </c>
    </row>
    <row r="736">
      <c r="A736" s="31" t="s">
        <v>32</v>
      </c>
      <c r="B736" s="34" t="s">
        <v>381</v>
      </c>
      <c r="C736" s="35">
        <v>2007.0</v>
      </c>
      <c r="D736" s="34" t="s">
        <v>5</v>
      </c>
      <c r="E736" s="34">
        <v>27.0</v>
      </c>
      <c r="F736" s="35">
        <v>1.92955882</v>
      </c>
    </row>
    <row r="737">
      <c r="A737" s="31" t="s">
        <v>32</v>
      </c>
      <c r="B737" s="34" t="s">
        <v>381</v>
      </c>
      <c r="C737" s="35">
        <v>2008.0</v>
      </c>
      <c r="D737" s="34" t="s">
        <v>5</v>
      </c>
      <c r="E737" s="34">
        <v>27.0</v>
      </c>
      <c r="F737" s="35">
        <v>1.81150825</v>
      </c>
    </row>
    <row r="738">
      <c r="A738" s="31" t="s">
        <v>32</v>
      </c>
      <c r="B738" s="34" t="s">
        <v>381</v>
      </c>
      <c r="C738" s="35">
        <v>2009.0</v>
      </c>
      <c r="D738" s="34" t="s">
        <v>5</v>
      </c>
      <c r="E738" s="34">
        <v>27.0</v>
      </c>
      <c r="F738" s="35">
        <v>2.63014108</v>
      </c>
    </row>
    <row r="739">
      <c r="A739" s="31" t="s">
        <v>32</v>
      </c>
      <c r="B739" s="34" t="s">
        <v>381</v>
      </c>
      <c r="C739" s="35">
        <v>2010.0</v>
      </c>
      <c r="D739" s="34" t="s">
        <v>5</v>
      </c>
      <c r="E739" s="34">
        <v>27.0</v>
      </c>
      <c r="F739" s="35">
        <v>2.75266091</v>
      </c>
    </row>
    <row r="740">
      <c r="A740" s="31" t="s">
        <v>32</v>
      </c>
      <c r="B740" s="34" t="s">
        <v>381</v>
      </c>
      <c r="C740" s="35">
        <v>2011.0</v>
      </c>
      <c r="D740" s="34" t="s">
        <v>5</v>
      </c>
      <c r="E740" s="34">
        <v>27.0</v>
      </c>
      <c r="F740" s="35">
        <v>4.17684944</v>
      </c>
    </row>
    <row r="741">
      <c r="A741" s="31" t="s">
        <v>32</v>
      </c>
      <c r="B741" s="34" t="s">
        <v>381</v>
      </c>
      <c r="C741" s="35">
        <v>2012.0</v>
      </c>
      <c r="D741" s="34" t="s">
        <v>5</v>
      </c>
      <c r="E741" s="34">
        <v>27.0</v>
      </c>
      <c r="F741" s="35">
        <v>3.5375121</v>
      </c>
    </row>
    <row r="742">
      <c r="A742" s="31" t="s">
        <v>32</v>
      </c>
      <c r="B742" s="34" t="s">
        <v>381</v>
      </c>
      <c r="C742" s="35">
        <v>2013.0</v>
      </c>
      <c r="D742" s="34" t="s">
        <v>5</v>
      </c>
      <c r="E742" s="34">
        <v>27.0</v>
      </c>
      <c r="F742" s="35">
        <v>3.15940044</v>
      </c>
    </row>
    <row r="743">
      <c r="A743" s="31" t="s">
        <v>32</v>
      </c>
      <c r="B743" s="34" t="s">
        <v>381</v>
      </c>
      <c r="C743" s="35">
        <v>2014.0</v>
      </c>
      <c r="D743" s="34" t="s">
        <v>5</v>
      </c>
      <c r="E743" s="34">
        <v>27.0</v>
      </c>
      <c r="F743" s="35">
        <v>4.11607966</v>
      </c>
    </row>
    <row r="744">
      <c r="A744" s="31" t="s">
        <v>32</v>
      </c>
      <c r="B744" s="34" t="s">
        <v>381</v>
      </c>
      <c r="C744" s="35">
        <v>2015.0</v>
      </c>
      <c r="D744" s="34" t="s">
        <v>5</v>
      </c>
      <c r="E744" s="34">
        <v>27.0</v>
      </c>
      <c r="F744" s="35">
        <v>3.98301398</v>
      </c>
    </row>
    <row r="745">
      <c r="A745" s="31" t="s">
        <v>32</v>
      </c>
      <c r="B745" s="34" t="s">
        <v>381</v>
      </c>
      <c r="C745" s="35">
        <v>2016.0</v>
      </c>
      <c r="D745" s="34" t="s">
        <v>5</v>
      </c>
      <c r="E745" s="34">
        <v>27.0</v>
      </c>
      <c r="F745" s="35">
        <v>3.94169924</v>
      </c>
    </row>
    <row r="746">
      <c r="A746" s="31" t="s">
        <v>32</v>
      </c>
      <c r="B746" s="34" t="s">
        <v>381</v>
      </c>
      <c r="C746" s="35">
        <v>2017.0</v>
      </c>
      <c r="D746" s="34" t="s">
        <v>5</v>
      </c>
      <c r="E746" s="34">
        <v>27.0</v>
      </c>
      <c r="F746" s="35">
        <v>4.12945155</v>
      </c>
    </row>
    <row r="747">
      <c r="A747" s="31" t="s">
        <v>32</v>
      </c>
      <c r="B747" s="34" t="s">
        <v>381</v>
      </c>
      <c r="C747" s="35">
        <v>2018.0</v>
      </c>
      <c r="D747" s="34" t="s">
        <v>5</v>
      </c>
      <c r="E747" s="34">
        <v>27.0</v>
      </c>
      <c r="F747" s="35">
        <v>4.08915549</v>
      </c>
    </row>
    <row r="748">
      <c r="A748" s="31" t="s">
        <v>32</v>
      </c>
      <c r="B748" s="34" t="s">
        <v>381</v>
      </c>
      <c r="C748" s="35">
        <v>2019.0</v>
      </c>
      <c r="D748" s="34" t="s">
        <v>5</v>
      </c>
      <c r="E748" s="34">
        <v>27.0</v>
      </c>
      <c r="F748" s="35">
        <v>4.78575289</v>
      </c>
    </row>
    <row r="749">
      <c r="A749" s="31" t="s">
        <v>32</v>
      </c>
      <c r="B749" s="34" t="s">
        <v>381</v>
      </c>
      <c r="C749" s="35">
        <v>2020.0</v>
      </c>
      <c r="D749" s="34" t="s">
        <v>5</v>
      </c>
      <c r="E749" s="34">
        <v>27.0</v>
      </c>
      <c r="F749" s="35">
        <v>3.79575897</v>
      </c>
    </row>
    <row r="750">
      <c r="A750" s="31" t="s">
        <v>32</v>
      </c>
      <c r="B750" s="34" t="s">
        <v>381</v>
      </c>
      <c r="C750" s="35">
        <v>2021.0</v>
      </c>
      <c r="D750" s="34" t="s">
        <v>5</v>
      </c>
      <c r="E750" s="34">
        <v>27.0</v>
      </c>
      <c r="F750" s="35">
        <v>4.41825682</v>
      </c>
    </row>
    <row r="751">
      <c r="A751" s="31" t="s">
        <v>32</v>
      </c>
      <c r="B751" s="34" t="s">
        <v>381</v>
      </c>
      <c r="C751" s="35">
        <v>2022.0</v>
      </c>
      <c r="D751" s="34" t="s">
        <v>5</v>
      </c>
      <c r="E751" s="34">
        <v>27.0</v>
      </c>
      <c r="F751" s="35">
        <v>5.16121633</v>
      </c>
    </row>
    <row r="752">
      <c r="A752" s="31" t="s">
        <v>33</v>
      </c>
      <c r="B752" s="34" t="s">
        <v>390</v>
      </c>
      <c r="C752" s="35">
        <v>1998.0</v>
      </c>
      <c r="D752" s="34" t="s">
        <v>5</v>
      </c>
      <c r="E752" s="34">
        <v>27.0</v>
      </c>
      <c r="F752" s="35">
        <v>2.86518748</v>
      </c>
    </row>
    <row r="753">
      <c r="A753" s="31" t="s">
        <v>33</v>
      </c>
      <c r="B753" s="34" t="s">
        <v>390</v>
      </c>
      <c r="C753" s="35">
        <v>1999.0</v>
      </c>
      <c r="D753" s="34" t="s">
        <v>5</v>
      </c>
      <c r="E753" s="34">
        <v>27.0</v>
      </c>
      <c r="F753" s="35">
        <v>2.85392852</v>
      </c>
    </row>
    <row r="754">
      <c r="A754" s="31" t="s">
        <v>33</v>
      </c>
      <c r="B754" s="34" t="s">
        <v>390</v>
      </c>
      <c r="C754" s="35">
        <v>2000.0</v>
      </c>
      <c r="D754" s="34" t="s">
        <v>5</v>
      </c>
      <c r="E754" s="34">
        <v>27.0</v>
      </c>
      <c r="F754" s="35">
        <v>3.06568659</v>
      </c>
    </row>
    <row r="755">
      <c r="A755" s="31" t="s">
        <v>33</v>
      </c>
      <c r="B755" s="34" t="s">
        <v>390</v>
      </c>
      <c r="C755" s="35">
        <v>2001.0</v>
      </c>
      <c r="D755" s="34" t="s">
        <v>5</v>
      </c>
      <c r="E755" s="34">
        <v>27.0</v>
      </c>
      <c r="F755" s="35">
        <v>3.23810398</v>
      </c>
    </row>
    <row r="756">
      <c r="A756" s="31" t="s">
        <v>33</v>
      </c>
      <c r="B756" s="34" t="s">
        <v>390</v>
      </c>
      <c r="C756" s="35">
        <v>2002.0</v>
      </c>
      <c r="D756" s="34" t="s">
        <v>5</v>
      </c>
      <c r="E756" s="34">
        <v>27.0</v>
      </c>
      <c r="F756" s="35">
        <v>3.1541484</v>
      </c>
    </row>
    <row r="757">
      <c r="A757" s="31" t="s">
        <v>33</v>
      </c>
      <c r="B757" s="34" t="s">
        <v>390</v>
      </c>
      <c r="C757" s="35">
        <v>2003.0</v>
      </c>
      <c r="D757" s="34" t="s">
        <v>5</v>
      </c>
      <c r="E757" s="34">
        <v>27.0</v>
      </c>
      <c r="F757" s="35">
        <v>3.23800633</v>
      </c>
    </row>
    <row r="758">
      <c r="A758" s="31" t="s">
        <v>33</v>
      </c>
      <c r="B758" s="34" t="s">
        <v>390</v>
      </c>
      <c r="C758" s="35">
        <v>2004.0</v>
      </c>
      <c r="D758" s="34" t="s">
        <v>5</v>
      </c>
      <c r="E758" s="34">
        <v>27.0</v>
      </c>
      <c r="F758" s="35">
        <v>3.50000782</v>
      </c>
    </row>
    <row r="759">
      <c r="A759" s="31" t="s">
        <v>33</v>
      </c>
      <c r="B759" s="34" t="s">
        <v>390</v>
      </c>
      <c r="C759" s="35">
        <v>2005.0</v>
      </c>
      <c r="D759" s="34" t="s">
        <v>5</v>
      </c>
      <c r="E759" s="34">
        <v>27.0</v>
      </c>
      <c r="F759" s="35">
        <v>2.80364725</v>
      </c>
    </row>
    <row r="760">
      <c r="A760" s="31" t="s">
        <v>33</v>
      </c>
      <c r="B760" s="34" t="s">
        <v>390</v>
      </c>
      <c r="C760" s="35">
        <v>2006.0</v>
      </c>
      <c r="D760" s="34" t="s">
        <v>5</v>
      </c>
      <c r="E760" s="34">
        <v>27.0</v>
      </c>
      <c r="F760" s="35">
        <v>3.07116454</v>
      </c>
    </row>
    <row r="761">
      <c r="A761" s="31" t="s">
        <v>33</v>
      </c>
      <c r="B761" s="34" t="s">
        <v>390</v>
      </c>
      <c r="C761" s="35">
        <v>2007.0</v>
      </c>
      <c r="D761" s="34" t="s">
        <v>5</v>
      </c>
      <c r="E761" s="34">
        <v>27.0</v>
      </c>
      <c r="F761" s="35">
        <v>3.15377067</v>
      </c>
    </row>
    <row r="762">
      <c r="A762" s="31" t="s">
        <v>33</v>
      </c>
      <c r="B762" s="34" t="s">
        <v>390</v>
      </c>
      <c r="C762" s="35">
        <v>2008.0</v>
      </c>
      <c r="D762" s="34" t="s">
        <v>5</v>
      </c>
      <c r="E762" s="34">
        <v>27.0</v>
      </c>
      <c r="F762" s="35">
        <v>2.86416212</v>
      </c>
    </row>
    <row r="763">
      <c r="A763" s="31" t="s">
        <v>33</v>
      </c>
      <c r="B763" s="34" t="s">
        <v>390</v>
      </c>
      <c r="C763" s="35">
        <v>2009.0</v>
      </c>
      <c r="D763" s="34" t="s">
        <v>5</v>
      </c>
      <c r="E763" s="34">
        <v>27.0</v>
      </c>
      <c r="F763" s="35">
        <v>4.72226712</v>
      </c>
    </row>
    <row r="764">
      <c r="A764" s="31" t="s">
        <v>33</v>
      </c>
      <c r="B764" s="34" t="s">
        <v>390</v>
      </c>
      <c r="C764" s="35">
        <v>2010.0</v>
      </c>
      <c r="D764" s="34" t="s">
        <v>5</v>
      </c>
      <c r="E764" s="34">
        <v>27.0</v>
      </c>
      <c r="F764" s="35">
        <v>3.35601418</v>
      </c>
    </row>
    <row r="765">
      <c r="A765" s="31" t="s">
        <v>33</v>
      </c>
      <c r="B765" s="34" t="s">
        <v>390</v>
      </c>
      <c r="C765" s="35">
        <v>2011.0</v>
      </c>
      <c r="D765" s="34" t="s">
        <v>5</v>
      </c>
      <c r="E765" s="34">
        <v>27.0</v>
      </c>
      <c r="F765" s="35">
        <v>3.90627815</v>
      </c>
    </row>
    <row r="766">
      <c r="A766" s="31" t="s">
        <v>33</v>
      </c>
      <c r="B766" s="34" t="s">
        <v>390</v>
      </c>
      <c r="C766" s="35">
        <v>2012.0</v>
      </c>
      <c r="D766" s="34" t="s">
        <v>5</v>
      </c>
      <c r="E766" s="34">
        <v>27.0</v>
      </c>
      <c r="F766" s="35">
        <v>3.60751802</v>
      </c>
    </row>
    <row r="767">
      <c r="A767" s="31" t="s">
        <v>33</v>
      </c>
      <c r="B767" s="34" t="s">
        <v>390</v>
      </c>
      <c r="C767" s="35">
        <v>2013.0</v>
      </c>
      <c r="D767" s="34" t="s">
        <v>5</v>
      </c>
      <c r="E767" s="34">
        <v>27.0</v>
      </c>
      <c r="F767" s="35">
        <v>3.26940515</v>
      </c>
    </row>
    <row r="768">
      <c r="A768" s="31" t="s">
        <v>33</v>
      </c>
      <c r="B768" s="34" t="s">
        <v>390</v>
      </c>
      <c r="C768" s="35">
        <v>2014.0</v>
      </c>
      <c r="D768" s="34" t="s">
        <v>5</v>
      </c>
      <c r="E768" s="34">
        <v>27.0</v>
      </c>
      <c r="F768" s="35">
        <v>3.89373022</v>
      </c>
    </row>
    <row r="769">
      <c r="A769" s="31" t="s">
        <v>33</v>
      </c>
      <c r="B769" s="34" t="s">
        <v>390</v>
      </c>
      <c r="C769" s="35">
        <v>2015.0</v>
      </c>
      <c r="D769" s="34" t="s">
        <v>5</v>
      </c>
      <c r="E769" s="34">
        <v>27.0</v>
      </c>
      <c r="F769" s="35">
        <v>3.05903352</v>
      </c>
    </row>
    <row r="770">
      <c r="A770" s="31" t="s">
        <v>33</v>
      </c>
      <c r="B770" s="34" t="s">
        <v>390</v>
      </c>
      <c r="C770" s="35">
        <v>2016.0</v>
      </c>
      <c r="D770" s="34" t="s">
        <v>5</v>
      </c>
      <c r="E770" s="34">
        <v>27.0</v>
      </c>
      <c r="F770" s="35">
        <v>2.51380193</v>
      </c>
    </row>
    <row r="771">
      <c r="A771" s="31" t="s">
        <v>33</v>
      </c>
      <c r="B771" s="34" t="s">
        <v>390</v>
      </c>
      <c r="C771" s="35">
        <v>2017.0</v>
      </c>
      <c r="D771" s="34" t="s">
        <v>5</v>
      </c>
      <c r="E771" s="34">
        <v>27.0</v>
      </c>
      <c r="F771" s="35">
        <v>2.64025471</v>
      </c>
    </row>
    <row r="772">
      <c r="A772" s="31" t="s">
        <v>33</v>
      </c>
      <c r="B772" s="34" t="s">
        <v>390</v>
      </c>
      <c r="C772" s="35">
        <v>2018.0</v>
      </c>
      <c r="D772" s="34" t="s">
        <v>5</v>
      </c>
      <c r="E772" s="34">
        <v>27.0</v>
      </c>
      <c r="F772" s="35">
        <v>3.08393746</v>
      </c>
    </row>
    <row r="773">
      <c r="A773" s="31" t="s">
        <v>33</v>
      </c>
      <c r="B773" s="34" t="s">
        <v>390</v>
      </c>
      <c r="C773" s="35">
        <v>2019.0</v>
      </c>
      <c r="D773" s="34" t="s">
        <v>5</v>
      </c>
      <c r="E773" s="34">
        <v>27.0</v>
      </c>
      <c r="F773" s="35">
        <v>3.23641116</v>
      </c>
    </row>
    <row r="774">
      <c r="A774" s="31" t="s">
        <v>33</v>
      </c>
      <c r="B774" s="34" t="s">
        <v>390</v>
      </c>
      <c r="C774" s="35">
        <v>2020.0</v>
      </c>
      <c r="D774" s="34" t="s">
        <v>5</v>
      </c>
      <c r="E774" s="34">
        <v>27.0</v>
      </c>
      <c r="F774" s="35">
        <v>3.53764043</v>
      </c>
    </row>
    <row r="775">
      <c r="A775" s="31" t="s">
        <v>33</v>
      </c>
      <c r="B775" s="34" t="s">
        <v>390</v>
      </c>
      <c r="C775" s="35">
        <v>2021.0</v>
      </c>
      <c r="D775" s="34" t="s">
        <v>5</v>
      </c>
      <c r="E775" s="34">
        <v>27.0</v>
      </c>
      <c r="F775" s="35">
        <v>3.10574865</v>
      </c>
    </row>
    <row r="776">
      <c r="A776" s="31" t="s">
        <v>33</v>
      </c>
      <c r="B776" s="34" t="s">
        <v>390</v>
      </c>
      <c r="C776" s="35">
        <v>2022.0</v>
      </c>
      <c r="D776" s="34" t="s">
        <v>5</v>
      </c>
      <c r="E776" s="34">
        <v>27.0</v>
      </c>
      <c r="F776" s="35">
        <v>3.14757981</v>
      </c>
    </row>
    <row r="777">
      <c r="A777" s="31" t="s">
        <v>34</v>
      </c>
      <c r="B777" s="34" t="s">
        <v>398</v>
      </c>
      <c r="C777" s="35">
        <v>1998.0</v>
      </c>
      <c r="D777" s="34" t="s">
        <v>5</v>
      </c>
      <c r="E777" s="34">
        <v>27.0</v>
      </c>
      <c r="F777" s="35">
        <v>4.59758155</v>
      </c>
    </row>
    <row r="778">
      <c r="A778" s="31" t="s">
        <v>34</v>
      </c>
      <c r="B778" s="34" t="s">
        <v>398</v>
      </c>
      <c r="C778" s="35">
        <v>1999.0</v>
      </c>
      <c r="D778" s="34" t="s">
        <v>5</v>
      </c>
      <c r="E778" s="34">
        <v>27.0</v>
      </c>
      <c r="F778" s="35">
        <v>5.91127357</v>
      </c>
    </row>
    <row r="779">
      <c r="A779" s="31" t="s">
        <v>34</v>
      </c>
      <c r="B779" s="34" t="s">
        <v>398</v>
      </c>
      <c r="C779" s="35">
        <v>2000.0</v>
      </c>
      <c r="D779" s="34" t="s">
        <v>5</v>
      </c>
      <c r="E779" s="34">
        <v>27.0</v>
      </c>
      <c r="F779" s="35">
        <v>6.2341023</v>
      </c>
    </row>
    <row r="780">
      <c r="A780" s="31" t="s">
        <v>34</v>
      </c>
      <c r="B780" s="34" t="s">
        <v>398</v>
      </c>
      <c r="C780" s="35">
        <v>2001.0</v>
      </c>
      <c r="D780" s="34" t="s">
        <v>5</v>
      </c>
      <c r="E780" s="34">
        <v>27.0</v>
      </c>
      <c r="F780" s="35">
        <v>6.69752146</v>
      </c>
    </row>
    <row r="781">
      <c r="A781" s="31" t="s">
        <v>34</v>
      </c>
      <c r="B781" s="34" t="s">
        <v>398</v>
      </c>
      <c r="C781" s="35">
        <v>2002.0</v>
      </c>
      <c r="D781" s="34" t="s">
        <v>5</v>
      </c>
      <c r="E781" s="34">
        <v>27.0</v>
      </c>
      <c r="F781" s="35">
        <v>7.3643626</v>
      </c>
    </row>
    <row r="782">
      <c r="A782" s="31" t="s">
        <v>34</v>
      </c>
      <c r="B782" s="34" t="s">
        <v>398</v>
      </c>
      <c r="C782" s="35">
        <v>2003.0</v>
      </c>
      <c r="D782" s="34" t="s">
        <v>5</v>
      </c>
      <c r="E782" s="34">
        <v>27.0</v>
      </c>
      <c r="F782" s="35">
        <v>8.89563969</v>
      </c>
    </row>
    <row r="783">
      <c r="A783" s="31" t="s">
        <v>34</v>
      </c>
      <c r="B783" s="34" t="s">
        <v>398</v>
      </c>
      <c r="C783" s="35">
        <v>2004.0</v>
      </c>
      <c r="D783" s="34" t="s">
        <v>5</v>
      </c>
      <c r="E783" s="34">
        <v>27.0</v>
      </c>
      <c r="F783" s="35">
        <v>7.58886893</v>
      </c>
    </row>
    <row r="784">
      <c r="A784" s="31" t="s">
        <v>34</v>
      </c>
      <c r="B784" s="34" t="s">
        <v>398</v>
      </c>
      <c r="C784" s="35">
        <v>2005.0</v>
      </c>
      <c r="D784" s="34" t="s">
        <v>5</v>
      </c>
      <c r="E784" s="34">
        <v>27.0</v>
      </c>
      <c r="F784" s="35">
        <v>7.13696589</v>
      </c>
    </row>
    <row r="785">
      <c r="A785" s="31" t="s">
        <v>34</v>
      </c>
      <c r="B785" s="34" t="s">
        <v>398</v>
      </c>
      <c r="C785" s="35">
        <v>2006.0</v>
      </c>
      <c r="D785" s="34" t="s">
        <v>5</v>
      </c>
      <c r="E785" s="34">
        <v>27.0</v>
      </c>
      <c r="F785" s="35">
        <v>7.98880087</v>
      </c>
    </row>
    <row r="786">
      <c r="A786" s="31" t="s">
        <v>34</v>
      </c>
      <c r="B786" s="34" t="s">
        <v>398</v>
      </c>
      <c r="C786" s="35">
        <v>2007.0</v>
      </c>
      <c r="D786" s="34" t="s">
        <v>5</v>
      </c>
      <c r="E786" s="34">
        <v>27.0</v>
      </c>
      <c r="F786" s="35">
        <v>7.31647791</v>
      </c>
    </row>
    <row r="787">
      <c r="A787" s="31" t="s">
        <v>34</v>
      </c>
      <c r="B787" s="34" t="s">
        <v>398</v>
      </c>
      <c r="C787" s="35">
        <v>2008.0</v>
      </c>
      <c r="D787" s="34" t="s">
        <v>5</v>
      </c>
      <c r="E787" s="34">
        <v>27.0</v>
      </c>
      <c r="F787" s="35">
        <v>8.25252734</v>
      </c>
    </row>
    <row r="788">
      <c r="A788" s="31" t="s">
        <v>34</v>
      </c>
      <c r="B788" s="34" t="s">
        <v>398</v>
      </c>
      <c r="C788" s="35">
        <v>2009.0</v>
      </c>
      <c r="D788" s="34" t="s">
        <v>5</v>
      </c>
      <c r="E788" s="34">
        <v>27.0</v>
      </c>
      <c r="F788" s="35">
        <v>11.1460819</v>
      </c>
    </row>
    <row r="789">
      <c r="A789" s="31" t="s">
        <v>34</v>
      </c>
      <c r="B789" s="34" t="s">
        <v>398</v>
      </c>
      <c r="C789" s="35">
        <v>2010.0</v>
      </c>
      <c r="D789" s="34" t="s">
        <v>5</v>
      </c>
      <c r="E789" s="34">
        <v>27.0</v>
      </c>
      <c r="F789" s="35">
        <v>10.3355958</v>
      </c>
    </row>
    <row r="790">
      <c r="A790" s="31" t="s">
        <v>34</v>
      </c>
      <c r="B790" s="34" t="s">
        <v>398</v>
      </c>
      <c r="C790" s="35">
        <v>2011.0</v>
      </c>
      <c r="D790" s="34" t="s">
        <v>5</v>
      </c>
      <c r="E790" s="34">
        <v>27.0</v>
      </c>
      <c r="F790" s="35">
        <v>9.18385636</v>
      </c>
    </row>
    <row r="791">
      <c r="A791" s="31" t="s">
        <v>34</v>
      </c>
      <c r="B791" s="34" t="s">
        <v>398</v>
      </c>
      <c r="C791" s="35">
        <v>2012.0</v>
      </c>
      <c r="D791" s="34" t="s">
        <v>5</v>
      </c>
      <c r="E791" s="34">
        <v>27.0</v>
      </c>
      <c r="F791" s="35">
        <v>7.7745535</v>
      </c>
    </row>
    <row r="792">
      <c r="A792" s="31" t="s">
        <v>34</v>
      </c>
      <c r="B792" s="34" t="s">
        <v>398</v>
      </c>
      <c r="C792" s="35">
        <v>2013.0</v>
      </c>
      <c r="D792" s="34" t="s">
        <v>5</v>
      </c>
      <c r="E792" s="34">
        <v>27.0</v>
      </c>
      <c r="F792" s="35">
        <v>7.99240387</v>
      </c>
    </row>
    <row r="793">
      <c r="A793" s="31" t="s">
        <v>34</v>
      </c>
      <c r="B793" s="34" t="s">
        <v>398</v>
      </c>
      <c r="C793" s="35">
        <v>2014.0</v>
      </c>
      <c r="D793" s="34" t="s">
        <v>5</v>
      </c>
      <c r="E793" s="34">
        <v>27.0</v>
      </c>
      <c r="F793" s="35">
        <v>8.53962907</v>
      </c>
    </row>
    <row r="794">
      <c r="A794" s="31" t="s">
        <v>34</v>
      </c>
      <c r="B794" s="34" t="s">
        <v>398</v>
      </c>
      <c r="C794" s="35">
        <v>2015.0</v>
      </c>
      <c r="D794" s="34" t="s">
        <v>5</v>
      </c>
      <c r="E794" s="34">
        <v>27.0</v>
      </c>
      <c r="F794" s="35">
        <v>8.81992225</v>
      </c>
    </row>
    <row r="795">
      <c r="A795" s="31" t="s">
        <v>34</v>
      </c>
      <c r="B795" s="34" t="s">
        <v>398</v>
      </c>
      <c r="C795" s="35">
        <v>2016.0</v>
      </c>
      <c r="D795" s="34" t="s">
        <v>5</v>
      </c>
      <c r="E795" s="34">
        <v>27.0</v>
      </c>
      <c r="F795" s="35">
        <v>10.2009635</v>
      </c>
    </row>
    <row r="796">
      <c r="A796" s="31" t="s">
        <v>34</v>
      </c>
      <c r="B796" s="34" t="s">
        <v>398</v>
      </c>
      <c r="C796" s="35">
        <v>2017.0</v>
      </c>
      <c r="D796" s="34" t="s">
        <v>5</v>
      </c>
      <c r="E796" s="34">
        <v>27.0</v>
      </c>
      <c r="F796" s="35">
        <v>8.53076547</v>
      </c>
    </row>
    <row r="797">
      <c r="A797" s="31" t="s">
        <v>34</v>
      </c>
      <c r="B797" s="34" t="s">
        <v>398</v>
      </c>
      <c r="C797" s="35">
        <v>2018.0</v>
      </c>
      <c r="D797" s="34" t="s">
        <v>5</v>
      </c>
      <c r="E797" s="34">
        <v>27.0</v>
      </c>
      <c r="F797" s="35">
        <v>10.2945467</v>
      </c>
    </row>
    <row r="798">
      <c r="A798" s="31" t="s">
        <v>34</v>
      </c>
      <c r="B798" s="34" t="s">
        <v>398</v>
      </c>
      <c r="C798" s="35">
        <v>2019.0</v>
      </c>
      <c r="D798" s="34" t="s">
        <v>5</v>
      </c>
      <c r="E798" s="34">
        <v>27.0</v>
      </c>
      <c r="F798" s="35">
        <v>10.5292744</v>
      </c>
    </row>
    <row r="799">
      <c r="A799" s="31" t="s">
        <v>34</v>
      </c>
      <c r="B799" s="34" t="s">
        <v>398</v>
      </c>
      <c r="C799" s="35">
        <v>2020.0</v>
      </c>
      <c r="D799" s="34" t="s">
        <v>5</v>
      </c>
      <c r="E799" s="34">
        <v>27.0</v>
      </c>
      <c r="F799" s="35">
        <v>10.2830026</v>
      </c>
    </row>
    <row r="800">
      <c r="A800" s="31" t="s">
        <v>34</v>
      </c>
      <c r="B800" s="34" t="s">
        <v>398</v>
      </c>
      <c r="C800" s="35">
        <v>2021.0</v>
      </c>
      <c r="D800" s="34" t="s">
        <v>5</v>
      </c>
      <c r="E800" s="34">
        <v>27.0</v>
      </c>
      <c r="F800" s="35">
        <v>14.2211693</v>
      </c>
    </row>
    <row r="801">
      <c r="A801" s="31" t="s">
        <v>34</v>
      </c>
      <c r="B801" s="34" t="s">
        <v>398</v>
      </c>
      <c r="C801" s="35">
        <v>2022.0</v>
      </c>
      <c r="D801" s="34" t="s">
        <v>5</v>
      </c>
      <c r="E801" s="34">
        <v>27.0</v>
      </c>
      <c r="F801" s="35">
        <v>15.1214613</v>
      </c>
    </row>
    <row r="802">
      <c r="A802" s="31" t="s">
        <v>35</v>
      </c>
      <c r="B802" s="34" t="s">
        <v>399</v>
      </c>
      <c r="C802" s="35">
        <v>1998.0</v>
      </c>
      <c r="D802" s="34" t="s">
        <v>5</v>
      </c>
      <c r="E802" s="34">
        <v>27.0</v>
      </c>
      <c r="F802" s="35">
        <v>2.82693914</v>
      </c>
    </row>
    <row r="803">
      <c r="A803" s="31" t="s">
        <v>35</v>
      </c>
      <c r="B803" s="34" t="s">
        <v>399</v>
      </c>
      <c r="C803" s="35">
        <v>1999.0</v>
      </c>
      <c r="D803" s="34" t="s">
        <v>5</v>
      </c>
      <c r="E803" s="34">
        <v>27.0</v>
      </c>
      <c r="F803" s="35">
        <v>2.97135469</v>
      </c>
    </row>
    <row r="804">
      <c r="A804" s="31" t="s">
        <v>35</v>
      </c>
      <c r="B804" s="34" t="s">
        <v>399</v>
      </c>
      <c r="C804" s="35">
        <v>2000.0</v>
      </c>
      <c r="D804" s="34" t="s">
        <v>5</v>
      </c>
      <c r="E804" s="34">
        <v>27.0</v>
      </c>
      <c r="F804" s="35">
        <v>2.74827997</v>
      </c>
    </row>
    <row r="805">
      <c r="A805" s="31" t="s">
        <v>35</v>
      </c>
      <c r="B805" s="34" t="s">
        <v>399</v>
      </c>
      <c r="C805" s="35">
        <v>2001.0</v>
      </c>
      <c r="D805" s="34" t="s">
        <v>5</v>
      </c>
      <c r="E805" s="34">
        <v>27.0</v>
      </c>
      <c r="F805" s="35">
        <v>3.88560491</v>
      </c>
    </row>
    <row r="806">
      <c r="A806" s="31" t="s">
        <v>35</v>
      </c>
      <c r="B806" s="34" t="s">
        <v>399</v>
      </c>
      <c r="C806" s="35">
        <v>2002.0</v>
      </c>
      <c r="D806" s="34" t="s">
        <v>5</v>
      </c>
      <c r="E806" s="34">
        <v>27.0</v>
      </c>
      <c r="F806" s="35">
        <v>4.50761465</v>
      </c>
    </row>
    <row r="807">
      <c r="A807" s="31" t="s">
        <v>35</v>
      </c>
      <c r="B807" s="34" t="s">
        <v>399</v>
      </c>
      <c r="C807" s="35">
        <v>2003.0</v>
      </c>
      <c r="D807" s="34" t="s">
        <v>5</v>
      </c>
      <c r="E807" s="34">
        <v>27.0</v>
      </c>
      <c r="F807" s="35">
        <v>3.91404473</v>
      </c>
    </row>
    <row r="808">
      <c r="A808" s="31" t="s">
        <v>35</v>
      </c>
      <c r="B808" s="34" t="s">
        <v>399</v>
      </c>
      <c r="C808" s="35">
        <v>2004.0</v>
      </c>
      <c r="D808" s="34" t="s">
        <v>5</v>
      </c>
      <c r="E808" s="34">
        <v>27.0</v>
      </c>
      <c r="F808" s="35">
        <v>3.47014682</v>
      </c>
    </row>
    <row r="809">
      <c r="A809" s="31" t="s">
        <v>35</v>
      </c>
      <c r="B809" s="34" t="s">
        <v>399</v>
      </c>
      <c r="C809" s="35">
        <v>2005.0</v>
      </c>
      <c r="D809" s="34" t="s">
        <v>5</v>
      </c>
      <c r="E809" s="34">
        <v>27.0</v>
      </c>
      <c r="F809" s="35">
        <v>4.92845988</v>
      </c>
    </row>
    <row r="810">
      <c r="A810" s="31" t="s">
        <v>35</v>
      </c>
      <c r="B810" s="34" t="s">
        <v>399</v>
      </c>
      <c r="C810" s="35">
        <v>2006.0</v>
      </c>
      <c r="D810" s="34" t="s">
        <v>5</v>
      </c>
      <c r="E810" s="34">
        <v>27.0</v>
      </c>
      <c r="F810" s="35">
        <v>2.64745082</v>
      </c>
    </row>
    <row r="811">
      <c r="A811" s="31" t="s">
        <v>35</v>
      </c>
      <c r="B811" s="34" t="s">
        <v>399</v>
      </c>
      <c r="C811" s="35">
        <v>2007.0</v>
      </c>
      <c r="D811" s="34" t="s">
        <v>5</v>
      </c>
      <c r="E811" s="34">
        <v>27.0</v>
      </c>
      <c r="F811" s="35">
        <v>3.22725949</v>
      </c>
    </row>
    <row r="812">
      <c r="A812" s="31" t="s">
        <v>35</v>
      </c>
      <c r="B812" s="34" t="s">
        <v>399</v>
      </c>
      <c r="C812" s="35">
        <v>2008.0</v>
      </c>
      <c r="D812" s="34" t="s">
        <v>5</v>
      </c>
      <c r="E812" s="34">
        <v>27.0</v>
      </c>
      <c r="F812" s="35">
        <v>3.04314572</v>
      </c>
    </row>
    <row r="813">
      <c r="A813" s="31" t="s">
        <v>35</v>
      </c>
      <c r="B813" s="34" t="s">
        <v>399</v>
      </c>
      <c r="C813" s="35">
        <v>2009.0</v>
      </c>
      <c r="D813" s="34" t="s">
        <v>5</v>
      </c>
      <c r="E813" s="34">
        <v>27.0</v>
      </c>
      <c r="F813" s="35">
        <v>4.46259381</v>
      </c>
    </row>
    <row r="814">
      <c r="A814" s="31" t="s">
        <v>35</v>
      </c>
      <c r="B814" s="34" t="s">
        <v>399</v>
      </c>
      <c r="C814" s="35">
        <v>2010.0</v>
      </c>
      <c r="D814" s="34" t="s">
        <v>5</v>
      </c>
      <c r="E814" s="34">
        <v>27.0</v>
      </c>
      <c r="F814" s="35">
        <v>3.34784724</v>
      </c>
    </row>
    <row r="815">
      <c r="A815" s="31" t="s">
        <v>35</v>
      </c>
      <c r="B815" s="34" t="s">
        <v>399</v>
      </c>
      <c r="C815" s="35">
        <v>2011.0</v>
      </c>
      <c r="D815" s="34" t="s">
        <v>5</v>
      </c>
      <c r="E815" s="34">
        <v>27.0</v>
      </c>
      <c r="F815" s="35">
        <v>5.30905498</v>
      </c>
    </row>
    <row r="816">
      <c r="A816" s="31" t="s">
        <v>35</v>
      </c>
      <c r="B816" s="34" t="s">
        <v>399</v>
      </c>
      <c r="C816" s="35">
        <v>2012.0</v>
      </c>
      <c r="D816" s="34" t="s">
        <v>5</v>
      </c>
      <c r="E816" s="34">
        <v>27.0</v>
      </c>
      <c r="F816" s="35">
        <v>3.38781754</v>
      </c>
    </row>
    <row r="817">
      <c r="A817" s="31" t="s">
        <v>35</v>
      </c>
      <c r="B817" s="34" t="s">
        <v>399</v>
      </c>
      <c r="C817" s="35">
        <v>2013.0</v>
      </c>
      <c r="D817" s="34" t="s">
        <v>5</v>
      </c>
      <c r="E817" s="34">
        <v>27.0</v>
      </c>
      <c r="F817" s="35">
        <v>3.91642105</v>
      </c>
    </row>
    <row r="818">
      <c r="A818" s="31" t="s">
        <v>35</v>
      </c>
      <c r="B818" s="34" t="s">
        <v>399</v>
      </c>
      <c r="C818" s="35">
        <v>2014.0</v>
      </c>
      <c r="D818" s="34" t="s">
        <v>5</v>
      </c>
      <c r="E818" s="34">
        <v>27.0</v>
      </c>
      <c r="F818" s="35">
        <v>4.37376168</v>
      </c>
    </row>
    <row r="819">
      <c r="A819" s="31" t="s">
        <v>35</v>
      </c>
      <c r="B819" s="34" t="s">
        <v>399</v>
      </c>
      <c r="C819" s="35">
        <v>2015.0</v>
      </c>
      <c r="D819" s="34" t="s">
        <v>5</v>
      </c>
      <c r="E819" s="34">
        <v>27.0</v>
      </c>
      <c r="F819" s="35">
        <v>6.38515767</v>
      </c>
    </row>
    <row r="820">
      <c r="A820" s="31" t="s">
        <v>35</v>
      </c>
      <c r="B820" s="34" t="s">
        <v>399</v>
      </c>
      <c r="C820" s="35">
        <v>2016.0</v>
      </c>
      <c r="D820" s="34" t="s">
        <v>5</v>
      </c>
      <c r="E820" s="34">
        <v>27.0</v>
      </c>
      <c r="F820" s="35">
        <v>4.68960377</v>
      </c>
    </row>
    <row r="821">
      <c r="A821" s="31" t="s">
        <v>35</v>
      </c>
      <c r="B821" s="34" t="s">
        <v>399</v>
      </c>
      <c r="C821" s="35">
        <v>2017.0</v>
      </c>
      <c r="D821" s="34" t="s">
        <v>5</v>
      </c>
      <c r="E821" s="34">
        <v>27.0</v>
      </c>
      <c r="F821" s="35">
        <v>6.70039403</v>
      </c>
    </row>
    <row r="822">
      <c r="A822" s="31" t="s">
        <v>35</v>
      </c>
      <c r="B822" s="34" t="s">
        <v>399</v>
      </c>
      <c r="C822" s="35">
        <v>2018.0</v>
      </c>
      <c r="D822" s="34" t="s">
        <v>5</v>
      </c>
      <c r="E822" s="34">
        <v>27.0</v>
      </c>
      <c r="F822" s="35">
        <v>6.06101421</v>
      </c>
    </row>
    <row r="823">
      <c r="A823" s="31" t="s">
        <v>35</v>
      </c>
      <c r="B823" s="34" t="s">
        <v>399</v>
      </c>
      <c r="C823" s="35">
        <v>2019.0</v>
      </c>
      <c r="D823" s="34" t="s">
        <v>5</v>
      </c>
      <c r="E823" s="34">
        <v>27.0</v>
      </c>
      <c r="F823" s="35">
        <v>7.13426815</v>
      </c>
    </row>
    <row r="824">
      <c r="A824" s="31" t="s">
        <v>35</v>
      </c>
      <c r="B824" s="34" t="s">
        <v>399</v>
      </c>
      <c r="C824" s="35">
        <v>2020.0</v>
      </c>
      <c r="D824" s="34" t="s">
        <v>5</v>
      </c>
      <c r="E824" s="34">
        <v>27.0</v>
      </c>
      <c r="F824" s="35">
        <v>7.65009672</v>
      </c>
    </row>
    <row r="825">
      <c r="A825" s="31" t="s">
        <v>35</v>
      </c>
      <c r="B825" s="34" t="s">
        <v>399</v>
      </c>
      <c r="C825" s="35">
        <v>2021.0</v>
      </c>
      <c r="D825" s="34" t="s">
        <v>5</v>
      </c>
      <c r="E825" s="34">
        <v>27.0</v>
      </c>
      <c r="F825" s="35">
        <v>7.85307264</v>
      </c>
    </row>
    <row r="826">
      <c r="A826" s="31" t="s">
        <v>35</v>
      </c>
      <c r="B826" s="34" t="s">
        <v>399</v>
      </c>
      <c r="C826" s="35">
        <v>2022.0</v>
      </c>
      <c r="D826" s="34" t="s">
        <v>5</v>
      </c>
      <c r="E826" s="34">
        <v>27.0</v>
      </c>
      <c r="F826" s="35">
        <v>7.55591829</v>
      </c>
    </row>
    <row r="827">
      <c r="A827" s="32"/>
      <c r="D827" s="34"/>
    </row>
    <row r="828">
      <c r="A828" s="32"/>
      <c r="D828" s="34"/>
    </row>
    <row r="829">
      <c r="A829" s="32"/>
      <c r="D829" s="34"/>
    </row>
    <row r="830">
      <c r="A830" s="32"/>
      <c r="D830" s="34"/>
    </row>
    <row r="831">
      <c r="A831" s="32"/>
      <c r="D831" s="34"/>
    </row>
    <row r="832">
      <c r="A832" s="32"/>
      <c r="D832" s="34"/>
    </row>
    <row r="833">
      <c r="A833" s="32"/>
      <c r="D833" s="34"/>
    </row>
    <row r="834">
      <c r="A834" s="32"/>
      <c r="D834" s="34"/>
    </row>
    <row r="835">
      <c r="A835" s="32"/>
      <c r="D835" s="34"/>
    </row>
    <row r="836">
      <c r="A836" s="32"/>
      <c r="D836" s="34"/>
    </row>
    <row r="837">
      <c r="A837" s="32"/>
      <c r="D837" s="34"/>
    </row>
    <row r="838">
      <c r="A838" s="32"/>
      <c r="D838" s="34"/>
    </row>
    <row r="839">
      <c r="A839" s="32"/>
      <c r="D839" s="34"/>
    </row>
    <row r="840">
      <c r="A840" s="32"/>
      <c r="D840" s="34"/>
    </row>
    <row r="841">
      <c r="A841" s="32"/>
      <c r="D841" s="34"/>
    </row>
    <row r="842">
      <c r="A842" s="32"/>
      <c r="D842" s="34"/>
    </row>
    <row r="843">
      <c r="A843" s="32"/>
      <c r="D843" s="34"/>
    </row>
    <row r="844">
      <c r="A844" s="32"/>
      <c r="D844" s="34"/>
    </row>
    <row r="845">
      <c r="A845" s="32"/>
      <c r="D845" s="34"/>
    </row>
    <row r="846">
      <c r="A846" s="32"/>
      <c r="D846" s="34"/>
    </row>
    <row r="847">
      <c r="A847" s="32"/>
      <c r="D847" s="34"/>
    </row>
    <row r="848">
      <c r="A848" s="32"/>
      <c r="D848" s="34"/>
    </row>
    <row r="849">
      <c r="A849" s="32"/>
      <c r="D849" s="34"/>
    </row>
    <row r="850">
      <c r="A850" s="32"/>
      <c r="D850" s="34"/>
    </row>
    <row r="851">
      <c r="A851" s="32"/>
      <c r="D851" s="34"/>
    </row>
    <row r="852">
      <c r="A852" s="32"/>
      <c r="D852" s="34"/>
    </row>
    <row r="853">
      <c r="A853" s="32"/>
      <c r="D853" s="34"/>
    </row>
    <row r="854">
      <c r="A854" s="32"/>
      <c r="D854" s="34"/>
    </row>
    <row r="855">
      <c r="A855" s="32"/>
      <c r="D855" s="34"/>
    </row>
    <row r="856">
      <c r="A856" s="32"/>
      <c r="D856" s="34"/>
    </row>
    <row r="857">
      <c r="A857" s="32"/>
      <c r="D857" s="34"/>
    </row>
    <row r="858">
      <c r="A858" s="32"/>
      <c r="D858" s="34"/>
    </row>
    <row r="859">
      <c r="A859" s="32"/>
      <c r="D859" s="34"/>
    </row>
    <row r="860">
      <c r="A860" s="32"/>
      <c r="D860" s="34"/>
    </row>
    <row r="861">
      <c r="A861" s="32"/>
      <c r="D861" s="34"/>
    </row>
    <row r="862">
      <c r="A862" s="32"/>
      <c r="D862" s="34"/>
    </row>
    <row r="863">
      <c r="A863" s="32"/>
      <c r="D863" s="34"/>
    </row>
    <row r="864">
      <c r="A864" s="32"/>
      <c r="D864" s="34"/>
    </row>
    <row r="865">
      <c r="A865" s="32"/>
      <c r="D865" s="34"/>
    </row>
    <row r="866">
      <c r="A866" s="32"/>
      <c r="D866" s="34"/>
    </row>
    <row r="867">
      <c r="A867" s="32"/>
      <c r="D867" s="34"/>
    </row>
    <row r="868">
      <c r="A868" s="32"/>
      <c r="D868" s="34"/>
    </row>
    <row r="869">
      <c r="A869" s="32"/>
      <c r="D869" s="34"/>
    </row>
    <row r="870">
      <c r="A870" s="32"/>
      <c r="D870" s="34"/>
    </row>
    <row r="871">
      <c r="A871" s="32"/>
      <c r="D871" s="34"/>
    </row>
    <row r="872">
      <c r="A872" s="32"/>
      <c r="D872" s="34"/>
    </row>
    <row r="873">
      <c r="A873" s="32"/>
      <c r="D873" s="34"/>
    </row>
    <row r="874">
      <c r="A874" s="32"/>
      <c r="D874" s="34"/>
    </row>
    <row r="875">
      <c r="A875" s="32"/>
      <c r="D875" s="34"/>
    </row>
    <row r="876">
      <c r="A876" s="32"/>
      <c r="D876" s="34"/>
    </row>
    <row r="877">
      <c r="A877" s="32"/>
      <c r="D877" s="34"/>
    </row>
    <row r="878">
      <c r="A878" s="32"/>
      <c r="D878" s="34"/>
    </row>
    <row r="879">
      <c r="A879" s="32"/>
      <c r="D879" s="34"/>
    </row>
    <row r="880">
      <c r="A880" s="32"/>
      <c r="D880" s="34"/>
    </row>
    <row r="881">
      <c r="A881" s="32"/>
      <c r="D881" s="34"/>
    </row>
    <row r="882">
      <c r="A882" s="32"/>
      <c r="D882" s="34"/>
    </row>
    <row r="883">
      <c r="A883" s="32"/>
      <c r="D883" s="34"/>
    </row>
    <row r="884">
      <c r="A884" s="32"/>
      <c r="D884" s="34"/>
    </row>
    <row r="885">
      <c r="A885" s="32"/>
      <c r="D885" s="34"/>
    </row>
    <row r="886">
      <c r="A886" s="32"/>
      <c r="D886" s="34"/>
    </row>
    <row r="887">
      <c r="A887" s="32"/>
      <c r="D887" s="34"/>
    </row>
    <row r="888">
      <c r="A888" s="32"/>
      <c r="D888" s="34"/>
    </row>
    <row r="889">
      <c r="A889" s="32"/>
      <c r="D889" s="34"/>
    </row>
    <row r="890">
      <c r="A890" s="32"/>
      <c r="D890" s="34"/>
    </row>
    <row r="891">
      <c r="A891" s="32"/>
      <c r="D891" s="34"/>
    </row>
    <row r="892">
      <c r="A892" s="32"/>
      <c r="D892" s="34"/>
    </row>
    <row r="893">
      <c r="A893" s="32"/>
      <c r="D893" s="34"/>
    </row>
    <row r="894">
      <c r="A894" s="32"/>
      <c r="D894" s="34"/>
    </row>
    <row r="895">
      <c r="A895" s="32"/>
      <c r="D895" s="34"/>
    </row>
    <row r="896">
      <c r="A896" s="32"/>
      <c r="D896" s="34"/>
    </row>
    <row r="897">
      <c r="A897" s="32"/>
      <c r="D897" s="34"/>
    </row>
    <row r="898">
      <c r="A898" s="32"/>
      <c r="D898" s="34"/>
    </row>
    <row r="899">
      <c r="A899" s="32"/>
      <c r="D899" s="34"/>
    </row>
    <row r="900">
      <c r="A900" s="32"/>
      <c r="D900" s="34"/>
    </row>
    <row r="901">
      <c r="A901" s="32"/>
      <c r="D901" s="34"/>
    </row>
    <row r="902">
      <c r="A902" s="32"/>
      <c r="D902" s="34"/>
    </row>
    <row r="903">
      <c r="A903" s="32"/>
      <c r="D903" s="34"/>
    </row>
    <row r="904">
      <c r="A904" s="32"/>
      <c r="D904" s="34"/>
    </row>
    <row r="905">
      <c r="A905" s="32"/>
      <c r="D905" s="34"/>
    </row>
    <row r="906">
      <c r="A906" s="32"/>
      <c r="D906" s="34"/>
    </row>
    <row r="907">
      <c r="A907" s="32"/>
      <c r="D907" s="34"/>
    </row>
    <row r="908">
      <c r="A908" s="32"/>
      <c r="D908" s="34"/>
    </row>
    <row r="909">
      <c r="A909" s="32"/>
      <c r="D909" s="34"/>
    </row>
    <row r="910">
      <c r="A910" s="32"/>
    </row>
    <row r="911">
      <c r="A911" s="32"/>
    </row>
    <row r="912">
      <c r="A912" s="32"/>
    </row>
    <row r="913">
      <c r="A913" s="32"/>
    </row>
    <row r="914">
      <c r="A914" s="32"/>
    </row>
    <row r="915">
      <c r="A915" s="32"/>
    </row>
    <row r="916">
      <c r="A916" s="32"/>
    </row>
    <row r="917">
      <c r="A917" s="32"/>
    </row>
    <row r="918">
      <c r="A918" s="32"/>
    </row>
    <row r="919">
      <c r="A919" s="32"/>
    </row>
    <row r="920">
      <c r="A920" s="32"/>
    </row>
    <row r="921">
      <c r="A921" s="32"/>
    </row>
    <row r="922">
      <c r="A922" s="32"/>
    </row>
    <row r="923">
      <c r="A923" s="32"/>
    </row>
    <row r="924">
      <c r="A924" s="32"/>
    </row>
    <row r="925">
      <c r="A925" s="32"/>
    </row>
    <row r="926">
      <c r="A926" s="32"/>
    </row>
    <row r="927">
      <c r="A927" s="32"/>
    </row>
    <row r="928">
      <c r="A928" s="32"/>
    </row>
    <row r="929">
      <c r="A929" s="32"/>
    </row>
    <row r="930">
      <c r="A930" s="32"/>
    </row>
    <row r="931">
      <c r="A931" s="32"/>
    </row>
    <row r="932">
      <c r="A932" s="32"/>
    </row>
    <row r="933">
      <c r="A933" s="32"/>
    </row>
    <row r="934">
      <c r="A934" s="32"/>
    </row>
    <row r="935">
      <c r="A935" s="32"/>
    </row>
    <row r="936">
      <c r="A936" s="32"/>
    </row>
    <row r="937">
      <c r="A937" s="32"/>
    </row>
    <row r="938">
      <c r="A938" s="32"/>
    </row>
    <row r="939">
      <c r="A939" s="32"/>
    </row>
    <row r="940">
      <c r="A940" s="32"/>
    </row>
    <row r="941">
      <c r="A941" s="32"/>
    </row>
    <row r="942">
      <c r="A942" s="32"/>
    </row>
    <row r="943">
      <c r="A943" s="32"/>
    </row>
    <row r="944">
      <c r="A944" s="32"/>
    </row>
    <row r="945">
      <c r="A945" s="32"/>
    </row>
    <row r="946">
      <c r="A946" s="32"/>
    </row>
    <row r="947">
      <c r="A947" s="32"/>
    </row>
    <row r="948">
      <c r="A948" s="32"/>
    </row>
    <row r="949">
      <c r="A949" s="32"/>
    </row>
    <row r="950">
      <c r="A950" s="32"/>
    </row>
    <row r="951">
      <c r="A951" s="32"/>
    </row>
    <row r="952">
      <c r="A952" s="32"/>
    </row>
    <row r="953">
      <c r="A953" s="32"/>
    </row>
    <row r="954">
      <c r="A954" s="32"/>
    </row>
    <row r="955">
      <c r="A955" s="32"/>
    </row>
    <row r="956">
      <c r="A956" s="32"/>
    </row>
    <row r="957">
      <c r="A957" s="32"/>
    </row>
    <row r="958">
      <c r="A958" s="32"/>
    </row>
    <row r="959">
      <c r="A959" s="32"/>
    </row>
    <row r="960">
      <c r="A960" s="32"/>
    </row>
    <row r="961">
      <c r="A961" s="32"/>
    </row>
    <row r="962">
      <c r="A962" s="32"/>
    </row>
    <row r="963">
      <c r="A963" s="32"/>
    </row>
    <row r="964">
      <c r="A964" s="32"/>
    </row>
    <row r="965">
      <c r="A965" s="32"/>
    </row>
    <row r="966">
      <c r="A966" s="32"/>
    </row>
    <row r="967">
      <c r="A967" s="32"/>
    </row>
    <row r="968">
      <c r="A968" s="32"/>
    </row>
    <row r="969">
      <c r="A969" s="32"/>
    </row>
    <row r="970">
      <c r="A970" s="32"/>
    </row>
    <row r="971">
      <c r="A971" s="32"/>
    </row>
    <row r="972">
      <c r="A972" s="32"/>
    </row>
    <row r="973">
      <c r="A973" s="32"/>
    </row>
    <row r="974">
      <c r="A974" s="32"/>
    </row>
    <row r="975">
      <c r="A975" s="32"/>
    </row>
    <row r="976">
      <c r="A976" s="32"/>
    </row>
    <row r="977">
      <c r="A977" s="32"/>
    </row>
    <row r="978">
      <c r="A978" s="32"/>
    </row>
    <row r="979">
      <c r="A979" s="32"/>
    </row>
    <row r="980">
      <c r="A980" s="32"/>
    </row>
    <row r="981">
      <c r="A981" s="32"/>
    </row>
    <row r="982">
      <c r="A982" s="32"/>
    </row>
    <row r="983">
      <c r="A983" s="32"/>
    </row>
    <row r="984">
      <c r="A984" s="32"/>
    </row>
    <row r="985">
      <c r="A985" s="32"/>
    </row>
    <row r="986">
      <c r="A986" s="32"/>
    </row>
    <row r="987">
      <c r="A987" s="32"/>
    </row>
    <row r="988">
      <c r="A988" s="32"/>
    </row>
    <row r="989">
      <c r="A989" s="32"/>
    </row>
    <row r="990">
      <c r="A990" s="32"/>
    </row>
    <row r="991">
      <c r="A991" s="32"/>
    </row>
    <row r="992">
      <c r="A992" s="32"/>
    </row>
    <row r="993">
      <c r="A993" s="32"/>
    </row>
    <row r="994">
      <c r="A994" s="32"/>
    </row>
    <row r="995">
      <c r="A995" s="32"/>
    </row>
    <row r="996">
      <c r="A996" s="32"/>
    </row>
    <row r="997">
      <c r="A997" s="32"/>
    </row>
    <row r="998">
      <c r="A998" s="32"/>
    </row>
    <row r="999">
      <c r="A999" s="32"/>
    </row>
    <row r="1000">
      <c r="A1000" s="32"/>
    </row>
  </sheetData>
  <autoFilter ref="$A$1:$F$826"/>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4.38"/>
  </cols>
  <sheetData>
    <row r="1">
      <c r="A1" s="23" t="s">
        <v>1</v>
      </c>
      <c r="B1" s="23" t="s">
        <v>374</v>
      </c>
      <c r="C1" s="23" t="s">
        <v>0</v>
      </c>
      <c r="D1" s="23" t="s">
        <v>37</v>
      </c>
      <c r="E1" s="23" t="s">
        <v>39</v>
      </c>
      <c r="F1" s="23" t="s">
        <v>375</v>
      </c>
    </row>
    <row r="2" hidden="1">
      <c r="A2" s="24" t="s">
        <v>30</v>
      </c>
      <c r="B2" s="23" t="s">
        <v>376</v>
      </c>
      <c r="C2" s="7">
        <v>2018.0</v>
      </c>
      <c r="D2" s="25" t="s">
        <v>4</v>
      </c>
      <c r="E2" s="25" t="s">
        <v>4</v>
      </c>
      <c r="F2" s="7">
        <v>46.8</v>
      </c>
    </row>
    <row r="3" hidden="1">
      <c r="A3" s="24" t="s">
        <v>30</v>
      </c>
      <c r="B3" s="23" t="s">
        <v>376</v>
      </c>
      <c r="C3" s="7">
        <v>2016.0</v>
      </c>
      <c r="D3" s="25" t="s">
        <v>4</v>
      </c>
      <c r="E3" s="25" t="s">
        <v>4</v>
      </c>
      <c r="F3" s="7">
        <v>45.3</v>
      </c>
    </row>
    <row r="4" hidden="1">
      <c r="A4" s="24" t="s">
        <v>30</v>
      </c>
      <c r="B4" s="23" t="s">
        <v>376</v>
      </c>
      <c r="C4" s="7">
        <v>2014.0</v>
      </c>
      <c r="D4" s="25" t="s">
        <v>4</v>
      </c>
      <c r="E4" s="25" t="s">
        <v>4</v>
      </c>
      <c r="F4" s="7">
        <v>45.0</v>
      </c>
    </row>
    <row r="5" hidden="1">
      <c r="A5" s="24" t="s">
        <v>30</v>
      </c>
      <c r="B5" s="23" t="s">
        <v>376</v>
      </c>
      <c r="C5" s="7">
        <v>2020.0</v>
      </c>
      <c r="D5" s="25" t="s">
        <v>4</v>
      </c>
      <c r="E5" s="25" t="s">
        <v>4</v>
      </c>
      <c r="F5" s="26">
        <v>43.3</v>
      </c>
    </row>
    <row r="6" hidden="1">
      <c r="A6" s="24" t="s">
        <v>15</v>
      </c>
      <c r="B6" s="23" t="s">
        <v>377</v>
      </c>
      <c r="C6" s="7">
        <v>2010.0</v>
      </c>
      <c r="D6" s="25" t="s">
        <v>4</v>
      </c>
      <c r="E6" s="25" t="s">
        <v>4</v>
      </c>
      <c r="F6" s="7">
        <v>42.7</v>
      </c>
    </row>
    <row r="7" hidden="1">
      <c r="A7" s="24" t="s">
        <v>15</v>
      </c>
      <c r="B7" s="23" t="s">
        <v>377</v>
      </c>
      <c r="C7" s="7">
        <v>2012.0</v>
      </c>
      <c r="D7" s="25" t="s">
        <v>4</v>
      </c>
      <c r="E7" s="25" t="s">
        <v>4</v>
      </c>
      <c r="F7" s="7">
        <v>39.4</v>
      </c>
    </row>
    <row r="8">
      <c r="A8" s="27" t="s">
        <v>4</v>
      </c>
      <c r="B8" s="23" t="s">
        <v>378</v>
      </c>
      <c r="C8" s="5">
        <v>2022.0</v>
      </c>
      <c r="D8" s="28" t="s">
        <v>4</v>
      </c>
      <c r="E8" s="28" t="s">
        <v>4</v>
      </c>
      <c r="F8" s="29">
        <v>15.6</v>
      </c>
    </row>
    <row r="9" hidden="1">
      <c r="A9" s="24" t="s">
        <v>15</v>
      </c>
      <c r="B9" s="23" t="s">
        <v>377</v>
      </c>
      <c r="C9" s="7">
        <v>2014.0</v>
      </c>
      <c r="D9" s="25" t="s">
        <v>4</v>
      </c>
      <c r="E9" s="25" t="s">
        <v>4</v>
      </c>
      <c r="F9" s="7">
        <v>38.5</v>
      </c>
    </row>
    <row r="10" hidden="1">
      <c r="A10" s="24" t="s">
        <v>23</v>
      </c>
      <c r="B10" s="23" t="s">
        <v>379</v>
      </c>
      <c r="C10" s="7">
        <v>2014.0</v>
      </c>
      <c r="D10" s="25" t="s">
        <v>4</v>
      </c>
      <c r="E10" s="25" t="s">
        <v>4</v>
      </c>
      <c r="F10" s="7">
        <v>36.1</v>
      </c>
    </row>
    <row r="11" hidden="1">
      <c r="A11" s="24" t="s">
        <v>15</v>
      </c>
      <c r="B11" s="23" t="s">
        <v>377</v>
      </c>
      <c r="C11" s="7">
        <v>2020.0</v>
      </c>
      <c r="D11" s="25" t="s">
        <v>4</v>
      </c>
      <c r="E11" s="25" t="s">
        <v>4</v>
      </c>
      <c r="F11" s="26">
        <v>36.1</v>
      </c>
    </row>
    <row r="12" hidden="1">
      <c r="A12" s="24" t="s">
        <v>15</v>
      </c>
      <c r="B12" s="23" t="s">
        <v>377</v>
      </c>
      <c r="C12" s="7">
        <v>2018.0</v>
      </c>
      <c r="D12" s="25" t="s">
        <v>4</v>
      </c>
      <c r="E12" s="25" t="s">
        <v>4</v>
      </c>
      <c r="F12" s="7">
        <v>35.6</v>
      </c>
    </row>
    <row r="13" hidden="1">
      <c r="A13" s="24" t="s">
        <v>19</v>
      </c>
      <c r="B13" s="23" t="s">
        <v>380</v>
      </c>
      <c r="C13" s="7">
        <v>2014.0</v>
      </c>
      <c r="D13" s="25" t="s">
        <v>4</v>
      </c>
      <c r="E13" s="25" t="s">
        <v>4</v>
      </c>
      <c r="F13" s="7">
        <v>34.7</v>
      </c>
    </row>
    <row r="14" hidden="1">
      <c r="A14" s="24" t="s">
        <v>30</v>
      </c>
      <c r="B14" s="23" t="s">
        <v>376</v>
      </c>
      <c r="C14" s="7">
        <v>2008.0</v>
      </c>
      <c r="D14" s="9" t="s">
        <v>4</v>
      </c>
      <c r="E14" s="9" t="s">
        <v>4</v>
      </c>
      <c r="F14" s="7">
        <v>34.5</v>
      </c>
    </row>
    <row r="15" hidden="1">
      <c r="A15" s="24" t="s">
        <v>15</v>
      </c>
      <c r="B15" s="23" t="s">
        <v>377</v>
      </c>
      <c r="C15" s="7">
        <v>2008.0</v>
      </c>
      <c r="D15" s="9" t="s">
        <v>4</v>
      </c>
      <c r="E15" s="9" t="s">
        <v>4</v>
      </c>
      <c r="F15" s="7">
        <v>34.0</v>
      </c>
    </row>
    <row r="16" hidden="1">
      <c r="A16" s="24" t="s">
        <v>30</v>
      </c>
      <c r="B16" s="23" t="s">
        <v>376</v>
      </c>
      <c r="C16" s="7">
        <v>2012.0</v>
      </c>
      <c r="D16" s="25" t="s">
        <v>4</v>
      </c>
      <c r="E16" s="25" t="s">
        <v>4</v>
      </c>
      <c r="F16" s="7">
        <v>33.4</v>
      </c>
    </row>
    <row r="17" hidden="1">
      <c r="A17" s="24" t="s">
        <v>30</v>
      </c>
      <c r="B17" s="23" t="s">
        <v>376</v>
      </c>
      <c r="C17" s="7">
        <v>2010.0</v>
      </c>
      <c r="D17" s="25" t="s">
        <v>4</v>
      </c>
      <c r="E17" s="25" t="s">
        <v>4</v>
      </c>
      <c r="F17" s="7">
        <v>33.3</v>
      </c>
    </row>
    <row r="18" hidden="1">
      <c r="A18" s="24" t="s">
        <v>23</v>
      </c>
      <c r="B18" s="23" t="s">
        <v>379</v>
      </c>
      <c r="C18" s="7">
        <v>2020.0</v>
      </c>
      <c r="D18" s="25" t="s">
        <v>4</v>
      </c>
      <c r="E18" s="25" t="s">
        <v>4</v>
      </c>
      <c r="F18" s="26">
        <v>33.3</v>
      </c>
    </row>
    <row r="19" hidden="1">
      <c r="A19" s="24" t="s">
        <v>32</v>
      </c>
      <c r="B19" s="23" t="s">
        <v>381</v>
      </c>
      <c r="C19" s="7">
        <v>2020.0</v>
      </c>
      <c r="D19" s="25" t="s">
        <v>4</v>
      </c>
      <c r="E19" s="25" t="s">
        <v>4</v>
      </c>
      <c r="F19" s="26">
        <v>32.9</v>
      </c>
    </row>
    <row r="20" hidden="1">
      <c r="A20" s="24" t="s">
        <v>19</v>
      </c>
      <c r="B20" s="23" t="s">
        <v>380</v>
      </c>
      <c r="C20" s="7">
        <v>2012.0</v>
      </c>
      <c r="D20" s="25" t="s">
        <v>4</v>
      </c>
      <c r="E20" s="25" t="s">
        <v>4</v>
      </c>
      <c r="F20" s="7">
        <v>32.2</v>
      </c>
    </row>
    <row r="21" hidden="1">
      <c r="A21" s="24" t="s">
        <v>19</v>
      </c>
      <c r="B21" s="23" t="s">
        <v>380</v>
      </c>
      <c r="C21" s="7">
        <v>2008.0</v>
      </c>
      <c r="D21" s="9" t="s">
        <v>4</v>
      </c>
      <c r="E21" s="9" t="s">
        <v>4</v>
      </c>
      <c r="F21" s="7">
        <v>31.8</v>
      </c>
    </row>
    <row r="22" hidden="1">
      <c r="A22" s="24" t="s">
        <v>23</v>
      </c>
      <c r="B22" s="23" t="s">
        <v>379</v>
      </c>
      <c r="C22" s="7">
        <v>2012.0</v>
      </c>
      <c r="D22" s="25" t="s">
        <v>4</v>
      </c>
      <c r="E22" s="25" t="s">
        <v>4</v>
      </c>
      <c r="F22" s="7">
        <v>31.7</v>
      </c>
    </row>
    <row r="23" hidden="1">
      <c r="A23" s="24" t="s">
        <v>16</v>
      </c>
      <c r="B23" s="23" t="s">
        <v>382</v>
      </c>
      <c r="C23" s="7">
        <v>2014.0</v>
      </c>
      <c r="D23" s="25" t="s">
        <v>4</v>
      </c>
      <c r="E23" s="25" t="s">
        <v>4</v>
      </c>
      <c r="F23" s="7">
        <v>31.7</v>
      </c>
    </row>
    <row r="24" hidden="1">
      <c r="A24" s="24" t="s">
        <v>18</v>
      </c>
      <c r="B24" s="23" t="s">
        <v>383</v>
      </c>
      <c r="C24" s="7">
        <v>2010.0</v>
      </c>
      <c r="D24" s="25" t="s">
        <v>4</v>
      </c>
      <c r="E24" s="25" t="s">
        <v>4</v>
      </c>
      <c r="F24" s="7">
        <v>31.6</v>
      </c>
    </row>
    <row r="25">
      <c r="A25" s="24" t="s">
        <v>5</v>
      </c>
      <c r="B25" s="23" t="s">
        <v>384</v>
      </c>
      <c r="C25" s="5">
        <v>2022.0</v>
      </c>
      <c r="D25" s="28" t="s">
        <v>4</v>
      </c>
      <c r="E25" s="28" t="s">
        <v>4</v>
      </c>
      <c r="F25" s="29">
        <v>10.0</v>
      </c>
    </row>
    <row r="26" hidden="1">
      <c r="A26" s="24" t="s">
        <v>23</v>
      </c>
      <c r="B26" s="23" t="s">
        <v>379</v>
      </c>
      <c r="C26" s="7">
        <v>2016.0</v>
      </c>
      <c r="D26" s="25" t="s">
        <v>4</v>
      </c>
      <c r="E26" s="25" t="s">
        <v>4</v>
      </c>
      <c r="F26" s="7">
        <v>31.4</v>
      </c>
    </row>
    <row r="27" hidden="1">
      <c r="A27" s="24" t="s">
        <v>7</v>
      </c>
      <c r="B27" s="23" t="s">
        <v>385</v>
      </c>
      <c r="C27" s="7">
        <v>2010.0</v>
      </c>
      <c r="D27" s="25" t="s">
        <v>4</v>
      </c>
      <c r="E27" s="25" t="s">
        <v>4</v>
      </c>
      <c r="F27" s="7">
        <v>31.2</v>
      </c>
    </row>
    <row r="28" hidden="1">
      <c r="A28" s="24" t="s">
        <v>24</v>
      </c>
      <c r="B28" s="23" t="s">
        <v>386</v>
      </c>
      <c r="C28" s="7">
        <v>2020.0</v>
      </c>
      <c r="D28" s="25" t="s">
        <v>4</v>
      </c>
      <c r="E28" s="25" t="s">
        <v>4</v>
      </c>
      <c r="F28" s="26">
        <v>30.8</v>
      </c>
    </row>
    <row r="29" hidden="1">
      <c r="A29" s="24" t="s">
        <v>20</v>
      </c>
      <c r="B29" s="23" t="s">
        <v>387</v>
      </c>
      <c r="C29" s="7">
        <v>2012.0</v>
      </c>
      <c r="D29" s="25" t="s">
        <v>4</v>
      </c>
      <c r="E29" s="25" t="s">
        <v>4</v>
      </c>
      <c r="F29" s="7">
        <v>30.7</v>
      </c>
    </row>
    <row r="30" hidden="1">
      <c r="A30" s="24" t="s">
        <v>10</v>
      </c>
      <c r="B30" s="23" t="s">
        <v>388</v>
      </c>
      <c r="C30" s="7">
        <v>2010.0</v>
      </c>
      <c r="D30" s="25" t="s">
        <v>4</v>
      </c>
      <c r="E30" s="25" t="s">
        <v>4</v>
      </c>
      <c r="F30" s="7">
        <v>30.3</v>
      </c>
    </row>
    <row r="31" hidden="1">
      <c r="A31" s="24" t="s">
        <v>27</v>
      </c>
      <c r="B31" s="23" t="s">
        <v>389</v>
      </c>
      <c r="C31" s="7">
        <v>2010.0</v>
      </c>
      <c r="D31" s="25" t="s">
        <v>4</v>
      </c>
      <c r="E31" s="25" t="s">
        <v>4</v>
      </c>
      <c r="F31" s="7">
        <v>30.1</v>
      </c>
    </row>
    <row r="32" hidden="1">
      <c r="A32" s="24" t="s">
        <v>24</v>
      </c>
      <c r="B32" s="23" t="s">
        <v>386</v>
      </c>
      <c r="C32" s="7">
        <v>2012.0</v>
      </c>
      <c r="D32" s="25" t="s">
        <v>4</v>
      </c>
      <c r="E32" s="25" t="s">
        <v>4</v>
      </c>
      <c r="F32" s="7">
        <v>30.1</v>
      </c>
    </row>
    <row r="33" hidden="1">
      <c r="A33" s="24" t="s">
        <v>33</v>
      </c>
      <c r="B33" s="23" t="s">
        <v>390</v>
      </c>
      <c r="C33" s="7">
        <v>2014.0</v>
      </c>
      <c r="D33" s="25" t="s">
        <v>4</v>
      </c>
      <c r="E33" s="25" t="s">
        <v>4</v>
      </c>
      <c r="F33" s="7">
        <v>30.0</v>
      </c>
    </row>
    <row r="34" hidden="1">
      <c r="A34" s="24" t="s">
        <v>28</v>
      </c>
      <c r="B34" s="23" t="s">
        <v>391</v>
      </c>
      <c r="C34" s="7">
        <v>2014.0</v>
      </c>
      <c r="D34" s="25" t="s">
        <v>4</v>
      </c>
      <c r="E34" s="25" t="s">
        <v>4</v>
      </c>
      <c r="F34" s="7">
        <v>29.6</v>
      </c>
    </row>
    <row r="35" hidden="1">
      <c r="A35" s="24" t="s">
        <v>26</v>
      </c>
      <c r="B35" s="23" t="s">
        <v>392</v>
      </c>
      <c r="C35" s="7">
        <v>2020.0</v>
      </c>
      <c r="D35" s="25" t="s">
        <v>4</v>
      </c>
      <c r="E35" s="25" t="s">
        <v>4</v>
      </c>
      <c r="F35" s="26">
        <v>29.4</v>
      </c>
    </row>
    <row r="36" hidden="1">
      <c r="A36" s="24" t="s">
        <v>16</v>
      </c>
      <c r="B36" s="23" t="s">
        <v>382</v>
      </c>
      <c r="C36" s="7">
        <v>2010.0</v>
      </c>
      <c r="D36" s="25" t="s">
        <v>4</v>
      </c>
      <c r="E36" s="25" t="s">
        <v>4</v>
      </c>
      <c r="F36" s="7">
        <v>29.0</v>
      </c>
    </row>
    <row r="37" hidden="1">
      <c r="A37" s="24" t="s">
        <v>19</v>
      </c>
      <c r="B37" s="23" t="s">
        <v>380</v>
      </c>
      <c r="C37" s="7">
        <v>2010.0</v>
      </c>
      <c r="D37" s="25" t="s">
        <v>4</v>
      </c>
      <c r="E37" s="25" t="s">
        <v>4</v>
      </c>
      <c r="F37" s="7">
        <v>28.8</v>
      </c>
    </row>
    <row r="38" hidden="1">
      <c r="A38" s="24" t="s">
        <v>21</v>
      </c>
      <c r="B38" s="23" t="s">
        <v>393</v>
      </c>
      <c r="C38" s="7">
        <v>2012.0</v>
      </c>
      <c r="D38" s="25" t="s">
        <v>4</v>
      </c>
      <c r="E38" s="25" t="s">
        <v>4</v>
      </c>
      <c r="F38" s="7">
        <v>28.8</v>
      </c>
    </row>
    <row r="39" hidden="1">
      <c r="A39" s="24" t="s">
        <v>23</v>
      </c>
      <c r="B39" s="23" t="s">
        <v>379</v>
      </c>
      <c r="C39" s="7">
        <v>2008.0</v>
      </c>
      <c r="D39" s="9" t="s">
        <v>4</v>
      </c>
      <c r="E39" s="9" t="s">
        <v>4</v>
      </c>
      <c r="F39" s="7">
        <v>28.6</v>
      </c>
    </row>
    <row r="40">
      <c r="A40" s="24" t="s">
        <v>6</v>
      </c>
      <c r="B40" s="23" t="s">
        <v>394</v>
      </c>
      <c r="C40" s="5">
        <v>2022.0</v>
      </c>
      <c r="D40" s="28" t="s">
        <v>4</v>
      </c>
      <c r="E40" s="28" t="s">
        <v>4</v>
      </c>
      <c r="F40" s="29">
        <v>14.5</v>
      </c>
    </row>
    <row r="41" hidden="1">
      <c r="A41" s="24" t="s">
        <v>14</v>
      </c>
      <c r="B41" s="23" t="s">
        <v>395</v>
      </c>
      <c r="C41" s="7">
        <v>2012.0</v>
      </c>
      <c r="D41" s="25" t="s">
        <v>4</v>
      </c>
      <c r="E41" s="25" t="s">
        <v>4</v>
      </c>
      <c r="F41" s="7">
        <v>28.5</v>
      </c>
    </row>
    <row r="42" hidden="1">
      <c r="A42" s="24" t="s">
        <v>16</v>
      </c>
      <c r="B42" s="23" t="s">
        <v>382</v>
      </c>
      <c r="C42" s="7">
        <v>2020.0</v>
      </c>
      <c r="D42" s="25" t="s">
        <v>4</v>
      </c>
      <c r="E42" s="25" t="s">
        <v>4</v>
      </c>
      <c r="F42" s="26">
        <v>28.5</v>
      </c>
    </row>
    <row r="43" hidden="1">
      <c r="A43" s="24" t="s">
        <v>32</v>
      </c>
      <c r="B43" s="23" t="s">
        <v>381</v>
      </c>
      <c r="C43" s="7">
        <v>2012.0</v>
      </c>
      <c r="D43" s="25" t="s">
        <v>4</v>
      </c>
      <c r="E43" s="25" t="s">
        <v>4</v>
      </c>
      <c r="F43" s="7">
        <v>28.4</v>
      </c>
    </row>
    <row r="44" hidden="1">
      <c r="A44" s="24" t="s">
        <v>33</v>
      </c>
      <c r="B44" s="23" t="s">
        <v>390</v>
      </c>
      <c r="C44" s="7">
        <v>2012.0</v>
      </c>
      <c r="D44" s="25" t="s">
        <v>4</v>
      </c>
      <c r="E44" s="25" t="s">
        <v>4</v>
      </c>
      <c r="F44" s="7">
        <v>28.2</v>
      </c>
    </row>
    <row r="45" hidden="1">
      <c r="A45" s="24" t="s">
        <v>23</v>
      </c>
      <c r="B45" s="23" t="s">
        <v>379</v>
      </c>
      <c r="C45" s="7">
        <v>2018.0</v>
      </c>
      <c r="D45" s="25" t="s">
        <v>4</v>
      </c>
      <c r="E45" s="25" t="s">
        <v>4</v>
      </c>
      <c r="F45" s="7">
        <v>27.9</v>
      </c>
    </row>
    <row r="46" hidden="1">
      <c r="A46" s="24" t="s">
        <v>15</v>
      </c>
      <c r="B46" s="23" t="s">
        <v>377</v>
      </c>
      <c r="C46" s="7">
        <v>2016.0</v>
      </c>
      <c r="D46" s="25" t="s">
        <v>4</v>
      </c>
      <c r="E46" s="25" t="s">
        <v>4</v>
      </c>
      <c r="F46" s="7">
        <v>27.8</v>
      </c>
    </row>
    <row r="47" hidden="1">
      <c r="A47" s="24" t="s">
        <v>24</v>
      </c>
      <c r="B47" s="23" t="s">
        <v>386</v>
      </c>
      <c r="C47" s="7">
        <v>2010.0</v>
      </c>
      <c r="D47" s="25" t="s">
        <v>4</v>
      </c>
      <c r="E47" s="25" t="s">
        <v>4</v>
      </c>
      <c r="F47" s="7">
        <v>27.6</v>
      </c>
    </row>
    <row r="48" hidden="1">
      <c r="A48" s="24" t="s">
        <v>10</v>
      </c>
      <c r="B48" s="23" t="s">
        <v>388</v>
      </c>
      <c r="C48" s="7">
        <v>2014.0</v>
      </c>
      <c r="D48" s="25" t="s">
        <v>4</v>
      </c>
      <c r="E48" s="25" t="s">
        <v>4</v>
      </c>
      <c r="F48" s="7">
        <v>27.5</v>
      </c>
    </row>
    <row r="49" hidden="1">
      <c r="A49" s="24" t="s">
        <v>7</v>
      </c>
      <c r="B49" s="23" t="s">
        <v>385</v>
      </c>
      <c r="C49" s="7">
        <v>2018.0</v>
      </c>
      <c r="D49" s="25" t="s">
        <v>4</v>
      </c>
      <c r="E49" s="25" t="s">
        <v>4</v>
      </c>
      <c r="F49" s="7">
        <v>27.4</v>
      </c>
    </row>
    <row r="50" hidden="1">
      <c r="A50" s="24" t="s">
        <v>14</v>
      </c>
      <c r="B50" s="23" t="s">
        <v>395</v>
      </c>
      <c r="C50" s="7">
        <v>2008.0</v>
      </c>
      <c r="D50" s="9" t="s">
        <v>4</v>
      </c>
      <c r="E50" s="9" t="s">
        <v>4</v>
      </c>
      <c r="F50" s="7">
        <v>27.1</v>
      </c>
    </row>
    <row r="51" hidden="1">
      <c r="A51" s="24" t="s">
        <v>24</v>
      </c>
      <c r="B51" s="23" t="s">
        <v>386</v>
      </c>
      <c r="C51" s="7">
        <v>2008.0</v>
      </c>
      <c r="D51" s="9" t="s">
        <v>4</v>
      </c>
      <c r="E51" s="9" t="s">
        <v>4</v>
      </c>
      <c r="F51" s="7">
        <v>27.1</v>
      </c>
    </row>
    <row r="52" hidden="1">
      <c r="A52" s="24" t="s">
        <v>33</v>
      </c>
      <c r="B52" s="23" t="s">
        <v>390</v>
      </c>
      <c r="C52" s="7">
        <v>2018.0</v>
      </c>
      <c r="D52" s="25" t="s">
        <v>4</v>
      </c>
      <c r="E52" s="25" t="s">
        <v>4</v>
      </c>
      <c r="F52" s="7">
        <v>27.0</v>
      </c>
    </row>
    <row r="53" hidden="1">
      <c r="A53" s="24" t="s">
        <v>20</v>
      </c>
      <c r="B53" s="23" t="s">
        <v>387</v>
      </c>
      <c r="C53" s="7">
        <v>2014.0</v>
      </c>
      <c r="D53" s="25" t="s">
        <v>4</v>
      </c>
      <c r="E53" s="25" t="s">
        <v>4</v>
      </c>
      <c r="F53" s="7">
        <v>26.9</v>
      </c>
    </row>
    <row r="54" hidden="1">
      <c r="A54" s="24" t="s">
        <v>23</v>
      </c>
      <c r="B54" s="23" t="s">
        <v>379</v>
      </c>
      <c r="C54" s="7">
        <v>2010.0</v>
      </c>
      <c r="D54" s="25" t="s">
        <v>4</v>
      </c>
      <c r="E54" s="25" t="s">
        <v>4</v>
      </c>
      <c r="F54" s="7">
        <v>26.4</v>
      </c>
    </row>
    <row r="55" hidden="1">
      <c r="A55" s="24" t="s">
        <v>10</v>
      </c>
      <c r="B55" s="23" t="s">
        <v>388</v>
      </c>
      <c r="C55" s="7">
        <v>2008.0</v>
      </c>
      <c r="D55" s="9" t="s">
        <v>4</v>
      </c>
      <c r="E55" s="9" t="s">
        <v>4</v>
      </c>
      <c r="F55" s="7">
        <v>26.2</v>
      </c>
    </row>
    <row r="56" hidden="1">
      <c r="A56" s="24" t="s">
        <v>33</v>
      </c>
      <c r="B56" s="23" t="s">
        <v>390</v>
      </c>
      <c r="C56" s="7">
        <v>2010.0</v>
      </c>
      <c r="D56" s="25" t="s">
        <v>4</v>
      </c>
      <c r="E56" s="25" t="s">
        <v>4</v>
      </c>
      <c r="F56" s="7">
        <v>26.1</v>
      </c>
    </row>
    <row r="57" hidden="1">
      <c r="A57" s="24" t="s">
        <v>7</v>
      </c>
      <c r="B57" s="23" t="s">
        <v>385</v>
      </c>
      <c r="C57" s="7">
        <v>2020.0</v>
      </c>
      <c r="D57" s="25" t="s">
        <v>4</v>
      </c>
      <c r="E57" s="25" t="s">
        <v>4</v>
      </c>
      <c r="F57" s="26">
        <v>26.1</v>
      </c>
    </row>
    <row r="58" hidden="1">
      <c r="A58" s="24" t="s">
        <v>6</v>
      </c>
      <c r="B58" s="23" t="s">
        <v>394</v>
      </c>
      <c r="C58" s="7">
        <v>2010.0</v>
      </c>
      <c r="D58" s="25" t="s">
        <v>4</v>
      </c>
      <c r="E58" s="25" t="s">
        <v>4</v>
      </c>
      <c r="F58" s="7">
        <v>26.0</v>
      </c>
    </row>
    <row r="59" hidden="1">
      <c r="A59" s="24" t="s">
        <v>29</v>
      </c>
      <c r="B59" s="23" t="s">
        <v>396</v>
      </c>
      <c r="C59" s="7">
        <v>2012.0</v>
      </c>
      <c r="D59" s="25" t="s">
        <v>4</v>
      </c>
      <c r="E59" s="25" t="s">
        <v>4</v>
      </c>
      <c r="F59" s="7">
        <v>26.0</v>
      </c>
    </row>
    <row r="60" hidden="1">
      <c r="A60" s="24" t="s">
        <v>28</v>
      </c>
      <c r="B60" s="23" t="s">
        <v>391</v>
      </c>
      <c r="C60" s="7">
        <v>2012.0</v>
      </c>
      <c r="D60" s="25" t="s">
        <v>4</v>
      </c>
      <c r="E60" s="25" t="s">
        <v>4</v>
      </c>
      <c r="F60" s="7">
        <v>25.9</v>
      </c>
    </row>
    <row r="61" hidden="1">
      <c r="A61" s="24" t="s">
        <v>19</v>
      </c>
      <c r="B61" s="23" t="s">
        <v>380</v>
      </c>
      <c r="C61" s="7">
        <v>2016.0</v>
      </c>
      <c r="D61" s="25" t="s">
        <v>4</v>
      </c>
      <c r="E61" s="25" t="s">
        <v>4</v>
      </c>
      <c r="F61" s="7">
        <v>25.9</v>
      </c>
    </row>
    <row r="62" hidden="1">
      <c r="A62" s="24" t="s">
        <v>29</v>
      </c>
      <c r="B62" s="23" t="s">
        <v>396</v>
      </c>
      <c r="C62" s="7">
        <v>2010.0</v>
      </c>
      <c r="D62" s="25" t="s">
        <v>4</v>
      </c>
      <c r="E62" s="25" t="s">
        <v>4</v>
      </c>
      <c r="F62" s="7">
        <v>25.8</v>
      </c>
    </row>
    <row r="63" hidden="1">
      <c r="A63" s="24" t="s">
        <v>33</v>
      </c>
      <c r="B63" s="23" t="s">
        <v>390</v>
      </c>
      <c r="C63" s="7">
        <v>2008.0</v>
      </c>
      <c r="D63" s="9" t="s">
        <v>4</v>
      </c>
      <c r="E63" s="9" t="s">
        <v>4</v>
      </c>
      <c r="F63" s="7">
        <v>25.6</v>
      </c>
    </row>
    <row r="64" hidden="1">
      <c r="A64" s="24" t="s">
        <v>7</v>
      </c>
      <c r="B64" s="23" t="s">
        <v>385</v>
      </c>
      <c r="C64" s="7">
        <v>2016.0</v>
      </c>
      <c r="D64" s="25" t="s">
        <v>4</v>
      </c>
      <c r="E64" s="25" t="s">
        <v>4</v>
      </c>
      <c r="F64" s="7">
        <v>25.6</v>
      </c>
    </row>
    <row r="65" hidden="1">
      <c r="A65" s="24" t="s">
        <v>9</v>
      </c>
      <c r="B65" s="23" t="s">
        <v>397</v>
      </c>
      <c r="C65" s="7">
        <v>2014.0</v>
      </c>
      <c r="D65" s="25" t="s">
        <v>4</v>
      </c>
      <c r="E65" s="25" t="s">
        <v>4</v>
      </c>
      <c r="F65" s="7">
        <v>25.4</v>
      </c>
    </row>
    <row r="66" hidden="1">
      <c r="A66" s="24" t="s">
        <v>34</v>
      </c>
      <c r="B66" s="23" t="s">
        <v>398</v>
      </c>
      <c r="C66" s="7">
        <v>2012.0</v>
      </c>
      <c r="D66" s="25" t="s">
        <v>4</v>
      </c>
      <c r="E66" s="25" t="s">
        <v>4</v>
      </c>
      <c r="F66" s="7">
        <v>25.1</v>
      </c>
    </row>
    <row r="67" hidden="1">
      <c r="A67" s="24" t="s">
        <v>20</v>
      </c>
      <c r="B67" s="23" t="s">
        <v>387</v>
      </c>
      <c r="C67" s="7">
        <v>2008.0</v>
      </c>
      <c r="D67" s="9" t="s">
        <v>4</v>
      </c>
      <c r="E67" s="9" t="s">
        <v>4</v>
      </c>
      <c r="F67" s="7">
        <v>25.0</v>
      </c>
    </row>
    <row r="68" hidden="1">
      <c r="A68" s="24" t="s">
        <v>16</v>
      </c>
      <c r="B68" s="23" t="s">
        <v>382</v>
      </c>
      <c r="C68" s="7">
        <v>2012.0</v>
      </c>
      <c r="D68" s="25" t="s">
        <v>4</v>
      </c>
      <c r="E68" s="25" t="s">
        <v>4</v>
      </c>
      <c r="F68" s="7">
        <v>25.0</v>
      </c>
    </row>
    <row r="69" hidden="1">
      <c r="A69" s="24" t="s">
        <v>35</v>
      </c>
      <c r="B69" s="23" t="s">
        <v>399</v>
      </c>
      <c r="C69" s="7">
        <v>2010.0</v>
      </c>
      <c r="D69" s="25" t="s">
        <v>4</v>
      </c>
      <c r="E69" s="25" t="s">
        <v>4</v>
      </c>
      <c r="F69" s="7">
        <v>24.9</v>
      </c>
    </row>
    <row r="70" hidden="1">
      <c r="A70" s="24" t="s">
        <v>29</v>
      </c>
      <c r="B70" s="23" t="s">
        <v>396</v>
      </c>
      <c r="C70" s="7">
        <v>2014.0</v>
      </c>
      <c r="D70" s="25" t="s">
        <v>4</v>
      </c>
      <c r="E70" s="25" t="s">
        <v>4</v>
      </c>
      <c r="F70" s="7">
        <v>24.9</v>
      </c>
    </row>
    <row r="71" hidden="1">
      <c r="A71" s="24" t="s">
        <v>32</v>
      </c>
      <c r="B71" s="23" t="s">
        <v>381</v>
      </c>
      <c r="C71" s="7">
        <v>2008.0</v>
      </c>
      <c r="D71" s="9" t="s">
        <v>4</v>
      </c>
      <c r="E71" s="9" t="s">
        <v>4</v>
      </c>
      <c r="F71" s="7">
        <v>24.8</v>
      </c>
    </row>
    <row r="72" hidden="1">
      <c r="A72" s="27" t="s">
        <v>3</v>
      </c>
      <c r="B72" s="23" t="s">
        <v>400</v>
      </c>
      <c r="C72" s="7">
        <v>2010.0</v>
      </c>
      <c r="D72" s="25" t="s">
        <v>4</v>
      </c>
      <c r="E72" s="25" t="s">
        <v>4</v>
      </c>
      <c r="F72" s="7">
        <v>24.8</v>
      </c>
    </row>
    <row r="73" hidden="1">
      <c r="A73" s="24" t="s">
        <v>10</v>
      </c>
      <c r="B73" s="23" t="s">
        <v>388</v>
      </c>
      <c r="C73" s="7">
        <v>2012.0</v>
      </c>
      <c r="D73" s="25" t="s">
        <v>4</v>
      </c>
      <c r="E73" s="25" t="s">
        <v>4</v>
      </c>
      <c r="F73" s="7">
        <v>24.7</v>
      </c>
    </row>
    <row r="74" hidden="1">
      <c r="A74" s="24" t="s">
        <v>27</v>
      </c>
      <c r="B74" s="23" t="s">
        <v>389</v>
      </c>
      <c r="C74" s="7">
        <v>2012.0</v>
      </c>
      <c r="D74" s="25" t="s">
        <v>4</v>
      </c>
      <c r="E74" s="25" t="s">
        <v>4</v>
      </c>
      <c r="F74" s="7">
        <v>24.7</v>
      </c>
    </row>
    <row r="75" hidden="1">
      <c r="A75" s="24" t="s">
        <v>6</v>
      </c>
      <c r="B75" s="23" t="s">
        <v>394</v>
      </c>
      <c r="C75" s="7">
        <v>2014.0</v>
      </c>
      <c r="D75" s="25" t="s">
        <v>4</v>
      </c>
      <c r="E75" s="25" t="s">
        <v>4</v>
      </c>
      <c r="F75" s="7">
        <v>24.6</v>
      </c>
    </row>
    <row r="76" hidden="1">
      <c r="A76" s="24" t="s">
        <v>20</v>
      </c>
      <c r="B76" s="23" t="s">
        <v>387</v>
      </c>
      <c r="C76" s="7">
        <v>2018.0</v>
      </c>
      <c r="D76" s="25" t="s">
        <v>4</v>
      </c>
      <c r="E76" s="25" t="s">
        <v>4</v>
      </c>
      <c r="F76" s="7">
        <v>24.6</v>
      </c>
    </row>
    <row r="77" hidden="1">
      <c r="A77" s="24" t="s">
        <v>14</v>
      </c>
      <c r="B77" s="23" t="s">
        <v>395</v>
      </c>
      <c r="C77" s="7">
        <v>2020.0</v>
      </c>
      <c r="D77" s="25" t="s">
        <v>4</v>
      </c>
      <c r="E77" s="25" t="s">
        <v>4</v>
      </c>
      <c r="F77" s="26">
        <v>24.6</v>
      </c>
    </row>
    <row r="78" hidden="1">
      <c r="A78" s="24" t="s">
        <v>34</v>
      </c>
      <c r="B78" s="23" t="s">
        <v>398</v>
      </c>
      <c r="C78" s="7">
        <v>2020.0</v>
      </c>
      <c r="D78" s="25" t="s">
        <v>4</v>
      </c>
      <c r="E78" s="25" t="s">
        <v>4</v>
      </c>
      <c r="F78" s="26">
        <v>24.6</v>
      </c>
    </row>
    <row r="79" hidden="1">
      <c r="A79" s="24" t="s">
        <v>28</v>
      </c>
      <c r="B79" s="23" t="s">
        <v>391</v>
      </c>
      <c r="C79" s="7">
        <v>2010.0</v>
      </c>
      <c r="D79" s="25" t="s">
        <v>4</v>
      </c>
      <c r="E79" s="25" t="s">
        <v>4</v>
      </c>
      <c r="F79" s="7">
        <v>24.5</v>
      </c>
    </row>
    <row r="80" hidden="1">
      <c r="A80" s="24" t="s">
        <v>16</v>
      </c>
      <c r="B80" s="23" t="s">
        <v>382</v>
      </c>
      <c r="C80" s="7">
        <v>2016.0</v>
      </c>
      <c r="D80" s="25" t="s">
        <v>4</v>
      </c>
      <c r="E80" s="25" t="s">
        <v>4</v>
      </c>
      <c r="F80" s="7">
        <v>24.5</v>
      </c>
    </row>
    <row r="81" hidden="1">
      <c r="A81" s="24" t="s">
        <v>28</v>
      </c>
      <c r="B81" s="23" t="s">
        <v>391</v>
      </c>
      <c r="C81" s="7">
        <v>2018.0</v>
      </c>
      <c r="D81" s="25" t="s">
        <v>4</v>
      </c>
      <c r="E81" s="25" t="s">
        <v>4</v>
      </c>
      <c r="F81" s="7">
        <v>24.5</v>
      </c>
    </row>
    <row r="82" hidden="1">
      <c r="A82" s="24" t="s">
        <v>10</v>
      </c>
      <c r="B82" s="23" t="s">
        <v>388</v>
      </c>
      <c r="C82" s="7">
        <v>2020.0</v>
      </c>
      <c r="D82" s="25" t="s">
        <v>4</v>
      </c>
      <c r="E82" s="25" t="s">
        <v>4</v>
      </c>
      <c r="F82" s="26">
        <v>24.5</v>
      </c>
    </row>
    <row r="83" hidden="1">
      <c r="A83" s="24" t="s">
        <v>20</v>
      </c>
      <c r="B83" s="23" t="s">
        <v>387</v>
      </c>
      <c r="C83" s="7">
        <v>2020.0</v>
      </c>
      <c r="D83" s="25" t="s">
        <v>4</v>
      </c>
      <c r="E83" s="25" t="s">
        <v>4</v>
      </c>
      <c r="F83" s="26">
        <v>24.4</v>
      </c>
    </row>
    <row r="84" hidden="1">
      <c r="A84" s="24" t="s">
        <v>33</v>
      </c>
      <c r="B84" s="23" t="s">
        <v>390</v>
      </c>
      <c r="C84" s="7">
        <v>2020.0</v>
      </c>
      <c r="D84" s="25" t="s">
        <v>4</v>
      </c>
      <c r="E84" s="25" t="s">
        <v>4</v>
      </c>
      <c r="F84" s="26">
        <v>24.4</v>
      </c>
    </row>
    <row r="85" hidden="1">
      <c r="A85" s="24" t="s">
        <v>7</v>
      </c>
      <c r="B85" s="23" t="s">
        <v>385</v>
      </c>
      <c r="C85" s="7">
        <v>2014.0</v>
      </c>
      <c r="D85" s="25" t="s">
        <v>4</v>
      </c>
      <c r="E85" s="25" t="s">
        <v>4</v>
      </c>
      <c r="F85" s="7">
        <v>24.3</v>
      </c>
    </row>
    <row r="86" hidden="1">
      <c r="A86" s="24" t="s">
        <v>18</v>
      </c>
      <c r="B86" s="23" t="s">
        <v>383</v>
      </c>
      <c r="C86" s="7">
        <v>2020.0</v>
      </c>
      <c r="D86" s="25" t="s">
        <v>4</v>
      </c>
      <c r="E86" s="25" t="s">
        <v>4</v>
      </c>
      <c r="F86" s="26">
        <v>24.2</v>
      </c>
    </row>
    <row r="87" hidden="1">
      <c r="A87" s="24" t="s">
        <v>32</v>
      </c>
      <c r="B87" s="23" t="s">
        <v>381</v>
      </c>
      <c r="C87" s="7">
        <v>2010.0</v>
      </c>
      <c r="D87" s="25" t="s">
        <v>4</v>
      </c>
      <c r="E87" s="25" t="s">
        <v>4</v>
      </c>
      <c r="F87" s="7">
        <v>24.1</v>
      </c>
    </row>
    <row r="88" hidden="1">
      <c r="A88" s="24" t="s">
        <v>21</v>
      </c>
      <c r="B88" s="23" t="s">
        <v>393</v>
      </c>
      <c r="C88" s="7">
        <v>2014.0</v>
      </c>
      <c r="D88" s="25" t="s">
        <v>4</v>
      </c>
      <c r="E88" s="25" t="s">
        <v>4</v>
      </c>
      <c r="F88" s="7">
        <v>24.1</v>
      </c>
    </row>
    <row r="89" hidden="1">
      <c r="A89" s="24" t="s">
        <v>32</v>
      </c>
      <c r="B89" s="23" t="s">
        <v>381</v>
      </c>
      <c r="C89" s="7">
        <v>2014.0</v>
      </c>
      <c r="D89" s="25" t="s">
        <v>4</v>
      </c>
      <c r="E89" s="25" t="s">
        <v>4</v>
      </c>
      <c r="F89" s="7">
        <v>24.0</v>
      </c>
    </row>
    <row r="90" hidden="1">
      <c r="A90" s="24" t="s">
        <v>16</v>
      </c>
      <c r="B90" s="23" t="s">
        <v>382</v>
      </c>
      <c r="C90" s="7">
        <v>2008.0</v>
      </c>
      <c r="D90" s="9" t="s">
        <v>4</v>
      </c>
      <c r="E90" s="9" t="s">
        <v>4</v>
      </c>
      <c r="F90" s="7">
        <v>23.9</v>
      </c>
    </row>
    <row r="91" hidden="1">
      <c r="A91" s="24" t="s">
        <v>24</v>
      </c>
      <c r="B91" s="23" t="s">
        <v>386</v>
      </c>
      <c r="C91" s="7">
        <v>2014.0</v>
      </c>
      <c r="D91" s="25" t="s">
        <v>4</v>
      </c>
      <c r="E91" s="25" t="s">
        <v>4</v>
      </c>
      <c r="F91" s="7">
        <v>23.9</v>
      </c>
    </row>
    <row r="92" hidden="1">
      <c r="A92" s="24" t="s">
        <v>14</v>
      </c>
      <c r="B92" s="23" t="s">
        <v>395</v>
      </c>
      <c r="C92" s="7">
        <v>2010.0</v>
      </c>
      <c r="D92" s="25" t="s">
        <v>4</v>
      </c>
      <c r="E92" s="25" t="s">
        <v>4</v>
      </c>
      <c r="F92" s="7">
        <v>23.7</v>
      </c>
    </row>
    <row r="93" hidden="1">
      <c r="A93" s="24" t="s">
        <v>21</v>
      </c>
      <c r="B93" s="23" t="s">
        <v>393</v>
      </c>
      <c r="C93" s="7">
        <v>2010.0</v>
      </c>
      <c r="D93" s="25" t="s">
        <v>4</v>
      </c>
      <c r="E93" s="25" t="s">
        <v>4</v>
      </c>
      <c r="F93" s="7">
        <v>23.6</v>
      </c>
    </row>
    <row r="94" hidden="1">
      <c r="A94" s="24" t="s">
        <v>27</v>
      </c>
      <c r="B94" s="23" t="s">
        <v>389</v>
      </c>
      <c r="C94" s="7">
        <v>2008.0</v>
      </c>
      <c r="D94" s="9" t="s">
        <v>4</v>
      </c>
      <c r="E94" s="9" t="s">
        <v>4</v>
      </c>
      <c r="F94" s="7">
        <v>23.4</v>
      </c>
    </row>
    <row r="95" hidden="1">
      <c r="A95" s="27" t="s">
        <v>3</v>
      </c>
      <c r="B95" s="23" t="s">
        <v>400</v>
      </c>
      <c r="C95" s="7">
        <v>2014.0</v>
      </c>
      <c r="D95" s="25" t="s">
        <v>4</v>
      </c>
      <c r="E95" s="25" t="s">
        <v>4</v>
      </c>
      <c r="F95" s="7">
        <v>23.4</v>
      </c>
    </row>
    <row r="96" hidden="1">
      <c r="A96" s="24" t="s">
        <v>6</v>
      </c>
      <c r="B96" s="23" t="s">
        <v>394</v>
      </c>
      <c r="C96" s="7">
        <v>2020.0</v>
      </c>
      <c r="D96" s="25" t="s">
        <v>4</v>
      </c>
      <c r="E96" s="25" t="s">
        <v>4</v>
      </c>
      <c r="F96" s="26">
        <v>23.4</v>
      </c>
    </row>
    <row r="97" hidden="1">
      <c r="A97" s="27" t="s">
        <v>3</v>
      </c>
      <c r="B97" s="23" t="s">
        <v>400</v>
      </c>
      <c r="C97" s="7">
        <v>2012.0</v>
      </c>
      <c r="D97" s="25" t="s">
        <v>4</v>
      </c>
      <c r="E97" s="25" t="s">
        <v>4</v>
      </c>
      <c r="F97" s="7">
        <v>23.3</v>
      </c>
    </row>
    <row r="98" hidden="1">
      <c r="A98" s="24" t="s">
        <v>19</v>
      </c>
      <c r="B98" s="23" t="s">
        <v>380</v>
      </c>
      <c r="C98" s="7">
        <v>2020.0</v>
      </c>
      <c r="D98" s="25" t="s">
        <v>4</v>
      </c>
      <c r="E98" s="25" t="s">
        <v>4</v>
      </c>
      <c r="F98" s="26">
        <v>23.3</v>
      </c>
    </row>
    <row r="99" hidden="1">
      <c r="A99" s="24" t="s">
        <v>26</v>
      </c>
      <c r="B99" s="23" t="s">
        <v>392</v>
      </c>
      <c r="C99" s="7">
        <v>2014.0</v>
      </c>
      <c r="D99" s="25" t="s">
        <v>4</v>
      </c>
      <c r="E99" s="25" t="s">
        <v>4</v>
      </c>
      <c r="F99" s="7">
        <v>23.2</v>
      </c>
    </row>
    <row r="100">
      <c r="A100" s="24" t="s">
        <v>7</v>
      </c>
      <c r="B100" s="23" t="s">
        <v>385</v>
      </c>
      <c r="C100" s="5">
        <v>2022.0</v>
      </c>
      <c r="D100" s="28" t="s">
        <v>4</v>
      </c>
      <c r="E100" s="28" t="s">
        <v>4</v>
      </c>
      <c r="F100" s="29">
        <v>22.0</v>
      </c>
    </row>
    <row r="101" hidden="1">
      <c r="A101" s="24" t="s">
        <v>14</v>
      </c>
      <c r="B101" s="23" t="s">
        <v>395</v>
      </c>
      <c r="C101" s="7">
        <v>2014.0</v>
      </c>
      <c r="D101" s="25" t="s">
        <v>4</v>
      </c>
      <c r="E101" s="25" t="s">
        <v>4</v>
      </c>
      <c r="F101" s="7">
        <v>22.9</v>
      </c>
    </row>
    <row r="102" hidden="1">
      <c r="A102" s="24" t="s">
        <v>28</v>
      </c>
      <c r="B102" s="23" t="s">
        <v>391</v>
      </c>
      <c r="C102" s="7">
        <v>2008.0</v>
      </c>
      <c r="D102" s="9" t="s">
        <v>4</v>
      </c>
      <c r="E102" s="9" t="s">
        <v>4</v>
      </c>
      <c r="F102" s="7">
        <v>22.7</v>
      </c>
    </row>
    <row r="103" hidden="1">
      <c r="A103" s="24" t="s">
        <v>28</v>
      </c>
      <c r="B103" s="23" t="s">
        <v>391</v>
      </c>
      <c r="C103" s="7">
        <v>2016.0</v>
      </c>
      <c r="D103" s="25" t="s">
        <v>4</v>
      </c>
      <c r="E103" s="25" t="s">
        <v>4</v>
      </c>
      <c r="F103" s="7">
        <v>22.7</v>
      </c>
    </row>
    <row r="104" hidden="1">
      <c r="A104" s="24" t="s">
        <v>16</v>
      </c>
      <c r="B104" s="23" t="s">
        <v>382</v>
      </c>
      <c r="C104" s="7">
        <v>2018.0</v>
      </c>
      <c r="D104" s="25" t="s">
        <v>4</v>
      </c>
      <c r="E104" s="25" t="s">
        <v>4</v>
      </c>
      <c r="F104" s="7">
        <v>22.7</v>
      </c>
    </row>
    <row r="105">
      <c r="A105" s="24" t="s">
        <v>12</v>
      </c>
      <c r="B105" s="23" t="s">
        <v>401</v>
      </c>
      <c r="C105" s="5">
        <v>2022.0</v>
      </c>
      <c r="D105" s="28" t="s">
        <v>4</v>
      </c>
      <c r="E105" s="28" t="s">
        <v>4</v>
      </c>
      <c r="F105" s="29">
        <v>11.4</v>
      </c>
    </row>
    <row r="106" hidden="1">
      <c r="A106" s="27" t="s">
        <v>3</v>
      </c>
      <c r="B106" s="23" t="s">
        <v>400</v>
      </c>
      <c r="C106" s="7">
        <v>2020.0</v>
      </c>
      <c r="D106" s="25" t="s">
        <v>4</v>
      </c>
      <c r="E106" s="25" t="s">
        <v>4</v>
      </c>
      <c r="F106" s="26">
        <v>22.5</v>
      </c>
    </row>
    <row r="107" hidden="1">
      <c r="A107" s="24" t="s">
        <v>9</v>
      </c>
      <c r="B107" s="23" t="s">
        <v>397</v>
      </c>
      <c r="C107" s="7">
        <v>2012.0</v>
      </c>
      <c r="D107" s="25" t="s">
        <v>4</v>
      </c>
      <c r="E107" s="25" t="s">
        <v>4</v>
      </c>
      <c r="F107" s="7">
        <v>22.3</v>
      </c>
    </row>
    <row r="108" hidden="1">
      <c r="A108" s="24" t="s">
        <v>35</v>
      </c>
      <c r="B108" s="23" t="s">
        <v>399</v>
      </c>
      <c r="C108" s="7">
        <v>2012.0</v>
      </c>
      <c r="D108" s="25" t="s">
        <v>4</v>
      </c>
      <c r="E108" s="25" t="s">
        <v>4</v>
      </c>
      <c r="F108" s="7">
        <v>22.3</v>
      </c>
    </row>
    <row r="109" hidden="1">
      <c r="A109" s="24" t="s">
        <v>10</v>
      </c>
      <c r="B109" s="23" t="s">
        <v>388</v>
      </c>
      <c r="C109" s="7">
        <v>2018.0</v>
      </c>
      <c r="D109" s="25" t="s">
        <v>4</v>
      </c>
      <c r="E109" s="25" t="s">
        <v>4</v>
      </c>
      <c r="F109" s="7">
        <v>22.3</v>
      </c>
    </row>
    <row r="110" hidden="1">
      <c r="A110" s="24" t="s">
        <v>29</v>
      </c>
      <c r="B110" s="23" t="s">
        <v>396</v>
      </c>
      <c r="C110" s="7">
        <v>2020.0</v>
      </c>
      <c r="D110" s="25" t="s">
        <v>4</v>
      </c>
      <c r="E110" s="25" t="s">
        <v>4</v>
      </c>
      <c r="F110" s="26">
        <v>22.3</v>
      </c>
    </row>
    <row r="111" hidden="1">
      <c r="A111" s="24" t="s">
        <v>32</v>
      </c>
      <c r="B111" s="23" t="s">
        <v>381</v>
      </c>
      <c r="C111" s="7">
        <v>2016.0</v>
      </c>
      <c r="D111" s="25" t="s">
        <v>4</v>
      </c>
      <c r="E111" s="25" t="s">
        <v>4</v>
      </c>
      <c r="F111" s="7">
        <v>22.2</v>
      </c>
    </row>
    <row r="112" hidden="1">
      <c r="A112" s="24" t="s">
        <v>33</v>
      </c>
      <c r="B112" s="23" t="s">
        <v>390</v>
      </c>
      <c r="C112" s="7">
        <v>2016.0</v>
      </c>
      <c r="D112" s="25" t="s">
        <v>4</v>
      </c>
      <c r="E112" s="25" t="s">
        <v>4</v>
      </c>
      <c r="F112" s="7">
        <v>22.2</v>
      </c>
    </row>
    <row r="113">
      <c r="A113" s="24" t="s">
        <v>11</v>
      </c>
      <c r="B113" s="23" t="s">
        <v>402</v>
      </c>
      <c r="C113" s="5">
        <v>2022.0</v>
      </c>
      <c r="D113" s="28" t="s">
        <v>4</v>
      </c>
      <c r="E113" s="28" t="s">
        <v>4</v>
      </c>
      <c r="F113" s="29">
        <v>9.7</v>
      </c>
    </row>
    <row r="114" hidden="1">
      <c r="A114" s="24" t="s">
        <v>28</v>
      </c>
      <c r="B114" s="23" t="s">
        <v>391</v>
      </c>
      <c r="C114" s="7">
        <v>2020.0</v>
      </c>
      <c r="D114" s="25" t="s">
        <v>4</v>
      </c>
      <c r="E114" s="25" t="s">
        <v>4</v>
      </c>
      <c r="F114" s="26">
        <v>22.1</v>
      </c>
    </row>
    <row r="115" hidden="1">
      <c r="A115" s="24" t="s">
        <v>13</v>
      </c>
      <c r="B115" s="23" t="s">
        <v>403</v>
      </c>
      <c r="C115" s="7">
        <v>2008.0</v>
      </c>
      <c r="D115" s="9" t="s">
        <v>4</v>
      </c>
      <c r="E115" s="9" t="s">
        <v>4</v>
      </c>
      <c r="F115" s="7">
        <v>22.0</v>
      </c>
    </row>
    <row r="116" hidden="1">
      <c r="A116" s="24" t="s">
        <v>17</v>
      </c>
      <c r="B116" s="23" t="s">
        <v>404</v>
      </c>
      <c r="C116" s="7">
        <v>2010.0</v>
      </c>
      <c r="D116" s="25" t="s">
        <v>4</v>
      </c>
      <c r="E116" s="25" t="s">
        <v>4</v>
      </c>
      <c r="F116" s="7">
        <v>22.0</v>
      </c>
    </row>
    <row r="117" hidden="1">
      <c r="A117" s="24" t="s">
        <v>20</v>
      </c>
      <c r="B117" s="23" t="s">
        <v>387</v>
      </c>
      <c r="C117" s="7">
        <v>2010.0</v>
      </c>
      <c r="D117" s="25" t="s">
        <v>4</v>
      </c>
      <c r="E117" s="25" t="s">
        <v>4</v>
      </c>
      <c r="F117" s="7">
        <v>22.0</v>
      </c>
    </row>
    <row r="118" hidden="1">
      <c r="A118" s="24" t="s">
        <v>8</v>
      </c>
      <c r="B118" s="23" t="s">
        <v>405</v>
      </c>
      <c r="C118" s="7">
        <v>2014.0</v>
      </c>
      <c r="D118" s="25" t="s">
        <v>4</v>
      </c>
      <c r="E118" s="25" t="s">
        <v>4</v>
      </c>
      <c r="F118" s="7">
        <v>22.0</v>
      </c>
    </row>
    <row r="119">
      <c r="A119" s="24" t="s">
        <v>10</v>
      </c>
      <c r="B119" s="23" t="s">
        <v>388</v>
      </c>
      <c r="C119" s="5">
        <v>2022.0</v>
      </c>
      <c r="D119" s="28" t="s">
        <v>4</v>
      </c>
      <c r="E119" s="28" t="s">
        <v>4</v>
      </c>
      <c r="F119" s="29">
        <v>20.9</v>
      </c>
    </row>
    <row r="120" hidden="1">
      <c r="A120" s="24" t="s">
        <v>6</v>
      </c>
      <c r="B120" s="23" t="s">
        <v>394</v>
      </c>
      <c r="C120" s="7">
        <v>2012.0</v>
      </c>
      <c r="D120" s="25" t="s">
        <v>4</v>
      </c>
      <c r="E120" s="25" t="s">
        <v>4</v>
      </c>
      <c r="F120" s="7">
        <v>21.9</v>
      </c>
    </row>
    <row r="121" hidden="1">
      <c r="A121" s="24" t="s">
        <v>26</v>
      </c>
      <c r="B121" s="23" t="s">
        <v>392</v>
      </c>
      <c r="C121" s="7">
        <v>2010.0</v>
      </c>
      <c r="D121" s="25" t="s">
        <v>4</v>
      </c>
      <c r="E121" s="25" t="s">
        <v>4</v>
      </c>
      <c r="F121" s="7">
        <v>21.8</v>
      </c>
    </row>
    <row r="122" hidden="1">
      <c r="A122" s="27" t="s">
        <v>3</v>
      </c>
      <c r="B122" s="23" t="s">
        <v>400</v>
      </c>
      <c r="C122" s="7">
        <v>2008.0</v>
      </c>
      <c r="D122" s="9" t="s">
        <v>4</v>
      </c>
      <c r="E122" s="9" t="s">
        <v>4</v>
      </c>
      <c r="F122" s="7">
        <v>21.7</v>
      </c>
    </row>
    <row r="123" hidden="1">
      <c r="A123" s="27" t="s">
        <v>4</v>
      </c>
      <c r="B123" s="23" t="s">
        <v>378</v>
      </c>
      <c r="C123" s="7">
        <v>2014.0</v>
      </c>
      <c r="D123" s="25" t="s">
        <v>4</v>
      </c>
      <c r="E123" s="25" t="s">
        <v>4</v>
      </c>
      <c r="F123" s="7">
        <v>21.6</v>
      </c>
    </row>
    <row r="124" hidden="1">
      <c r="A124" s="24" t="s">
        <v>27</v>
      </c>
      <c r="B124" s="23" t="s">
        <v>389</v>
      </c>
      <c r="C124" s="7">
        <v>2014.0</v>
      </c>
      <c r="D124" s="25" t="s">
        <v>4</v>
      </c>
      <c r="E124" s="25" t="s">
        <v>4</v>
      </c>
      <c r="F124" s="7">
        <v>21.6</v>
      </c>
    </row>
    <row r="125" hidden="1">
      <c r="A125" s="24" t="s">
        <v>9</v>
      </c>
      <c r="B125" s="23" t="s">
        <v>397</v>
      </c>
      <c r="C125" s="7">
        <v>2018.0</v>
      </c>
      <c r="D125" s="25" t="s">
        <v>4</v>
      </c>
      <c r="E125" s="25" t="s">
        <v>4</v>
      </c>
      <c r="F125" s="7">
        <v>21.6</v>
      </c>
    </row>
    <row r="126">
      <c r="A126" s="24" t="s">
        <v>8</v>
      </c>
      <c r="B126" s="23" t="s">
        <v>405</v>
      </c>
      <c r="C126" s="5">
        <v>2022.0</v>
      </c>
      <c r="D126" s="28" t="s">
        <v>4</v>
      </c>
      <c r="E126" s="28" t="s">
        <v>4</v>
      </c>
      <c r="F126" s="29">
        <v>13.2</v>
      </c>
    </row>
    <row r="127" hidden="1">
      <c r="A127" s="27" t="s">
        <v>4</v>
      </c>
      <c r="B127" s="23" t="s">
        <v>378</v>
      </c>
      <c r="C127" s="7">
        <v>2012.0</v>
      </c>
      <c r="D127" s="25" t="s">
        <v>4</v>
      </c>
      <c r="E127" s="25" t="s">
        <v>4</v>
      </c>
      <c r="F127" s="7">
        <v>21.5</v>
      </c>
    </row>
    <row r="128" hidden="1">
      <c r="A128" s="24" t="s">
        <v>29</v>
      </c>
      <c r="B128" s="23" t="s">
        <v>396</v>
      </c>
      <c r="C128" s="7">
        <v>2018.0</v>
      </c>
      <c r="D128" s="25" t="s">
        <v>4</v>
      </c>
      <c r="E128" s="25" t="s">
        <v>4</v>
      </c>
      <c r="F128" s="7">
        <v>21.5</v>
      </c>
    </row>
    <row r="129" hidden="1">
      <c r="A129" s="24" t="s">
        <v>34</v>
      </c>
      <c r="B129" s="23" t="s">
        <v>398</v>
      </c>
      <c r="C129" s="7">
        <v>2010.0</v>
      </c>
      <c r="D129" s="25" t="s">
        <v>4</v>
      </c>
      <c r="E129" s="25" t="s">
        <v>4</v>
      </c>
      <c r="F129" s="7">
        <v>21.4</v>
      </c>
    </row>
    <row r="130" hidden="1">
      <c r="A130" s="24" t="s">
        <v>13</v>
      </c>
      <c r="B130" s="23" t="s">
        <v>403</v>
      </c>
      <c r="C130" s="7">
        <v>2012.0</v>
      </c>
      <c r="D130" s="25" t="s">
        <v>4</v>
      </c>
      <c r="E130" s="25" t="s">
        <v>4</v>
      </c>
      <c r="F130" s="7">
        <v>21.4</v>
      </c>
    </row>
    <row r="131" hidden="1">
      <c r="A131" s="24" t="s">
        <v>25</v>
      </c>
      <c r="B131" s="23" t="s">
        <v>406</v>
      </c>
      <c r="C131" s="7">
        <v>2010.0</v>
      </c>
      <c r="D131" s="25" t="s">
        <v>4</v>
      </c>
      <c r="E131" s="25" t="s">
        <v>4</v>
      </c>
      <c r="F131" s="7">
        <v>21.3</v>
      </c>
    </row>
    <row r="132" hidden="1">
      <c r="A132" s="24" t="s">
        <v>18</v>
      </c>
      <c r="B132" s="23" t="s">
        <v>383</v>
      </c>
      <c r="C132" s="7">
        <v>2014.0</v>
      </c>
      <c r="D132" s="25" t="s">
        <v>4</v>
      </c>
      <c r="E132" s="25" t="s">
        <v>4</v>
      </c>
      <c r="F132" s="7">
        <v>21.3</v>
      </c>
    </row>
    <row r="133" hidden="1">
      <c r="A133" s="24" t="s">
        <v>18</v>
      </c>
      <c r="B133" s="23" t="s">
        <v>383</v>
      </c>
      <c r="C133" s="7">
        <v>2008.0</v>
      </c>
      <c r="D133" s="9" t="s">
        <v>4</v>
      </c>
      <c r="E133" s="9" t="s">
        <v>4</v>
      </c>
      <c r="F133" s="7">
        <v>21.2</v>
      </c>
    </row>
    <row r="134" hidden="1">
      <c r="A134" s="24" t="s">
        <v>29</v>
      </c>
      <c r="B134" s="23" t="s">
        <v>396</v>
      </c>
      <c r="C134" s="7">
        <v>2008.0</v>
      </c>
      <c r="D134" s="9" t="s">
        <v>4</v>
      </c>
      <c r="E134" s="9" t="s">
        <v>4</v>
      </c>
      <c r="F134" s="7">
        <v>21.2</v>
      </c>
    </row>
    <row r="135" hidden="1">
      <c r="A135" s="24" t="s">
        <v>8</v>
      </c>
      <c r="B135" s="23" t="s">
        <v>405</v>
      </c>
      <c r="C135" s="7">
        <v>2012.0</v>
      </c>
      <c r="D135" s="25" t="s">
        <v>4</v>
      </c>
      <c r="E135" s="25" t="s">
        <v>4</v>
      </c>
      <c r="F135" s="7">
        <v>21.2</v>
      </c>
    </row>
    <row r="136" hidden="1">
      <c r="A136" s="24" t="s">
        <v>9</v>
      </c>
      <c r="B136" s="23" t="s">
        <v>397</v>
      </c>
      <c r="C136" s="7">
        <v>2016.0</v>
      </c>
      <c r="D136" s="25" t="s">
        <v>4</v>
      </c>
      <c r="E136" s="25" t="s">
        <v>4</v>
      </c>
      <c r="F136" s="7">
        <v>21.1</v>
      </c>
    </row>
    <row r="137" hidden="1">
      <c r="A137" s="24" t="s">
        <v>19</v>
      </c>
      <c r="B137" s="23" t="s">
        <v>380</v>
      </c>
      <c r="C137" s="7">
        <v>2018.0</v>
      </c>
      <c r="D137" s="25" t="s">
        <v>4</v>
      </c>
      <c r="E137" s="25" t="s">
        <v>4</v>
      </c>
      <c r="F137" s="7">
        <v>21.1</v>
      </c>
    </row>
    <row r="138" hidden="1">
      <c r="A138" s="24" t="s">
        <v>29</v>
      </c>
      <c r="B138" s="23" t="s">
        <v>396</v>
      </c>
      <c r="C138" s="7">
        <v>2016.0</v>
      </c>
      <c r="D138" s="25" t="s">
        <v>4</v>
      </c>
      <c r="E138" s="25" t="s">
        <v>4</v>
      </c>
      <c r="F138" s="7">
        <v>21.0</v>
      </c>
    </row>
    <row r="139">
      <c r="A139" s="24" t="s">
        <v>9</v>
      </c>
      <c r="B139" s="23" t="s">
        <v>397</v>
      </c>
      <c r="C139" s="5">
        <v>2022.0</v>
      </c>
      <c r="D139" s="28" t="s">
        <v>4</v>
      </c>
      <c r="E139" s="28" t="s">
        <v>4</v>
      </c>
      <c r="F139" s="29">
        <v>14.0</v>
      </c>
    </row>
    <row r="140" hidden="1">
      <c r="A140" s="24" t="s">
        <v>8</v>
      </c>
      <c r="B140" s="23" t="s">
        <v>405</v>
      </c>
      <c r="C140" s="7">
        <v>2010.0</v>
      </c>
      <c r="D140" s="25" t="s">
        <v>4</v>
      </c>
      <c r="E140" s="25" t="s">
        <v>4</v>
      </c>
      <c r="F140" s="7">
        <v>20.8</v>
      </c>
    </row>
    <row r="141" hidden="1">
      <c r="A141" s="24" t="s">
        <v>18</v>
      </c>
      <c r="B141" s="23" t="s">
        <v>383</v>
      </c>
      <c r="C141" s="7">
        <v>2016.0</v>
      </c>
      <c r="D141" s="25" t="s">
        <v>4</v>
      </c>
      <c r="E141" s="25" t="s">
        <v>4</v>
      </c>
      <c r="F141" s="7">
        <v>20.8</v>
      </c>
    </row>
    <row r="142" hidden="1">
      <c r="A142" s="24" t="s">
        <v>24</v>
      </c>
      <c r="B142" s="23" t="s">
        <v>386</v>
      </c>
      <c r="C142" s="7">
        <v>2018.0</v>
      </c>
      <c r="D142" s="25" t="s">
        <v>4</v>
      </c>
      <c r="E142" s="25" t="s">
        <v>4</v>
      </c>
      <c r="F142" s="7">
        <v>20.8</v>
      </c>
    </row>
    <row r="143" hidden="1">
      <c r="A143" s="24" t="s">
        <v>14</v>
      </c>
      <c r="B143" s="23" t="s">
        <v>395</v>
      </c>
      <c r="C143" s="7">
        <v>2018.0</v>
      </c>
      <c r="D143" s="25" t="s">
        <v>4</v>
      </c>
      <c r="E143" s="25" t="s">
        <v>4</v>
      </c>
      <c r="F143" s="7">
        <v>20.7</v>
      </c>
    </row>
    <row r="144" hidden="1">
      <c r="A144" s="24" t="s">
        <v>17</v>
      </c>
      <c r="B144" s="23" t="s">
        <v>404</v>
      </c>
      <c r="C144" s="7">
        <v>2012.0</v>
      </c>
      <c r="D144" s="25" t="s">
        <v>4</v>
      </c>
      <c r="E144" s="25" t="s">
        <v>4</v>
      </c>
      <c r="F144" s="7">
        <v>20.6</v>
      </c>
    </row>
    <row r="145" hidden="1">
      <c r="A145" s="27" t="s">
        <v>3</v>
      </c>
      <c r="B145" s="23" t="s">
        <v>400</v>
      </c>
      <c r="C145" s="7">
        <v>2018.0</v>
      </c>
      <c r="D145" s="25" t="s">
        <v>4</v>
      </c>
      <c r="E145" s="25" t="s">
        <v>4</v>
      </c>
      <c r="F145" s="7">
        <v>20.4</v>
      </c>
    </row>
    <row r="146" hidden="1">
      <c r="A146" s="24" t="s">
        <v>21</v>
      </c>
      <c r="B146" s="23" t="s">
        <v>393</v>
      </c>
      <c r="C146" s="7">
        <v>2020.0</v>
      </c>
      <c r="D146" s="25" t="s">
        <v>4</v>
      </c>
      <c r="E146" s="25" t="s">
        <v>4</v>
      </c>
      <c r="F146" s="26">
        <v>20.4</v>
      </c>
    </row>
    <row r="147" hidden="1">
      <c r="A147" s="24" t="s">
        <v>7</v>
      </c>
      <c r="B147" s="23" t="s">
        <v>385</v>
      </c>
      <c r="C147" s="7">
        <v>2008.0</v>
      </c>
      <c r="D147" s="9" t="s">
        <v>4</v>
      </c>
      <c r="E147" s="9" t="s">
        <v>4</v>
      </c>
      <c r="F147" s="7">
        <v>20.3</v>
      </c>
    </row>
    <row r="148" hidden="1">
      <c r="A148" s="24" t="s">
        <v>13</v>
      </c>
      <c r="B148" s="23" t="s">
        <v>403</v>
      </c>
      <c r="C148" s="7">
        <v>2010.0</v>
      </c>
      <c r="D148" s="25" t="s">
        <v>4</v>
      </c>
      <c r="E148" s="25" t="s">
        <v>4</v>
      </c>
      <c r="F148" s="7">
        <v>20.3</v>
      </c>
    </row>
    <row r="149">
      <c r="A149" s="24">
        <v>10.0</v>
      </c>
      <c r="B149" s="23" t="s">
        <v>403</v>
      </c>
      <c r="C149" s="5">
        <v>2022.0</v>
      </c>
      <c r="D149" s="28" t="s">
        <v>4</v>
      </c>
      <c r="E149" s="28" t="s">
        <v>4</v>
      </c>
      <c r="F149" s="29">
        <v>20.3</v>
      </c>
    </row>
    <row r="150">
      <c r="A150" s="24">
        <v>12.0</v>
      </c>
      <c r="B150" s="23" t="s">
        <v>377</v>
      </c>
      <c r="C150" s="5">
        <v>2022.0</v>
      </c>
      <c r="D150" s="28" t="s">
        <v>4</v>
      </c>
      <c r="E150" s="28" t="s">
        <v>4</v>
      </c>
      <c r="F150" s="29">
        <v>31.5</v>
      </c>
    </row>
    <row r="151" hidden="1">
      <c r="A151" s="27" t="s">
        <v>4</v>
      </c>
      <c r="B151" s="23" t="s">
        <v>378</v>
      </c>
      <c r="C151" s="7">
        <v>2010.0</v>
      </c>
      <c r="D151" s="25" t="s">
        <v>4</v>
      </c>
      <c r="E151" s="25" t="s">
        <v>4</v>
      </c>
      <c r="F151" s="7">
        <v>20.2</v>
      </c>
    </row>
    <row r="152" hidden="1">
      <c r="A152" s="24" t="s">
        <v>32</v>
      </c>
      <c r="B152" s="23" t="s">
        <v>381</v>
      </c>
      <c r="C152" s="7">
        <v>2018.0</v>
      </c>
      <c r="D152" s="25" t="s">
        <v>4</v>
      </c>
      <c r="E152" s="25" t="s">
        <v>4</v>
      </c>
      <c r="F152" s="7">
        <v>20.2</v>
      </c>
    </row>
    <row r="153" hidden="1">
      <c r="A153" s="27" t="s">
        <v>4</v>
      </c>
      <c r="B153" s="23" t="s">
        <v>378</v>
      </c>
      <c r="C153" s="7">
        <v>2008.0</v>
      </c>
      <c r="D153" s="9" t="s">
        <v>4</v>
      </c>
      <c r="E153" s="9" t="s">
        <v>4</v>
      </c>
      <c r="F153" s="7">
        <v>20.1</v>
      </c>
    </row>
    <row r="154" hidden="1">
      <c r="A154" s="27" t="s">
        <v>3</v>
      </c>
      <c r="B154" s="23" t="s">
        <v>400</v>
      </c>
      <c r="C154" s="7">
        <v>2016.0</v>
      </c>
      <c r="D154" s="25" t="s">
        <v>4</v>
      </c>
      <c r="E154" s="25" t="s">
        <v>4</v>
      </c>
      <c r="F154" s="7">
        <v>20.1</v>
      </c>
    </row>
    <row r="155" hidden="1">
      <c r="A155" s="24" t="s">
        <v>24</v>
      </c>
      <c r="B155" s="23" t="s">
        <v>386</v>
      </c>
      <c r="C155" s="7">
        <v>2016.0</v>
      </c>
      <c r="D155" s="25" t="s">
        <v>4</v>
      </c>
      <c r="E155" s="25" t="s">
        <v>4</v>
      </c>
      <c r="F155" s="7">
        <v>20.1</v>
      </c>
    </row>
    <row r="156" hidden="1">
      <c r="A156" s="24" t="s">
        <v>27</v>
      </c>
      <c r="B156" s="23" t="s">
        <v>389</v>
      </c>
      <c r="C156" s="7">
        <v>2016.0</v>
      </c>
      <c r="D156" s="25" t="s">
        <v>4</v>
      </c>
      <c r="E156" s="25" t="s">
        <v>4</v>
      </c>
      <c r="F156" s="7">
        <v>20.1</v>
      </c>
    </row>
    <row r="157" hidden="1">
      <c r="A157" s="24" t="s">
        <v>9</v>
      </c>
      <c r="B157" s="23" t="s">
        <v>397</v>
      </c>
      <c r="C157" s="7">
        <v>2010.0</v>
      </c>
      <c r="D157" s="25" t="s">
        <v>4</v>
      </c>
      <c r="E157" s="25" t="s">
        <v>4</v>
      </c>
      <c r="F157" s="7">
        <v>19.9</v>
      </c>
    </row>
    <row r="158" hidden="1">
      <c r="A158" s="24" t="s">
        <v>13</v>
      </c>
      <c r="B158" s="23" t="s">
        <v>403</v>
      </c>
      <c r="C158" s="7">
        <v>2014.0</v>
      </c>
      <c r="D158" s="25" t="s">
        <v>4</v>
      </c>
      <c r="E158" s="25" t="s">
        <v>4</v>
      </c>
      <c r="F158" s="7">
        <v>19.9</v>
      </c>
    </row>
    <row r="159" hidden="1">
      <c r="A159" s="24" t="s">
        <v>21</v>
      </c>
      <c r="B159" s="23" t="s">
        <v>393</v>
      </c>
      <c r="C159" s="7">
        <v>2016.0</v>
      </c>
      <c r="D159" s="25" t="s">
        <v>4</v>
      </c>
      <c r="E159" s="25" t="s">
        <v>4</v>
      </c>
      <c r="F159" s="7">
        <v>19.9</v>
      </c>
    </row>
    <row r="160" hidden="1">
      <c r="A160" s="24" t="s">
        <v>25</v>
      </c>
      <c r="B160" s="23" t="s">
        <v>406</v>
      </c>
      <c r="C160" s="7">
        <v>2012.0</v>
      </c>
      <c r="D160" s="25" t="s">
        <v>4</v>
      </c>
      <c r="E160" s="25" t="s">
        <v>4</v>
      </c>
      <c r="F160" s="7">
        <v>19.8</v>
      </c>
    </row>
    <row r="161" hidden="1">
      <c r="A161" s="24" t="s">
        <v>14</v>
      </c>
      <c r="B161" s="23" t="s">
        <v>395</v>
      </c>
      <c r="C161" s="7">
        <v>2016.0</v>
      </c>
      <c r="D161" s="25" t="s">
        <v>4</v>
      </c>
      <c r="E161" s="25" t="s">
        <v>4</v>
      </c>
      <c r="F161" s="7">
        <v>19.8</v>
      </c>
    </row>
    <row r="162" hidden="1">
      <c r="A162" s="24" t="s">
        <v>18</v>
      </c>
      <c r="B162" s="23" t="s">
        <v>383</v>
      </c>
      <c r="C162" s="7">
        <v>2018.0</v>
      </c>
      <c r="D162" s="25" t="s">
        <v>4</v>
      </c>
      <c r="E162" s="25" t="s">
        <v>4</v>
      </c>
      <c r="F162" s="7">
        <v>19.8</v>
      </c>
    </row>
    <row r="163" hidden="1">
      <c r="A163" s="24" t="s">
        <v>35</v>
      </c>
      <c r="B163" s="23" t="s">
        <v>399</v>
      </c>
      <c r="C163" s="7">
        <v>2008.0</v>
      </c>
      <c r="D163" s="25" t="s">
        <v>4</v>
      </c>
      <c r="E163" s="25" t="s">
        <v>4</v>
      </c>
      <c r="F163" s="7">
        <v>19.7</v>
      </c>
    </row>
    <row r="164">
      <c r="A164" s="24">
        <v>11.0</v>
      </c>
      <c r="B164" s="23" t="s">
        <v>395</v>
      </c>
      <c r="C164" s="5">
        <v>2022.0</v>
      </c>
      <c r="D164" s="28" t="s">
        <v>4</v>
      </c>
      <c r="E164" s="28" t="s">
        <v>4</v>
      </c>
      <c r="F164" s="29">
        <v>18.3</v>
      </c>
    </row>
    <row r="165" hidden="1">
      <c r="A165" s="24" t="s">
        <v>31</v>
      </c>
      <c r="B165" s="23" t="s">
        <v>407</v>
      </c>
      <c r="C165" s="7">
        <v>2014.0</v>
      </c>
      <c r="D165" s="25" t="s">
        <v>4</v>
      </c>
      <c r="E165" s="25" t="s">
        <v>4</v>
      </c>
      <c r="F165" s="7">
        <v>19.5</v>
      </c>
    </row>
    <row r="166" hidden="1">
      <c r="A166" s="24" t="s">
        <v>20</v>
      </c>
      <c r="B166" s="23" t="s">
        <v>387</v>
      </c>
      <c r="C166" s="7">
        <v>2016.0</v>
      </c>
      <c r="D166" s="25" t="s">
        <v>4</v>
      </c>
      <c r="E166" s="25" t="s">
        <v>4</v>
      </c>
      <c r="F166" s="7">
        <v>19.5</v>
      </c>
    </row>
    <row r="167" hidden="1">
      <c r="A167" s="24" t="s">
        <v>10</v>
      </c>
      <c r="B167" s="23" t="s">
        <v>388</v>
      </c>
      <c r="C167" s="7">
        <v>2016.0</v>
      </c>
      <c r="D167" s="25" t="s">
        <v>4</v>
      </c>
      <c r="E167" s="25" t="s">
        <v>4</v>
      </c>
      <c r="F167" s="7">
        <v>19.4</v>
      </c>
    </row>
    <row r="168" hidden="1">
      <c r="A168" s="24" t="s">
        <v>34</v>
      </c>
      <c r="B168" s="23" t="s">
        <v>398</v>
      </c>
      <c r="C168" s="7">
        <v>2018.0</v>
      </c>
      <c r="D168" s="25" t="s">
        <v>4</v>
      </c>
      <c r="E168" s="25" t="s">
        <v>4</v>
      </c>
      <c r="F168" s="7">
        <v>19.4</v>
      </c>
    </row>
    <row r="169" hidden="1">
      <c r="A169" s="24" t="s">
        <v>34</v>
      </c>
      <c r="B169" s="23" t="s">
        <v>398</v>
      </c>
      <c r="C169" s="7">
        <v>2016.0</v>
      </c>
      <c r="D169" s="25" t="s">
        <v>4</v>
      </c>
      <c r="E169" s="25" t="s">
        <v>4</v>
      </c>
      <c r="F169" s="7">
        <v>19.3</v>
      </c>
    </row>
    <row r="170" hidden="1">
      <c r="A170" s="24" t="s">
        <v>31</v>
      </c>
      <c r="B170" s="23" t="s">
        <v>407</v>
      </c>
      <c r="C170" s="7">
        <v>2012.0</v>
      </c>
      <c r="D170" s="25" t="s">
        <v>4</v>
      </c>
      <c r="E170" s="25" t="s">
        <v>4</v>
      </c>
      <c r="F170" s="7">
        <v>19.2</v>
      </c>
    </row>
    <row r="171" hidden="1">
      <c r="A171" s="24" t="s">
        <v>6</v>
      </c>
      <c r="B171" s="23" t="s">
        <v>394</v>
      </c>
      <c r="C171" s="7">
        <v>2016.0</v>
      </c>
      <c r="D171" s="25" t="s">
        <v>4</v>
      </c>
      <c r="E171" s="25" t="s">
        <v>4</v>
      </c>
      <c r="F171" s="7">
        <v>19.2</v>
      </c>
    </row>
    <row r="172" hidden="1">
      <c r="A172" s="24" t="s">
        <v>31</v>
      </c>
      <c r="B172" s="23" t="s">
        <v>407</v>
      </c>
      <c r="C172" s="7">
        <v>2016.0</v>
      </c>
      <c r="D172" s="25" t="s">
        <v>4</v>
      </c>
      <c r="E172" s="25" t="s">
        <v>4</v>
      </c>
      <c r="F172" s="7">
        <v>19.2</v>
      </c>
    </row>
    <row r="173">
      <c r="A173" s="24">
        <v>13.0</v>
      </c>
      <c r="B173" s="23" t="s">
        <v>382</v>
      </c>
      <c r="C173" s="5">
        <v>2022.0</v>
      </c>
      <c r="D173" s="28" t="s">
        <v>4</v>
      </c>
      <c r="E173" s="28" t="s">
        <v>4</v>
      </c>
      <c r="F173" s="29">
        <v>19.1</v>
      </c>
    </row>
    <row r="174" hidden="1">
      <c r="A174" s="24" t="s">
        <v>21</v>
      </c>
      <c r="B174" s="23" t="s">
        <v>393</v>
      </c>
      <c r="C174" s="7">
        <v>2018.0</v>
      </c>
      <c r="D174" s="25" t="s">
        <v>4</v>
      </c>
      <c r="E174" s="25" t="s">
        <v>4</v>
      </c>
      <c r="F174" s="7">
        <v>18.9</v>
      </c>
    </row>
    <row r="175" hidden="1">
      <c r="A175" s="24" t="s">
        <v>13</v>
      </c>
      <c r="B175" s="23" t="s">
        <v>403</v>
      </c>
      <c r="C175" s="7">
        <v>2020.0</v>
      </c>
      <c r="D175" s="25" t="s">
        <v>4</v>
      </c>
      <c r="E175" s="25" t="s">
        <v>4</v>
      </c>
      <c r="F175" s="26">
        <v>18.9</v>
      </c>
    </row>
    <row r="176" hidden="1">
      <c r="A176" s="24" t="s">
        <v>13</v>
      </c>
      <c r="B176" s="23" t="s">
        <v>403</v>
      </c>
      <c r="C176" s="7">
        <v>2018.0</v>
      </c>
      <c r="D176" s="25" t="s">
        <v>4</v>
      </c>
      <c r="E176" s="25" t="s">
        <v>4</v>
      </c>
      <c r="F176" s="7">
        <v>18.8</v>
      </c>
    </row>
    <row r="177" hidden="1">
      <c r="A177" s="24" t="s">
        <v>7</v>
      </c>
      <c r="B177" s="23" t="s">
        <v>385</v>
      </c>
      <c r="C177" s="7">
        <v>2012.0</v>
      </c>
      <c r="D177" s="25" t="s">
        <v>4</v>
      </c>
      <c r="E177" s="25" t="s">
        <v>4</v>
      </c>
      <c r="F177" s="7">
        <v>18.7</v>
      </c>
    </row>
    <row r="178" hidden="1">
      <c r="A178" s="24" t="s">
        <v>11</v>
      </c>
      <c r="B178" s="23" t="s">
        <v>402</v>
      </c>
      <c r="C178" s="7">
        <v>2014.0</v>
      </c>
      <c r="D178" s="25" t="s">
        <v>4</v>
      </c>
      <c r="E178" s="25" t="s">
        <v>4</v>
      </c>
      <c r="F178" s="7">
        <v>18.7</v>
      </c>
    </row>
    <row r="179" hidden="1">
      <c r="A179" s="24" t="s">
        <v>27</v>
      </c>
      <c r="B179" s="23" t="s">
        <v>389</v>
      </c>
      <c r="C179" s="7">
        <v>2020.0</v>
      </c>
      <c r="D179" s="25" t="s">
        <v>4</v>
      </c>
      <c r="E179" s="25" t="s">
        <v>4</v>
      </c>
      <c r="F179" s="26">
        <v>18.7</v>
      </c>
    </row>
    <row r="180" hidden="1">
      <c r="A180" s="24" t="s">
        <v>26</v>
      </c>
      <c r="B180" s="23" t="s">
        <v>392</v>
      </c>
      <c r="C180" s="7">
        <v>2012.0</v>
      </c>
      <c r="D180" s="25" t="s">
        <v>4</v>
      </c>
      <c r="E180" s="25" t="s">
        <v>4</v>
      </c>
      <c r="F180" s="7">
        <v>18.6</v>
      </c>
    </row>
    <row r="181" hidden="1">
      <c r="A181" s="24" t="s">
        <v>13</v>
      </c>
      <c r="B181" s="23" t="s">
        <v>403</v>
      </c>
      <c r="C181" s="7">
        <v>2016.0</v>
      </c>
      <c r="D181" s="25" t="s">
        <v>4</v>
      </c>
      <c r="E181" s="25" t="s">
        <v>4</v>
      </c>
      <c r="F181" s="7">
        <v>18.6</v>
      </c>
    </row>
    <row r="182">
      <c r="A182" s="24">
        <v>14.0</v>
      </c>
      <c r="B182" s="23" t="s">
        <v>404</v>
      </c>
      <c r="C182" s="5">
        <v>2022.0</v>
      </c>
      <c r="D182" s="28" t="s">
        <v>4</v>
      </c>
      <c r="E182" s="28" t="s">
        <v>4</v>
      </c>
      <c r="F182" s="29">
        <v>13.8</v>
      </c>
    </row>
    <row r="183" hidden="1">
      <c r="A183" s="24" t="s">
        <v>11</v>
      </c>
      <c r="B183" s="23" t="s">
        <v>402</v>
      </c>
      <c r="C183" s="7">
        <v>2012.0</v>
      </c>
      <c r="D183" s="25" t="s">
        <v>4</v>
      </c>
      <c r="E183" s="25" t="s">
        <v>4</v>
      </c>
      <c r="F183" s="7">
        <v>18.4</v>
      </c>
    </row>
    <row r="184" hidden="1">
      <c r="A184" s="24" t="s">
        <v>34</v>
      </c>
      <c r="B184" s="23" t="s">
        <v>398</v>
      </c>
      <c r="C184" s="7">
        <v>2014.0</v>
      </c>
      <c r="D184" s="25" t="s">
        <v>4</v>
      </c>
      <c r="E184" s="25" t="s">
        <v>4</v>
      </c>
      <c r="F184" s="7">
        <v>18.4</v>
      </c>
    </row>
    <row r="185" hidden="1">
      <c r="A185" s="24" t="s">
        <v>8</v>
      </c>
      <c r="B185" s="23" t="s">
        <v>405</v>
      </c>
      <c r="C185" s="7">
        <v>2018.0</v>
      </c>
      <c r="D185" s="25" t="s">
        <v>4</v>
      </c>
      <c r="E185" s="25" t="s">
        <v>4</v>
      </c>
      <c r="F185" s="7">
        <v>18.3</v>
      </c>
    </row>
    <row r="186">
      <c r="A186" s="24">
        <v>15.0</v>
      </c>
      <c r="B186" s="23" t="s">
        <v>383</v>
      </c>
      <c r="C186" s="5">
        <v>2022.0</v>
      </c>
      <c r="D186" s="28" t="s">
        <v>4</v>
      </c>
      <c r="E186" s="28" t="s">
        <v>4</v>
      </c>
      <c r="F186" s="29">
        <v>20.3</v>
      </c>
    </row>
    <row r="187" hidden="1">
      <c r="A187" s="24" t="s">
        <v>21</v>
      </c>
      <c r="B187" s="23" t="s">
        <v>393</v>
      </c>
      <c r="C187" s="7">
        <v>2008.0</v>
      </c>
      <c r="D187" s="9" t="s">
        <v>4</v>
      </c>
      <c r="E187" s="9" t="s">
        <v>4</v>
      </c>
      <c r="F187" s="7">
        <v>18.2</v>
      </c>
    </row>
    <row r="188" hidden="1">
      <c r="A188" s="24" t="s">
        <v>11</v>
      </c>
      <c r="B188" s="23" t="s">
        <v>402</v>
      </c>
      <c r="C188" s="7">
        <v>2016.0</v>
      </c>
      <c r="D188" s="25" t="s">
        <v>4</v>
      </c>
      <c r="E188" s="25" t="s">
        <v>4</v>
      </c>
      <c r="F188" s="7">
        <v>18.2</v>
      </c>
    </row>
    <row r="189" hidden="1">
      <c r="A189" s="27" t="s">
        <v>4</v>
      </c>
      <c r="B189" s="23" t="s">
        <v>378</v>
      </c>
      <c r="C189" s="7">
        <v>2020.0</v>
      </c>
      <c r="D189" s="25" t="s">
        <v>4</v>
      </c>
      <c r="E189" s="25" t="s">
        <v>4</v>
      </c>
      <c r="F189" s="26">
        <v>18.2</v>
      </c>
    </row>
    <row r="190" hidden="1">
      <c r="A190" s="24" t="s">
        <v>25</v>
      </c>
      <c r="B190" s="23" t="s">
        <v>406</v>
      </c>
      <c r="C190" s="7">
        <v>2020.0</v>
      </c>
      <c r="D190" s="25" t="s">
        <v>4</v>
      </c>
      <c r="E190" s="25" t="s">
        <v>4</v>
      </c>
      <c r="F190" s="26">
        <v>18.2</v>
      </c>
    </row>
    <row r="191">
      <c r="A191" s="24">
        <v>16.0</v>
      </c>
      <c r="B191" s="23" t="s">
        <v>380</v>
      </c>
      <c r="C191" s="5">
        <v>2022.0</v>
      </c>
      <c r="D191" s="28" t="s">
        <v>4</v>
      </c>
      <c r="E191" s="28" t="s">
        <v>4</v>
      </c>
      <c r="F191" s="29">
        <v>23.0</v>
      </c>
    </row>
    <row r="192" hidden="1">
      <c r="A192" s="24" t="s">
        <v>17</v>
      </c>
      <c r="B192" s="23" t="s">
        <v>404</v>
      </c>
      <c r="C192" s="7">
        <v>2008.0</v>
      </c>
      <c r="D192" s="9" t="s">
        <v>4</v>
      </c>
      <c r="E192" s="9" t="s">
        <v>4</v>
      </c>
      <c r="F192" s="7">
        <v>17.9</v>
      </c>
    </row>
    <row r="193" hidden="1">
      <c r="A193" s="24" t="s">
        <v>25</v>
      </c>
      <c r="B193" s="23" t="s">
        <v>406</v>
      </c>
      <c r="C193" s="7">
        <v>2008.0</v>
      </c>
      <c r="D193" s="9" t="s">
        <v>4</v>
      </c>
      <c r="E193" s="9" t="s">
        <v>4</v>
      </c>
      <c r="F193" s="7">
        <v>17.9</v>
      </c>
    </row>
    <row r="194" hidden="1">
      <c r="A194" s="24" t="s">
        <v>26</v>
      </c>
      <c r="B194" s="23" t="s">
        <v>392</v>
      </c>
      <c r="C194" s="7">
        <v>2018.0</v>
      </c>
      <c r="D194" s="25" t="s">
        <v>4</v>
      </c>
      <c r="E194" s="25" t="s">
        <v>4</v>
      </c>
      <c r="F194" s="7">
        <v>17.9</v>
      </c>
    </row>
    <row r="195" hidden="1">
      <c r="A195" s="24" t="s">
        <v>6</v>
      </c>
      <c r="B195" s="23" t="s">
        <v>394</v>
      </c>
      <c r="C195" s="7">
        <v>2018.0</v>
      </c>
      <c r="D195" s="25" t="s">
        <v>4</v>
      </c>
      <c r="E195" s="25" t="s">
        <v>4</v>
      </c>
      <c r="F195" s="7">
        <v>17.8</v>
      </c>
    </row>
    <row r="196" hidden="1">
      <c r="A196" s="24" t="s">
        <v>12</v>
      </c>
      <c r="B196" s="23" t="s">
        <v>401</v>
      </c>
      <c r="C196" s="7">
        <v>2020.0</v>
      </c>
      <c r="D196" s="25" t="s">
        <v>4</v>
      </c>
      <c r="E196" s="25" t="s">
        <v>4</v>
      </c>
      <c r="F196" s="26">
        <v>17.8</v>
      </c>
    </row>
    <row r="197" hidden="1">
      <c r="A197" s="24" t="s">
        <v>11</v>
      </c>
      <c r="B197" s="23" t="s">
        <v>402</v>
      </c>
      <c r="C197" s="7">
        <v>2010.0</v>
      </c>
      <c r="D197" s="25" t="s">
        <v>4</v>
      </c>
      <c r="E197" s="25" t="s">
        <v>4</v>
      </c>
      <c r="F197" s="7">
        <v>17.7</v>
      </c>
    </row>
    <row r="198" hidden="1">
      <c r="A198" s="24" t="s">
        <v>18</v>
      </c>
      <c r="B198" s="23" t="s">
        <v>383</v>
      </c>
      <c r="C198" s="7">
        <v>2012.0</v>
      </c>
      <c r="D198" s="25" t="s">
        <v>4</v>
      </c>
      <c r="E198" s="25" t="s">
        <v>4</v>
      </c>
      <c r="F198" s="7">
        <v>17.7</v>
      </c>
    </row>
    <row r="199" hidden="1">
      <c r="A199" s="24" t="s">
        <v>11</v>
      </c>
      <c r="B199" s="23" t="s">
        <v>402</v>
      </c>
      <c r="C199" s="7">
        <v>2018.0</v>
      </c>
      <c r="D199" s="25" t="s">
        <v>4</v>
      </c>
      <c r="E199" s="25" t="s">
        <v>4</v>
      </c>
      <c r="F199" s="7">
        <v>17.7</v>
      </c>
    </row>
    <row r="200" hidden="1">
      <c r="A200" s="24" t="s">
        <v>9</v>
      </c>
      <c r="B200" s="23" t="s">
        <v>397</v>
      </c>
      <c r="C200" s="7">
        <v>2020.0</v>
      </c>
      <c r="D200" s="25" t="s">
        <v>4</v>
      </c>
      <c r="E200" s="25" t="s">
        <v>4</v>
      </c>
      <c r="F200" s="26">
        <v>17.7</v>
      </c>
    </row>
    <row r="201" hidden="1">
      <c r="A201" s="24" t="s">
        <v>22</v>
      </c>
      <c r="B201" s="23" t="s">
        <v>408</v>
      </c>
      <c r="C201" s="7">
        <v>2012.0</v>
      </c>
      <c r="D201" s="25" t="s">
        <v>4</v>
      </c>
      <c r="E201" s="25" t="s">
        <v>4</v>
      </c>
      <c r="F201" s="7">
        <v>17.6</v>
      </c>
    </row>
    <row r="202" hidden="1">
      <c r="A202" s="24" t="s">
        <v>11</v>
      </c>
      <c r="B202" s="23" t="s">
        <v>402</v>
      </c>
      <c r="C202" s="7">
        <v>2008.0</v>
      </c>
      <c r="D202" s="9" t="s">
        <v>4</v>
      </c>
      <c r="E202" s="9" t="s">
        <v>4</v>
      </c>
      <c r="F202" s="7">
        <v>17.4</v>
      </c>
    </row>
    <row r="203">
      <c r="A203" s="24">
        <v>17.0</v>
      </c>
      <c r="B203" s="23" t="s">
        <v>387</v>
      </c>
      <c r="C203" s="5">
        <v>2022.0</v>
      </c>
      <c r="D203" s="28" t="s">
        <v>4</v>
      </c>
      <c r="E203" s="28" t="s">
        <v>4</v>
      </c>
      <c r="F203" s="29">
        <v>18.5</v>
      </c>
    </row>
    <row r="204" hidden="1">
      <c r="A204" s="24" t="s">
        <v>5</v>
      </c>
      <c r="B204" s="23" t="s">
        <v>384</v>
      </c>
      <c r="C204" s="7">
        <v>2014.0</v>
      </c>
      <c r="D204" s="25" t="s">
        <v>4</v>
      </c>
      <c r="E204" s="25" t="s">
        <v>4</v>
      </c>
      <c r="F204" s="7">
        <v>17.2</v>
      </c>
    </row>
    <row r="205" hidden="1">
      <c r="A205" s="27" t="s">
        <v>4</v>
      </c>
      <c r="B205" s="23" t="s">
        <v>378</v>
      </c>
      <c r="C205" s="7">
        <v>2016.0</v>
      </c>
      <c r="D205" s="25" t="s">
        <v>4</v>
      </c>
      <c r="E205" s="25" t="s">
        <v>4</v>
      </c>
      <c r="F205" s="7">
        <v>17.2</v>
      </c>
    </row>
    <row r="206" hidden="1">
      <c r="A206" s="24" t="s">
        <v>27</v>
      </c>
      <c r="B206" s="23" t="s">
        <v>389</v>
      </c>
      <c r="C206" s="7">
        <v>2018.0</v>
      </c>
      <c r="D206" s="25" t="s">
        <v>4</v>
      </c>
      <c r="E206" s="25" t="s">
        <v>4</v>
      </c>
      <c r="F206" s="7">
        <v>17.0</v>
      </c>
    </row>
    <row r="207" hidden="1">
      <c r="A207" s="24" t="s">
        <v>35</v>
      </c>
      <c r="B207" s="23" t="s">
        <v>399</v>
      </c>
      <c r="C207" s="7">
        <v>2020.0</v>
      </c>
      <c r="D207" s="25" t="s">
        <v>4</v>
      </c>
      <c r="E207" s="25" t="s">
        <v>4</v>
      </c>
      <c r="F207" s="26">
        <v>17.0</v>
      </c>
    </row>
    <row r="208">
      <c r="A208" s="27" t="s">
        <v>3</v>
      </c>
      <c r="B208" s="23" t="s">
        <v>400</v>
      </c>
      <c r="C208" s="5">
        <v>2022.0</v>
      </c>
      <c r="D208" s="28" t="s">
        <v>4</v>
      </c>
      <c r="E208" s="28" t="s">
        <v>4</v>
      </c>
      <c r="F208" s="29">
        <v>18.2</v>
      </c>
    </row>
    <row r="209" hidden="1">
      <c r="A209" s="24" t="s">
        <v>8</v>
      </c>
      <c r="B209" s="23" t="s">
        <v>405</v>
      </c>
      <c r="C209" s="7">
        <v>2008.0</v>
      </c>
      <c r="D209" s="9" t="s">
        <v>4</v>
      </c>
      <c r="E209" s="9" t="s">
        <v>4</v>
      </c>
      <c r="F209" s="7">
        <v>16.8</v>
      </c>
    </row>
    <row r="210" hidden="1">
      <c r="A210" s="24" t="s">
        <v>35</v>
      </c>
      <c r="B210" s="23" t="s">
        <v>399</v>
      </c>
      <c r="C210" s="7">
        <v>2014.0</v>
      </c>
      <c r="D210" s="25" t="s">
        <v>4</v>
      </c>
      <c r="E210" s="25" t="s">
        <v>4</v>
      </c>
      <c r="F210" s="7">
        <v>16.8</v>
      </c>
    </row>
    <row r="211" hidden="1">
      <c r="A211" s="24" t="s">
        <v>31</v>
      </c>
      <c r="B211" s="23" t="s">
        <v>407</v>
      </c>
      <c r="C211" s="7">
        <v>2018.0</v>
      </c>
      <c r="D211" s="25" t="s">
        <v>4</v>
      </c>
      <c r="E211" s="25" t="s">
        <v>4</v>
      </c>
      <c r="F211" s="7">
        <v>16.7</v>
      </c>
    </row>
    <row r="212" hidden="1">
      <c r="A212" s="24" t="s">
        <v>35</v>
      </c>
      <c r="B212" s="23" t="s">
        <v>399</v>
      </c>
      <c r="C212" s="7">
        <v>2018.0</v>
      </c>
      <c r="D212" s="25" t="s">
        <v>4</v>
      </c>
      <c r="E212" s="25" t="s">
        <v>4</v>
      </c>
      <c r="F212" s="7">
        <v>16.6</v>
      </c>
    </row>
    <row r="213">
      <c r="A213" s="24">
        <v>18.0</v>
      </c>
      <c r="B213" s="23" t="s">
        <v>393</v>
      </c>
      <c r="C213" s="5">
        <v>2022.0</v>
      </c>
      <c r="D213" s="28" t="s">
        <v>4</v>
      </c>
      <c r="E213" s="28" t="s">
        <v>4</v>
      </c>
      <c r="F213" s="29">
        <v>17.0</v>
      </c>
    </row>
    <row r="214" hidden="1">
      <c r="A214" s="24" t="s">
        <v>17</v>
      </c>
      <c r="B214" s="23" t="s">
        <v>404</v>
      </c>
      <c r="C214" s="7">
        <v>2014.0</v>
      </c>
      <c r="D214" s="25" t="s">
        <v>4</v>
      </c>
      <c r="E214" s="25" t="s">
        <v>4</v>
      </c>
      <c r="F214" s="7">
        <v>16.5</v>
      </c>
    </row>
    <row r="215" hidden="1">
      <c r="A215" s="24" t="s">
        <v>5</v>
      </c>
      <c r="B215" s="23" t="s">
        <v>384</v>
      </c>
      <c r="C215" s="7">
        <v>2010.0</v>
      </c>
      <c r="D215" s="25" t="s">
        <v>4</v>
      </c>
      <c r="E215" s="25" t="s">
        <v>4</v>
      </c>
      <c r="F215" s="7">
        <v>16.4</v>
      </c>
    </row>
    <row r="216" hidden="1">
      <c r="A216" s="24" t="s">
        <v>26</v>
      </c>
      <c r="B216" s="23" t="s">
        <v>392</v>
      </c>
      <c r="C216" s="7">
        <v>2016.0</v>
      </c>
      <c r="D216" s="25" t="s">
        <v>4</v>
      </c>
      <c r="E216" s="25" t="s">
        <v>4</v>
      </c>
      <c r="F216" s="7">
        <v>16.4</v>
      </c>
    </row>
    <row r="217" hidden="1">
      <c r="A217" s="24" t="s">
        <v>34</v>
      </c>
      <c r="B217" s="23" t="s">
        <v>398</v>
      </c>
      <c r="C217" s="7">
        <v>2008.0</v>
      </c>
      <c r="D217" s="9" t="s">
        <v>4</v>
      </c>
      <c r="E217" s="9" t="s">
        <v>4</v>
      </c>
      <c r="F217" s="7">
        <v>16.2</v>
      </c>
    </row>
    <row r="218" hidden="1">
      <c r="A218" s="24" t="s">
        <v>8</v>
      </c>
      <c r="B218" s="23" t="s">
        <v>405</v>
      </c>
      <c r="C218" s="7">
        <v>2016.0</v>
      </c>
      <c r="D218" s="25" t="s">
        <v>4</v>
      </c>
      <c r="E218" s="25" t="s">
        <v>4</v>
      </c>
      <c r="F218" s="7">
        <v>16.1</v>
      </c>
    </row>
    <row r="219" hidden="1">
      <c r="A219" s="24" t="s">
        <v>25</v>
      </c>
      <c r="B219" s="23" t="s">
        <v>406</v>
      </c>
      <c r="C219" s="7">
        <v>2014.0</v>
      </c>
      <c r="D219" s="25" t="s">
        <v>4</v>
      </c>
      <c r="E219" s="25" t="s">
        <v>4</v>
      </c>
      <c r="F219" s="7">
        <v>15.8</v>
      </c>
    </row>
    <row r="220" hidden="1">
      <c r="A220" s="24" t="s">
        <v>22</v>
      </c>
      <c r="B220" s="23" t="s">
        <v>408</v>
      </c>
      <c r="C220" s="7">
        <v>2010.0</v>
      </c>
      <c r="D220" s="25" t="s">
        <v>4</v>
      </c>
      <c r="E220" s="25" t="s">
        <v>4</v>
      </c>
      <c r="F220" s="7">
        <v>15.7</v>
      </c>
    </row>
    <row r="221" hidden="1">
      <c r="A221" s="24" t="s">
        <v>12</v>
      </c>
      <c r="B221" s="23" t="s">
        <v>401</v>
      </c>
      <c r="C221" s="7">
        <v>2008.0</v>
      </c>
      <c r="D221" s="9" t="s">
        <v>4</v>
      </c>
      <c r="E221" s="9" t="s">
        <v>4</v>
      </c>
      <c r="F221" s="7">
        <v>15.6</v>
      </c>
    </row>
    <row r="222">
      <c r="A222" s="24">
        <v>19.0</v>
      </c>
      <c r="B222" s="23" t="s">
        <v>408</v>
      </c>
      <c r="C222" s="5">
        <v>2022.0</v>
      </c>
      <c r="D222" s="28" t="s">
        <v>4</v>
      </c>
      <c r="E222" s="28" t="s">
        <v>4</v>
      </c>
      <c r="F222" s="29">
        <v>11.7</v>
      </c>
    </row>
    <row r="223" hidden="1">
      <c r="A223" s="24" t="s">
        <v>12</v>
      </c>
      <c r="B223" s="23" t="s">
        <v>401</v>
      </c>
      <c r="C223" s="7">
        <v>2010.0</v>
      </c>
      <c r="D223" s="25" t="s">
        <v>4</v>
      </c>
      <c r="E223" s="25" t="s">
        <v>4</v>
      </c>
      <c r="F223" s="7">
        <v>15.5</v>
      </c>
    </row>
    <row r="224" hidden="1">
      <c r="A224" s="24" t="s">
        <v>8</v>
      </c>
      <c r="B224" s="23" t="s">
        <v>405</v>
      </c>
      <c r="C224" s="7">
        <v>2020.0</v>
      </c>
      <c r="D224" s="25" t="s">
        <v>4</v>
      </c>
      <c r="E224" s="25" t="s">
        <v>4</v>
      </c>
      <c r="F224" s="26">
        <v>15.5</v>
      </c>
    </row>
    <row r="225" hidden="1">
      <c r="A225" s="24" t="s">
        <v>6</v>
      </c>
      <c r="B225" s="23" t="s">
        <v>394</v>
      </c>
      <c r="C225" s="7">
        <v>2008.0</v>
      </c>
      <c r="D225" s="9" t="s">
        <v>4</v>
      </c>
      <c r="E225" s="9" t="s">
        <v>4</v>
      </c>
      <c r="F225" s="7">
        <v>15.4</v>
      </c>
    </row>
    <row r="226" hidden="1">
      <c r="A226" s="24" t="s">
        <v>17</v>
      </c>
      <c r="B226" s="23" t="s">
        <v>404</v>
      </c>
      <c r="C226" s="7">
        <v>2016.0</v>
      </c>
      <c r="D226" s="25" t="s">
        <v>4</v>
      </c>
      <c r="E226" s="25" t="s">
        <v>4</v>
      </c>
      <c r="F226" s="7">
        <v>15.4</v>
      </c>
    </row>
    <row r="227">
      <c r="A227" s="24">
        <v>20.0</v>
      </c>
      <c r="B227" s="23" t="s">
        <v>379</v>
      </c>
      <c r="C227" s="5">
        <v>2022.0</v>
      </c>
      <c r="D227" s="28" t="s">
        <v>4</v>
      </c>
      <c r="E227" s="28" t="s">
        <v>4</v>
      </c>
      <c r="F227" s="29">
        <v>28.6</v>
      </c>
    </row>
    <row r="228" hidden="1">
      <c r="A228" s="24" t="s">
        <v>5</v>
      </c>
      <c r="B228" s="23" t="s">
        <v>384</v>
      </c>
      <c r="C228" s="7">
        <v>2012.0</v>
      </c>
      <c r="D228" s="25" t="s">
        <v>4</v>
      </c>
      <c r="E228" s="25" t="s">
        <v>4</v>
      </c>
      <c r="F228" s="7">
        <v>15.2</v>
      </c>
    </row>
    <row r="229" hidden="1">
      <c r="A229" s="24" t="s">
        <v>35</v>
      </c>
      <c r="B229" s="23" t="s">
        <v>399</v>
      </c>
      <c r="C229" s="7">
        <v>2016.0</v>
      </c>
      <c r="D229" s="25" t="s">
        <v>4</v>
      </c>
      <c r="E229" s="25" t="s">
        <v>4</v>
      </c>
      <c r="F229" s="7">
        <v>15.1</v>
      </c>
    </row>
    <row r="230" hidden="1">
      <c r="A230" s="24" t="s">
        <v>17</v>
      </c>
      <c r="B230" s="23" t="s">
        <v>404</v>
      </c>
      <c r="C230" s="7">
        <v>2018.0</v>
      </c>
      <c r="D230" s="25" t="s">
        <v>4</v>
      </c>
      <c r="E230" s="25" t="s">
        <v>4</v>
      </c>
      <c r="F230" s="7">
        <v>15.1</v>
      </c>
    </row>
    <row r="231">
      <c r="A231" s="24">
        <v>21.0</v>
      </c>
      <c r="B231" s="23" t="s">
        <v>386</v>
      </c>
      <c r="C231" s="5">
        <v>2022.0</v>
      </c>
      <c r="D231" s="28" t="s">
        <v>4</v>
      </c>
      <c r="E231" s="28" t="s">
        <v>4</v>
      </c>
      <c r="F231" s="29">
        <v>22.2</v>
      </c>
    </row>
    <row r="232" hidden="1">
      <c r="A232" s="24" t="s">
        <v>5</v>
      </c>
      <c r="B232" s="23" t="s">
        <v>384</v>
      </c>
      <c r="C232" s="7">
        <v>2016.0</v>
      </c>
      <c r="D232" s="25" t="s">
        <v>4</v>
      </c>
      <c r="E232" s="25" t="s">
        <v>4</v>
      </c>
      <c r="F232" s="7">
        <v>14.9</v>
      </c>
    </row>
    <row r="233" hidden="1">
      <c r="A233" s="24" t="s">
        <v>26</v>
      </c>
      <c r="B233" s="23" t="s">
        <v>392</v>
      </c>
      <c r="C233" s="7">
        <v>2008.0</v>
      </c>
      <c r="D233" s="9" t="s">
        <v>4</v>
      </c>
      <c r="E233" s="9" t="s">
        <v>4</v>
      </c>
      <c r="F233" s="7">
        <v>14.8</v>
      </c>
    </row>
    <row r="234" hidden="1">
      <c r="A234" s="24" t="s">
        <v>17</v>
      </c>
      <c r="B234" s="23" t="s">
        <v>404</v>
      </c>
      <c r="C234" s="7">
        <v>2020.0</v>
      </c>
      <c r="D234" s="25" t="s">
        <v>4</v>
      </c>
      <c r="E234" s="25" t="s">
        <v>4</v>
      </c>
      <c r="F234" s="26">
        <v>14.8</v>
      </c>
    </row>
    <row r="235" hidden="1">
      <c r="A235" s="24" t="s">
        <v>22</v>
      </c>
      <c r="B235" s="23" t="s">
        <v>408</v>
      </c>
      <c r="C235" s="7">
        <v>2020.0</v>
      </c>
      <c r="D235" s="25" t="s">
        <v>4</v>
      </c>
      <c r="E235" s="25" t="s">
        <v>4</v>
      </c>
      <c r="F235" s="26">
        <v>14.7</v>
      </c>
    </row>
    <row r="236">
      <c r="A236" s="24">
        <v>22.0</v>
      </c>
      <c r="B236" s="23" t="s">
        <v>406</v>
      </c>
      <c r="C236" s="5">
        <v>2022.0</v>
      </c>
      <c r="D236" s="28" t="s">
        <v>4</v>
      </c>
      <c r="E236" s="28" t="s">
        <v>4</v>
      </c>
      <c r="F236" s="29">
        <v>13.0</v>
      </c>
    </row>
    <row r="237" hidden="1">
      <c r="A237" s="24" t="s">
        <v>22</v>
      </c>
      <c r="B237" s="23" t="s">
        <v>408</v>
      </c>
      <c r="C237" s="7">
        <v>2016.0</v>
      </c>
      <c r="D237" s="25" t="s">
        <v>4</v>
      </c>
      <c r="E237" s="25" t="s">
        <v>4</v>
      </c>
      <c r="F237" s="7">
        <v>14.4</v>
      </c>
    </row>
    <row r="238" hidden="1">
      <c r="A238" s="24" t="s">
        <v>9</v>
      </c>
      <c r="B238" s="23" t="s">
        <v>397</v>
      </c>
      <c r="C238" s="7">
        <v>2008.0</v>
      </c>
      <c r="D238" s="9" t="s">
        <v>4</v>
      </c>
      <c r="E238" s="9" t="s">
        <v>4</v>
      </c>
      <c r="F238" s="7">
        <v>14.3</v>
      </c>
    </row>
    <row r="239" hidden="1">
      <c r="A239" s="24" t="s">
        <v>22</v>
      </c>
      <c r="B239" s="23" t="s">
        <v>408</v>
      </c>
      <c r="C239" s="7">
        <v>2014.0</v>
      </c>
      <c r="D239" s="25" t="s">
        <v>4</v>
      </c>
      <c r="E239" s="25" t="s">
        <v>4</v>
      </c>
      <c r="F239" s="7">
        <v>14.2</v>
      </c>
    </row>
    <row r="240" hidden="1">
      <c r="A240" s="24" t="s">
        <v>5</v>
      </c>
      <c r="B240" s="23" t="s">
        <v>384</v>
      </c>
      <c r="C240" s="7">
        <v>2008.0</v>
      </c>
      <c r="D240" s="9" t="s">
        <v>4</v>
      </c>
      <c r="E240" s="9" t="s">
        <v>4</v>
      </c>
      <c r="F240" s="7">
        <v>14.1</v>
      </c>
    </row>
    <row r="241" hidden="1">
      <c r="A241" s="24" t="s">
        <v>5</v>
      </c>
      <c r="B241" s="23" t="s">
        <v>384</v>
      </c>
      <c r="C241" s="7">
        <v>2018.0</v>
      </c>
      <c r="D241" s="25" t="s">
        <v>4</v>
      </c>
      <c r="E241" s="25" t="s">
        <v>4</v>
      </c>
      <c r="F241" s="7">
        <v>14.1</v>
      </c>
    </row>
    <row r="242" hidden="1">
      <c r="A242" s="24" t="s">
        <v>31</v>
      </c>
      <c r="B242" s="23" t="s">
        <v>407</v>
      </c>
      <c r="C242" s="7">
        <v>2020.0</v>
      </c>
      <c r="D242" s="25" t="s">
        <v>4</v>
      </c>
      <c r="E242" s="25" t="s">
        <v>4</v>
      </c>
      <c r="F242" s="26">
        <v>14.1</v>
      </c>
    </row>
    <row r="243">
      <c r="A243" s="24">
        <v>23.0</v>
      </c>
      <c r="B243" s="23" t="s">
        <v>392</v>
      </c>
      <c r="C243" s="5">
        <v>2022.0</v>
      </c>
      <c r="D243" s="28" t="s">
        <v>4</v>
      </c>
      <c r="E243" s="28" t="s">
        <v>4</v>
      </c>
      <c r="F243" s="29">
        <v>15.0</v>
      </c>
    </row>
    <row r="244" hidden="1">
      <c r="A244" s="24" t="s">
        <v>12</v>
      </c>
      <c r="B244" s="23" t="s">
        <v>401</v>
      </c>
      <c r="C244" s="7">
        <v>2018.0</v>
      </c>
      <c r="D244" s="25" t="s">
        <v>4</v>
      </c>
      <c r="E244" s="25" t="s">
        <v>4</v>
      </c>
      <c r="F244" s="7">
        <v>13.9</v>
      </c>
    </row>
    <row r="245" hidden="1">
      <c r="A245" s="24" t="s">
        <v>25</v>
      </c>
      <c r="B245" s="23" t="s">
        <v>406</v>
      </c>
      <c r="C245" s="7">
        <v>2018.0</v>
      </c>
      <c r="D245" s="25" t="s">
        <v>4</v>
      </c>
      <c r="E245" s="25" t="s">
        <v>4</v>
      </c>
      <c r="F245" s="7">
        <v>13.9</v>
      </c>
    </row>
    <row r="246">
      <c r="A246" s="24">
        <v>25.0</v>
      </c>
      <c r="B246" s="23" t="s">
        <v>391</v>
      </c>
      <c r="C246" s="5">
        <v>2022.0</v>
      </c>
      <c r="D246" s="28" t="s">
        <v>4</v>
      </c>
      <c r="E246" s="28" t="s">
        <v>4</v>
      </c>
      <c r="F246" s="29">
        <v>17.3</v>
      </c>
    </row>
    <row r="247">
      <c r="A247" s="24">
        <v>24.0</v>
      </c>
      <c r="B247" s="23" t="s">
        <v>389</v>
      </c>
      <c r="C247" s="5">
        <v>2022.0</v>
      </c>
      <c r="D247" s="28" t="s">
        <v>4</v>
      </c>
      <c r="E247" s="28" t="s">
        <v>4</v>
      </c>
      <c r="F247" s="29">
        <v>13.9</v>
      </c>
    </row>
    <row r="248" hidden="1">
      <c r="A248" s="24" t="s">
        <v>31</v>
      </c>
      <c r="B248" s="23" t="s">
        <v>407</v>
      </c>
      <c r="C248" s="7">
        <v>2010.0</v>
      </c>
      <c r="D248" s="25" t="s">
        <v>4</v>
      </c>
      <c r="E248" s="25" t="s">
        <v>4</v>
      </c>
      <c r="F248" s="7">
        <v>13.6</v>
      </c>
    </row>
    <row r="249" hidden="1">
      <c r="A249" s="24" t="s">
        <v>11</v>
      </c>
      <c r="B249" s="23" t="s">
        <v>402</v>
      </c>
      <c r="C249" s="7">
        <v>2020.0</v>
      </c>
      <c r="D249" s="25" t="s">
        <v>4</v>
      </c>
      <c r="E249" s="25" t="s">
        <v>4</v>
      </c>
      <c r="F249" s="26">
        <v>13.5</v>
      </c>
    </row>
    <row r="250" hidden="1">
      <c r="A250" s="24" t="s">
        <v>25</v>
      </c>
      <c r="B250" s="23" t="s">
        <v>406</v>
      </c>
      <c r="C250" s="7">
        <v>2016.0</v>
      </c>
      <c r="D250" s="25" t="s">
        <v>4</v>
      </c>
      <c r="E250" s="25" t="s">
        <v>4</v>
      </c>
      <c r="F250" s="7">
        <v>13.4</v>
      </c>
    </row>
    <row r="251" hidden="1">
      <c r="A251" s="24" t="s">
        <v>5</v>
      </c>
      <c r="B251" s="23" t="s">
        <v>384</v>
      </c>
      <c r="C251" s="7">
        <v>2020.0</v>
      </c>
      <c r="D251" s="25" t="s">
        <v>4</v>
      </c>
      <c r="E251" s="25" t="s">
        <v>4</v>
      </c>
      <c r="F251" s="26">
        <v>13.4</v>
      </c>
    </row>
    <row r="252">
      <c r="A252" s="24">
        <v>26.0</v>
      </c>
      <c r="B252" s="23" t="s">
        <v>396</v>
      </c>
      <c r="C252" s="5">
        <v>2022.0</v>
      </c>
      <c r="D252" s="28" t="s">
        <v>4</v>
      </c>
      <c r="E252" s="28" t="s">
        <v>4</v>
      </c>
      <c r="F252" s="29">
        <v>19.6</v>
      </c>
    </row>
    <row r="253" hidden="1">
      <c r="A253" s="24" t="s">
        <v>12</v>
      </c>
      <c r="B253" s="23" t="s">
        <v>401</v>
      </c>
      <c r="C253" s="7">
        <v>2012.0</v>
      </c>
      <c r="D253" s="25" t="s">
        <v>4</v>
      </c>
      <c r="E253" s="25" t="s">
        <v>4</v>
      </c>
      <c r="F253" s="7">
        <v>13.0</v>
      </c>
    </row>
    <row r="254" hidden="1">
      <c r="A254" s="27" t="s">
        <v>4</v>
      </c>
      <c r="B254" s="23" t="s">
        <v>378</v>
      </c>
      <c r="C254" s="7">
        <v>2018.0</v>
      </c>
      <c r="D254" s="25" t="s">
        <v>4</v>
      </c>
      <c r="E254" s="25" t="s">
        <v>4</v>
      </c>
      <c r="F254" s="7">
        <v>13.0</v>
      </c>
    </row>
    <row r="255">
      <c r="A255" s="24">
        <v>27.0</v>
      </c>
      <c r="B255" s="23" t="s">
        <v>376</v>
      </c>
      <c r="C255" s="5">
        <v>2022.0</v>
      </c>
      <c r="D255" s="28" t="s">
        <v>4</v>
      </c>
      <c r="E255" s="28" t="s">
        <v>4</v>
      </c>
      <c r="F255" s="29">
        <v>38.9</v>
      </c>
    </row>
    <row r="256">
      <c r="A256" s="24">
        <v>28.0</v>
      </c>
      <c r="B256" s="23" t="s">
        <v>407</v>
      </c>
      <c r="C256" s="5">
        <v>2022.0</v>
      </c>
      <c r="D256" s="28" t="s">
        <v>4</v>
      </c>
      <c r="E256" s="28" t="s">
        <v>4</v>
      </c>
      <c r="F256" s="29">
        <v>12.4</v>
      </c>
    </row>
    <row r="257" hidden="1">
      <c r="A257" s="24" t="s">
        <v>22</v>
      </c>
      <c r="B257" s="23" t="s">
        <v>408</v>
      </c>
      <c r="C257" s="7">
        <v>2018.0</v>
      </c>
      <c r="D257" s="25" t="s">
        <v>4</v>
      </c>
      <c r="E257" s="25" t="s">
        <v>4</v>
      </c>
      <c r="F257" s="7">
        <v>12.2</v>
      </c>
    </row>
    <row r="258" hidden="1">
      <c r="A258" s="24" t="s">
        <v>31</v>
      </c>
      <c r="B258" s="23" t="s">
        <v>407</v>
      </c>
      <c r="C258" s="7">
        <v>2008.0</v>
      </c>
      <c r="D258" s="9" t="s">
        <v>4</v>
      </c>
      <c r="E258" s="9" t="s">
        <v>4</v>
      </c>
      <c r="F258" s="7">
        <v>11.8</v>
      </c>
    </row>
    <row r="259" hidden="1">
      <c r="A259" s="24" t="s">
        <v>12</v>
      </c>
      <c r="B259" s="23" t="s">
        <v>401</v>
      </c>
      <c r="C259" s="7">
        <v>2014.0</v>
      </c>
      <c r="D259" s="25" t="s">
        <v>4</v>
      </c>
      <c r="E259" s="25" t="s">
        <v>4</v>
      </c>
      <c r="F259" s="7">
        <v>11.7</v>
      </c>
    </row>
    <row r="260">
      <c r="A260" s="24">
        <v>29.0</v>
      </c>
      <c r="B260" s="23" t="s">
        <v>381</v>
      </c>
      <c r="C260" s="5">
        <v>2022.0</v>
      </c>
      <c r="D260" s="28" t="s">
        <v>4</v>
      </c>
      <c r="E260" s="28" t="s">
        <v>4</v>
      </c>
      <c r="F260" s="29">
        <v>22.7</v>
      </c>
    </row>
    <row r="261" hidden="1">
      <c r="A261" s="24" t="s">
        <v>12</v>
      </c>
      <c r="B261" s="23" t="s">
        <v>401</v>
      </c>
      <c r="C261" s="7">
        <v>2016.0</v>
      </c>
      <c r="D261" s="25" t="s">
        <v>4</v>
      </c>
      <c r="E261" s="25" t="s">
        <v>4</v>
      </c>
      <c r="F261" s="7">
        <v>11.5</v>
      </c>
    </row>
    <row r="262">
      <c r="A262" s="24">
        <v>30.0</v>
      </c>
      <c r="B262" s="23" t="s">
        <v>390</v>
      </c>
      <c r="C262" s="5">
        <v>2022.0</v>
      </c>
      <c r="D262" s="28" t="s">
        <v>4</v>
      </c>
      <c r="E262" s="28" t="s">
        <v>4</v>
      </c>
      <c r="F262" s="29">
        <v>21.6</v>
      </c>
    </row>
    <row r="263" hidden="1">
      <c r="A263" s="24" t="s">
        <v>22</v>
      </c>
      <c r="B263" s="23" t="s">
        <v>408</v>
      </c>
      <c r="C263" s="7">
        <v>2008.0</v>
      </c>
      <c r="D263" s="9" t="s">
        <v>4</v>
      </c>
      <c r="E263" s="9" t="s">
        <v>4</v>
      </c>
      <c r="F263" s="7">
        <v>10.8</v>
      </c>
    </row>
    <row r="264">
      <c r="A264" s="24">
        <v>31.0</v>
      </c>
      <c r="B264" s="23" t="s">
        <v>398</v>
      </c>
      <c r="C264" s="5">
        <v>2022.0</v>
      </c>
      <c r="D264" s="28" t="s">
        <v>4</v>
      </c>
      <c r="E264" s="28" t="s">
        <v>4</v>
      </c>
      <c r="F264" s="29">
        <v>15.4</v>
      </c>
    </row>
    <row r="265">
      <c r="A265" s="24">
        <v>32.0</v>
      </c>
      <c r="B265" s="23" t="s">
        <v>399</v>
      </c>
      <c r="C265" s="5">
        <v>2022.0</v>
      </c>
      <c r="D265" s="28" t="s">
        <v>4</v>
      </c>
      <c r="E265" s="28" t="s">
        <v>4</v>
      </c>
      <c r="F265" s="30">
        <v>16.6</v>
      </c>
    </row>
  </sheetData>
  <autoFilter ref="$A$1:$F$265">
    <filterColumn colId="2">
      <filters>
        <filter val="2022"/>
      </filters>
    </filterColumn>
    <sortState ref="A1:F265">
      <sortCondition ref="B1:B265"/>
      <sortCondition ref="F1:F265"/>
    </sortState>
  </autoFilter>
  <customSheetViews>
    <customSheetView guid="{E14FDC93-815F-48A4-B803-4FB94BCC4DCA}" filter="1" showAutoFilter="1">
      <autoFilter ref="$A$1:$F$265">
        <filterColumn colId="1">
          <filters>
            <filter val="CAMP"/>
          </filters>
        </filterColumn>
      </autoFilter>
    </customSheetView>
  </customSheetViews>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15.63"/>
  </cols>
  <sheetData>
    <row r="1">
      <c r="A1" s="108" t="s">
        <v>1</v>
      </c>
      <c r="B1" s="108" t="s">
        <v>374</v>
      </c>
      <c r="C1" s="108" t="s">
        <v>0</v>
      </c>
      <c r="D1" s="108" t="s">
        <v>37</v>
      </c>
      <c r="E1" s="108" t="s">
        <v>39</v>
      </c>
      <c r="F1" s="108" t="s">
        <v>375</v>
      </c>
    </row>
    <row r="2">
      <c r="A2" s="31" t="s">
        <v>3</v>
      </c>
      <c r="B2" s="31" t="s">
        <v>400</v>
      </c>
      <c r="C2" s="33" t="s">
        <v>1129</v>
      </c>
      <c r="D2" s="31" t="s">
        <v>5</v>
      </c>
      <c r="E2" s="31" t="s">
        <v>31</v>
      </c>
      <c r="F2" s="33" t="s">
        <v>2222</v>
      </c>
      <c r="G2" s="32"/>
      <c r="H2" s="32"/>
      <c r="I2" s="32"/>
      <c r="J2" s="32"/>
      <c r="K2" s="32"/>
      <c r="L2" s="32"/>
      <c r="M2" s="32"/>
      <c r="N2" s="32"/>
      <c r="O2" s="32"/>
      <c r="P2" s="32"/>
      <c r="Q2" s="32"/>
      <c r="R2" s="32"/>
      <c r="Y2" s="32"/>
    </row>
    <row r="3">
      <c r="A3" s="31" t="s">
        <v>3</v>
      </c>
      <c r="B3" s="31" t="s">
        <v>400</v>
      </c>
      <c r="C3" s="33" t="s">
        <v>1130</v>
      </c>
      <c r="D3" s="31" t="s">
        <v>5</v>
      </c>
      <c r="E3" s="31" t="s">
        <v>31</v>
      </c>
      <c r="F3" s="33" t="s">
        <v>2223</v>
      </c>
      <c r="G3" s="32"/>
      <c r="H3" s="32"/>
      <c r="I3" s="32"/>
      <c r="J3" s="32"/>
      <c r="K3" s="32"/>
      <c r="L3" s="32"/>
      <c r="M3" s="32"/>
      <c r="N3" s="32"/>
      <c r="O3" s="32"/>
      <c r="P3" s="32"/>
      <c r="Q3" s="32"/>
      <c r="R3" s="32"/>
      <c r="Y3" s="32"/>
    </row>
    <row r="4">
      <c r="A4" s="31" t="s">
        <v>3</v>
      </c>
      <c r="B4" s="31" t="s">
        <v>400</v>
      </c>
      <c r="C4" s="33" t="s">
        <v>1131</v>
      </c>
      <c r="D4" s="31" t="s">
        <v>5</v>
      </c>
      <c r="E4" s="31" t="s">
        <v>31</v>
      </c>
      <c r="F4" s="33" t="s">
        <v>2224</v>
      </c>
      <c r="G4" s="32"/>
      <c r="H4" s="32"/>
      <c r="I4" s="32"/>
      <c r="J4" s="32"/>
      <c r="K4" s="32"/>
      <c r="L4" s="32"/>
      <c r="M4" s="32"/>
      <c r="N4" s="32"/>
      <c r="O4" s="32"/>
      <c r="P4" s="32"/>
      <c r="Q4" s="32"/>
      <c r="R4" s="32"/>
      <c r="Y4" s="32"/>
    </row>
    <row r="5">
      <c r="A5" s="31" t="s">
        <v>3</v>
      </c>
      <c r="B5" s="31" t="s">
        <v>400</v>
      </c>
      <c r="C5" s="33" t="s">
        <v>1132</v>
      </c>
      <c r="D5" s="31" t="s">
        <v>5</v>
      </c>
      <c r="E5" s="31" t="s">
        <v>31</v>
      </c>
      <c r="F5" s="33" t="s">
        <v>2225</v>
      </c>
      <c r="G5" s="32"/>
      <c r="H5" s="32"/>
      <c r="I5" s="32"/>
      <c r="J5" s="32"/>
      <c r="K5" s="32"/>
      <c r="L5" s="32"/>
      <c r="M5" s="32"/>
      <c r="N5" s="32"/>
      <c r="O5" s="32"/>
      <c r="P5" s="32"/>
      <c r="Q5" s="32"/>
      <c r="R5" s="32"/>
      <c r="Y5" s="32"/>
    </row>
    <row r="6">
      <c r="A6" s="31" t="s">
        <v>3</v>
      </c>
      <c r="B6" s="31" t="s">
        <v>400</v>
      </c>
      <c r="C6" s="33" t="s">
        <v>409</v>
      </c>
      <c r="D6" s="31" t="s">
        <v>5</v>
      </c>
      <c r="E6" s="31" t="s">
        <v>31</v>
      </c>
      <c r="F6" s="33" t="s">
        <v>2226</v>
      </c>
      <c r="G6" s="32"/>
      <c r="H6" s="32"/>
      <c r="I6" s="32"/>
      <c r="J6" s="32"/>
      <c r="K6" s="32"/>
      <c r="L6" s="32"/>
      <c r="M6" s="32"/>
      <c r="N6" s="32"/>
      <c r="O6" s="32"/>
      <c r="P6" s="32"/>
      <c r="Q6" s="32"/>
      <c r="R6" s="32"/>
      <c r="Y6" s="32"/>
    </row>
    <row r="7">
      <c r="A7" s="31" t="s">
        <v>3</v>
      </c>
      <c r="B7" s="31" t="s">
        <v>400</v>
      </c>
      <c r="C7" s="33" t="s">
        <v>411</v>
      </c>
      <c r="D7" s="31" t="s">
        <v>5</v>
      </c>
      <c r="E7" s="31" t="s">
        <v>31</v>
      </c>
      <c r="F7" s="33" t="s">
        <v>2227</v>
      </c>
      <c r="G7" s="32"/>
      <c r="H7" s="32"/>
      <c r="I7" s="32"/>
      <c r="J7" s="32"/>
      <c r="K7" s="32"/>
      <c r="L7" s="32"/>
      <c r="M7" s="32"/>
      <c r="N7" s="32"/>
      <c r="O7" s="32"/>
      <c r="P7" s="32"/>
      <c r="Q7" s="32"/>
      <c r="R7" s="32"/>
      <c r="Y7" s="32"/>
    </row>
    <row r="8">
      <c r="A8" s="31" t="s">
        <v>3</v>
      </c>
      <c r="B8" s="31" t="s">
        <v>400</v>
      </c>
      <c r="C8" s="33" t="s">
        <v>413</v>
      </c>
      <c r="D8" s="31" t="s">
        <v>5</v>
      </c>
      <c r="E8" s="31" t="s">
        <v>31</v>
      </c>
      <c r="F8" s="33" t="s">
        <v>2228</v>
      </c>
      <c r="G8" s="32"/>
      <c r="H8" s="32"/>
      <c r="I8" s="32"/>
      <c r="J8" s="32"/>
      <c r="K8" s="32"/>
      <c r="L8" s="32"/>
      <c r="M8" s="32"/>
      <c r="N8" s="32"/>
      <c r="O8" s="32"/>
      <c r="P8" s="32"/>
      <c r="Q8" s="32"/>
      <c r="R8" s="32"/>
      <c r="Y8" s="32"/>
    </row>
    <row r="9">
      <c r="A9" s="31" t="s">
        <v>3</v>
      </c>
      <c r="B9" s="31" t="s">
        <v>400</v>
      </c>
      <c r="C9" s="33" t="s">
        <v>415</v>
      </c>
      <c r="D9" s="31" t="s">
        <v>5</v>
      </c>
      <c r="E9" s="31" t="s">
        <v>31</v>
      </c>
      <c r="F9" s="33" t="s">
        <v>2229</v>
      </c>
      <c r="G9" s="32"/>
      <c r="H9" s="32"/>
      <c r="I9" s="32"/>
      <c r="J9" s="32"/>
      <c r="K9" s="32"/>
      <c r="L9" s="32"/>
      <c r="M9" s="32"/>
      <c r="N9" s="32"/>
      <c r="O9" s="32"/>
      <c r="P9" s="32"/>
      <c r="Q9" s="32"/>
      <c r="R9" s="32"/>
      <c r="Y9" s="32"/>
    </row>
    <row r="10">
      <c r="A10" s="31" t="s">
        <v>3</v>
      </c>
      <c r="B10" s="31" t="s">
        <v>400</v>
      </c>
      <c r="C10" s="33" t="s">
        <v>417</v>
      </c>
      <c r="D10" s="31" t="s">
        <v>5</v>
      </c>
      <c r="E10" s="31" t="s">
        <v>31</v>
      </c>
      <c r="F10" s="33" t="s">
        <v>2230</v>
      </c>
      <c r="G10" s="32"/>
      <c r="H10" s="32"/>
      <c r="I10" s="32"/>
      <c r="J10" s="32"/>
      <c r="K10" s="32"/>
      <c r="L10" s="32"/>
      <c r="M10" s="32"/>
      <c r="N10" s="32"/>
      <c r="O10" s="32"/>
      <c r="P10" s="32"/>
      <c r="Q10" s="32"/>
      <c r="R10" s="32"/>
      <c r="Y10" s="32"/>
    </row>
    <row r="11">
      <c r="A11" s="31" t="s">
        <v>3</v>
      </c>
      <c r="B11" s="31" t="s">
        <v>400</v>
      </c>
      <c r="C11" s="33" t="s">
        <v>419</v>
      </c>
      <c r="D11" s="31" t="s">
        <v>5</v>
      </c>
      <c r="E11" s="31" t="s">
        <v>31</v>
      </c>
      <c r="F11" s="33" t="s">
        <v>2231</v>
      </c>
      <c r="G11" s="32"/>
      <c r="H11" s="32"/>
      <c r="I11" s="32"/>
      <c r="J11" s="32"/>
      <c r="K11" s="32"/>
      <c r="L11" s="32"/>
      <c r="M11" s="32"/>
      <c r="N11" s="32"/>
      <c r="O11" s="32"/>
      <c r="P11" s="32"/>
      <c r="Q11" s="32"/>
      <c r="R11" s="32"/>
      <c r="Y11" s="32"/>
    </row>
    <row r="12">
      <c r="A12" s="31" t="s">
        <v>3</v>
      </c>
      <c r="B12" s="31" t="s">
        <v>400</v>
      </c>
      <c r="C12" s="33" t="s">
        <v>421</v>
      </c>
      <c r="D12" s="31" t="s">
        <v>5</v>
      </c>
      <c r="E12" s="31" t="s">
        <v>31</v>
      </c>
      <c r="F12" s="33" t="s">
        <v>2232</v>
      </c>
      <c r="G12" s="32"/>
      <c r="H12" s="32"/>
      <c r="I12" s="32"/>
      <c r="J12" s="32"/>
      <c r="K12" s="32"/>
      <c r="L12" s="32"/>
      <c r="M12" s="32"/>
      <c r="N12" s="32"/>
      <c r="O12" s="32"/>
      <c r="P12" s="32"/>
      <c r="Q12" s="32"/>
      <c r="R12" s="32"/>
      <c r="Y12" s="32"/>
    </row>
    <row r="13">
      <c r="A13" s="31" t="s">
        <v>3</v>
      </c>
      <c r="B13" s="31" t="s">
        <v>400</v>
      </c>
      <c r="C13" s="33" t="s">
        <v>423</v>
      </c>
      <c r="D13" s="31" t="s">
        <v>5</v>
      </c>
      <c r="E13" s="31" t="s">
        <v>31</v>
      </c>
      <c r="F13" s="33" t="s">
        <v>2233</v>
      </c>
      <c r="G13" s="32"/>
      <c r="H13" s="32"/>
      <c r="I13" s="32"/>
      <c r="J13" s="32"/>
      <c r="K13" s="32"/>
      <c r="L13" s="32"/>
      <c r="M13" s="32"/>
      <c r="N13" s="32"/>
      <c r="O13" s="32"/>
      <c r="P13" s="32"/>
      <c r="Q13" s="32"/>
      <c r="R13" s="32"/>
      <c r="Y13" s="32"/>
    </row>
    <row r="14">
      <c r="A14" s="31" t="s">
        <v>3</v>
      </c>
      <c r="B14" s="31" t="s">
        <v>400</v>
      </c>
      <c r="C14" s="33" t="s">
        <v>425</v>
      </c>
      <c r="D14" s="31" t="s">
        <v>5</v>
      </c>
      <c r="E14" s="31" t="s">
        <v>31</v>
      </c>
      <c r="F14" s="33" t="s">
        <v>2234</v>
      </c>
      <c r="G14" s="32"/>
      <c r="H14" s="32"/>
      <c r="I14" s="32"/>
      <c r="J14" s="32"/>
      <c r="K14" s="32"/>
      <c r="L14" s="32"/>
      <c r="M14" s="32"/>
      <c r="N14" s="32"/>
      <c r="O14" s="32"/>
      <c r="P14" s="32"/>
      <c r="Q14" s="32"/>
      <c r="R14" s="32"/>
      <c r="Y14" s="32"/>
    </row>
    <row r="15">
      <c r="A15" s="31" t="s">
        <v>3</v>
      </c>
      <c r="B15" s="31" t="s">
        <v>400</v>
      </c>
      <c r="C15" s="33" t="s">
        <v>427</v>
      </c>
      <c r="D15" s="31" t="s">
        <v>5</v>
      </c>
      <c r="E15" s="31" t="s">
        <v>31</v>
      </c>
      <c r="F15" s="33" t="s">
        <v>2235</v>
      </c>
      <c r="G15" s="32"/>
      <c r="H15" s="32"/>
      <c r="I15" s="32"/>
      <c r="J15" s="32"/>
      <c r="K15" s="32"/>
      <c r="L15" s="32"/>
      <c r="M15" s="32"/>
      <c r="N15" s="32"/>
      <c r="O15" s="32"/>
      <c r="P15" s="32"/>
      <c r="Q15" s="32"/>
      <c r="R15" s="32"/>
      <c r="Y15" s="32"/>
    </row>
    <row r="16">
      <c r="A16" s="31" t="s">
        <v>3</v>
      </c>
      <c r="B16" s="31" t="s">
        <v>400</v>
      </c>
      <c r="C16" s="33" t="s">
        <v>429</v>
      </c>
      <c r="D16" s="31" t="s">
        <v>5</v>
      </c>
      <c r="E16" s="31" t="s">
        <v>31</v>
      </c>
      <c r="F16" s="33" t="s">
        <v>2236</v>
      </c>
      <c r="G16" s="32"/>
      <c r="H16" s="32"/>
      <c r="I16" s="32"/>
      <c r="J16" s="32"/>
      <c r="K16" s="32"/>
      <c r="L16" s="32"/>
      <c r="M16" s="32"/>
      <c r="N16" s="32"/>
      <c r="O16" s="32"/>
      <c r="P16" s="32"/>
      <c r="Q16" s="32"/>
      <c r="R16" s="32"/>
      <c r="Y16" s="32"/>
    </row>
    <row r="17">
      <c r="A17" s="31" t="s">
        <v>3</v>
      </c>
      <c r="B17" s="31" t="s">
        <v>400</v>
      </c>
      <c r="C17" s="33" t="s">
        <v>323</v>
      </c>
      <c r="D17" s="31" t="s">
        <v>5</v>
      </c>
      <c r="E17" s="31" t="s">
        <v>31</v>
      </c>
      <c r="F17" s="33" t="s">
        <v>2237</v>
      </c>
      <c r="G17" s="32"/>
      <c r="H17" s="32"/>
      <c r="I17" s="32"/>
      <c r="J17" s="32"/>
      <c r="K17" s="32"/>
      <c r="L17" s="32"/>
      <c r="M17" s="32"/>
      <c r="N17" s="32"/>
      <c r="O17" s="32"/>
      <c r="P17" s="32"/>
      <c r="Q17" s="32"/>
      <c r="R17" s="32"/>
      <c r="Y17" s="32"/>
    </row>
    <row r="18">
      <c r="A18" s="31" t="s">
        <v>3</v>
      </c>
      <c r="B18" s="31" t="s">
        <v>400</v>
      </c>
      <c r="C18" s="33" t="s">
        <v>432</v>
      </c>
      <c r="D18" s="31" t="s">
        <v>5</v>
      </c>
      <c r="E18" s="31" t="s">
        <v>31</v>
      </c>
      <c r="F18" s="33" t="s">
        <v>2238</v>
      </c>
      <c r="G18" s="32"/>
      <c r="H18" s="32"/>
      <c r="I18" s="32"/>
      <c r="J18" s="32"/>
      <c r="K18" s="32"/>
      <c r="L18" s="32"/>
      <c r="M18" s="32"/>
      <c r="N18" s="32"/>
      <c r="O18" s="32"/>
      <c r="P18" s="32"/>
      <c r="Q18" s="32"/>
      <c r="R18" s="32"/>
      <c r="Y18" s="32"/>
    </row>
    <row r="19">
      <c r="A19" s="31" t="s">
        <v>3</v>
      </c>
      <c r="B19" s="31" t="s">
        <v>400</v>
      </c>
      <c r="C19" s="33" t="s">
        <v>434</v>
      </c>
      <c r="D19" s="31" t="s">
        <v>5</v>
      </c>
      <c r="E19" s="31" t="s">
        <v>31</v>
      </c>
      <c r="F19" s="33" t="s">
        <v>2239</v>
      </c>
      <c r="G19" s="32"/>
      <c r="H19" s="32"/>
      <c r="I19" s="32"/>
      <c r="J19" s="32"/>
      <c r="K19" s="32"/>
      <c r="L19" s="32"/>
      <c r="M19" s="32"/>
      <c r="N19" s="32"/>
      <c r="O19" s="32"/>
      <c r="P19" s="32"/>
      <c r="Q19" s="32"/>
      <c r="R19" s="32"/>
      <c r="Y19" s="32"/>
    </row>
    <row r="20">
      <c r="A20" s="31" t="s">
        <v>3</v>
      </c>
      <c r="B20" s="31" t="s">
        <v>400</v>
      </c>
      <c r="C20" s="33" t="s">
        <v>436</v>
      </c>
      <c r="D20" s="31" t="s">
        <v>5</v>
      </c>
      <c r="E20" s="31" t="s">
        <v>31</v>
      </c>
      <c r="F20" s="33" t="s">
        <v>2240</v>
      </c>
      <c r="G20" s="32"/>
      <c r="H20" s="32"/>
      <c r="I20" s="32"/>
      <c r="J20" s="32"/>
      <c r="K20" s="32"/>
      <c r="L20" s="32"/>
      <c r="M20" s="32"/>
      <c r="N20" s="32"/>
      <c r="O20" s="32"/>
      <c r="P20" s="32"/>
      <c r="Q20" s="32"/>
      <c r="R20" s="32"/>
      <c r="Y20" s="32"/>
    </row>
    <row r="21">
      <c r="A21" s="31" t="s">
        <v>3</v>
      </c>
      <c r="B21" s="31" t="s">
        <v>400</v>
      </c>
      <c r="C21" s="33" t="s">
        <v>438</v>
      </c>
      <c r="D21" s="31" t="s">
        <v>5</v>
      </c>
      <c r="E21" s="31" t="s">
        <v>31</v>
      </c>
      <c r="F21" s="33" t="s">
        <v>2241</v>
      </c>
      <c r="G21" s="32"/>
      <c r="H21" s="32"/>
      <c r="I21" s="32"/>
      <c r="J21" s="32"/>
      <c r="K21" s="32"/>
      <c r="L21" s="32"/>
      <c r="M21" s="32"/>
      <c r="N21" s="32"/>
      <c r="O21" s="32"/>
      <c r="P21" s="32"/>
      <c r="Q21" s="32"/>
      <c r="R21" s="32"/>
      <c r="Y21" s="32"/>
    </row>
    <row r="22">
      <c r="A22" s="31" t="s">
        <v>3</v>
      </c>
      <c r="B22" s="31" t="s">
        <v>400</v>
      </c>
      <c r="C22" s="33" t="s">
        <v>440</v>
      </c>
      <c r="D22" s="31" t="s">
        <v>5</v>
      </c>
      <c r="E22" s="31" t="s">
        <v>31</v>
      </c>
      <c r="F22" s="33" t="s">
        <v>2242</v>
      </c>
      <c r="G22" s="32"/>
      <c r="H22" s="32"/>
      <c r="I22" s="32"/>
      <c r="J22" s="32"/>
      <c r="K22" s="32"/>
      <c r="L22" s="32"/>
      <c r="M22" s="32"/>
      <c r="N22" s="32"/>
      <c r="O22" s="32"/>
      <c r="P22" s="32"/>
      <c r="Q22" s="32"/>
      <c r="R22" s="32"/>
      <c r="Y22" s="32"/>
    </row>
    <row r="23">
      <c r="A23" s="31" t="s">
        <v>3</v>
      </c>
      <c r="B23" s="31" t="s">
        <v>400</v>
      </c>
      <c r="C23" s="33" t="s">
        <v>442</v>
      </c>
      <c r="D23" s="31" t="s">
        <v>5</v>
      </c>
      <c r="E23" s="31" t="s">
        <v>31</v>
      </c>
      <c r="F23" s="33" t="s">
        <v>2243</v>
      </c>
      <c r="G23" s="32"/>
      <c r="H23" s="32"/>
      <c r="I23" s="32"/>
      <c r="J23" s="32"/>
      <c r="K23" s="32"/>
      <c r="L23" s="32"/>
      <c r="M23" s="32"/>
      <c r="N23" s="32"/>
      <c r="O23" s="32"/>
      <c r="P23" s="32"/>
      <c r="Q23" s="32"/>
      <c r="R23" s="32"/>
      <c r="Y23" s="32"/>
    </row>
    <row r="24">
      <c r="A24" s="31" t="s">
        <v>3</v>
      </c>
      <c r="B24" s="31" t="s">
        <v>400</v>
      </c>
      <c r="C24" s="33" t="s">
        <v>444</v>
      </c>
      <c r="D24" s="31" t="s">
        <v>5</v>
      </c>
      <c r="E24" s="31" t="s">
        <v>31</v>
      </c>
      <c r="F24" s="33" t="s">
        <v>2244</v>
      </c>
      <c r="G24" s="32"/>
      <c r="H24" s="32"/>
      <c r="I24" s="32"/>
      <c r="J24" s="32"/>
      <c r="K24" s="32"/>
      <c r="L24" s="32"/>
      <c r="M24" s="32"/>
      <c r="N24" s="32"/>
      <c r="O24" s="32"/>
      <c r="P24" s="32"/>
      <c r="Q24" s="32"/>
      <c r="R24" s="32"/>
      <c r="Y24" s="32"/>
    </row>
    <row r="25">
      <c r="A25" s="31" t="s">
        <v>3</v>
      </c>
      <c r="B25" s="31" t="s">
        <v>400</v>
      </c>
      <c r="C25" s="33" t="s">
        <v>446</v>
      </c>
      <c r="D25" s="31" t="s">
        <v>5</v>
      </c>
      <c r="E25" s="31" t="s">
        <v>31</v>
      </c>
      <c r="F25" s="33" t="s">
        <v>2245</v>
      </c>
      <c r="G25" s="32"/>
      <c r="H25" s="32"/>
      <c r="I25" s="32"/>
      <c r="J25" s="32"/>
      <c r="K25" s="32"/>
      <c r="L25" s="32"/>
      <c r="M25" s="32"/>
      <c r="N25" s="32"/>
      <c r="O25" s="32"/>
      <c r="P25" s="32"/>
      <c r="Q25" s="32"/>
      <c r="R25" s="32"/>
      <c r="Y25" s="32"/>
    </row>
    <row r="26">
      <c r="A26" s="31" t="s">
        <v>3</v>
      </c>
      <c r="B26" s="31" t="s">
        <v>400</v>
      </c>
      <c r="C26" s="33" t="s">
        <v>448</v>
      </c>
      <c r="D26" s="31" t="s">
        <v>5</v>
      </c>
      <c r="E26" s="31" t="s">
        <v>31</v>
      </c>
      <c r="F26" s="33" t="s">
        <v>2246</v>
      </c>
      <c r="G26" s="32"/>
      <c r="H26" s="32"/>
      <c r="I26" s="32"/>
      <c r="J26" s="32"/>
      <c r="K26" s="32"/>
      <c r="L26" s="32"/>
      <c r="M26" s="32"/>
      <c r="N26" s="32"/>
      <c r="O26" s="32"/>
      <c r="P26" s="32"/>
      <c r="Q26" s="32"/>
      <c r="R26" s="32"/>
      <c r="Y26" s="32"/>
    </row>
    <row r="27">
      <c r="A27" s="31" t="s">
        <v>4</v>
      </c>
      <c r="B27" s="31" t="s">
        <v>378</v>
      </c>
      <c r="C27" s="33" t="s">
        <v>1129</v>
      </c>
      <c r="D27" s="31" t="s">
        <v>5</v>
      </c>
      <c r="E27" s="31" t="s">
        <v>31</v>
      </c>
      <c r="F27" s="33" t="s">
        <v>2247</v>
      </c>
      <c r="G27" s="32"/>
      <c r="H27" s="32"/>
      <c r="I27" s="32"/>
      <c r="J27" s="32"/>
      <c r="K27" s="32"/>
      <c r="L27" s="32"/>
      <c r="M27" s="32"/>
      <c r="N27" s="32"/>
      <c r="O27" s="32"/>
      <c r="P27" s="32"/>
      <c r="Q27" s="32"/>
      <c r="R27" s="32"/>
      <c r="Y27" s="32"/>
    </row>
    <row r="28">
      <c r="A28" s="31" t="s">
        <v>4</v>
      </c>
      <c r="B28" s="31" t="s">
        <v>378</v>
      </c>
      <c r="C28" s="33" t="s">
        <v>1130</v>
      </c>
      <c r="D28" s="31" t="s">
        <v>5</v>
      </c>
      <c r="E28" s="31" t="s">
        <v>31</v>
      </c>
      <c r="F28" s="33" t="s">
        <v>2248</v>
      </c>
      <c r="G28" s="32"/>
      <c r="H28" s="32"/>
      <c r="I28" s="32"/>
      <c r="J28" s="32"/>
      <c r="K28" s="32"/>
      <c r="L28" s="32"/>
      <c r="M28" s="32"/>
      <c r="N28" s="32"/>
      <c r="O28" s="32"/>
      <c r="P28" s="32"/>
      <c r="Q28" s="32"/>
      <c r="R28" s="32"/>
      <c r="Y28" s="32"/>
    </row>
    <row r="29">
      <c r="A29" s="31" t="s">
        <v>4</v>
      </c>
      <c r="B29" s="31" t="s">
        <v>378</v>
      </c>
      <c r="C29" s="33" t="s">
        <v>1131</v>
      </c>
      <c r="D29" s="31" t="s">
        <v>5</v>
      </c>
      <c r="E29" s="31" t="s">
        <v>31</v>
      </c>
      <c r="F29" s="33" t="s">
        <v>2249</v>
      </c>
      <c r="G29" s="32"/>
      <c r="H29" s="32"/>
      <c r="I29" s="32"/>
      <c r="J29" s="32"/>
      <c r="K29" s="32"/>
      <c r="L29" s="32"/>
      <c r="M29" s="32"/>
      <c r="N29" s="32"/>
      <c r="O29" s="32"/>
      <c r="P29" s="32"/>
      <c r="Q29" s="32"/>
      <c r="R29" s="32"/>
      <c r="Y29" s="32"/>
    </row>
    <row r="30">
      <c r="A30" s="31" t="s">
        <v>4</v>
      </c>
      <c r="B30" s="31" t="s">
        <v>378</v>
      </c>
      <c r="C30" s="33" t="s">
        <v>1132</v>
      </c>
      <c r="D30" s="31" t="s">
        <v>5</v>
      </c>
      <c r="E30" s="31" t="s">
        <v>31</v>
      </c>
      <c r="F30" s="33" t="s">
        <v>2250</v>
      </c>
      <c r="G30" s="32"/>
      <c r="H30" s="32"/>
      <c r="I30" s="32"/>
      <c r="J30" s="32"/>
      <c r="K30" s="32"/>
      <c r="L30" s="32"/>
      <c r="M30" s="32"/>
      <c r="N30" s="32"/>
      <c r="O30" s="32"/>
      <c r="P30" s="32"/>
      <c r="Q30" s="32"/>
      <c r="R30" s="32"/>
      <c r="Y30" s="32"/>
    </row>
    <row r="31">
      <c r="A31" s="31" t="s">
        <v>4</v>
      </c>
      <c r="B31" s="31" t="s">
        <v>378</v>
      </c>
      <c r="C31" s="33" t="s">
        <v>409</v>
      </c>
      <c r="D31" s="31" t="s">
        <v>5</v>
      </c>
      <c r="E31" s="31" t="s">
        <v>31</v>
      </c>
      <c r="F31" s="33" t="s">
        <v>2251</v>
      </c>
      <c r="G31" s="32"/>
      <c r="H31" s="32"/>
      <c r="I31" s="32"/>
      <c r="J31" s="32"/>
      <c r="K31" s="32"/>
      <c r="L31" s="32"/>
      <c r="M31" s="32"/>
      <c r="N31" s="32"/>
      <c r="O31" s="32"/>
      <c r="P31" s="32"/>
      <c r="Q31" s="32"/>
      <c r="R31" s="32"/>
      <c r="Y31" s="32"/>
    </row>
    <row r="32">
      <c r="A32" s="31" t="s">
        <v>4</v>
      </c>
      <c r="B32" s="31" t="s">
        <v>378</v>
      </c>
      <c r="C32" s="33" t="s">
        <v>411</v>
      </c>
      <c r="D32" s="31" t="s">
        <v>5</v>
      </c>
      <c r="E32" s="31" t="s">
        <v>31</v>
      </c>
      <c r="F32" s="33" t="s">
        <v>2252</v>
      </c>
      <c r="G32" s="32"/>
      <c r="H32" s="32"/>
      <c r="I32" s="32"/>
      <c r="J32" s="32"/>
      <c r="K32" s="32"/>
      <c r="L32" s="32"/>
      <c r="M32" s="32"/>
      <c r="N32" s="32"/>
      <c r="O32" s="32"/>
      <c r="P32" s="32"/>
      <c r="Q32" s="32"/>
      <c r="R32" s="32"/>
      <c r="Y32" s="32"/>
    </row>
    <row r="33">
      <c r="A33" s="31" t="s">
        <v>4</v>
      </c>
      <c r="B33" s="31" t="s">
        <v>378</v>
      </c>
      <c r="C33" s="33" t="s">
        <v>413</v>
      </c>
      <c r="D33" s="31" t="s">
        <v>5</v>
      </c>
      <c r="E33" s="31" t="s">
        <v>31</v>
      </c>
      <c r="F33" s="33" t="s">
        <v>2253</v>
      </c>
      <c r="G33" s="32"/>
      <c r="H33" s="32"/>
      <c r="I33" s="32"/>
      <c r="J33" s="32"/>
      <c r="K33" s="32"/>
      <c r="L33" s="32"/>
      <c r="M33" s="32"/>
      <c r="N33" s="32"/>
      <c r="O33" s="32"/>
      <c r="P33" s="32"/>
      <c r="Q33" s="32"/>
      <c r="R33" s="32"/>
      <c r="Y33" s="32"/>
    </row>
    <row r="34">
      <c r="A34" s="31" t="s">
        <v>4</v>
      </c>
      <c r="B34" s="31" t="s">
        <v>378</v>
      </c>
      <c r="C34" s="33" t="s">
        <v>415</v>
      </c>
      <c r="D34" s="31" t="s">
        <v>5</v>
      </c>
      <c r="E34" s="31" t="s">
        <v>31</v>
      </c>
      <c r="F34" s="33" t="s">
        <v>2254</v>
      </c>
      <c r="G34" s="32"/>
      <c r="H34" s="32"/>
      <c r="I34" s="32"/>
      <c r="J34" s="32"/>
      <c r="K34" s="32"/>
      <c r="L34" s="32"/>
      <c r="M34" s="32"/>
      <c r="N34" s="32"/>
      <c r="O34" s="32"/>
      <c r="P34" s="32"/>
      <c r="Q34" s="32"/>
      <c r="R34" s="32"/>
      <c r="Y34" s="32"/>
    </row>
    <row r="35">
      <c r="A35" s="31" t="s">
        <v>4</v>
      </c>
      <c r="B35" s="31" t="s">
        <v>378</v>
      </c>
      <c r="C35" s="33" t="s">
        <v>417</v>
      </c>
      <c r="D35" s="31" t="s">
        <v>5</v>
      </c>
      <c r="E35" s="31" t="s">
        <v>31</v>
      </c>
      <c r="F35" s="33" t="s">
        <v>2255</v>
      </c>
      <c r="G35" s="32"/>
      <c r="H35" s="32"/>
      <c r="I35" s="32"/>
      <c r="J35" s="32"/>
      <c r="K35" s="32"/>
      <c r="L35" s="32"/>
      <c r="M35" s="32"/>
      <c r="N35" s="32"/>
      <c r="O35" s="32"/>
      <c r="P35" s="32"/>
      <c r="Q35" s="32"/>
      <c r="R35" s="32"/>
      <c r="Y35" s="32"/>
    </row>
    <row r="36">
      <c r="A36" s="31" t="s">
        <v>4</v>
      </c>
      <c r="B36" s="31" t="s">
        <v>378</v>
      </c>
      <c r="C36" s="33" t="s">
        <v>419</v>
      </c>
      <c r="D36" s="31" t="s">
        <v>5</v>
      </c>
      <c r="E36" s="31" t="s">
        <v>31</v>
      </c>
      <c r="F36" s="33" t="s">
        <v>2256</v>
      </c>
      <c r="G36" s="32"/>
      <c r="H36" s="32"/>
      <c r="I36" s="32"/>
      <c r="J36" s="32"/>
      <c r="K36" s="32"/>
      <c r="L36" s="32"/>
      <c r="M36" s="32"/>
      <c r="N36" s="32"/>
      <c r="O36" s="32"/>
      <c r="P36" s="32"/>
      <c r="Q36" s="32"/>
      <c r="R36" s="32"/>
      <c r="Y36" s="32"/>
    </row>
    <row r="37">
      <c r="A37" s="31" t="s">
        <v>4</v>
      </c>
      <c r="B37" s="31" t="s">
        <v>378</v>
      </c>
      <c r="C37" s="33" t="s">
        <v>421</v>
      </c>
      <c r="D37" s="31" t="s">
        <v>5</v>
      </c>
      <c r="E37" s="31" t="s">
        <v>31</v>
      </c>
      <c r="F37" s="33" t="s">
        <v>2257</v>
      </c>
      <c r="G37" s="32"/>
      <c r="H37" s="32"/>
      <c r="I37" s="32"/>
      <c r="J37" s="32"/>
      <c r="K37" s="32"/>
      <c r="L37" s="32"/>
      <c r="M37" s="32"/>
      <c r="N37" s="32"/>
      <c r="O37" s="32"/>
      <c r="P37" s="32"/>
      <c r="Q37" s="32"/>
      <c r="R37" s="32"/>
      <c r="Y37" s="32"/>
    </row>
    <row r="38">
      <c r="A38" s="31" t="s">
        <v>4</v>
      </c>
      <c r="B38" s="31" t="s">
        <v>378</v>
      </c>
      <c r="C38" s="33" t="s">
        <v>423</v>
      </c>
      <c r="D38" s="31" t="s">
        <v>5</v>
      </c>
      <c r="E38" s="31" t="s">
        <v>31</v>
      </c>
      <c r="F38" s="33" t="s">
        <v>2258</v>
      </c>
      <c r="G38" s="32"/>
      <c r="H38" s="32"/>
      <c r="I38" s="32"/>
      <c r="J38" s="32"/>
      <c r="K38" s="32"/>
      <c r="L38" s="32"/>
      <c r="M38" s="32"/>
      <c r="N38" s="32"/>
      <c r="O38" s="32"/>
      <c r="P38" s="32"/>
      <c r="Q38" s="32"/>
      <c r="R38" s="32"/>
      <c r="Y38" s="32"/>
    </row>
    <row r="39">
      <c r="A39" s="31" t="s">
        <v>4</v>
      </c>
      <c r="B39" s="31" t="s">
        <v>378</v>
      </c>
      <c r="C39" s="33" t="s">
        <v>425</v>
      </c>
      <c r="D39" s="31" t="s">
        <v>5</v>
      </c>
      <c r="E39" s="31" t="s">
        <v>31</v>
      </c>
      <c r="F39" s="33" t="s">
        <v>2259</v>
      </c>
      <c r="G39" s="32"/>
      <c r="H39" s="32"/>
      <c r="I39" s="32"/>
      <c r="J39" s="32"/>
      <c r="K39" s="32"/>
      <c r="L39" s="32"/>
      <c r="M39" s="32"/>
      <c r="N39" s="32"/>
      <c r="O39" s="32"/>
      <c r="P39" s="32"/>
      <c r="Q39" s="32"/>
      <c r="R39" s="32"/>
      <c r="Y39" s="32"/>
    </row>
    <row r="40">
      <c r="A40" s="31" t="s">
        <v>4</v>
      </c>
      <c r="B40" s="31" t="s">
        <v>378</v>
      </c>
      <c r="C40" s="33" t="s">
        <v>427</v>
      </c>
      <c r="D40" s="31" t="s">
        <v>5</v>
      </c>
      <c r="E40" s="31" t="s">
        <v>31</v>
      </c>
      <c r="F40" s="33" t="s">
        <v>2260</v>
      </c>
      <c r="G40" s="32"/>
      <c r="H40" s="32"/>
      <c r="I40" s="32"/>
      <c r="J40" s="32"/>
      <c r="K40" s="32"/>
      <c r="L40" s="32"/>
      <c r="M40" s="32"/>
      <c r="N40" s="32"/>
      <c r="O40" s="32"/>
      <c r="P40" s="32"/>
      <c r="Q40" s="32"/>
      <c r="R40" s="32"/>
      <c r="Y40" s="32"/>
    </row>
    <row r="41">
      <c r="A41" s="31" t="s">
        <v>4</v>
      </c>
      <c r="B41" s="31" t="s">
        <v>378</v>
      </c>
      <c r="C41" s="33" t="s">
        <v>429</v>
      </c>
      <c r="D41" s="31" t="s">
        <v>5</v>
      </c>
      <c r="E41" s="31" t="s">
        <v>31</v>
      </c>
      <c r="F41" s="33" t="s">
        <v>2261</v>
      </c>
      <c r="G41" s="32"/>
      <c r="H41" s="32"/>
      <c r="I41" s="32"/>
      <c r="J41" s="32"/>
      <c r="K41" s="32"/>
      <c r="L41" s="32"/>
      <c r="M41" s="32"/>
      <c r="N41" s="32"/>
      <c r="O41" s="32"/>
      <c r="P41" s="32"/>
      <c r="Q41" s="32"/>
      <c r="R41" s="32"/>
      <c r="Y41" s="32"/>
    </row>
    <row r="42">
      <c r="A42" s="31" t="s">
        <v>4</v>
      </c>
      <c r="B42" s="31" t="s">
        <v>378</v>
      </c>
      <c r="C42" s="33" t="s">
        <v>323</v>
      </c>
      <c r="D42" s="31" t="s">
        <v>5</v>
      </c>
      <c r="E42" s="31" t="s">
        <v>31</v>
      </c>
      <c r="F42" s="33" t="s">
        <v>2262</v>
      </c>
      <c r="G42" s="32"/>
      <c r="H42" s="32"/>
      <c r="I42" s="32"/>
      <c r="J42" s="32"/>
      <c r="K42" s="32"/>
      <c r="L42" s="32"/>
      <c r="M42" s="32"/>
      <c r="N42" s="32"/>
      <c r="O42" s="32"/>
      <c r="P42" s="32"/>
      <c r="Q42" s="32"/>
      <c r="R42" s="32"/>
      <c r="Y42" s="32"/>
    </row>
    <row r="43">
      <c r="A43" s="31" t="s">
        <v>4</v>
      </c>
      <c r="B43" s="31" t="s">
        <v>378</v>
      </c>
      <c r="C43" s="33" t="s">
        <v>432</v>
      </c>
      <c r="D43" s="31" t="s">
        <v>5</v>
      </c>
      <c r="E43" s="31" t="s">
        <v>31</v>
      </c>
      <c r="F43" s="33" t="s">
        <v>2263</v>
      </c>
      <c r="G43" s="32"/>
      <c r="H43" s="32"/>
      <c r="I43" s="32"/>
      <c r="J43" s="32"/>
      <c r="K43" s="32"/>
      <c r="L43" s="32"/>
      <c r="M43" s="32"/>
      <c r="N43" s="32"/>
      <c r="O43" s="32"/>
      <c r="P43" s="32"/>
      <c r="Q43" s="32"/>
      <c r="R43" s="32"/>
      <c r="Y43" s="32"/>
    </row>
    <row r="44">
      <c r="A44" s="31" t="s">
        <v>4</v>
      </c>
      <c r="B44" s="31" t="s">
        <v>378</v>
      </c>
      <c r="C44" s="33" t="s">
        <v>434</v>
      </c>
      <c r="D44" s="31" t="s">
        <v>5</v>
      </c>
      <c r="E44" s="31" t="s">
        <v>31</v>
      </c>
      <c r="F44" s="33" t="s">
        <v>2264</v>
      </c>
      <c r="G44" s="32"/>
      <c r="H44" s="32"/>
      <c r="I44" s="32"/>
      <c r="J44" s="32"/>
      <c r="K44" s="32"/>
      <c r="L44" s="32"/>
      <c r="M44" s="32"/>
      <c r="N44" s="32"/>
      <c r="O44" s="32"/>
      <c r="P44" s="32"/>
      <c r="Q44" s="32"/>
      <c r="R44" s="32"/>
      <c r="Y44" s="32"/>
    </row>
    <row r="45">
      <c r="A45" s="31" t="s">
        <v>4</v>
      </c>
      <c r="B45" s="31" t="s">
        <v>378</v>
      </c>
      <c r="C45" s="33" t="s">
        <v>436</v>
      </c>
      <c r="D45" s="31" t="s">
        <v>5</v>
      </c>
      <c r="E45" s="31" t="s">
        <v>31</v>
      </c>
      <c r="F45" s="33" t="s">
        <v>2265</v>
      </c>
      <c r="G45" s="32"/>
      <c r="H45" s="32"/>
      <c r="I45" s="32"/>
      <c r="J45" s="32"/>
      <c r="K45" s="32"/>
      <c r="L45" s="32"/>
      <c r="M45" s="32"/>
      <c r="N45" s="32"/>
      <c r="O45" s="32"/>
      <c r="P45" s="32"/>
      <c r="Q45" s="32"/>
      <c r="R45" s="32"/>
      <c r="Y45" s="32"/>
    </row>
    <row r="46">
      <c r="A46" s="31" t="s">
        <v>4</v>
      </c>
      <c r="B46" s="31" t="s">
        <v>378</v>
      </c>
      <c r="C46" s="33" t="s">
        <v>438</v>
      </c>
      <c r="D46" s="31" t="s">
        <v>5</v>
      </c>
      <c r="E46" s="31" t="s">
        <v>31</v>
      </c>
      <c r="F46" s="33" t="s">
        <v>2266</v>
      </c>
      <c r="G46" s="32"/>
      <c r="H46" s="32"/>
      <c r="I46" s="32"/>
      <c r="J46" s="32"/>
      <c r="K46" s="32"/>
      <c r="L46" s="32"/>
      <c r="M46" s="32"/>
      <c r="N46" s="32"/>
      <c r="O46" s="32"/>
      <c r="P46" s="32"/>
      <c r="Q46" s="32"/>
      <c r="R46" s="32"/>
      <c r="Y46" s="32"/>
    </row>
    <row r="47">
      <c r="A47" s="31" t="s">
        <v>4</v>
      </c>
      <c r="B47" s="31" t="s">
        <v>378</v>
      </c>
      <c r="C47" s="33" t="s">
        <v>440</v>
      </c>
      <c r="D47" s="31" t="s">
        <v>5</v>
      </c>
      <c r="E47" s="31" t="s">
        <v>31</v>
      </c>
      <c r="F47" s="33" t="s">
        <v>2267</v>
      </c>
      <c r="G47" s="32"/>
      <c r="H47" s="32"/>
      <c r="I47" s="32"/>
      <c r="J47" s="32"/>
      <c r="K47" s="32"/>
      <c r="L47" s="32"/>
      <c r="M47" s="32"/>
      <c r="N47" s="32"/>
      <c r="O47" s="32"/>
      <c r="P47" s="32"/>
      <c r="Q47" s="32"/>
      <c r="R47" s="32"/>
      <c r="Y47" s="32"/>
    </row>
    <row r="48">
      <c r="A48" s="31" t="s">
        <v>4</v>
      </c>
      <c r="B48" s="31" t="s">
        <v>378</v>
      </c>
      <c r="C48" s="33" t="s">
        <v>442</v>
      </c>
      <c r="D48" s="31" t="s">
        <v>5</v>
      </c>
      <c r="E48" s="31" t="s">
        <v>31</v>
      </c>
      <c r="F48" s="33" t="s">
        <v>2268</v>
      </c>
      <c r="G48" s="32"/>
      <c r="H48" s="32"/>
      <c r="I48" s="32"/>
      <c r="J48" s="32"/>
      <c r="K48" s="32"/>
      <c r="L48" s="32"/>
      <c r="M48" s="32"/>
      <c r="N48" s="32"/>
      <c r="O48" s="32"/>
      <c r="P48" s="32"/>
      <c r="Q48" s="32"/>
      <c r="R48" s="32"/>
      <c r="Y48" s="32"/>
    </row>
    <row r="49">
      <c r="A49" s="31" t="s">
        <v>4</v>
      </c>
      <c r="B49" s="31" t="s">
        <v>378</v>
      </c>
      <c r="C49" s="33" t="s">
        <v>444</v>
      </c>
      <c r="D49" s="31" t="s">
        <v>5</v>
      </c>
      <c r="E49" s="31" t="s">
        <v>31</v>
      </c>
      <c r="F49" s="33" t="s">
        <v>2269</v>
      </c>
      <c r="G49" s="32"/>
      <c r="H49" s="32"/>
      <c r="I49" s="32"/>
      <c r="J49" s="32"/>
      <c r="K49" s="32"/>
      <c r="L49" s="32"/>
      <c r="M49" s="32"/>
      <c r="N49" s="32"/>
      <c r="O49" s="32"/>
      <c r="P49" s="32"/>
      <c r="Q49" s="32"/>
      <c r="R49" s="32"/>
      <c r="Y49" s="32"/>
    </row>
    <row r="50">
      <c r="A50" s="31" t="s">
        <v>4</v>
      </c>
      <c r="B50" s="31" t="s">
        <v>378</v>
      </c>
      <c r="C50" s="33" t="s">
        <v>446</v>
      </c>
      <c r="D50" s="31" t="s">
        <v>5</v>
      </c>
      <c r="E50" s="31" t="s">
        <v>31</v>
      </c>
      <c r="F50" s="33" t="s">
        <v>2270</v>
      </c>
      <c r="G50" s="32"/>
      <c r="H50" s="32"/>
      <c r="I50" s="32"/>
      <c r="J50" s="32"/>
      <c r="K50" s="32"/>
      <c r="L50" s="32"/>
      <c r="M50" s="32"/>
      <c r="N50" s="32"/>
      <c r="O50" s="32"/>
      <c r="P50" s="32"/>
      <c r="Q50" s="32"/>
      <c r="R50" s="32"/>
      <c r="Y50" s="32"/>
    </row>
    <row r="51">
      <c r="A51" s="31" t="s">
        <v>4</v>
      </c>
      <c r="B51" s="31" t="s">
        <v>378</v>
      </c>
      <c r="C51" s="33" t="s">
        <v>448</v>
      </c>
      <c r="D51" s="31" t="s">
        <v>5</v>
      </c>
      <c r="E51" s="31" t="s">
        <v>31</v>
      </c>
      <c r="F51" s="33" t="s">
        <v>2271</v>
      </c>
      <c r="G51" s="32"/>
      <c r="H51" s="32"/>
      <c r="I51" s="32"/>
      <c r="J51" s="32"/>
      <c r="K51" s="32"/>
      <c r="L51" s="32"/>
      <c r="M51" s="32"/>
      <c r="N51" s="32"/>
      <c r="O51" s="32"/>
      <c r="P51" s="32"/>
      <c r="Q51" s="32"/>
      <c r="R51" s="32"/>
      <c r="Y51" s="32"/>
    </row>
    <row r="52">
      <c r="A52" s="31" t="s">
        <v>5</v>
      </c>
      <c r="B52" s="31" t="s">
        <v>384</v>
      </c>
      <c r="C52" s="33" t="s">
        <v>1129</v>
      </c>
      <c r="D52" s="31" t="s">
        <v>5</v>
      </c>
      <c r="E52" s="31" t="s">
        <v>31</v>
      </c>
      <c r="F52" s="33" t="s">
        <v>2272</v>
      </c>
      <c r="G52" s="32"/>
      <c r="H52" s="32"/>
      <c r="I52" s="32"/>
      <c r="J52" s="32"/>
      <c r="K52" s="32"/>
      <c r="L52" s="32"/>
      <c r="M52" s="32"/>
      <c r="N52" s="32"/>
      <c r="O52" s="32"/>
      <c r="P52" s="32"/>
      <c r="Q52" s="32"/>
      <c r="R52" s="32"/>
      <c r="Y52" s="32"/>
    </row>
    <row r="53">
      <c r="A53" s="31" t="s">
        <v>5</v>
      </c>
      <c r="B53" s="31" t="s">
        <v>384</v>
      </c>
      <c r="C53" s="33" t="s">
        <v>1130</v>
      </c>
      <c r="D53" s="31" t="s">
        <v>5</v>
      </c>
      <c r="E53" s="31" t="s">
        <v>31</v>
      </c>
      <c r="F53" s="33" t="s">
        <v>2273</v>
      </c>
      <c r="G53" s="32"/>
      <c r="H53" s="32"/>
      <c r="I53" s="32"/>
      <c r="J53" s="32"/>
      <c r="K53" s="32"/>
      <c r="L53" s="32"/>
      <c r="M53" s="32"/>
      <c r="N53" s="32"/>
      <c r="O53" s="32"/>
      <c r="P53" s="32"/>
      <c r="Q53" s="32"/>
      <c r="R53" s="32"/>
      <c r="Y53" s="32"/>
    </row>
    <row r="54">
      <c r="A54" s="31" t="s">
        <v>5</v>
      </c>
      <c r="B54" s="31" t="s">
        <v>384</v>
      </c>
      <c r="C54" s="33" t="s">
        <v>1131</v>
      </c>
      <c r="D54" s="31" t="s">
        <v>5</v>
      </c>
      <c r="E54" s="31" t="s">
        <v>31</v>
      </c>
      <c r="F54" s="33" t="s">
        <v>2274</v>
      </c>
      <c r="G54" s="32"/>
      <c r="H54" s="32"/>
      <c r="I54" s="32"/>
      <c r="J54" s="32"/>
      <c r="K54" s="32"/>
      <c r="L54" s="32"/>
      <c r="M54" s="32"/>
      <c r="N54" s="32"/>
      <c r="O54" s="32"/>
      <c r="P54" s="32"/>
      <c r="Q54" s="32"/>
      <c r="R54" s="32"/>
      <c r="Y54" s="32"/>
    </row>
    <row r="55">
      <c r="A55" s="31" t="s">
        <v>5</v>
      </c>
      <c r="B55" s="31" t="s">
        <v>384</v>
      </c>
      <c r="C55" s="33" t="s">
        <v>1132</v>
      </c>
      <c r="D55" s="31" t="s">
        <v>5</v>
      </c>
      <c r="E55" s="31" t="s">
        <v>31</v>
      </c>
      <c r="F55" s="33" t="s">
        <v>2275</v>
      </c>
      <c r="G55" s="32"/>
      <c r="H55" s="32"/>
      <c r="I55" s="32"/>
      <c r="J55" s="32"/>
      <c r="K55" s="32"/>
      <c r="L55" s="32"/>
      <c r="M55" s="32"/>
      <c r="N55" s="32"/>
      <c r="O55" s="32"/>
      <c r="P55" s="32"/>
      <c r="Q55" s="32"/>
      <c r="R55" s="32"/>
      <c r="Y55" s="32"/>
    </row>
    <row r="56">
      <c r="A56" s="31" t="s">
        <v>5</v>
      </c>
      <c r="B56" s="31" t="s">
        <v>384</v>
      </c>
      <c r="C56" s="33" t="s">
        <v>409</v>
      </c>
      <c r="D56" s="31" t="s">
        <v>5</v>
      </c>
      <c r="E56" s="31" t="s">
        <v>31</v>
      </c>
      <c r="F56" s="33" t="s">
        <v>2276</v>
      </c>
      <c r="G56" s="32"/>
      <c r="H56" s="32"/>
      <c r="I56" s="32"/>
      <c r="J56" s="32"/>
      <c r="K56" s="32"/>
      <c r="L56" s="32"/>
      <c r="M56" s="32"/>
      <c r="N56" s="32"/>
      <c r="O56" s="32"/>
      <c r="P56" s="32"/>
      <c r="Q56" s="32"/>
      <c r="R56" s="32"/>
      <c r="Y56" s="32"/>
    </row>
    <row r="57">
      <c r="A57" s="31" t="s">
        <v>5</v>
      </c>
      <c r="B57" s="31" t="s">
        <v>384</v>
      </c>
      <c r="C57" s="33" t="s">
        <v>411</v>
      </c>
      <c r="D57" s="31" t="s">
        <v>5</v>
      </c>
      <c r="E57" s="31" t="s">
        <v>31</v>
      </c>
      <c r="F57" s="33" t="s">
        <v>2277</v>
      </c>
      <c r="G57" s="32"/>
      <c r="H57" s="32"/>
      <c r="I57" s="32"/>
      <c r="J57" s="32"/>
      <c r="K57" s="32"/>
      <c r="L57" s="32"/>
      <c r="M57" s="32"/>
      <c r="N57" s="32"/>
      <c r="O57" s="32"/>
      <c r="P57" s="32"/>
      <c r="Q57" s="32"/>
      <c r="R57" s="32"/>
      <c r="Y57" s="32"/>
    </row>
    <row r="58">
      <c r="A58" s="31" t="s">
        <v>5</v>
      </c>
      <c r="B58" s="31" t="s">
        <v>384</v>
      </c>
      <c r="C58" s="33" t="s">
        <v>413</v>
      </c>
      <c r="D58" s="31" t="s">
        <v>5</v>
      </c>
      <c r="E58" s="31" t="s">
        <v>31</v>
      </c>
      <c r="F58" s="33" t="s">
        <v>2278</v>
      </c>
      <c r="G58" s="32"/>
      <c r="H58" s="32"/>
      <c r="I58" s="32"/>
      <c r="J58" s="32"/>
      <c r="K58" s="32"/>
      <c r="L58" s="32"/>
      <c r="M58" s="32"/>
      <c r="N58" s="32"/>
      <c r="O58" s="32"/>
      <c r="P58" s="32"/>
      <c r="Q58" s="32"/>
      <c r="R58" s="32"/>
      <c r="Y58" s="32"/>
    </row>
    <row r="59">
      <c r="A59" s="31" t="s">
        <v>5</v>
      </c>
      <c r="B59" s="31" t="s">
        <v>384</v>
      </c>
      <c r="C59" s="33" t="s">
        <v>415</v>
      </c>
      <c r="D59" s="31" t="s">
        <v>5</v>
      </c>
      <c r="E59" s="31" t="s">
        <v>31</v>
      </c>
      <c r="F59" s="33" t="s">
        <v>2279</v>
      </c>
      <c r="G59" s="32"/>
      <c r="H59" s="32"/>
      <c r="I59" s="32"/>
      <c r="J59" s="32"/>
      <c r="K59" s="32"/>
      <c r="L59" s="32"/>
      <c r="M59" s="32"/>
      <c r="N59" s="32"/>
      <c r="O59" s="32"/>
      <c r="P59" s="32"/>
      <c r="Q59" s="32"/>
      <c r="R59" s="32"/>
      <c r="Y59" s="32"/>
    </row>
    <row r="60">
      <c r="A60" s="31" t="s">
        <v>5</v>
      </c>
      <c r="B60" s="31" t="s">
        <v>384</v>
      </c>
      <c r="C60" s="33" t="s">
        <v>417</v>
      </c>
      <c r="D60" s="31" t="s">
        <v>5</v>
      </c>
      <c r="E60" s="31" t="s">
        <v>31</v>
      </c>
      <c r="F60" s="33" t="s">
        <v>2280</v>
      </c>
      <c r="G60" s="32"/>
      <c r="H60" s="32"/>
      <c r="I60" s="32"/>
      <c r="J60" s="32"/>
      <c r="K60" s="32"/>
      <c r="L60" s="32"/>
      <c r="M60" s="32"/>
      <c r="N60" s="32"/>
      <c r="O60" s="32"/>
      <c r="P60" s="32"/>
      <c r="Q60" s="32"/>
      <c r="R60" s="32"/>
      <c r="Y60" s="32"/>
    </row>
    <row r="61">
      <c r="A61" s="31" t="s">
        <v>5</v>
      </c>
      <c r="B61" s="31" t="s">
        <v>384</v>
      </c>
      <c r="C61" s="33" t="s">
        <v>419</v>
      </c>
      <c r="D61" s="31" t="s">
        <v>5</v>
      </c>
      <c r="E61" s="31" t="s">
        <v>31</v>
      </c>
      <c r="F61" s="33" t="s">
        <v>2281</v>
      </c>
      <c r="G61" s="32"/>
      <c r="H61" s="32"/>
      <c r="I61" s="32"/>
      <c r="J61" s="32"/>
      <c r="K61" s="32"/>
      <c r="L61" s="32"/>
      <c r="M61" s="32"/>
      <c r="N61" s="32"/>
      <c r="O61" s="32"/>
      <c r="P61" s="32"/>
      <c r="Q61" s="32"/>
      <c r="R61" s="32"/>
      <c r="Y61" s="32"/>
    </row>
    <row r="62">
      <c r="A62" s="31" t="s">
        <v>5</v>
      </c>
      <c r="B62" s="31" t="s">
        <v>384</v>
      </c>
      <c r="C62" s="33" t="s">
        <v>421</v>
      </c>
      <c r="D62" s="31" t="s">
        <v>5</v>
      </c>
      <c r="E62" s="31" t="s">
        <v>31</v>
      </c>
      <c r="F62" s="33" t="s">
        <v>2282</v>
      </c>
      <c r="G62" s="32"/>
      <c r="H62" s="32"/>
      <c r="I62" s="32"/>
      <c r="J62" s="32"/>
      <c r="K62" s="32"/>
      <c r="L62" s="32"/>
      <c r="M62" s="32"/>
      <c r="N62" s="32"/>
      <c r="O62" s="32"/>
      <c r="P62" s="32"/>
      <c r="Q62" s="32"/>
      <c r="R62" s="32"/>
      <c r="Y62" s="32"/>
    </row>
    <row r="63">
      <c r="A63" s="31" t="s">
        <v>5</v>
      </c>
      <c r="B63" s="31" t="s">
        <v>384</v>
      </c>
      <c r="C63" s="33" t="s">
        <v>423</v>
      </c>
      <c r="D63" s="31" t="s">
        <v>5</v>
      </c>
      <c r="E63" s="31" t="s">
        <v>31</v>
      </c>
      <c r="F63" s="33" t="s">
        <v>2283</v>
      </c>
      <c r="G63" s="32"/>
      <c r="H63" s="32"/>
      <c r="I63" s="32"/>
      <c r="J63" s="32"/>
      <c r="K63" s="32"/>
      <c r="L63" s="32"/>
      <c r="M63" s="32"/>
      <c r="N63" s="32"/>
      <c r="O63" s="32"/>
      <c r="P63" s="32"/>
      <c r="Q63" s="32"/>
      <c r="R63" s="32"/>
      <c r="Y63" s="32"/>
    </row>
    <row r="64">
      <c r="A64" s="31" t="s">
        <v>5</v>
      </c>
      <c r="B64" s="31" t="s">
        <v>384</v>
      </c>
      <c r="C64" s="33" t="s">
        <v>425</v>
      </c>
      <c r="D64" s="31" t="s">
        <v>5</v>
      </c>
      <c r="E64" s="31" t="s">
        <v>31</v>
      </c>
      <c r="F64" s="33" t="s">
        <v>2284</v>
      </c>
      <c r="G64" s="32"/>
      <c r="H64" s="32"/>
      <c r="I64" s="32"/>
      <c r="J64" s="32"/>
      <c r="K64" s="32"/>
      <c r="L64" s="32"/>
      <c r="M64" s="32"/>
      <c r="N64" s="32"/>
      <c r="O64" s="32"/>
      <c r="P64" s="32"/>
      <c r="Q64" s="32"/>
      <c r="R64" s="32"/>
      <c r="Y64" s="32"/>
    </row>
    <row r="65">
      <c r="A65" s="31" t="s">
        <v>5</v>
      </c>
      <c r="B65" s="31" t="s">
        <v>384</v>
      </c>
      <c r="C65" s="33" t="s">
        <v>427</v>
      </c>
      <c r="D65" s="31" t="s">
        <v>5</v>
      </c>
      <c r="E65" s="31" t="s">
        <v>31</v>
      </c>
      <c r="F65" s="33" t="s">
        <v>2285</v>
      </c>
      <c r="G65" s="32"/>
      <c r="H65" s="32"/>
      <c r="I65" s="32"/>
      <c r="J65" s="32"/>
      <c r="K65" s="32"/>
      <c r="L65" s="32"/>
      <c r="M65" s="32"/>
      <c r="N65" s="32"/>
      <c r="O65" s="32"/>
      <c r="P65" s="32"/>
      <c r="Q65" s="32"/>
      <c r="R65" s="32"/>
      <c r="Y65" s="32"/>
    </row>
    <row r="66">
      <c r="A66" s="31" t="s">
        <v>5</v>
      </c>
      <c r="B66" s="31" t="s">
        <v>384</v>
      </c>
      <c r="C66" s="33" t="s">
        <v>429</v>
      </c>
      <c r="D66" s="31" t="s">
        <v>5</v>
      </c>
      <c r="E66" s="31" t="s">
        <v>31</v>
      </c>
      <c r="F66" s="33" t="s">
        <v>2286</v>
      </c>
      <c r="G66" s="32"/>
      <c r="H66" s="32"/>
      <c r="I66" s="32"/>
      <c r="J66" s="32"/>
      <c r="K66" s="32"/>
      <c r="L66" s="32"/>
      <c r="M66" s="32"/>
      <c r="N66" s="32"/>
      <c r="O66" s="32"/>
      <c r="P66" s="32"/>
      <c r="Q66" s="32"/>
      <c r="R66" s="32"/>
      <c r="Y66" s="32"/>
    </row>
    <row r="67">
      <c r="A67" s="31" t="s">
        <v>5</v>
      </c>
      <c r="B67" s="31" t="s">
        <v>384</v>
      </c>
      <c r="C67" s="33" t="s">
        <v>323</v>
      </c>
      <c r="D67" s="31" t="s">
        <v>5</v>
      </c>
      <c r="E67" s="31" t="s">
        <v>31</v>
      </c>
      <c r="F67" s="33" t="s">
        <v>2287</v>
      </c>
      <c r="G67" s="32"/>
      <c r="H67" s="32"/>
      <c r="I67" s="32"/>
      <c r="J67" s="32"/>
      <c r="K67" s="32"/>
      <c r="L67" s="32"/>
      <c r="M67" s="32"/>
      <c r="N67" s="32"/>
      <c r="O67" s="32"/>
      <c r="P67" s="32"/>
      <c r="Q67" s="32"/>
      <c r="R67" s="32"/>
      <c r="Y67" s="32"/>
    </row>
    <row r="68">
      <c r="A68" s="31" t="s">
        <v>5</v>
      </c>
      <c r="B68" s="31" t="s">
        <v>384</v>
      </c>
      <c r="C68" s="33" t="s">
        <v>432</v>
      </c>
      <c r="D68" s="31" t="s">
        <v>5</v>
      </c>
      <c r="E68" s="31" t="s">
        <v>31</v>
      </c>
      <c r="F68" s="33" t="s">
        <v>2288</v>
      </c>
      <c r="G68" s="32"/>
      <c r="H68" s="32"/>
      <c r="I68" s="32"/>
      <c r="J68" s="32"/>
      <c r="K68" s="32"/>
      <c r="L68" s="32"/>
      <c r="M68" s="32"/>
      <c r="N68" s="32"/>
      <c r="O68" s="32"/>
      <c r="P68" s="32"/>
      <c r="Q68" s="32"/>
      <c r="R68" s="32"/>
      <c r="Y68" s="32"/>
    </row>
    <row r="69">
      <c r="A69" s="31" t="s">
        <v>5</v>
      </c>
      <c r="B69" s="31" t="s">
        <v>384</v>
      </c>
      <c r="C69" s="33" t="s">
        <v>434</v>
      </c>
      <c r="D69" s="31" t="s">
        <v>5</v>
      </c>
      <c r="E69" s="31" t="s">
        <v>31</v>
      </c>
      <c r="F69" s="33" t="s">
        <v>2289</v>
      </c>
      <c r="G69" s="32"/>
      <c r="H69" s="32"/>
      <c r="I69" s="32"/>
      <c r="J69" s="32"/>
      <c r="K69" s="32"/>
      <c r="L69" s="32"/>
      <c r="M69" s="32"/>
      <c r="N69" s="32"/>
      <c r="O69" s="32"/>
      <c r="P69" s="32"/>
      <c r="Q69" s="32"/>
      <c r="R69" s="32"/>
      <c r="Y69" s="32"/>
    </row>
    <row r="70">
      <c r="A70" s="31" t="s">
        <v>5</v>
      </c>
      <c r="B70" s="31" t="s">
        <v>384</v>
      </c>
      <c r="C70" s="33" t="s">
        <v>436</v>
      </c>
      <c r="D70" s="31" t="s">
        <v>5</v>
      </c>
      <c r="E70" s="31" t="s">
        <v>31</v>
      </c>
      <c r="F70" s="33" t="s">
        <v>2290</v>
      </c>
      <c r="G70" s="32"/>
      <c r="H70" s="32"/>
      <c r="I70" s="32"/>
      <c r="J70" s="32"/>
      <c r="K70" s="32"/>
      <c r="L70" s="32"/>
      <c r="M70" s="32"/>
      <c r="N70" s="32"/>
      <c r="O70" s="32"/>
      <c r="P70" s="32"/>
      <c r="Q70" s="32"/>
      <c r="R70" s="32"/>
      <c r="Y70" s="32"/>
    </row>
    <row r="71">
      <c r="A71" s="31" t="s">
        <v>5</v>
      </c>
      <c r="B71" s="31" t="s">
        <v>384</v>
      </c>
      <c r="C71" s="33" t="s">
        <v>438</v>
      </c>
      <c r="D71" s="31" t="s">
        <v>5</v>
      </c>
      <c r="E71" s="31" t="s">
        <v>31</v>
      </c>
      <c r="F71" s="33" t="s">
        <v>2291</v>
      </c>
      <c r="G71" s="32"/>
      <c r="H71" s="32"/>
      <c r="I71" s="32"/>
      <c r="J71" s="32"/>
      <c r="K71" s="32"/>
      <c r="L71" s="32"/>
      <c r="M71" s="32"/>
      <c r="N71" s="32"/>
      <c r="O71" s="32"/>
      <c r="P71" s="32"/>
      <c r="Q71" s="32"/>
      <c r="R71" s="32"/>
      <c r="Y71" s="32"/>
    </row>
    <row r="72">
      <c r="A72" s="31" t="s">
        <v>5</v>
      </c>
      <c r="B72" s="31" t="s">
        <v>384</v>
      </c>
      <c r="C72" s="33" t="s">
        <v>440</v>
      </c>
      <c r="D72" s="31" t="s">
        <v>5</v>
      </c>
      <c r="E72" s="31" t="s">
        <v>31</v>
      </c>
      <c r="F72" s="33" t="s">
        <v>2292</v>
      </c>
      <c r="G72" s="32"/>
      <c r="H72" s="32"/>
      <c r="I72" s="32"/>
      <c r="J72" s="32"/>
      <c r="K72" s="32"/>
      <c r="L72" s="32"/>
      <c r="M72" s="32"/>
      <c r="N72" s="32"/>
      <c r="O72" s="32"/>
      <c r="P72" s="32"/>
      <c r="Q72" s="32"/>
      <c r="R72" s="32"/>
      <c r="Y72" s="32"/>
    </row>
    <row r="73">
      <c r="A73" s="31" t="s">
        <v>5</v>
      </c>
      <c r="B73" s="31" t="s">
        <v>384</v>
      </c>
      <c r="C73" s="33" t="s">
        <v>442</v>
      </c>
      <c r="D73" s="31" t="s">
        <v>5</v>
      </c>
      <c r="E73" s="31" t="s">
        <v>31</v>
      </c>
      <c r="F73" s="33" t="s">
        <v>2293</v>
      </c>
      <c r="G73" s="32"/>
      <c r="H73" s="32"/>
      <c r="I73" s="32"/>
      <c r="J73" s="32"/>
      <c r="K73" s="32"/>
      <c r="L73" s="32"/>
      <c r="M73" s="32"/>
      <c r="N73" s="32"/>
      <c r="O73" s="32"/>
      <c r="P73" s="32"/>
      <c r="Q73" s="32"/>
      <c r="R73" s="32"/>
      <c r="Y73" s="32"/>
    </row>
    <row r="74">
      <c r="A74" s="31" t="s">
        <v>5</v>
      </c>
      <c r="B74" s="31" t="s">
        <v>384</v>
      </c>
      <c r="C74" s="33" t="s">
        <v>444</v>
      </c>
      <c r="D74" s="31" t="s">
        <v>5</v>
      </c>
      <c r="E74" s="31" t="s">
        <v>31</v>
      </c>
      <c r="F74" s="33" t="s">
        <v>2294</v>
      </c>
      <c r="G74" s="32"/>
      <c r="H74" s="32"/>
      <c r="I74" s="32"/>
      <c r="J74" s="32"/>
      <c r="K74" s="32"/>
      <c r="L74" s="32"/>
      <c r="M74" s="32"/>
      <c r="N74" s="32"/>
      <c r="O74" s="32"/>
      <c r="P74" s="32"/>
      <c r="Q74" s="32"/>
      <c r="R74" s="32"/>
      <c r="Y74" s="32"/>
    </row>
    <row r="75">
      <c r="A75" s="31" t="s">
        <v>5</v>
      </c>
      <c r="B75" s="31" t="s">
        <v>384</v>
      </c>
      <c r="C75" s="33" t="s">
        <v>446</v>
      </c>
      <c r="D75" s="31" t="s">
        <v>5</v>
      </c>
      <c r="E75" s="31" t="s">
        <v>31</v>
      </c>
      <c r="F75" s="33" t="s">
        <v>2295</v>
      </c>
      <c r="G75" s="32"/>
      <c r="H75" s="32"/>
      <c r="I75" s="32"/>
      <c r="J75" s="32"/>
      <c r="K75" s="32"/>
      <c r="L75" s="32"/>
      <c r="M75" s="32"/>
      <c r="N75" s="32"/>
      <c r="O75" s="32"/>
      <c r="P75" s="32"/>
      <c r="Q75" s="32"/>
      <c r="R75" s="32"/>
      <c r="Y75" s="32"/>
    </row>
    <row r="76">
      <c r="A76" s="31" t="s">
        <v>5</v>
      </c>
      <c r="B76" s="31" t="s">
        <v>384</v>
      </c>
      <c r="C76" s="33" t="s">
        <v>448</v>
      </c>
      <c r="D76" s="31" t="s">
        <v>5</v>
      </c>
      <c r="E76" s="31" t="s">
        <v>31</v>
      </c>
      <c r="F76" s="33" t="s">
        <v>2296</v>
      </c>
      <c r="G76" s="32"/>
      <c r="H76" s="32"/>
      <c r="I76" s="32"/>
      <c r="J76" s="32"/>
      <c r="K76" s="32"/>
      <c r="L76" s="32"/>
      <c r="M76" s="32"/>
      <c r="N76" s="32"/>
      <c r="O76" s="32"/>
      <c r="P76" s="32"/>
      <c r="Q76" s="32"/>
      <c r="R76" s="32"/>
      <c r="Y76" s="32"/>
    </row>
    <row r="77">
      <c r="A77" s="31" t="s">
        <v>6</v>
      </c>
      <c r="B77" s="31" t="s">
        <v>394</v>
      </c>
      <c r="C77" s="33" t="s">
        <v>1129</v>
      </c>
      <c r="D77" s="31" t="s">
        <v>5</v>
      </c>
      <c r="E77" s="31" t="s">
        <v>31</v>
      </c>
      <c r="F77" s="33" t="s">
        <v>2297</v>
      </c>
      <c r="G77" s="32"/>
      <c r="H77" s="32"/>
      <c r="I77" s="32"/>
      <c r="J77" s="32"/>
      <c r="K77" s="32"/>
      <c r="L77" s="32"/>
      <c r="M77" s="32"/>
      <c r="N77" s="32"/>
      <c r="O77" s="32"/>
      <c r="P77" s="32"/>
      <c r="Q77" s="32"/>
      <c r="R77" s="32"/>
      <c r="Y77" s="32"/>
    </row>
    <row r="78">
      <c r="A78" s="31" t="s">
        <v>6</v>
      </c>
      <c r="B78" s="31" t="s">
        <v>394</v>
      </c>
      <c r="C78" s="33" t="s">
        <v>1130</v>
      </c>
      <c r="D78" s="31" t="s">
        <v>5</v>
      </c>
      <c r="E78" s="31" t="s">
        <v>31</v>
      </c>
      <c r="F78" s="33" t="s">
        <v>2298</v>
      </c>
      <c r="G78" s="32"/>
      <c r="H78" s="32"/>
      <c r="I78" s="32"/>
      <c r="J78" s="32"/>
      <c r="K78" s="32"/>
      <c r="L78" s="32"/>
      <c r="M78" s="32"/>
      <c r="N78" s="32"/>
      <c r="O78" s="32"/>
      <c r="P78" s="32"/>
      <c r="Q78" s="32"/>
      <c r="R78" s="32"/>
      <c r="Y78" s="32"/>
    </row>
    <row r="79">
      <c r="A79" s="31" t="s">
        <v>6</v>
      </c>
      <c r="B79" s="31" t="s">
        <v>394</v>
      </c>
      <c r="C79" s="33" t="s">
        <v>1131</v>
      </c>
      <c r="D79" s="31" t="s">
        <v>5</v>
      </c>
      <c r="E79" s="31" t="s">
        <v>31</v>
      </c>
      <c r="F79" s="33" t="s">
        <v>2299</v>
      </c>
      <c r="G79" s="32"/>
      <c r="H79" s="32"/>
      <c r="I79" s="32"/>
      <c r="J79" s="32"/>
      <c r="K79" s="32"/>
      <c r="L79" s="32"/>
      <c r="M79" s="32"/>
      <c r="N79" s="32"/>
      <c r="O79" s="32"/>
      <c r="P79" s="32"/>
      <c r="Q79" s="32"/>
      <c r="R79" s="32"/>
      <c r="Y79" s="32"/>
    </row>
    <row r="80">
      <c r="A80" s="31" t="s">
        <v>6</v>
      </c>
      <c r="B80" s="31" t="s">
        <v>394</v>
      </c>
      <c r="C80" s="33" t="s">
        <v>1132</v>
      </c>
      <c r="D80" s="31" t="s">
        <v>5</v>
      </c>
      <c r="E80" s="31" t="s">
        <v>31</v>
      </c>
      <c r="F80" s="33" t="s">
        <v>2300</v>
      </c>
      <c r="G80" s="32"/>
      <c r="H80" s="32"/>
      <c r="I80" s="32"/>
      <c r="J80" s="32"/>
      <c r="K80" s="32"/>
      <c r="L80" s="32"/>
      <c r="M80" s="32"/>
      <c r="N80" s="32"/>
      <c r="O80" s="32"/>
      <c r="P80" s="32"/>
      <c r="Q80" s="32"/>
      <c r="R80" s="32"/>
      <c r="Y80" s="32"/>
    </row>
    <row r="81">
      <c r="A81" s="31" t="s">
        <v>6</v>
      </c>
      <c r="B81" s="31" t="s">
        <v>394</v>
      </c>
      <c r="C81" s="33" t="s">
        <v>409</v>
      </c>
      <c r="D81" s="31" t="s">
        <v>5</v>
      </c>
      <c r="E81" s="31" t="s">
        <v>31</v>
      </c>
      <c r="F81" s="33" t="s">
        <v>2301</v>
      </c>
      <c r="G81" s="32"/>
      <c r="H81" s="32"/>
      <c r="I81" s="32"/>
      <c r="J81" s="32"/>
      <c r="K81" s="32"/>
      <c r="L81" s="32"/>
      <c r="M81" s="32"/>
      <c r="N81" s="32"/>
      <c r="O81" s="32"/>
      <c r="P81" s="32"/>
      <c r="Q81" s="32"/>
      <c r="R81" s="32"/>
      <c r="Y81" s="32"/>
    </row>
    <row r="82">
      <c r="A82" s="31" t="s">
        <v>6</v>
      </c>
      <c r="B82" s="31" t="s">
        <v>394</v>
      </c>
      <c r="C82" s="33" t="s">
        <v>411</v>
      </c>
      <c r="D82" s="31" t="s">
        <v>5</v>
      </c>
      <c r="E82" s="31" t="s">
        <v>31</v>
      </c>
      <c r="F82" s="33" t="s">
        <v>2302</v>
      </c>
      <c r="G82" s="32"/>
      <c r="H82" s="32"/>
      <c r="I82" s="32"/>
      <c r="J82" s="32"/>
      <c r="K82" s="32"/>
      <c r="L82" s="32"/>
      <c r="M82" s="32"/>
      <c r="N82" s="32"/>
      <c r="O82" s="32"/>
      <c r="P82" s="32"/>
      <c r="Q82" s="32"/>
      <c r="R82" s="32"/>
      <c r="Y82" s="32"/>
    </row>
    <row r="83">
      <c r="A83" s="31" t="s">
        <v>6</v>
      </c>
      <c r="B83" s="31" t="s">
        <v>394</v>
      </c>
      <c r="C83" s="33" t="s">
        <v>413</v>
      </c>
      <c r="D83" s="31" t="s">
        <v>5</v>
      </c>
      <c r="E83" s="31" t="s">
        <v>31</v>
      </c>
      <c r="F83" s="33" t="s">
        <v>2303</v>
      </c>
      <c r="G83" s="32"/>
      <c r="H83" s="32"/>
      <c r="I83" s="32"/>
      <c r="J83" s="32"/>
      <c r="K83" s="32"/>
      <c r="L83" s="32"/>
      <c r="M83" s="32"/>
      <c r="N83" s="32"/>
      <c r="O83" s="32"/>
      <c r="P83" s="32"/>
      <c r="Q83" s="32"/>
      <c r="R83" s="32"/>
      <c r="Y83" s="32"/>
    </row>
    <row r="84">
      <c r="A84" s="31" t="s">
        <v>6</v>
      </c>
      <c r="B84" s="31" t="s">
        <v>394</v>
      </c>
      <c r="C84" s="33" t="s">
        <v>415</v>
      </c>
      <c r="D84" s="31" t="s">
        <v>5</v>
      </c>
      <c r="E84" s="31" t="s">
        <v>31</v>
      </c>
      <c r="F84" s="33" t="s">
        <v>2304</v>
      </c>
      <c r="G84" s="32"/>
      <c r="H84" s="32"/>
      <c r="I84" s="32"/>
      <c r="J84" s="32"/>
      <c r="K84" s="32"/>
      <c r="L84" s="32"/>
      <c r="M84" s="32"/>
      <c r="N84" s="32"/>
      <c r="O84" s="32"/>
      <c r="P84" s="32"/>
      <c r="Q84" s="32"/>
      <c r="R84" s="32"/>
      <c r="Y84" s="32"/>
    </row>
    <row r="85">
      <c r="A85" s="31" t="s">
        <v>6</v>
      </c>
      <c r="B85" s="31" t="s">
        <v>394</v>
      </c>
      <c r="C85" s="33" t="s">
        <v>417</v>
      </c>
      <c r="D85" s="31" t="s">
        <v>5</v>
      </c>
      <c r="E85" s="31" t="s">
        <v>31</v>
      </c>
      <c r="F85" s="33" t="s">
        <v>2305</v>
      </c>
      <c r="G85" s="32"/>
      <c r="H85" s="32"/>
      <c r="I85" s="32"/>
      <c r="J85" s="32"/>
      <c r="K85" s="32"/>
      <c r="L85" s="32"/>
      <c r="M85" s="32"/>
      <c r="N85" s="32"/>
      <c r="O85" s="32"/>
      <c r="P85" s="32"/>
      <c r="Q85" s="32"/>
      <c r="R85" s="32"/>
      <c r="Y85" s="32"/>
    </row>
    <row r="86">
      <c r="A86" s="31" t="s">
        <v>6</v>
      </c>
      <c r="B86" s="31" t="s">
        <v>394</v>
      </c>
      <c r="C86" s="33" t="s">
        <v>419</v>
      </c>
      <c r="D86" s="31" t="s">
        <v>5</v>
      </c>
      <c r="E86" s="31" t="s">
        <v>31</v>
      </c>
      <c r="F86" s="33" t="s">
        <v>2306</v>
      </c>
      <c r="G86" s="32"/>
      <c r="H86" s="32"/>
      <c r="I86" s="32"/>
      <c r="J86" s="32"/>
      <c r="K86" s="32"/>
      <c r="L86" s="32"/>
      <c r="M86" s="32"/>
      <c r="N86" s="32"/>
      <c r="O86" s="32"/>
      <c r="P86" s="32"/>
      <c r="Q86" s="32"/>
      <c r="R86" s="32"/>
      <c r="Y86" s="32"/>
    </row>
    <row r="87">
      <c r="A87" s="31" t="s">
        <v>6</v>
      </c>
      <c r="B87" s="31" t="s">
        <v>394</v>
      </c>
      <c r="C87" s="33" t="s">
        <v>421</v>
      </c>
      <c r="D87" s="31" t="s">
        <v>5</v>
      </c>
      <c r="E87" s="31" t="s">
        <v>31</v>
      </c>
      <c r="F87" s="33" t="s">
        <v>2307</v>
      </c>
      <c r="G87" s="32"/>
      <c r="H87" s="32"/>
      <c r="I87" s="32"/>
      <c r="J87" s="32"/>
      <c r="K87" s="32"/>
      <c r="L87" s="32"/>
      <c r="M87" s="32"/>
      <c r="N87" s="32"/>
      <c r="O87" s="32"/>
      <c r="P87" s="32"/>
      <c r="Q87" s="32"/>
      <c r="R87" s="32"/>
      <c r="Y87" s="32"/>
    </row>
    <row r="88">
      <c r="A88" s="31" t="s">
        <v>6</v>
      </c>
      <c r="B88" s="31" t="s">
        <v>394</v>
      </c>
      <c r="C88" s="33" t="s">
        <v>423</v>
      </c>
      <c r="D88" s="31" t="s">
        <v>5</v>
      </c>
      <c r="E88" s="31" t="s">
        <v>31</v>
      </c>
      <c r="F88" s="33" t="s">
        <v>2308</v>
      </c>
      <c r="G88" s="32"/>
      <c r="H88" s="32"/>
      <c r="I88" s="32"/>
      <c r="J88" s="32"/>
      <c r="K88" s="32"/>
      <c r="L88" s="32"/>
      <c r="M88" s="32"/>
      <c r="N88" s="32"/>
      <c r="O88" s="32"/>
      <c r="P88" s="32"/>
      <c r="Q88" s="32"/>
      <c r="R88" s="32"/>
      <c r="Y88" s="32"/>
    </row>
    <row r="89">
      <c r="A89" s="31" t="s">
        <v>6</v>
      </c>
      <c r="B89" s="31" t="s">
        <v>394</v>
      </c>
      <c r="C89" s="33" t="s">
        <v>425</v>
      </c>
      <c r="D89" s="31" t="s">
        <v>5</v>
      </c>
      <c r="E89" s="31" t="s">
        <v>31</v>
      </c>
      <c r="F89" s="33" t="s">
        <v>2309</v>
      </c>
      <c r="G89" s="32"/>
      <c r="H89" s="32"/>
      <c r="I89" s="32"/>
      <c r="J89" s="32"/>
      <c r="K89" s="32"/>
      <c r="L89" s="32"/>
      <c r="M89" s="32"/>
      <c r="N89" s="32"/>
      <c r="O89" s="32"/>
      <c r="P89" s="32"/>
      <c r="Q89" s="32"/>
      <c r="R89" s="32"/>
      <c r="Y89" s="32"/>
    </row>
    <row r="90">
      <c r="A90" s="31" t="s">
        <v>6</v>
      </c>
      <c r="B90" s="31" t="s">
        <v>394</v>
      </c>
      <c r="C90" s="33" t="s">
        <v>427</v>
      </c>
      <c r="D90" s="31" t="s">
        <v>5</v>
      </c>
      <c r="E90" s="31" t="s">
        <v>31</v>
      </c>
      <c r="F90" s="33" t="s">
        <v>2310</v>
      </c>
      <c r="G90" s="32"/>
      <c r="H90" s="32"/>
      <c r="I90" s="32"/>
      <c r="J90" s="32"/>
      <c r="K90" s="32"/>
      <c r="L90" s="32"/>
      <c r="M90" s="32"/>
      <c r="N90" s="32"/>
      <c r="O90" s="32"/>
      <c r="P90" s="32"/>
      <c r="Q90" s="32"/>
      <c r="R90" s="32"/>
      <c r="Y90" s="32"/>
    </row>
    <row r="91">
      <c r="A91" s="31" t="s">
        <v>6</v>
      </c>
      <c r="B91" s="31" t="s">
        <v>394</v>
      </c>
      <c r="C91" s="33" t="s">
        <v>429</v>
      </c>
      <c r="D91" s="31" t="s">
        <v>5</v>
      </c>
      <c r="E91" s="31" t="s">
        <v>31</v>
      </c>
      <c r="F91" s="33" t="s">
        <v>2311</v>
      </c>
      <c r="G91" s="32"/>
      <c r="H91" s="32"/>
      <c r="I91" s="32"/>
      <c r="J91" s="32"/>
      <c r="K91" s="32"/>
      <c r="L91" s="32"/>
      <c r="M91" s="32"/>
      <c r="N91" s="32"/>
      <c r="O91" s="32"/>
      <c r="P91" s="32"/>
      <c r="Q91" s="32"/>
      <c r="R91" s="32"/>
      <c r="Y91" s="32"/>
    </row>
    <row r="92">
      <c r="A92" s="31" t="s">
        <v>6</v>
      </c>
      <c r="B92" s="31" t="s">
        <v>394</v>
      </c>
      <c r="C92" s="33" t="s">
        <v>323</v>
      </c>
      <c r="D92" s="31" t="s">
        <v>5</v>
      </c>
      <c r="E92" s="31" t="s">
        <v>31</v>
      </c>
      <c r="F92" s="33" t="s">
        <v>2312</v>
      </c>
      <c r="G92" s="32"/>
      <c r="H92" s="32"/>
      <c r="I92" s="32"/>
      <c r="J92" s="32"/>
      <c r="K92" s="32"/>
      <c r="L92" s="32"/>
      <c r="M92" s="32"/>
      <c r="N92" s="32"/>
      <c r="O92" s="32"/>
      <c r="P92" s="32"/>
      <c r="Q92" s="32"/>
      <c r="R92" s="32"/>
      <c r="Y92" s="32"/>
    </row>
    <row r="93">
      <c r="A93" s="31" t="s">
        <v>6</v>
      </c>
      <c r="B93" s="31" t="s">
        <v>394</v>
      </c>
      <c r="C93" s="33" t="s">
        <v>432</v>
      </c>
      <c r="D93" s="31" t="s">
        <v>5</v>
      </c>
      <c r="E93" s="31" t="s">
        <v>31</v>
      </c>
      <c r="F93" s="33" t="s">
        <v>2313</v>
      </c>
      <c r="G93" s="32"/>
      <c r="H93" s="32"/>
      <c r="I93" s="32"/>
      <c r="J93" s="32"/>
      <c r="K93" s="32"/>
      <c r="L93" s="32"/>
      <c r="M93" s="32"/>
      <c r="N93" s="32"/>
      <c r="O93" s="32"/>
      <c r="P93" s="32"/>
      <c r="Q93" s="32"/>
      <c r="R93" s="32"/>
      <c r="Y93" s="32"/>
    </row>
    <row r="94">
      <c r="A94" s="31" t="s">
        <v>6</v>
      </c>
      <c r="B94" s="31" t="s">
        <v>394</v>
      </c>
      <c r="C94" s="33" t="s">
        <v>434</v>
      </c>
      <c r="D94" s="31" t="s">
        <v>5</v>
      </c>
      <c r="E94" s="31" t="s">
        <v>31</v>
      </c>
      <c r="F94" s="33" t="s">
        <v>2314</v>
      </c>
      <c r="G94" s="32"/>
      <c r="H94" s="32"/>
      <c r="I94" s="32"/>
      <c r="J94" s="32"/>
      <c r="K94" s="32"/>
      <c r="L94" s="32"/>
      <c r="M94" s="32"/>
      <c r="N94" s="32"/>
      <c r="O94" s="32"/>
      <c r="P94" s="32"/>
      <c r="Q94" s="32"/>
      <c r="R94" s="32"/>
      <c r="Y94" s="32"/>
    </row>
    <row r="95">
      <c r="A95" s="31" t="s">
        <v>6</v>
      </c>
      <c r="B95" s="31" t="s">
        <v>394</v>
      </c>
      <c r="C95" s="33" t="s">
        <v>436</v>
      </c>
      <c r="D95" s="31" t="s">
        <v>5</v>
      </c>
      <c r="E95" s="31" t="s">
        <v>31</v>
      </c>
      <c r="F95" s="33" t="s">
        <v>2315</v>
      </c>
      <c r="G95" s="32"/>
      <c r="H95" s="32"/>
      <c r="I95" s="32"/>
      <c r="J95" s="32"/>
      <c r="K95" s="32"/>
      <c r="L95" s="32"/>
      <c r="M95" s="32"/>
      <c r="N95" s="32"/>
      <c r="O95" s="32"/>
      <c r="P95" s="32"/>
      <c r="Q95" s="32"/>
      <c r="R95" s="32"/>
      <c r="Y95" s="32"/>
    </row>
    <row r="96">
      <c r="A96" s="31" t="s">
        <v>6</v>
      </c>
      <c r="B96" s="31" t="s">
        <v>394</v>
      </c>
      <c r="C96" s="33" t="s">
        <v>438</v>
      </c>
      <c r="D96" s="31" t="s">
        <v>5</v>
      </c>
      <c r="E96" s="31" t="s">
        <v>31</v>
      </c>
      <c r="F96" s="33" t="s">
        <v>2316</v>
      </c>
      <c r="G96" s="32"/>
      <c r="H96" s="32"/>
      <c r="I96" s="32"/>
      <c r="J96" s="32"/>
      <c r="K96" s="32"/>
      <c r="L96" s="32"/>
      <c r="M96" s="32"/>
      <c r="N96" s="32"/>
      <c r="O96" s="32"/>
      <c r="P96" s="32"/>
      <c r="Q96" s="32"/>
      <c r="R96" s="32"/>
      <c r="Y96" s="32"/>
    </row>
    <row r="97">
      <c r="A97" s="31" t="s">
        <v>6</v>
      </c>
      <c r="B97" s="31" t="s">
        <v>394</v>
      </c>
      <c r="C97" s="33" t="s">
        <v>440</v>
      </c>
      <c r="D97" s="31" t="s">
        <v>5</v>
      </c>
      <c r="E97" s="31" t="s">
        <v>31</v>
      </c>
      <c r="F97" s="33" t="s">
        <v>2317</v>
      </c>
      <c r="G97" s="32"/>
      <c r="H97" s="32"/>
      <c r="I97" s="32"/>
      <c r="J97" s="32"/>
      <c r="K97" s="32"/>
      <c r="L97" s="32"/>
      <c r="M97" s="32"/>
      <c r="N97" s="32"/>
      <c r="O97" s="32"/>
      <c r="P97" s="32"/>
      <c r="Q97" s="32"/>
      <c r="R97" s="32"/>
      <c r="Y97" s="32"/>
    </row>
    <row r="98">
      <c r="A98" s="31" t="s">
        <v>6</v>
      </c>
      <c r="B98" s="31" t="s">
        <v>394</v>
      </c>
      <c r="C98" s="33" t="s">
        <v>442</v>
      </c>
      <c r="D98" s="31" t="s">
        <v>5</v>
      </c>
      <c r="E98" s="31" t="s">
        <v>31</v>
      </c>
      <c r="F98" s="33" t="s">
        <v>2318</v>
      </c>
      <c r="G98" s="32"/>
      <c r="H98" s="32"/>
      <c r="I98" s="32"/>
      <c r="J98" s="32"/>
      <c r="K98" s="32"/>
      <c r="L98" s="32"/>
      <c r="M98" s="32"/>
      <c r="N98" s="32"/>
      <c r="O98" s="32"/>
      <c r="P98" s="32"/>
      <c r="Q98" s="32"/>
      <c r="R98" s="32"/>
      <c r="Y98" s="32"/>
    </row>
    <row r="99">
      <c r="A99" s="31" t="s">
        <v>6</v>
      </c>
      <c r="B99" s="31" t="s">
        <v>394</v>
      </c>
      <c r="C99" s="33" t="s">
        <v>444</v>
      </c>
      <c r="D99" s="31" t="s">
        <v>5</v>
      </c>
      <c r="E99" s="31" t="s">
        <v>31</v>
      </c>
      <c r="F99" s="33" t="s">
        <v>2319</v>
      </c>
      <c r="G99" s="32"/>
      <c r="H99" s="32"/>
      <c r="I99" s="32"/>
      <c r="J99" s="32"/>
      <c r="K99" s="32"/>
      <c r="L99" s="32"/>
      <c r="M99" s="32"/>
      <c r="N99" s="32"/>
      <c r="O99" s="32"/>
      <c r="P99" s="32"/>
      <c r="Q99" s="32"/>
      <c r="R99" s="32"/>
      <c r="Y99" s="32"/>
    </row>
    <row r="100">
      <c r="A100" s="31" t="s">
        <v>6</v>
      </c>
      <c r="B100" s="31" t="s">
        <v>394</v>
      </c>
      <c r="C100" s="33" t="s">
        <v>446</v>
      </c>
      <c r="D100" s="31" t="s">
        <v>5</v>
      </c>
      <c r="E100" s="31" t="s">
        <v>31</v>
      </c>
      <c r="F100" s="33" t="s">
        <v>2320</v>
      </c>
      <c r="G100" s="32"/>
      <c r="H100" s="32"/>
      <c r="I100" s="32"/>
      <c r="J100" s="32"/>
      <c r="K100" s="32"/>
      <c r="L100" s="32"/>
      <c r="M100" s="32"/>
      <c r="N100" s="32"/>
      <c r="O100" s="32"/>
      <c r="P100" s="32"/>
      <c r="Q100" s="32"/>
      <c r="R100" s="32"/>
      <c r="Y100" s="32"/>
    </row>
    <row r="101">
      <c r="A101" s="31" t="s">
        <v>6</v>
      </c>
      <c r="B101" s="31" t="s">
        <v>394</v>
      </c>
      <c r="C101" s="33" t="s">
        <v>448</v>
      </c>
      <c r="D101" s="31" t="s">
        <v>5</v>
      </c>
      <c r="E101" s="31" t="s">
        <v>31</v>
      </c>
      <c r="F101" s="33" t="s">
        <v>2321</v>
      </c>
      <c r="G101" s="32"/>
      <c r="H101" s="32"/>
      <c r="I101" s="32"/>
      <c r="J101" s="32"/>
      <c r="K101" s="32"/>
      <c r="L101" s="32"/>
      <c r="M101" s="32"/>
      <c r="N101" s="32"/>
      <c r="O101" s="32"/>
      <c r="P101" s="32"/>
      <c r="Q101" s="32"/>
      <c r="R101" s="32"/>
      <c r="Y101" s="32"/>
    </row>
    <row r="102">
      <c r="A102" s="31" t="s">
        <v>7</v>
      </c>
      <c r="B102" s="31" t="s">
        <v>385</v>
      </c>
      <c r="C102" s="33" t="s">
        <v>1129</v>
      </c>
      <c r="D102" s="31" t="s">
        <v>5</v>
      </c>
      <c r="E102" s="31" t="s">
        <v>31</v>
      </c>
      <c r="F102" s="33" t="s">
        <v>2322</v>
      </c>
      <c r="G102" s="32"/>
      <c r="H102" s="32"/>
      <c r="I102" s="32"/>
      <c r="J102" s="32"/>
      <c r="K102" s="32"/>
      <c r="L102" s="32"/>
      <c r="M102" s="32"/>
      <c r="N102" s="32"/>
      <c r="O102" s="32"/>
      <c r="P102" s="32"/>
      <c r="Q102" s="32"/>
      <c r="R102" s="32"/>
      <c r="Y102" s="32"/>
    </row>
    <row r="103">
      <c r="A103" s="31" t="s">
        <v>7</v>
      </c>
      <c r="B103" s="31" t="s">
        <v>385</v>
      </c>
      <c r="C103" s="33" t="s">
        <v>1130</v>
      </c>
      <c r="D103" s="31" t="s">
        <v>5</v>
      </c>
      <c r="E103" s="31" t="s">
        <v>31</v>
      </c>
      <c r="F103" s="33" t="s">
        <v>2323</v>
      </c>
      <c r="G103" s="32"/>
      <c r="H103" s="32"/>
      <c r="I103" s="32"/>
      <c r="J103" s="32"/>
      <c r="K103" s="32"/>
      <c r="L103" s="32"/>
      <c r="M103" s="32"/>
      <c r="N103" s="32"/>
      <c r="O103" s="32"/>
      <c r="P103" s="32"/>
      <c r="Q103" s="32"/>
      <c r="R103" s="32"/>
      <c r="Y103" s="32"/>
    </row>
    <row r="104">
      <c r="A104" s="31" t="s">
        <v>7</v>
      </c>
      <c r="B104" s="31" t="s">
        <v>385</v>
      </c>
      <c r="C104" s="33" t="s">
        <v>1131</v>
      </c>
      <c r="D104" s="31" t="s">
        <v>5</v>
      </c>
      <c r="E104" s="31" t="s">
        <v>31</v>
      </c>
      <c r="F104" s="33" t="s">
        <v>2324</v>
      </c>
      <c r="G104" s="32"/>
      <c r="H104" s="32"/>
      <c r="I104" s="32"/>
      <c r="J104" s="32"/>
      <c r="K104" s="32"/>
      <c r="L104" s="32"/>
      <c r="M104" s="32"/>
      <c r="N104" s="32"/>
      <c r="O104" s="32"/>
      <c r="P104" s="32"/>
      <c r="Q104" s="32"/>
      <c r="R104" s="32"/>
      <c r="Y104" s="32"/>
    </row>
    <row r="105">
      <c r="A105" s="31" t="s">
        <v>7</v>
      </c>
      <c r="B105" s="31" t="s">
        <v>385</v>
      </c>
      <c r="C105" s="33" t="s">
        <v>1132</v>
      </c>
      <c r="D105" s="31" t="s">
        <v>5</v>
      </c>
      <c r="E105" s="31" t="s">
        <v>31</v>
      </c>
      <c r="F105" s="33" t="s">
        <v>2325</v>
      </c>
      <c r="G105" s="32"/>
      <c r="H105" s="32"/>
      <c r="I105" s="32"/>
      <c r="J105" s="32"/>
      <c r="K105" s="32"/>
      <c r="L105" s="32"/>
      <c r="M105" s="32"/>
      <c r="N105" s="32"/>
      <c r="O105" s="32"/>
      <c r="P105" s="32"/>
      <c r="Q105" s="32"/>
      <c r="R105" s="32"/>
      <c r="Y105" s="32"/>
    </row>
    <row r="106">
      <c r="A106" s="31" t="s">
        <v>7</v>
      </c>
      <c r="B106" s="31" t="s">
        <v>385</v>
      </c>
      <c r="C106" s="33" t="s">
        <v>409</v>
      </c>
      <c r="D106" s="31" t="s">
        <v>5</v>
      </c>
      <c r="E106" s="31" t="s">
        <v>31</v>
      </c>
      <c r="F106" s="33" t="s">
        <v>2326</v>
      </c>
      <c r="G106" s="32"/>
      <c r="H106" s="32"/>
      <c r="I106" s="32"/>
      <c r="J106" s="32"/>
      <c r="K106" s="32"/>
      <c r="L106" s="32"/>
      <c r="M106" s="32"/>
      <c r="N106" s="32"/>
      <c r="O106" s="32"/>
      <c r="P106" s="32"/>
      <c r="Q106" s="32"/>
      <c r="R106" s="32"/>
      <c r="Y106" s="32"/>
    </row>
    <row r="107">
      <c r="A107" s="31" t="s">
        <v>7</v>
      </c>
      <c r="B107" s="31" t="s">
        <v>385</v>
      </c>
      <c r="C107" s="33" t="s">
        <v>411</v>
      </c>
      <c r="D107" s="31" t="s">
        <v>5</v>
      </c>
      <c r="E107" s="31" t="s">
        <v>31</v>
      </c>
      <c r="F107" s="33" t="s">
        <v>2327</v>
      </c>
      <c r="G107" s="32"/>
      <c r="H107" s="32"/>
      <c r="I107" s="32"/>
      <c r="J107" s="32"/>
      <c r="K107" s="32"/>
      <c r="L107" s="32"/>
      <c r="M107" s="32"/>
      <c r="N107" s="32"/>
      <c r="O107" s="32"/>
      <c r="P107" s="32"/>
      <c r="Q107" s="32"/>
      <c r="R107" s="32"/>
      <c r="Y107" s="32"/>
    </row>
    <row r="108">
      <c r="A108" s="31" t="s">
        <v>7</v>
      </c>
      <c r="B108" s="31" t="s">
        <v>385</v>
      </c>
      <c r="C108" s="33" t="s">
        <v>413</v>
      </c>
      <c r="D108" s="31" t="s">
        <v>5</v>
      </c>
      <c r="E108" s="31" t="s">
        <v>31</v>
      </c>
      <c r="F108" s="33" t="s">
        <v>2328</v>
      </c>
      <c r="G108" s="32"/>
      <c r="H108" s="32"/>
      <c r="I108" s="32"/>
      <c r="J108" s="32"/>
      <c r="K108" s="32"/>
      <c r="L108" s="32"/>
      <c r="M108" s="32"/>
      <c r="N108" s="32"/>
      <c r="O108" s="32"/>
      <c r="P108" s="32"/>
      <c r="Q108" s="32"/>
      <c r="R108" s="32"/>
      <c r="Y108" s="32"/>
    </row>
    <row r="109">
      <c r="A109" s="31" t="s">
        <v>7</v>
      </c>
      <c r="B109" s="31" t="s">
        <v>385</v>
      </c>
      <c r="C109" s="33" t="s">
        <v>415</v>
      </c>
      <c r="D109" s="31" t="s">
        <v>5</v>
      </c>
      <c r="E109" s="31" t="s">
        <v>31</v>
      </c>
      <c r="F109" s="33" t="s">
        <v>2329</v>
      </c>
      <c r="G109" s="32"/>
      <c r="H109" s="32"/>
      <c r="I109" s="32"/>
      <c r="J109" s="32"/>
      <c r="K109" s="32"/>
      <c r="L109" s="32"/>
      <c r="M109" s="32"/>
      <c r="N109" s="32"/>
      <c r="O109" s="32"/>
      <c r="P109" s="32"/>
      <c r="Q109" s="32"/>
      <c r="R109" s="32"/>
      <c r="Y109" s="32"/>
    </row>
    <row r="110">
      <c r="A110" s="31" t="s">
        <v>7</v>
      </c>
      <c r="B110" s="31" t="s">
        <v>385</v>
      </c>
      <c r="C110" s="33" t="s">
        <v>417</v>
      </c>
      <c r="D110" s="31" t="s">
        <v>5</v>
      </c>
      <c r="E110" s="31" t="s">
        <v>31</v>
      </c>
      <c r="F110" s="33" t="s">
        <v>2330</v>
      </c>
      <c r="G110" s="32"/>
      <c r="H110" s="32"/>
      <c r="I110" s="32"/>
      <c r="J110" s="32"/>
      <c r="K110" s="32"/>
      <c r="L110" s="32"/>
      <c r="M110" s="32"/>
      <c r="N110" s="32"/>
      <c r="O110" s="32"/>
      <c r="P110" s="32"/>
      <c r="Q110" s="32"/>
      <c r="R110" s="32"/>
      <c r="Y110" s="32"/>
    </row>
    <row r="111">
      <c r="A111" s="31" t="s">
        <v>7</v>
      </c>
      <c r="B111" s="31" t="s">
        <v>385</v>
      </c>
      <c r="C111" s="33" t="s">
        <v>419</v>
      </c>
      <c r="D111" s="31" t="s">
        <v>5</v>
      </c>
      <c r="E111" s="31" t="s">
        <v>31</v>
      </c>
      <c r="F111" s="33" t="s">
        <v>2331</v>
      </c>
      <c r="G111" s="32"/>
      <c r="H111" s="32"/>
      <c r="I111" s="32"/>
      <c r="J111" s="32"/>
      <c r="K111" s="32"/>
      <c r="L111" s="32"/>
      <c r="M111" s="32"/>
      <c r="N111" s="32"/>
      <c r="O111" s="32"/>
      <c r="P111" s="32"/>
      <c r="Q111" s="32"/>
      <c r="R111" s="32"/>
      <c r="Y111" s="32"/>
    </row>
    <row r="112">
      <c r="A112" s="31" t="s">
        <v>7</v>
      </c>
      <c r="B112" s="31" t="s">
        <v>385</v>
      </c>
      <c r="C112" s="33" t="s">
        <v>421</v>
      </c>
      <c r="D112" s="31" t="s">
        <v>5</v>
      </c>
      <c r="E112" s="31" t="s">
        <v>31</v>
      </c>
      <c r="F112" s="33" t="s">
        <v>2332</v>
      </c>
      <c r="G112" s="32"/>
      <c r="H112" s="32"/>
      <c r="I112" s="32"/>
      <c r="J112" s="32"/>
      <c r="K112" s="32"/>
      <c r="L112" s="32"/>
      <c r="M112" s="32"/>
      <c r="N112" s="32"/>
      <c r="O112" s="32"/>
      <c r="P112" s="32"/>
      <c r="Q112" s="32"/>
      <c r="R112" s="32"/>
      <c r="Y112" s="32"/>
    </row>
    <row r="113">
      <c r="A113" s="31" t="s">
        <v>7</v>
      </c>
      <c r="B113" s="31" t="s">
        <v>385</v>
      </c>
      <c r="C113" s="33" t="s">
        <v>423</v>
      </c>
      <c r="D113" s="31" t="s">
        <v>5</v>
      </c>
      <c r="E113" s="31" t="s">
        <v>31</v>
      </c>
      <c r="F113" s="33" t="s">
        <v>2333</v>
      </c>
      <c r="G113" s="32"/>
      <c r="H113" s="32"/>
      <c r="I113" s="32"/>
      <c r="J113" s="32"/>
      <c r="K113" s="32"/>
      <c r="L113" s="32"/>
      <c r="M113" s="32"/>
      <c r="N113" s="32"/>
      <c r="O113" s="32"/>
      <c r="P113" s="32"/>
      <c r="Q113" s="32"/>
      <c r="R113" s="32"/>
      <c r="Y113" s="32"/>
    </row>
    <row r="114">
      <c r="A114" s="31" t="s">
        <v>7</v>
      </c>
      <c r="B114" s="31" t="s">
        <v>385</v>
      </c>
      <c r="C114" s="33" t="s">
        <v>425</v>
      </c>
      <c r="D114" s="31" t="s">
        <v>5</v>
      </c>
      <c r="E114" s="31" t="s">
        <v>31</v>
      </c>
      <c r="F114" s="33" t="s">
        <v>2334</v>
      </c>
      <c r="G114" s="32"/>
      <c r="H114" s="32"/>
      <c r="I114" s="32"/>
      <c r="J114" s="32"/>
      <c r="K114" s="32"/>
      <c r="L114" s="32"/>
      <c r="M114" s="32"/>
      <c r="N114" s="32"/>
      <c r="O114" s="32"/>
      <c r="P114" s="32"/>
      <c r="Q114" s="32"/>
      <c r="R114" s="32"/>
      <c r="Y114" s="32"/>
    </row>
    <row r="115">
      <c r="A115" s="31" t="s">
        <v>7</v>
      </c>
      <c r="B115" s="31" t="s">
        <v>385</v>
      </c>
      <c r="C115" s="33" t="s">
        <v>427</v>
      </c>
      <c r="D115" s="31" t="s">
        <v>5</v>
      </c>
      <c r="E115" s="31" t="s">
        <v>31</v>
      </c>
      <c r="F115" s="33" t="s">
        <v>2335</v>
      </c>
      <c r="G115" s="32"/>
      <c r="H115" s="32"/>
      <c r="I115" s="32"/>
      <c r="J115" s="32"/>
      <c r="K115" s="32"/>
      <c r="L115" s="32"/>
      <c r="M115" s="32"/>
      <c r="N115" s="32"/>
      <c r="O115" s="32"/>
      <c r="P115" s="32"/>
      <c r="Q115" s="32"/>
      <c r="R115" s="32"/>
      <c r="Y115" s="32"/>
    </row>
    <row r="116">
      <c r="A116" s="31" t="s">
        <v>7</v>
      </c>
      <c r="B116" s="31" t="s">
        <v>385</v>
      </c>
      <c r="C116" s="33" t="s">
        <v>429</v>
      </c>
      <c r="D116" s="31" t="s">
        <v>5</v>
      </c>
      <c r="E116" s="31" t="s">
        <v>31</v>
      </c>
      <c r="F116" s="33" t="s">
        <v>2336</v>
      </c>
      <c r="G116" s="32"/>
      <c r="H116" s="32"/>
      <c r="I116" s="32"/>
      <c r="J116" s="32"/>
      <c r="K116" s="32"/>
      <c r="L116" s="32"/>
      <c r="M116" s="32"/>
      <c r="N116" s="32"/>
      <c r="O116" s="32"/>
      <c r="P116" s="32"/>
      <c r="Q116" s="32"/>
      <c r="R116" s="32"/>
      <c r="Y116" s="32"/>
    </row>
    <row r="117">
      <c r="A117" s="31" t="s">
        <v>7</v>
      </c>
      <c r="B117" s="31" t="s">
        <v>385</v>
      </c>
      <c r="C117" s="33" t="s">
        <v>323</v>
      </c>
      <c r="D117" s="31" t="s">
        <v>5</v>
      </c>
      <c r="E117" s="31" t="s">
        <v>31</v>
      </c>
      <c r="F117" s="33" t="s">
        <v>2337</v>
      </c>
      <c r="G117" s="32"/>
      <c r="H117" s="32"/>
      <c r="I117" s="32"/>
      <c r="J117" s="32"/>
      <c r="K117" s="32"/>
      <c r="L117" s="32"/>
      <c r="M117" s="32"/>
      <c r="N117" s="32"/>
      <c r="O117" s="32"/>
      <c r="P117" s="32"/>
      <c r="Q117" s="32"/>
      <c r="R117" s="32"/>
      <c r="Y117" s="32"/>
    </row>
    <row r="118">
      <c r="A118" s="31" t="s">
        <v>7</v>
      </c>
      <c r="B118" s="31" t="s">
        <v>385</v>
      </c>
      <c r="C118" s="33" t="s">
        <v>432</v>
      </c>
      <c r="D118" s="31" t="s">
        <v>5</v>
      </c>
      <c r="E118" s="31" t="s">
        <v>31</v>
      </c>
      <c r="F118" s="33" t="s">
        <v>2338</v>
      </c>
      <c r="G118" s="32"/>
      <c r="H118" s="32"/>
      <c r="I118" s="32"/>
      <c r="J118" s="32"/>
      <c r="K118" s="32"/>
      <c r="L118" s="32"/>
      <c r="M118" s="32"/>
      <c r="N118" s="32"/>
      <c r="O118" s="32"/>
      <c r="P118" s="32"/>
      <c r="Q118" s="32"/>
      <c r="R118" s="32"/>
      <c r="Y118" s="32"/>
    </row>
    <row r="119">
      <c r="A119" s="31" t="s">
        <v>7</v>
      </c>
      <c r="B119" s="31" t="s">
        <v>385</v>
      </c>
      <c r="C119" s="33" t="s">
        <v>434</v>
      </c>
      <c r="D119" s="31" t="s">
        <v>5</v>
      </c>
      <c r="E119" s="31" t="s">
        <v>31</v>
      </c>
      <c r="F119" s="33" t="s">
        <v>2339</v>
      </c>
      <c r="G119" s="32"/>
      <c r="H119" s="32"/>
      <c r="I119" s="32"/>
      <c r="J119" s="32"/>
      <c r="K119" s="32"/>
      <c r="L119" s="32"/>
      <c r="M119" s="32"/>
      <c r="N119" s="32"/>
      <c r="O119" s="32"/>
      <c r="P119" s="32"/>
      <c r="Q119" s="32"/>
      <c r="R119" s="32"/>
      <c r="Y119" s="32"/>
    </row>
    <row r="120">
      <c r="A120" s="31" t="s">
        <v>7</v>
      </c>
      <c r="B120" s="31" t="s">
        <v>385</v>
      </c>
      <c r="C120" s="33" t="s">
        <v>436</v>
      </c>
      <c r="D120" s="31" t="s">
        <v>5</v>
      </c>
      <c r="E120" s="31" t="s">
        <v>31</v>
      </c>
      <c r="F120" s="33" t="s">
        <v>2340</v>
      </c>
      <c r="G120" s="32"/>
      <c r="H120" s="32"/>
      <c r="I120" s="32"/>
      <c r="J120" s="32"/>
      <c r="K120" s="32"/>
      <c r="L120" s="32"/>
      <c r="M120" s="32"/>
      <c r="N120" s="32"/>
      <c r="O120" s="32"/>
      <c r="P120" s="32"/>
      <c r="Q120" s="32"/>
      <c r="R120" s="32"/>
      <c r="Y120" s="32"/>
    </row>
    <row r="121">
      <c r="A121" s="31" t="s">
        <v>7</v>
      </c>
      <c r="B121" s="31" t="s">
        <v>385</v>
      </c>
      <c r="C121" s="33" t="s">
        <v>438</v>
      </c>
      <c r="D121" s="31" t="s">
        <v>5</v>
      </c>
      <c r="E121" s="31" t="s">
        <v>31</v>
      </c>
      <c r="F121" s="33" t="s">
        <v>2341</v>
      </c>
      <c r="G121" s="32"/>
      <c r="H121" s="32"/>
      <c r="I121" s="32"/>
      <c r="J121" s="32"/>
      <c r="K121" s="32"/>
      <c r="L121" s="32"/>
      <c r="M121" s="32"/>
      <c r="N121" s="32"/>
      <c r="O121" s="32"/>
      <c r="P121" s="32"/>
      <c r="Q121" s="32"/>
      <c r="R121" s="32"/>
      <c r="Y121" s="32"/>
    </row>
    <row r="122">
      <c r="A122" s="31" t="s">
        <v>7</v>
      </c>
      <c r="B122" s="31" t="s">
        <v>385</v>
      </c>
      <c r="C122" s="33" t="s">
        <v>440</v>
      </c>
      <c r="D122" s="31" t="s">
        <v>5</v>
      </c>
      <c r="E122" s="31" t="s">
        <v>31</v>
      </c>
      <c r="F122" s="33" t="s">
        <v>2342</v>
      </c>
      <c r="G122" s="32"/>
      <c r="H122" s="32"/>
      <c r="I122" s="32"/>
      <c r="J122" s="32"/>
      <c r="K122" s="32"/>
      <c r="L122" s="32"/>
      <c r="M122" s="32"/>
      <c r="N122" s="32"/>
      <c r="O122" s="32"/>
      <c r="P122" s="32"/>
      <c r="Q122" s="32"/>
      <c r="R122" s="32"/>
      <c r="Y122" s="32"/>
    </row>
    <row r="123">
      <c r="A123" s="31" t="s">
        <v>7</v>
      </c>
      <c r="B123" s="31" t="s">
        <v>385</v>
      </c>
      <c r="C123" s="33" t="s">
        <v>442</v>
      </c>
      <c r="D123" s="31" t="s">
        <v>5</v>
      </c>
      <c r="E123" s="31" t="s">
        <v>31</v>
      </c>
      <c r="F123" s="33" t="s">
        <v>2343</v>
      </c>
      <c r="G123" s="32"/>
      <c r="H123" s="32"/>
      <c r="I123" s="32"/>
      <c r="J123" s="32"/>
      <c r="K123" s="32"/>
      <c r="L123" s="32"/>
      <c r="M123" s="32"/>
      <c r="N123" s="32"/>
      <c r="O123" s="32"/>
      <c r="P123" s="32"/>
      <c r="Q123" s="32"/>
      <c r="R123" s="32"/>
      <c r="Y123" s="32"/>
    </row>
    <row r="124">
      <c r="A124" s="31" t="s">
        <v>7</v>
      </c>
      <c r="B124" s="31" t="s">
        <v>385</v>
      </c>
      <c r="C124" s="33" t="s">
        <v>444</v>
      </c>
      <c r="D124" s="31" t="s">
        <v>5</v>
      </c>
      <c r="E124" s="31" t="s">
        <v>31</v>
      </c>
      <c r="F124" s="33" t="s">
        <v>2344</v>
      </c>
      <c r="G124" s="32"/>
      <c r="H124" s="32"/>
      <c r="I124" s="32"/>
      <c r="J124" s="32"/>
      <c r="K124" s="32"/>
      <c r="L124" s="32"/>
      <c r="M124" s="32"/>
      <c r="N124" s="32"/>
      <c r="O124" s="32"/>
      <c r="P124" s="32"/>
      <c r="Q124" s="32"/>
      <c r="R124" s="32"/>
      <c r="Y124" s="32"/>
    </row>
    <row r="125">
      <c r="A125" s="31" t="s">
        <v>7</v>
      </c>
      <c r="B125" s="31" t="s">
        <v>385</v>
      </c>
      <c r="C125" s="33" t="s">
        <v>446</v>
      </c>
      <c r="D125" s="31" t="s">
        <v>5</v>
      </c>
      <c r="E125" s="31" t="s">
        <v>31</v>
      </c>
      <c r="F125" s="33" t="s">
        <v>2345</v>
      </c>
      <c r="G125" s="32"/>
      <c r="H125" s="32"/>
      <c r="I125" s="32"/>
      <c r="J125" s="32"/>
      <c r="K125" s="32"/>
      <c r="L125" s="32"/>
      <c r="M125" s="32"/>
      <c r="N125" s="32"/>
      <c r="O125" s="32"/>
      <c r="P125" s="32"/>
      <c r="Q125" s="32"/>
      <c r="R125" s="32"/>
      <c r="Y125" s="32"/>
    </row>
    <row r="126">
      <c r="A126" s="31" t="s">
        <v>7</v>
      </c>
      <c r="B126" s="31" t="s">
        <v>385</v>
      </c>
      <c r="C126" s="33" t="s">
        <v>448</v>
      </c>
      <c r="D126" s="31" t="s">
        <v>5</v>
      </c>
      <c r="E126" s="31" t="s">
        <v>31</v>
      </c>
      <c r="F126" s="33" t="s">
        <v>2346</v>
      </c>
      <c r="G126" s="32"/>
      <c r="H126" s="32"/>
      <c r="I126" s="32"/>
      <c r="J126" s="32"/>
      <c r="K126" s="32"/>
      <c r="L126" s="32"/>
      <c r="M126" s="32"/>
      <c r="N126" s="32"/>
      <c r="O126" s="32"/>
      <c r="P126" s="32"/>
      <c r="Q126" s="32"/>
      <c r="R126" s="32"/>
      <c r="Y126" s="32"/>
    </row>
    <row r="127">
      <c r="A127" s="31" t="s">
        <v>8</v>
      </c>
      <c r="B127" s="31" t="s">
        <v>405</v>
      </c>
      <c r="C127" s="33" t="s">
        <v>1129</v>
      </c>
      <c r="D127" s="31" t="s">
        <v>5</v>
      </c>
      <c r="E127" s="31" t="s">
        <v>31</v>
      </c>
      <c r="F127" s="33" t="s">
        <v>2347</v>
      </c>
      <c r="G127" s="32"/>
      <c r="H127" s="32"/>
      <c r="I127" s="32"/>
      <c r="J127" s="32"/>
      <c r="K127" s="32"/>
      <c r="L127" s="32"/>
      <c r="M127" s="32"/>
      <c r="N127" s="32"/>
      <c r="O127" s="32"/>
      <c r="P127" s="32"/>
      <c r="Q127" s="32"/>
      <c r="R127" s="32"/>
      <c r="Y127" s="32"/>
    </row>
    <row r="128">
      <c r="A128" s="31" t="s">
        <v>8</v>
      </c>
      <c r="B128" s="31" t="s">
        <v>405</v>
      </c>
      <c r="C128" s="33" t="s">
        <v>1130</v>
      </c>
      <c r="D128" s="31" t="s">
        <v>5</v>
      </c>
      <c r="E128" s="31" t="s">
        <v>31</v>
      </c>
      <c r="F128" s="33" t="s">
        <v>2348</v>
      </c>
      <c r="G128" s="32"/>
      <c r="H128" s="32"/>
      <c r="I128" s="32"/>
      <c r="J128" s="32"/>
      <c r="K128" s="32"/>
      <c r="L128" s="32"/>
      <c r="M128" s="32"/>
      <c r="N128" s="32"/>
      <c r="O128" s="32"/>
      <c r="P128" s="32"/>
      <c r="Q128" s="32"/>
      <c r="R128" s="32"/>
      <c r="Y128" s="32"/>
    </row>
    <row r="129">
      <c r="A129" s="31" t="s">
        <v>8</v>
      </c>
      <c r="B129" s="31" t="s">
        <v>405</v>
      </c>
      <c r="C129" s="33" t="s">
        <v>1131</v>
      </c>
      <c r="D129" s="31" t="s">
        <v>5</v>
      </c>
      <c r="E129" s="31" t="s">
        <v>31</v>
      </c>
      <c r="F129" s="33" t="s">
        <v>2349</v>
      </c>
      <c r="G129" s="32"/>
      <c r="H129" s="32"/>
      <c r="I129" s="32"/>
      <c r="J129" s="32"/>
      <c r="K129" s="32"/>
      <c r="L129" s="32"/>
      <c r="M129" s="32"/>
      <c r="N129" s="32"/>
      <c r="O129" s="32"/>
      <c r="P129" s="32"/>
      <c r="Q129" s="32"/>
      <c r="R129" s="32"/>
      <c r="Y129" s="32"/>
    </row>
    <row r="130">
      <c r="A130" s="31" t="s">
        <v>8</v>
      </c>
      <c r="B130" s="31" t="s">
        <v>405</v>
      </c>
      <c r="C130" s="33" t="s">
        <v>1132</v>
      </c>
      <c r="D130" s="31" t="s">
        <v>5</v>
      </c>
      <c r="E130" s="31" t="s">
        <v>31</v>
      </c>
      <c r="F130" s="33" t="s">
        <v>2350</v>
      </c>
      <c r="G130" s="32"/>
      <c r="H130" s="32"/>
      <c r="I130" s="32"/>
      <c r="J130" s="32"/>
      <c r="K130" s="32"/>
      <c r="L130" s="32"/>
      <c r="M130" s="32"/>
      <c r="N130" s="32"/>
      <c r="O130" s="32"/>
      <c r="P130" s="32"/>
      <c r="Q130" s="32"/>
      <c r="R130" s="32"/>
      <c r="Y130" s="32"/>
    </row>
    <row r="131">
      <c r="A131" s="31" t="s">
        <v>8</v>
      </c>
      <c r="B131" s="31" t="s">
        <v>405</v>
      </c>
      <c r="C131" s="33" t="s">
        <v>409</v>
      </c>
      <c r="D131" s="31" t="s">
        <v>5</v>
      </c>
      <c r="E131" s="31" t="s">
        <v>31</v>
      </c>
      <c r="F131" s="33" t="s">
        <v>2351</v>
      </c>
      <c r="G131" s="32"/>
      <c r="H131" s="32"/>
      <c r="I131" s="32"/>
      <c r="J131" s="32"/>
      <c r="K131" s="32"/>
      <c r="L131" s="32"/>
      <c r="M131" s="32"/>
      <c r="N131" s="32"/>
      <c r="O131" s="32"/>
      <c r="P131" s="32"/>
      <c r="Q131" s="32"/>
      <c r="R131" s="32"/>
      <c r="Y131" s="32"/>
    </row>
    <row r="132">
      <c r="A132" s="31" t="s">
        <v>8</v>
      </c>
      <c r="B132" s="31" t="s">
        <v>405</v>
      </c>
      <c r="C132" s="33" t="s">
        <v>411</v>
      </c>
      <c r="D132" s="31" t="s">
        <v>5</v>
      </c>
      <c r="E132" s="31" t="s">
        <v>31</v>
      </c>
      <c r="F132" s="33" t="s">
        <v>2352</v>
      </c>
      <c r="G132" s="32"/>
      <c r="H132" s="32"/>
      <c r="I132" s="32"/>
      <c r="J132" s="32"/>
      <c r="K132" s="32"/>
      <c r="L132" s="32"/>
      <c r="M132" s="32"/>
      <c r="N132" s="32"/>
      <c r="O132" s="32"/>
      <c r="P132" s="32"/>
      <c r="Q132" s="32"/>
      <c r="R132" s="32"/>
      <c r="Y132" s="32"/>
    </row>
    <row r="133">
      <c r="A133" s="31" t="s">
        <v>8</v>
      </c>
      <c r="B133" s="31" t="s">
        <v>405</v>
      </c>
      <c r="C133" s="33" t="s">
        <v>413</v>
      </c>
      <c r="D133" s="31" t="s">
        <v>5</v>
      </c>
      <c r="E133" s="31" t="s">
        <v>31</v>
      </c>
      <c r="F133" s="33" t="s">
        <v>2353</v>
      </c>
      <c r="G133" s="32"/>
      <c r="H133" s="32"/>
      <c r="I133" s="32"/>
      <c r="J133" s="32"/>
      <c r="K133" s="32"/>
      <c r="L133" s="32"/>
      <c r="M133" s="32"/>
      <c r="N133" s="32"/>
      <c r="O133" s="32"/>
      <c r="P133" s="32"/>
      <c r="Q133" s="32"/>
      <c r="R133" s="32"/>
      <c r="Y133" s="32"/>
    </row>
    <row r="134">
      <c r="A134" s="31" t="s">
        <v>8</v>
      </c>
      <c r="B134" s="31" t="s">
        <v>405</v>
      </c>
      <c r="C134" s="33" t="s">
        <v>415</v>
      </c>
      <c r="D134" s="31" t="s">
        <v>5</v>
      </c>
      <c r="E134" s="31" t="s">
        <v>31</v>
      </c>
      <c r="F134" s="33" t="s">
        <v>2354</v>
      </c>
      <c r="G134" s="32"/>
      <c r="H134" s="32"/>
      <c r="I134" s="32"/>
      <c r="J134" s="32"/>
      <c r="K134" s="32"/>
      <c r="L134" s="32"/>
      <c r="M134" s="32"/>
      <c r="N134" s="32"/>
      <c r="O134" s="32"/>
      <c r="P134" s="32"/>
      <c r="Q134" s="32"/>
      <c r="R134" s="32"/>
      <c r="Y134" s="32"/>
    </row>
    <row r="135">
      <c r="A135" s="31" t="s">
        <v>8</v>
      </c>
      <c r="B135" s="31" t="s">
        <v>405</v>
      </c>
      <c r="C135" s="33" t="s">
        <v>417</v>
      </c>
      <c r="D135" s="31" t="s">
        <v>5</v>
      </c>
      <c r="E135" s="31" t="s">
        <v>31</v>
      </c>
      <c r="F135" s="33" t="s">
        <v>2355</v>
      </c>
      <c r="G135" s="32"/>
      <c r="H135" s="32"/>
      <c r="I135" s="32"/>
      <c r="J135" s="32"/>
      <c r="K135" s="32"/>
      <c r="L135" s="32"/>
      <c r="M135" s="32"/>
      <c r="N135" s="32"/>
      <c r="O135" s="32"/>
      <c r="P135" s="32"/>
      <c r="Q135" s="32"/>
      <c r="R135" s="32"/>
      <c r="Y135" s="32"/>
    </row>
    <row r="136">
      <c r="A136" s="31" t="s">
        <v>8</v>
      </c>
      <c r="B136" s="31" t="s">
        <v>405</v>
      </c>
      <c r="C136" s="33" t="s">
        <v>419</v>
      </c>
      <c r="D136" s="31" t="s">
        <v>5</v>
      </c>
      <c r="E136" s="31" t="s">
        <v>31</v>
      </c>
      <c r="F136" s="33" t="s">
        <v>2356</v>
      </c>
      <c r="G136" s="32"/>
      <c r="H136" s="32"/>
      <c r="I136" s="32"/>
      <c r="J136" s="32"/>
      <c r="K136" s="32"/>
      <c r="L136" s="32"/>
      <c r="M136" s="32"/>
      <c r="N136" s="32"/>
      <c r="O136" s="32"/>
      <c r="P136" s="32"/>
      <c r="Q136" s="32"/>
      <c r="R136" s="32"/>
      <c r="Y136" s="32"/>
    </row>
    <row r="137">
      <c r="A137" s="31" t="s">
        <v>8</v>
      </c>
      <c r="B137" s="31" t="s">
        <v>405</v>
      </c>
      <c r="C137" s="33" t="s">
        <v>421</v>
      </c>
      <c r="D137" s="31" t="s">
        <v>5</v>
      </c>
      <c r="E137" s="31" t="s">
        <v>31</v>
      </c>
      <c r="F137" s="33" t="s">
        <v>2357</v>
      </c>
      <c r="G137" s="32"/>
      <c r="H137" s="32"/>
      <c r="I137" s="32"/>
      <c r="J137" s="32"/>
      <c r="K137" s="32"/>
      <c r="L137" s="32"/>
      <c r="M137" s="32"/>
      <c r="N137" s="32"/>
      <c r="O137" s="32"/>
      <c r="P137" s="32"/>
      <c r="Q137" s="32"/>
      <c r="R137" s="32"/>
      <c r="Y137" s="32"/>
    </row>
    <row r="138">
      <c r="A138" s="31" t="s">
        <v>8</v>
      </c>
      <c r="B138" s="31" t="s">
        <v>405</v>
      </c>
      <c r="C138" s="33" t="s">
        <v>423</v>
      </c>
      <c r="D138" s="31" t="s">
        <v>5</v>
      </c>
      <c r="E138" s="31" t="s">
        <v>31</v>
      </c>
      <c r="F138" s="33" t="s">
        <v>2358</v>
      </c>
      <c r="G138" s="32"/>
      <c r="H138" s="32"/>
      <c r="I138" s="32"/>
      <c r="J138" s="32"/>
      <c r="K138" s="32"/>
      <c r="L138" s="32"/>
      <c r="M138" s="32"/>
      <c r="N138" s="32"/>
      <c r="O138" s="32"/>
      <c r="P138" s="32"/>
      <c r="Q138" s="32"/>
      <c r="R138" s="32"/>
      <c r="Y138" s="32"/>
    </row>
    <row r="139">
      <c r="A139" s="31" t="s">
        <v>8</v>
      </c>
      <c r="B139" s="31" t="s">
        <v>405</v>
      </c>
      <c r="C139" s="33" t="s">
        <v>425</v>
      </c>
      <c r="D139" s="31" t="s">
        <v>5</v>
      </c>
      <c r="E139" s="31" t="s">
        <v>31</v>
      </c>
      <c r="F139" s="33" t="s">
        <v>2359</v>
      </c>
      <c r="G139" s="32"/>
      <c r="H139" s="32"/>
      <c r="I139" s="32"/>
      <c r="J139" s="32"/>
      <c r="K139" s="32"/>
      <c r="L139" s="32"/>
      <c r="M139" s="32"/>
      <c r="N139" s="32"/>
      <c r="O139" s="32"/>
      <c r="P139" s="32"/>
      <c r="Q139" s="32"/>
      <c r="R139" s="32"/>
      <c r="Y139" s="32"/>
    </row>
    <row r="140">
      <c r="A140" s="31" t="s">
        <v>8</v>
      </c>
      <c r="B140" s="31" t="s">
        <v>405</v>
      </c>
      <c r="C140" s="33" t="s">
        <v>427</v>
      </c>
      <c r="D140" s="31" t="s">
        <v>5</v>
      </c>
      <c r="E140" s="31" t="s">
        <v>31</v>
      </c>
      <c r="F140" s="33" t="s">
        <v>2360</v>
      </c>
      <c r="G140" s="32"/>
      <c r="H140" s="32"/>
      <c r="I140" s="32"/>
      <c r="J140" s="32"/>
      <c r="K140" s="32"/>
      <c r="L140" s="32"/>
      <c r="M140" s="32"/>
      <c r="N140" s="32"/>
      <c r="O140" s="32"/>
      <c r="P140" s="32"/>
      <c r="Q140" s="32"/>
      <c r="R140" s="32"/>
      <c r="Y140" s="32"/>
    </row>
    <row r="141">
      <c r="A141" s="31" t="s">
        <v>8</v>
      </c>
      <c r="B141" s="31" t="s">
        <v>405</v>
      </c>
      <c r="C141" s="33" t="s">
        <v>429</v>
      </c>
      <c r="D141" s="31" t="s">
        <v>5</v>
      </c>
      <c r="E141" s="31" t="s">
        <v>31</v>
      </c>
      <c r="F141" s="33" t="s">
        <v>2361</v>
      </c>
      <c r="G141" s="32"/>
      <c r="H141" s="32"/>
      <c r="I141" s="32"/>
      <c r="J141" s="32"/>
      <c r="K141" s="32"/>
      <c r="L141" s="32"/>
      <c r="M141" s="32"/>
      <c r="N141" s="32"/>
      <c r="O141" s="32"/>
      <c r="P141" s="32"/>
      <c r="Q141" s="32"/>
      <c r="R141" s="32"/>
      <c r="Y141" s="32"/>
    </row>
    <row r="142">
      <c r="A142" s="31" t="s">
        <v>8</v>
      </c>
      <c r="B142" s="31" t="s">
        <v>405</v>
      </c>
      <c r="C142" s="33" t="s">
        <v>323</v>
      </c>
      <c r="D142" s="31" t="s">
        <v>5</v>
      </c>
      <c r="E142" s="31" t="s">
        <v>31</v>
      </c>
      <c r="F142" s="33" t="s">
        <v>2362</v>
      </c>
      <c r="G142" s="32"/>
      <c r="H142" s="32"/>
      <c r="I142" s="32"/>
      <c r="J142" s="32"/>
      <c r="K142" s="32"/>
      <c r="L142" s="32"/>
      <c r="M142" s="32"/>
      <c r="N142" s="32"/>
      <c r="O142" s="32"/>
      <c r="P142" s="32"/>
      <c r="Q142" s="32"/>
      <c r="R142" s="32"/>
      <c r="Y142" s="32"/>
    </row>
    <row r="143">
      <c r="A143" s="31" t="s">
        <v>8</v>
      </c>
      <c r="B143" s="31" t="s">
        <v>405</v>
      </c>
      <c r="C143" s="33" t="s">
        <v>432</v>
      </c>
      <c r="D143" s="31" t="s">
        <v>5</v>
      </c>
      <c r="E143" s="31" t="s">
        <v>31</v>
      </c>
      <c r="F143" s="33" t="s">
        <v>2363</v>
      </c>
      <c r="G143" s="32"/>
      <c r="H143" s="32"/>
      <c r="I143" s="32"/>
      <c r="J143" s="32"/>
      <c r="K143" s="32"/>
      <c r="L143" s="32"/>
      <c r="M143" s="32"/>
      <c r="N143" s="32"/>
      <c r="O143" s="32"/>
      <c r="P143" s="32"/>
      <c r="Q143" s="32"/>
      <c r="R143" s="32"/>
      <c r="Y143" s="32"/>
    </row>
    <row r="144">
      <c r="A144" s="31" t="s">
        <v>8</v>
      </c>
      <c r="B144" s="31" t="s">
        <v>405</v>
      </c>
      <c r="C144" s="33" t="s">
        <v>434</v>
      </c>
      <c r="D144" s="31" t="s">
        <v>5</v>
      </c>
      <c r="E144" s="31" t="s">
        <v>31</v>
      </c>
      <c r="F144" s="33" t="s">
        <v>2364</v>
      </c>
      <c r="G144" s="32"/>
      <c r="H144" s="32"/>
      <c r="I144" s="32"/>
      <c r="J144" s="32"/>
      <c r="K144" s="32"/>
      <c r="L144" s="32"/>
      <c r="M144" s="32"/>
      <c r="N144" s="32"/>
      <c r="O144" s="32"/>
      <c r="P144" s="32"/>
      <c r="Q144" s="32"/>
      <c r="R144" s="32"/>
      <c r="Y144" s="32"/>
    </row>
    <row r="145">
      <c r="A145" s="31" t="s">
        <v>8</v>
      </c>
      <c r="B145" s="31" t="s">
        <v>405</v>
      </c>
      <c r="C145" s="33" t="s">
        <v>436</v>
      </c>
      <c r="D145" s="31" t="s">
        <v>5</v>
      </c>
      <c r="E145" s="31" t="s">
        <v>31</v>
      </c>
      <c r="F145" s="33" t="s">
        <v>2365</v>
      </c>
      <c r="G145" s="32"/>
      <c r="H145" s="32"/>
      <c r="I145" s="32"/>
      <c r="J145" s="32"/>
      <c r="K145" s="32"/>
      <c r="L145" s="32"/>
      <c r="M145" s="32"/>
      <c r="N145" s="32"/>
      <c r="O145" s="32"/>
      <c r="P145" s="32"/>
      <c r="Q145" s="32"/>
      <c r="R145" s="32"/>
      <c r="Y145" s="32"/>
    </row>
    <row r="146">
      <c r="A146" s="31" t="s">
        <v>8</v>
      </c>
      <c r="B146" s="31" t="s">
        <v>405</v>
      </c>
      <c r="C146" s="33" t="s">
        <v>438</v>
      </c>
      <c r="D146" s="31" t="s">
        <v>5</v>
      </c>
      <c r="E146" s="31" t="s">
        <v>31</v>
      </c>
      <c r="F146" s="33" t="s">
        <v>2366</v>
      </c>
      <c r="G146" s="32"/>
      <c r="H146" s="32"/>
      <c r="I146" s="32"/>
      <c r="J146" s="32"/>
      <c r="K146" s="32"/>
      <c r="L146" s="32"/>
      <c r="M146" s="32"/>
      <c r="N146" s="32"/>
      <c r="O146" s="32"/>
      <c r="P146" s="32"/>
      <c r="Q146" s="32"/>
      <c r="R146" s="32"/>
      <c r="Y146" s="32"/>
    </row>
    <row r="147">
      <c r="A147" s="31" t="s">
        <v>8</v>
      </c>
      <c r="B147" s="31" t="s">
        <v>405</v>
      </c>
      <c r="C147" s="33" t="s">
        <v>440</v>
      </c>
      <c r="D147" s="31" t="s">
        <v>5</v>
      </c>
      <c r="E147" s="31" t="s">
        <v>31</v>
      </c>
      <c r="F147" s="33" t="s">
        <v>2367</v>
      </c>
      <c r="G147" s="32"/>
      <c r="H147" s="32"/>
      <c r="I147" s="32"/>
      <c r="J147" s="32"/>
      <c r="K147" s="32"/>
      <c r="L147" s="32"/>
      <c r="M147" s="32"/>
      <c r="N147" s="32"/>
      <c r="O147" s="32"/>
      <c r="P147" s="32"/>
      <c r="Q147" s="32"/>
      <c r="R147" s="32"/>
      <c r="Y147" s="32"/>
    </row>
    <row r="148">
      <c r="A148" s="31" t="s">
        <v>8</v>
      </c>
      <c r="B148" s="31" t="s">
        <v>405</v>
      </c>
      <c r="C148" s="33" t="s">
        <v>442</v>
      </c>
      <c r="D148" s="31" t="s">
        <v>5</v>
      </c>
      <c r="E148" s="31" t="s">
        <v>31</v>
      </c>
      <c r="F148" s="33" t="s">
        <v>2368</v>
      </c>
      <c r="G148" s="32"/>
      <c r="H148" s="32"/>
      <c r="I148" s="32"/>
      <c r="J148" s="32"/>
      <c r="K148" s="32"/>
      <c r="L148" s="32"/>
      <c r="M148" s="32"/>
      <c r="N148" s="32"/>
      <c r="O148" s="32"/>
      <c r="P148" s="32"/>
      <c r="Q148" s="32"/>
      <c r="R148" s="32"/>
      <c r="Y148" s="32"/>
    </row>
    <row r="149">
      <c r="A149" s="31" t="s">
        <v>8</v>
      </c>
      <c r="B149" s="31" t="s">
        <v>405</v>
      </c>
      <c r="C149" s="33" t="s">
        <v>444</v>
      </c>
      <c r="D149" s="31" t="s">
        <v>5</v>
      </c>
      <c r="E149" s="31" t="s">
        <v>31</v>
      </c>
      <c r="F149" s="33" t="s">
        <v>2369</v>
      </c>
      <c r="G149" s="32"/>
      <c r="H149" s="32"/>
      <c r="I149" s="32"/>
      <c r="J149" s="32"/>
      <c r="K149" s="32"/>
      <c r="L149" s="32"/>
      <c r="M149" s="32"/>
      <c r="N149" s="32"/>
      <c r="O149" s="32"/>
      <c r="P149" s="32"/>
      <c r="Q149" s="32"/>
      <c r="R149" s="32"/>
      <c r="Y149" s="32"/>
    </row>
    <row r="150">
      <c r="A150" s="31" t="s">
        <v>8</v>
      </c>
      <c r="B150" s="31" t="s">
        <v>405</v>
      </c>
      <c r="C150" s="33" t="s">
        <v>446</v>
      </c>
      <c r="D150" s="31" t="s">
        <v>5</v>
      </c>
      <c r="E150" s="31" t="s">
        <v>31</v>
      </c>
      <c r="F150" s="33" t="s">
        <v>2370</v>
      </c>
      <c r="G150" s="32"/>
      <c r="H150" s="32"/>
      <c r="I150" s="32"/>
      <c r="J150" s="32"/>
      <c r="K150" s="32"/>
      <c r="L150" s="32"/>
      <c r="M150" s="32"/>
      <c r="N150" s="32"/>
      <c r="O150" s="32"/>
      <c r="P150" s="32"/>
      <c r="Q150" s="32"/>
      <c r="R150" s="32"/>
      <c r="Y150" s="32"/>
    </row>
    <row r="151">
      <c r="A151" s="31" t="s">
        <v>8</v>
      </c>
      <c r="B151" s="31" t="s">
        <v>405</v>
      </c>
      <c r="C151" s="33" t="s">
        <v>448</v>
      </c>
      <c r="D151" s="31" t="s">
        <v>5</v>
      </c>
      <c r="E151" s="31" t="s">
        <v>31</v>
      </c>
      <c r="F151" s="33" t="s">
        <v>2371</v>
      </c>
      <c r="G151" s="32"/>
      <c r="H151" s="32"/>
      <c r="I151" s="32"/>
      <c r="J151" s="32"/>
      <c r="K151" s="32"/>
      <c r="L151" s="32"/>
      <c r="M151" s="32"/>
      <c r="N151" s="32"/>
      <c r="O151" s="32"/>
      <c r="P151" s="32"/>
      <c r="Q151" s="32"/>
      <c r="R151" s="32"/>
      <c r="Y151" s="32"/>
    </row>
    <row r="152">
      <c r="A152" s="31" t="s">
        <v>9</v>
      </c>
      <c r="B152" s="31" t="s">
        <v>397</v>
      </c>
      <c r="C152" s="33" t="s">
        <v>1129</v>
      </c>
      <c r="D152" s="31" t="s">
        <v>5</v>
      </c>
      <c r="E152" s="31" t="s">
        <v>31</v>
      </c>
      <c r="F152" s="33" t="s">
        <v>2372</v>
      </c>
      <c r="G152" s="32"/>
      <c r="H152" s="32"/>
      <c r="I152" s="32"/>
      <c r="J152" s="32"/>
      <c r="K152" s="32"/>
      <c r="L152" s="32"/>
      <c r="M152" s="32"/>
      <c r="N152" s="32"/>
      <c r="O152" s="32"/>
      <c r="P152" s="32"/>
      <c r="Q152" s="32"/>
      <c r="R152" s="32"/>
      <c r="Y152" s="32"/>
    </row>
    <row r="153">
      <c r="A153" s="31" t="s">
        <v>9</v>
      </c>
      <c r="B153" s="31" t="s">
        <v>397</v>
      </c>
      <c r="C153" s="33" t="s">
        <v>1130</v>
      </c>
      <c r="D153" s="31" t="s">
        <v>5</v>
      </c>
      <c r="E153" s="31" t="s">
        <v>31</v>
      </c>
      <c r="F153" s="33" t="s">
        <v>2373</v>
      </c>
      <c r="G153" s="32"/>
      <c r="H153" s="32"/>
      <c r="I153" s="32"/>
      <c r="J153" s="32"/>
      <c r="K153" s="32"/>
      <c r="L153" s="32"/>
      <c r="M153" s="32"/>
      <c r="N153" s="32"/>
      <c r="O153" s="32"/>
      <c r="P153" s="32"/>
      <c r="Q153" s="32"/>
      <c r="R153" s="32"/>
      <c r="Y153" s="32"/>
    </row>
    <row r="154">
      <c r="A154" s="31" t="s">
        <v>9</v>
      </c>
      <c r="B154" s="31" t="s">
        <v>397</v>
      </c>
      <c r="C154" s="33" t="s">
        <v>1131</v>
      </c>
      <c r="D154" s="31" t="s">
        <v>5</v>
      </c>
      <c r="E154" s="31" t="s">
        <v>31</v>
      </c>
      <c r="F154" s="33" t="s">
        <v>2374</v>
      </c>
      <c r="G154" s="32"/>
      <c r="H154" s="32"/>
      <c r="I154" s="32"/>
      <c r="J154" s="32"/>
      <c r="K154" s="32"/>
      <c r="L154" s="32"/>
      <c r="M154" s="32"/>
      <c r="N154" s="32"/>
      <c r="O154" s="32"/>
      <c r="P154" s="32"/>
      <c r="Q154" s="32"/>
      <c r="R154" s="32"/>
      <c r="Y154" s="32"/>
    </row>
    <row r="155">
      <c r="A155" s="31" t="s">
        <v>9</v>
      </c>
      <c r="B155" s="31" t="s">
        <v>397</v>
      </c>
      <c r="C155" s="33" t="s">
        <v>1132</v>
      </c>
      <c r="D155" s="31" t="s">
        <v>5</v>
      </c>
      <c r="E155" s="31" t="s">
        <v>31</v>
      </c>
      <c r="F155" s="33" t="s">
        <v>2375</v>
      </c>
      <c r="G155" s="32"/>
      <c r="H155" s="32"/>
      <c r="I155" s="32"/>
      <c r="J155" s="32"/>
      <c r="K155" s="32"/>
      <c r="L155" s="32"/>
      <c r="M155" s="32"/>
      <c r="N155" s="32"/>
      <c r="O155" s="32"/>
      <c r="P155" s="32"/>
      <c r="Q155" s="32"/>
      <c r="R155" s="32"/>
      <c r="Y155" s="32"/>
    </row>
    <row r="156">
      <c r="A156" s="31" t="s">
        <v>9</v>
      </c>
      <c r="B156" s="31" t="s">
        <v>397</v>
      </c>
      <c r="C156" s="33" t="s">
        <v>409</v>
      </c>
      <c r="D156" s="31" t="s">
        <v>5</v>
      </c>
      <c r="E156" s="31" t="s">
        <v>31</v>
      </c>
      <c r="F156" s="33" t="s">
        <v>2376</v>
      </c>
      <c r="G156" s="32"/>
      <c r="H156" s="32"/>
      <c r="I156" s="32"/>
      <c r="J156" s="32"/>
      <c r="K156" s="32"/>
      <c r="L156" s="32"/>
      <c r="M156" s="32"/>
      <c r="N156" s="32"/>
      <c r="O156" s="32"/>
      <c r="P156" s="32"/>
      <c r="Q156" s="32"/>
      <c r="R156" s="32"/>
      <c r="Y156" s="32"/>
    </row>
    <row r="157">
      <c r="A157" s="31" t="s">
        <v>9</v>
      </c>
      <c r="B157" s="31" t="s">
        <v>397</v>
      </c>
      <c r="C157" s="33" t="s">
        <v>411</v>
      </c>
      <c r="D157" s="31" t="s">
        <v>5</v>
      </c>
      <c r="E157" s="31" t="s">
        <v>31</v>
      </c>
      <c r="F157" s="33" t="s">
        <v>2377</v>
      </c>
      <c r="G157" s="32"/>
      <c r="H157" s="32"/>
      <c r="I157" s="32"/>
      <c r="J157" s="32"/>
      <c r="K157" s="32"/>
      <c r="L157" s="32"/>
      <c r="M157" s="32"/>
      <c r="N157" s="32"/>
      <c r="O157" s="32"/>
      <c r="P157" s="32"/>
      <c r="Q157" s="32"/>
      <c r="R157" s="32"/>
      <c r="Y157" s="32"/>
    </row>
    <row r="158">
      <c r="A158" s="31" t="s">
        <v>9</v>
      </c>
      <c r="B158" s="31" t="s">
        <v>397</v>
      </c>
      <c r="C158" s="33" t="s">
        <v>413</v>
      </c>
      <c r="D158" s="31" t="s">
        <v>5</v>
      </c>
      <c r="E158" s="31" t="s">
        <v>31</v>
      </c>
      <c r="F158" s="33" t="s">
        <v>2378</v>
      </c>
      <c r="G158" s="32"/>
      <c r="H158" s="32"/>
      <c r="I158" s="32"/>
      <c r="J158" s="32"/>
      <c r="K158" s="32"/>
      <c r="L158" s="32"/>
      <c r="M158" s="32"/>
      <c r="N158" s="32"/>
      <c r="O158" s="32"/>
      <c r="P158" s="32"/>
      <c r="Q158" s="32"/>
      <c r="R158" s="32"/>
      <c r="Y158" s="32"/>
    </row>
    <row r="159">
      <c r="A159" s="31" t="s">
        <v>9</v>
      </c>
      <c r="B159" s="31" t="s">
        <v>397</v>
      </c>
      <c r="C159" s="33" t="s">
        <v>415</v>
      </c>
      <c r="D159" s="31" t="s">
        <v>5</v>
      </c>
      <c r="E159" s="31" t="s">
        <v>31</v>
      </c>
      <c r="F159" s="33" t="s">
        <v>2379</v>
      </c>
      <c r="G159" s="32"/>
      <c r="H159" s="32"/>
      <c r="I159" s="32"/>
      <c r="J159" s="32"/>
      <c r="K159" s="32"/>
      <c r="L159" s="32"/>
      <c r="M159" s="32"/>
      <c r="N159" s="32"/>
      <c r="O159" s="32"/>
      <c r="P159" s="32"/>
      <c r="Q159" s="32"/>
      <c r="R159" s="32"/>
      <c r="Y159" s="32"/>
    </row>
    <row r="160">
      <c r="A160" s="31" t="s">
        <v>9</v>
      </c>
      <c r="B160" s="31" t="s">
        <v>397</v>
      </c>
      <c r="C160" s="33" t="s">
        <v>417</v>
      </c>
      <c r="D160" s="31" t="s">
        <v>5</v>
      </c>
      <c r="E160" s="31" t="s">
        <v>31</v>
      </c>
      <c r="F160" s="33" t="s">
        <v>2380</v>
      </c>
      <c r="G160" s="32"/>
      <c r="H160" s="32"/>
      <c r="I160" s="32"/>
      <c r="J160" s="32"/>
      <c r="K160" s="32"/>
      <c r="L160" s="32"/>
      <c r="M160" s="32"/>
      <c r="N160" s="32"/>
      <c r="O160" s="32"/>
      <c r="P160" s="32"/>
      <c r="Q160" s="32"/>
      <c r="R160" s="32"/>
      <c r="Y160" s="32"/>
    </row>
    <row r="161">
      <c r="A161" s="31" t="s">
        <v>9</v>
      </c>
      <c r="B161" s="31" t="s">
        <v>397</v>
      </c>
      <c r="C161" s="33" t="s">
        <v>419</v>
      </c>
      <c r="D161" s="31" t="s">
        <v>5</v>
      </c>
      <c r="E161" s="31" t="s">
        <v>31</v>
      </c>
      <c r="F161" s="33" t="s">
        <v>2381</v>
      </c>
      <c r="G161" s="32"/>
      <c r="H161" s="32"/>
      <c r="I161" s="32"/>
      <c r="J161" s="32"/>
      <c r="K161" s="32"/>
      <c r="L161" s="32"/>
      <c r="M161" s="32"/>
      <c r="N161" s="32"/>
      <c r="O161" s="32"/>
      <c r="P161" s="32"/>
      <c r="Q161" s="32"/>
      <c r="R161" s="32"/>
      <c r="Y161" s="32"/>
    </row>
    <row r="162">
      <c r="A162" s="31" t="s">
        <v>9</v>
      </c>
      <c r="B162" s="31" t="s">
        <v>397</v>
      </c>
      <c r="C162" s="33" t="s">
        <v>421</v>
      </c>
      <c r="D162" s="31" t="s">
        <v>5</v>
      </c>
      <c r="E162" s="31" t="s">
        <v>31</v>
      </c>
      <c r="F162" s="33" t="s">
        <v>2382</v>
      </c>
      <c r="G162" s="32"/>
      <c r="H162" s="32"/>
      <c r="I162" s="32"/>
      <c r="J162" s="32"/>
      <c r="K162" s="32"/>
      <c r="L162" s="32"/>
      <c r="M162" s="32"/>
      <c r="N162" s="32"/>
      <c r="O162" s="32"/>
      <c r="P162" s="32"/>
      <c r="Q162" s="32"/>
      <c r="R162" s="32"/>
      <c r="Y162" s="32"/>
    </row>
    <row r="163">
      <c r="A163" s="31" t="s">
        <v>9</v>
      </c>
      <c r="B163" s="31" t="s">
        <v>397</v>
      </c>
      <c r="C163" s="33" t="s">
        <v>423</v>
      </c>
      <c r="D163" s="31" t="s">
        <v>5</v>
      </c>
      <c r="E163" s="31" t="s">
        <v>31</v>
      </c>
      <c r="F163" s="33" t="s">
        <v>2383</v>
      </c>
      <c r="G163" s="32"/>
      <c r="H163" s="32"/>
      <c r="I163" s="32"/>
      <c r="J163" s="32"/>
      <c r="K163" s="32"/>
      <c r="L163" s="32"/>
      <c r="M163" s="32"/>
      <c r="N163" s="32"/>
      <c r="O163" s="32"/>
      <c r="P163" s="32"/>
      <c r="Q163" s="32"/>
      <c r="R163" s="32"/>
      <c r="Y163" s="32"/>
    </row>
    <row r="164">
      <c r="A164" s="31" t="s">
        <v>9</v>
      </c>
      <c r="B164" s="31" t="s">
        <v>397</v>
      </c>
      <c r="C164" s="33" t="s">
        <v>425</v>
      </c>
      <c r="D164" s="31" t="s">
        <v>5</v>
      </c>
      <c r="E164" s="31" t="s">
        <v>31</v>
      </c>
      <c r="F164" s="33" t="s">
        <v>2384</v>
      </c>
      <c r="G164" s="32"/>
      <c r="H164" s="32"/>
      <c r="I164" s="32"/>
      <c r="J164" s="32"/>
      <c r="K164" s="32"/>
      <c r="L164" s="32"/>
      <c r="M164" s="32"/>
      <c r="N164" s="32"/>
      <c r="O164" s="32"/>
      <c r="P164" s="32"/>
      <c r="Q164" s="32"/>
      <c r="R164" s="32"/>
      <c r="Y164" s="32"/>
    </row>
    <row r="165">
      <c r="A165" s="31" t="s">
        <v>9</v>
      </c>
      <c r="B165" s="31" t="s">
        <v>397</v>
      </c>
      <c r="C165" s="33" t="s">
        <v>427</v>
      </c>
      <c r="D165" s="31" t="s">
        <v>5</v>
      </c>
      <c r="E165" s="31" t="s">
        <v>31</v>
      </c>
      <c r="F165" s="33" t="s">
        <v>2385</v>
      </c>
      <c r="G165" s="32"/>
      <c r="H165" s="32"/>
      <c r="I165" s="32"/>
      <c r="J165" s="32"/>
      <c r="K165" s="32"/>
      <c r="L165" s="32"/>
      <c r="M165" s="32"/>
      <c r="N165" s="32"/>
      <c r="O165" s="32"/>
      <c r="P165" s="32"/>
      <c r="Q165" s="32"/>
      <c r="R165" s="32"/>
      <c r="Y165" s="32"/>
    </row>
    <row r="166">
      <c r="A166" s="31" t="s">
        <v>9</v>
      </c>
      <c r="B166" s="31" t="s">
        <v>397</v>
      </c>
      <c r="C166" s="33" t="s">
        <v>429</v>
      </c>
      <c r="D166" s="31" t="s">
        <v>5</v>
      </c>
      <c r="E166" s="31" t="s">
        <v>31</v>
      </c>
      <c r="F166" s="33" t="s">
        <v>2386</v>
      </c>
      <c r="G166" s="32"/>
      <c r="H166" s="32"/>
      <c r="I166" s="32"/>
      <c r="J166" s="32"/>
      <c r="K166" s="32"/>
      <c r="L166" s="32"/>
      <c r="M166" s="32"/>
      <c r="N166" s="32"/>
      <c r="O166" s="32"/>
      <c r="P166" s="32"/>
      <c r="Q166" s="32"/>
      <c r="R166" s="32"/>
      <c r="Y166" s="32"/>
    </row>
    <row r="167">
      <c r="A167" s="31" t="s">
        <v>9</v>
      </c>
      <c r="B167" s="31" t="s">
        <v>397</v>
      </c>
      <c r="C167" s="33" t="s">
        <v>323</v>
      </c>
      <c r="D167" s="31" t="s">
        <v>5</v>
      </c>
      <c r="E167" s="31" t="s">
        <v>31</v>
      </c>
      <c r="F167" s="33" t="s">
        <v>2387</v>
      </c>
      <c r="G167" s="32"/>
      <c r="H167" s="32"/>
      <c r="I167" s="32"/>
      <c r="J167" s="32"/>
      <c r="K167" s="32"/>
      <c r="L167" s="32"/>
      <c r="M167" s="32"/>
      <c r="N167" s="32"/>
      <c r="O167" s="32"/>
      <c r="P167" s="32"/>
      <c r="Q167" s="32"/>
      <c r="R167" s="32"/>
      <c r="Y167" s="32"/>
    </row>
    <row r="168">
      <c r="A168" s="31" t="s">
        <v>9</v>
      </c>
      <c r="B168" s="31" t="s">
        <v>397</v>
      </c>
      <c r="C168" s="33" t="s">
        <v>432</v>
      </c>
      <c r="D168" s="31" t="s">
        <v>5</v>
      </c>
      <c r="E168" s="31" t="s">
        <v>31</v>
      </c>
      <c r="F168" s="33" t="s">
        <v>2388</v>
      </c>
      <c r="G168" s="32"/>
      <c r="H168" s="32"/>
      <c r="I168" s="32"/>
      <c r="J168" s="32"/>
      <c r="K168" s="32"/>
      <c r="L168" s="32"/>
      <c r="M168" s="32"/>
      <c r="N168" s="32"/>
      <c r="O168" s="32"/>
      <c r="P168" s="32"/>
      <c r="Q168" s="32"/>
      <c r="R168" s="32"/>
      <c r="Y168" s="32"/>
    </row>
    <row r="169">
      <c r="A169" s="31" t="s">
        <v>9</v>
      </c>
      <c r="B169" s="31" t="s">
        <v>397</v>
      </c>
      <c r="C169" s="33" t="s">
        <v>434</v>
      </c>
      <c r="D169" s="31" t="s">
        <v>5</v>
      </c>
      <c r="E169" s="31" t="s">
        <v>31</v>
      </c>
      <c r="F169" s="33" t="s">
        <v>2389</v>
      </c>
      <c r="G169" s="32"/>
      <c r="H169" s="32"/>
      <c r="I169" s="32"/>
      <c r="J169" s="32"/>
      <c r="K169" s="32"/>
      <c r="L169" s="32"/>
      <c r="M169" s="32"/>
      <c r="N169" s="32"/>
      <c r="O169" s="32"/>
      <c r="P169" s="32"/>
      <c r="Q169" s="32"/>
      <c r="R169" s="32"/>
      <c r="Y169" s="32"/>
    </row>
    <row r="170">
      <c r="A170" s="31" t="s">
        <v>9</v>
      </c>
      <c r="B170" s="31" t="s">
        <v>397</v>
      </c>
      <c r="C170" s="33" t="s">
        <v>436</v>
      </c>
      <c r="D170" s="31" t="s">
        <v>5</v>
      </c>
      <c r="E170" s="31" t="s">
        <v>31</v>
      </c>
      <c r="F170" s="33" t="s">
        <v>2390</v>
      </c>
      <c r="G170" s="32"/>
      <c r="H170" s="32"/>
      <c r="I170" s="32"/>
      <c r="J170" s="32"/>
      <c r="K170" s="32"/>
      <c r="L170" s="32"/>
      <c r="M170" s="32"/>
      <c r="N170" s="32"/>
      <c r="O170" s="32"/>
      <c r="P170" s="32"/>
      <c r="Q170" s="32"/>
      <c r="R170" s="32"/>
      <c r="Y170" s="32"/>
    </row>
    <row r="171">
      <c r="A171" s="31" t="s">
        <v>9</v>
      </c>
      <c r="B171" s="31" t="s">
        <v>397</v>
      </c>
      <c r="C171" s="33" t="s">
        <v>438</v>
      </c>
      <c r="D171" s="31" t="s">
        <v>5</v>
      </c>
      <c r="E171" s="31" t="s">
        <v>31</v>
      </c>
      <c r="F171" s="33" t="s">
        <v>2391</v>
      </c>
      <c r="G171" s="32"/>
      <c r="H171" s="32"/>
      <c r="I171" s="32"/>
      <c r="J171" s="32"/>
      <c r="K171" s="32"/>
      <c r="L171" s="32"/>
      <c r="M171" s="32"/>
      <c r="N171" s="32"/>
      <c r="O171" s="32"/>
      <c r="P171" s="32"/>
      <c r="Q171" s="32"/>
      <c r="R171" s="32"/>
      <c r="Y171" s="32"/>
    </row>
    <row r="172">
      <c r="A172" s="31" t="s">
        <v>9</v>
      </c>
      <c r="B172" s="31" t="s">
        <v>397</v>
      </c>
      <c r="C172" s="33" t="s">
        <v>440</v>
      </c>
      <c r="D172" s="31" t="s">
        <v>5</v>
      </c>
      <c r="E172" s="31" t="s">
        <v>31</v>
      </c>
      <c r="F172" s="33" t="s">
        <v>2392</v>
      </c>
      <c r="G172" s="32"/>
      <c r="H172" s="32"/>
      <c r="I172" s="32"/>
      <c r="J172" s="32"/>
      <c r="K172" s="32"/>
      <c r="L172" s="32"/>
      <c r="M172" s="32"/>
      <c r="N172" s="32"/>
      <c r="O172" s="32"/>
      <c r="P172" s="32"/>
      <c r="Q172" s="32"/>
      <c r="R172" s="32"/>
      <c r="Y172" s="32"/>
    </row>
    <row r="173">
      <c r="A173" s="31" t="s">
        <v>9</v>
      </c>
      <c r="B173" s="31" t="s">
        <v>397</v>
      </c>
      <c r="C173" s="33" t="s">
        <v>442</v>
      </c>
      <c r="D173" s="31" t="s">
        <v>5</v>
      </c>
      <c r="E173" s="31" t="s">
        <v>31</v>
      </c>
      <c r="F173" s="33" t="s">
        <v>2393</v>
      </c>
      <c r="G173" s="32"/>
      <c r="H173" s="32"/>
      <c r="I173" s="32"/>
      <c r="J173" s="32"/>
      <c r="K173" s="32"/>
      <c r="L173" s="32"/>
      <c r="M173" s="32"/>
      <c r="N173" s="32"/>
      <c r="O173" s="32"/>
      <c r="P173" s="32"/>
      <c r="Q173" s="32"/>
      <c r="R173" s="32"/>
      <c r="Y173" s="32"/>
    </row>
    <row r="174">
      <c r="A174" s="31" t="s">
        <v>9</v>
      </c>
      <c r="B174" s="31" t="s">
        <v>397</v>
      </c>
      <c r="C174" s="33" t="s">
        <v>444</v>
      </c>
      <c r="D174" s="31" t="s">
        <v>5</v>
      </c>
      <c r="E174" s="31" t="s">
        <v>31</v>
      </c>
      <c r="F174" s="33" t="s">
        <v>2394</v>
      </c>
      <c r="G174" s="32"/>
      <c r="H174" s="32"/>
      <c r="I174" s="32"/>
      <c r="J174" s="32"/>
      <c r="K174" s="32"/>
      <c r="L174" s="32"/>
      <c r="M174" s="32"/>
      <c r="N174" s="32"/>
      <c r="O174" s="32"/>
      <c r="P174" s="32"/>
      <c r="Q174" s="32"/>
      <c r="R174" s="32"/>
      <c r="Y174" s="32"/>
    </row>
    <row r="175">
      <c r="A175" s="31" t="s">
        <v>9</v>
      </c>
      <c r="B175" s="31" t="s">
        <v>397</v>
      </c>
      <c r="C175" s="33" t="s">
        <v>446</v>
      </c>
      <c r="D175" s="31" t="s">
        <v>5</v>
      </c>
      <c r="E175" s="31" t="s">
        <v>31</v>
      </c>
      <c r="F175" s="33" t="s">
        <v>2395</v>
      </c>
      <c r="G175" s="32"/>
      <c r="H175" s="32"/>
      <c r="I175" s="32"/>
      <c r="J175" s="32"/>
      <c r="K175" s="32"/>
      <c r="L175" s="32"/>
      <c r="M175" s="32"/>
      <c r="N175" s="32"/>
      <c r="O175" s="32"/>
      <c r="P175" s="32"/>
      <c r="Q175" s="32"/>
      <c r="R175" s="32"/>
      <c r="Y175" s="32"/>
    </row>
    <row r="176">
      <c r="A176" s="31" t="s">
        <v>9</v>
      </c>
      <c r="B176" s="31" t="s">
        <v>397</v>
      </c>
      <c r="C176" s="33" t="s">
        <v>448</v>
      </c>
      <c r="D176" s="31" t="s">
        <v>5</v>
      </c>
      <c r="E176" s="31" t="s">
        <v>31</v>
      </c>
      <c r="F176" s="33" t="s">
        <v>2396</v>
      </c>
      <c r="G176" s="32"/>
      <c r="H176" s="32"/>
      <c r="I176" s="32"/>
      <c r="J176" s="32"/>
      <c r="K176" s="32"/>
      <c r="L176" s="32"/>
      <c r="M176" s="32"/>
      <c r="N176" s="32"/>
      <c r="O176" s="32"/>
      <c r="P176" s="32"/>
      <c r="Q176" s="32"/>
      <c r="R176" s="32"/>
      <c r="Y176" s="32"/>
    </row>
    <row r="177">
      <c r="A177" s="31" t="s">
        <v>10</v>
      </c>
      <c r="B177" s="31" t="s">
        <v>388</v>
      </c>
      <c r="C177" s="33" t="s">
        <v>1129</v>
      </c>
      <c r="D177" s="31" t="s">
        <v>5</v>
      </c>
      <c r="E177" s="31" t="s">
        <v>31</v>
      </c>
      <c r="F177" s="33" t="s">
        <v>2397</v>
      </c>
      <c r="G177" s="32"/>
      <c r="H177" s="32"/>
      <c r="I177" s="32"/>
      <c r="J177" s="32"/>
      <c r="K177" s="32"/>
      <c r="L177" s="32"/>
      <c r="M177" s="32"/>
      <c r="N177" s="32"/>
      <c r="O177" s="32"/>
      <c r="P177" s="32"/>
      <c r="Q177" s="32"/>
      <c r="R177" s="32"/>
      <c r="Y177" s="32"/>
    </row>
    <row r="178">
      <c r="A178" s="31" t="s">
        <v>10</v>
      </c>
      <c r="B178" s="31" t="s">
        <v>388</v>
      </c>
      <c r="C178" s="33" t="s">
        <v>1130</v>
      </c>
      <c r="D178" s="31" t="s">
        <v>5</v>
      </c>
      <c r="E178" s="31" t="s">
        <v>31</v>
      </c>
      <c r="F178" s="33" t="s">
        <v>2398</v>
      </c>
      <c r="G178" s="32"/>
      <c r="H178" s="32"/>
      <c r="I178" s="32"/>
      <c r="J178" s="32"/>
      <c r="K178" s="32"/>
      <c r="L178" s="32"/>
      <c r="M178" s="32"/>
      <c r="N178" s="32"/>
      <c r="O178" s="32"/>
      <c r="P178" s="32"/>
      <c r="Q178" s="32"/>
      <c r="R178" s="32"/>
      <c r="Y178" s="32"/>
    </row>
    <row r="179">
      <c r="A179" s="31" t="s">
        <v>10</v>
      </c>
      <c r="B179" s="31" t="s">
        <v>388</v>
      </c>
      <c r="C179" s="33" t="s">
        <v>1131</v>
      </c>
      <c r="D179" s="31" t="s">
        <v>5</v>
      </c>
      <c r="E179" s="31" t="s">
        <v>31</v>
      </c>
      <c r="F179" s="33" t="s">
        <v>2399</v>
      </c>
      <c r="G179" s="32"/>
      <c r="H179" s="32"/>
      <c r="I179" s="32"/>
      <c r="J179" s="32"/>
      <c r="K179" s="32"/>
      <c r="L179" s="32"/>
      <c r="M179" s="32"/>
      <c r="N179" s="32"/>
      <c r="O179" s="32"/>
      <c r="P179" s="32"/>
      <c r="Q179" s="32"/>
      <c r="R179" s="32"/>
      <c r="Y179" s="32"/>
    </row>
    <row r="180">
      <c r="A180" s="31" t="s">
        <v>10</v>
      </c>
      <c r="B180" s="31" t="s">
        <v>388</v>
      </c>
      <c r="C180" s="33" t="s">
        <v>1132</v>
      </c>
      <c r="D180" s="31" t="s">
        <v>5</v>
      </c>
      <c r="E180" s="31" t="s">
        <v>31</v>
      </c>
      <c r="F180" s="33" t="s">
        <v>2400</v>
      </c>
      <c r="G180" s="32"/>
      <c r="H180" s="32"/>
      <c r="I180" s="32"/>
      <c r="J180" s="32"/>
      <c r="K180" s="32"/>
      <c r="L180" s="32"/>
      <c r="M180" s="32"/>
      <c r="N180" s="32"/>
      <c r="O180" s="32"/>
      <c r="P180" s="32"/>
      <c r="Q180" s="32"/>
      <c r="R180" s="32"/>
      <c r="Y180" s="32"/>
    </row>
    <row r="181">
      <c r="A181" s="31" t="s">
        <v>10</v>
      </c>
      <c r="B181" s="31" t="s">
        <v>388</v>
      </c>
      <c r="C181" s="33" t="s">
        <v>409</v>
      </c>
      <c r="D181" s="31" t="s">
        <v>5</v>
      </c>
      <c r="E181" s="31" t="s">
        <v>31</v>
      </c>
      <c r="F181" s="33" t="s">
        <v>2401</v>
      </c>
      <c r="G181" s="32"/>
      <c r="H181" s="32"/>
      <c r="I181" s="32"/>
      <c r="J181" s="32"/>
      <c r="K181" s="32"/>
      <c r="L181" s="32"/>
      <c r="M181" s="32"/>
      <c r="N181" s="32"/>
      <c r="O181" s="32"/>
      <c r="P181" s="32"/>
      <c r="Q181" s="32"/>
      <c r="R181" s="32"/>
      <c r="Y181" s="32"/>
    </row>
    <row r="182">
      <c r="A182" s="31" t="s">
        <v>10</v>
      </c>
      <c r="B182" s="31" t="s">
        <v>388</v>
      </c>
      <c r="C182" s="33" t="s">
        <v>411</v>
      </c>
      <c r="D182" s="31" t="s">
        <v>5</v>
      </c>
      <c r="E182" s="31" t="s">
        <v>31</v>
      </c>
      <c r="F182" s="33" t="s">
        <v>2402</v>
      </c>
      <c r="G182" s="32"/>
      <c r="H182" s="32"/>
      <c r="I182" s="32"/>
      <c r="J182" s="32"/>
      <c r="K182" s="32"/>
      <c r="L182" s="32"/>
      <c r="M182" s="32"/>
      <c r="N182" s="32"/>
      <c r="O182" s="32"/>
      <c r="P182" s="32"/>
      <c r="Q182" s="32"/>
      <c r="R182" s="32"/>
      <c r="Y182" s="32"/>
    </row>
    <row r="183">
      <c r="A183" s="31" t="s">
        <v>10</v>
      </c>
      <c r="B183" s="31" t="s">
        <v>388</v>
      </c>
      <c r="C183" s="33" t="s">
        <v>413</v>
      </c>
      <c r="D183" s="31" t="s">
        <v>5</v>
      </c>
      <c r="E183" s="31" t="s">
        <v>31</v>
      </c>
      <c r="F183" s="33" t="s">
        <v>2403</v>
      </c>
      <c r="G183" s="32"/>
      <c r="H183" s="32"/>
      <c r="I183" s="32"/>
      <c r="J183" s="32"/>
      <c r="K183" s="32"/>
      <c r="L183" s="32"/>
      <c r="M183" s="32"/>
      <c r="N183" s="32"/>
      <c r="O183" s="32"/>
      <c r="P183" s="32"/>
      <c r="Q183" s="32"/>
      <c r="R183" s="32"/>
      <c r="Y183" s="32"/>
    </row>
    <row r="184">
      <c r="A184" s="31" t="s">
        <v>10</v>
      </c>
      <c r="B184" s="31" t="s">
        <v>388</v>
      </c>
      <c r="C184" s="33" t="s">
        <v>415</v>
      </c>
      <c r="D184" s="31" t="s">
        <v>5</v>
      </c>
      <c r="E184" s="31" t="s">
        <v>31</v>
      </c>
      <c r="F184" s="33" t="s">
        <v>2404</v>
      </c>
      <c r="G184" s="32"/>
      <c r="H184" s="32"/>
      <c r="I184" s="32"/>
      <c r="J184" s="32"/>
      <c r="K184" s="32"/>
      <c r="L184" s="32"/>
      <c r="M184" s="32"/>
      <c r="N184" s="32"/>
      <c r="O184" s="32"/>
      <c r="P184" s="32"/>
      <c r="Q184" s="32"/>
      <c r="R184" s="32"/>
      <c r="Y184" s="32"/>
    </row>
    <row r="185">
      <c r="A185" s="31" t="s">
        <v>10</v>
      </c>
      <c r="B185" s="31" t="s">
        <v>388</v>
      </c>
      <c r="C185" s="33" t="s">
        <v>417</v>
      </c>
      <c r="D185" s="31" t="s">
        <v>5</v>
      </c>
      <c r="E185" s="31" t="s">
        <v>31</v>
      </c>
      <c r="F185" s="33" t="s">
        <v>2405</v>
      </c>
      <c r="G185" s="32"/>
      <c r="H185" s="32"/>
      <c r="I185" s="32"/>
      <c r="J185" s="32"/>
      <c r="K185" s="32"/>
      <c r="L185" s="32"/>
      <c r="M185" s="32"/>
      <c r="N185" s="32"/>
      <c r="O185" s="32"/>
      <c r="P185" s="32"/>
      <c r="Q185" s="32"/>
      <c r="R185" s="32"/>
      <c r="Y185" s="32"/>
    </row>
    <row r="186">
      <c r="A186" s="31" t="s">
        <v>10</v>
      </c>
      <c r="B186" s="31" t="s">
        <v>388</v>
      </c>
      <c r="C186" s="33" t="s">
        <v>419</v>
      </c>
      <c r="D186" s="31" t="s">
        <v>5</v>
      </c>
      <c r="E186" s="31" t="s">
        <v>31</v>
      </c>
      <c r="F186" s="33" t="s">
        <v>2406</v>
      </c>
      <c r="G186" s="32"/>
      <c r="H186" s="32"/>
      <c r="I186" s="32"/>
      <c r="J186" s="32"/>
      <c r="K186" s="32"/>
      <c r="L186" s="32"/>
      <c r="M186" s="32"/>
      <c r="N186" s="32"/>
      <c r="O186" s="32"/>
      <c r="P186" s="32"/>
      <c r="Q186" s="32"/>
      <c r="R186" s="32"/>
      <c r="Y186" s="32"/>
    </row>
    <row r="187">
      <c r="A187" s="31" t="s">
        <v>10</v>
      </c>
      <c r="B187" s="31" t="s">
        <v>388</v>
      </c>
      <c r="C187" s="33" t="s">
        <v>421</v>
      </c>
      <c r="D187" s="31" t="s">
        <v>5</v>
      </c>
      <c r="E187" s="31" t="s">
        <v>31</v>
      </c>
      <c r="F187" s="33" t="s">
        <v>2407</v>
      </c>
      <c r="G187" s="32"/>
      <c r="H187" s="32"/>
      <c r="I187" s="32"/>
      <c r="J187" s="32"/>
      <c r="K187" s="32"/>
      <c r="L187" s="32"/>
      <c r="M187" s="32"/>
      <c r="N187" s="32"/>
      <c r="O187" s="32"/>
      <c r="P187" s="32"/>
      <c r="Q187" s="32"/>
      <c r="R187" s="32"/>
      <c r="Y187" s="32"/>
    </row>
    <row r="188">
      <c r="A188" s="31" t="s">
        <v>10</v>
      </c>
      <c r="B188" s="31" t="s">
        <v>388</v>
      </c>
      <c r="C188" s="33" t="s">
        <v>423</v>
      </c>
      <c r="D188" s="31" t="s">
        <v>5</v>
      </c>
      <c r="E188" s="31" t="s">
        <v>31</v>
      </c>
      <c r="F188" s="33" t="s">
        <v>2408</v>
      </c>
      <c r="G188" s="32"/>
      <c r="H188" s="32"/>
      <c r="I188" s="32"/>
      <c r="J188" s="32"/>
      <c r="K188" s="32"/>
      <c r="L188" s="32"/>
      <c r="M188" s="32"/>
      <c r="N188" s="32"/>
      <c r="O188" s="32"/>
      <c r="P188" s="32"/>
      <c r="Q188" s="32"/>
      <c r="R188" s="32"/>
      <c r="Y188" s="32"/>
    </row>
    <row r="189">
      <c r="A189" s="31" t="s">
        <v>10</v>
      </c>
      <c r="B189" s="31" t="s">
        <v>388</v>
      </c>
      <c r="C189" s="33" t="s">
        <v>425</v>
      </c>
      <c r="D189" s="31" t="s">
        <v>5</v>
      </c>
      <c r="E189" s="31" t="s">
        <v>31</v>
      </c>
      <c r="F189" s="33" t="s">
        <v>2409</v>
      </c>
      <c r="G189" s="32"/>
      <c r="H189" s="32"/>
      <c r="I189" s="32"/>
      <c r="J189" s="32"/>
      <c r="K189" s="32"/>
      <c r="L189" s="32"/>
      <c r="M189" s="32"/>
      <c r="N189" s="32"/>
      <c r="O189" s="32"/>
      <c r="P189" s="32"/>
      <c r="Q189" s="32"/>
      <c r="R189" s="32"/>
      <c r="Y189" s="32"/>
    </row>
    <row r="190">
      <c r="A190" s="31" t="s">
        <v>10</v>
      </c>
      <c r="B190" s="31" t="s">
        <v>388</v>
      </c>
      <c r="C190" s="33" t="s">
        <v>427</v>
      </c>
      <c r="D190" s="31" t="s">
        <v>5</v>
      </c>
      <c r="E190" s="31" t="s">
        <v>31</v>
      </c>
      <c r="F190" s="33" t="s">
        <v>2410</v>
      </c>
      <c r="G190" s="32"/>
      <c r="H190" s="32"/>
      <c r="I190" s="32"/>
      <c r="J190" s="32"/>
      <c r="K190" s="32"/>
      <c r="L190" s="32"/>
      <c r="M190" s="32"/>
      <c r="N190" s="32"/>
      <c r="O190" s="32"/>
      <c r="P190" s="32"/>
      <c r="Q190" s="32"/>
      <c r="R190" s="32"/>
      <c r="Y190" s="32"/>
    </row>
    <row r="191">
      <c r="A191" s="31" t="s">
        <v>10</v>
      </c>
      <c r="B191" s="31" t="s">
        <v>388</v>
      </c>
      <c r="C191" s="33" t="s">
        <v>429</v>
      </c>
      <c r="D191" s="31" t="s">
        <v>5</v>
      </c>
      <c r="E191" s="31" t="s">
        <v>31</v>
      </c>
      <c r="F191" s="33" t="s">
        <v>2411</v>
      </c>
      <c r="G191" s="32"/>
      <c r="H191" s="32"/>
      <c r="I191" s="32"/>
      <c r="J191" s="32"/>
      <c r="K191" s="32"/>
      <c r="L191" s="32"/>
      <c r="M191" s="32"/>
      <c r="N191" s="32"/>
      <c r="O191" s="32"/>
      <c r="P191" s="32"/>
      <c r="Q191" s="32"/>
      <c r="R191" s="32"/>
      <c r="Y191" s="32"/>
    </row>
    <row r="192">
      <c r="A192" s="31" t="s">
        <v>10</v>
      </c>
      <c r="B192" s="31" t="s">
        <v>388</v>
      </c>
      <c r="C192" s="33" t="s">
        <v>323</v>
      </c>
      <c r="D192" s="31" t="s">
        <v>5</v>
      </c>
      <c r="E192" s="31" t="s">
        <v>31</v>
      </c>
      <c r="F192" s="33" t="s">
        <v>2412</v>
      </c>
      <c r="G192" s="32"/>
      <c r="H192" s="32"/>
      <c r="I192" s="32"/>
      <c r="J192" s="32"/>
      <c r="K192" s="32"/>
      <c r="L192" s="32"/>
      <c r="M192" s="32"/>
      <c r="N192" s="32"/>
      <c r="O192" s="32"/>
      <c r="P192" s="32"/>
      <c r="Q192" s="32"/>
      <c r="R192" s="32"/>
      <c r="Y192" s="32"/>
    </row>
    <row r="193">
      <c r="A193" s="31" t="s">
        <v>10</v>
      </c>
      <c r="B193" s="31" t="s">
        <v>388</v>
      </c>
      <c r="C193" s="33" t="s">
        <v>432</v>
      </c>
      <c r="D193" s="31" t="s">
        <v>5</v>
      </c>
      <c r="E193" s="31" t="s">
        <v>31</v>
      </c>
      <c r="F193" s="33" t="s">
        <v>2413</v>
      </c>
      <c r="G193" s="32"/>
      <c r="H193" s="32"/>
      <c r="I193" s="32"/>
      <c r="J193" s="32"/>
      <c r="K193" s="32"/>
      <c r="L193" s="32"/>
      <c r="M193" s="32"/>
      <c r="N193" s="32"/>
      <c r="O193" s="32"/>
      <c r="P193" s="32"/>
      <c r="Q193" s="32"/>
      <c r="R193" s="32"/>
      <c r="Y193" s="32"/>
    </row>
    <row r="194">
      <c r="A194" s="31" t="s">
        <v>10</v>
      </c>
      <c r="B194" s="31" t="s">
        <v>388</v>
      </c>
      <c r="C194" s="33" t="s">
        <v>434</v>
      </c>
      <c r="D194" s="31" t="s">
        <v>5</v>
      </c>
      <c r="E194" s="31" t="s">
        <v>31</v>
      </c>
      <c r="F194" s="33" t="s">
        <v>2414</v>
      </c>
      <c r="G194" s="32"/>
      <c r="H194" s="32"/>
      <c r="I194" s="32"/>
      <c r="J194" s="32"/>
      <c r="K194" s="32"/>
      <c r="L194" s="32"/>
      <c r="M194" s="32"/>
      <c r="N194" s="32"/>
      <c r="O194" s="32"/>
      <c r="P194" s="32"/>
      <c r="Q194" s="32"/>
      <c r="R194" s="32"/>
      <c r="Y194" s="32"/>
    </row>
    <row r="195">
      <c r="A195" s="31" t="s">
        <v>10</v>
      </c>
      <c r="B195" s="31" t="s">
        <v>388</v>
      </c>
      <c r="C195" s="33" t="s">
        <v>436</v>
      </c>
      <c r="D195" s="31" t="s">
        <v>5</v>
      </c>
      <c r="E195" s="31" t="s">
        <v>31</v>
      </c>
      <c r="F195" s="33" t="s">
        <v>2415</v>
      </c>
      <c r="G195" s="32"/>
      <c r="H195" s="32"/>
      <c r="I195" s="32"/>
      <c r="J195" s="32"/>
      <c r="K195" s="32"/>
      <c r="L195" s="32"/>
      <c r="M195" s="32"/>
      <c r="N195" s="32"/>
      <c r="O195" s="32"/>
      <c r="P195" s="32"/>
      <c r="Q195" s="32"/>
      <c r="R195" s="32"/>
      <c r="Y195" s="32"/>
    </row>
    <row r="196">
      <c r="A196" s="31" t="s">
        <v>10</v>
      </c>
      <c r="B196" s="31" t="s">
        <v>388</v>
      </c>
      <c r="C196" s="33" t="s">
        <v>438</v>
      </c>
      <c r="D196" s="31" t="s">
        <v>5</v>
      </c>
      <c r="E196" s="31" t="s">
        <v>31</v>
      </c>
      <c r="F196" s="33" t="s">
        <v>2416</v>
      </c>
      <c r="G196" s="32"/>
      <c r="H196" s="32"/>
      <c r="I196" s="32"/>
      <c r="J196" s="32"/>
      <c r="K196" s="32"/>
      <c r="L196" s="32"/>
      <c r="M196" s="32"/>
      <c r="N196" s="32"/>
      <c r="O196" s="32"/>
      <c r="P196" s="32"/>
      <c r="Q196" s="32"/>
      <c r="R196" s="32"/>
      <c r="Y196" s="32"/>
    </row>
    <row r="197">
      <c r="A197" s="31" t="s">
        <v>10</v>
      </c>
      <c r="B197" s="31" t="s">
        <v>388</v>
      </c>
      <c r="C197" s="33" t="s">
        <v>440</v>
      </c>
      <c r="D197" s="31" t="s">
        <v>5</v>
      </c>
      <c r="E197" s="31" t="s">
        <v>31</v>
      </c>
      <c r="F197" s="33" t="s">
        <v>2417</v>
      </c>
      <c r="G197" s="32"/>
      <c r="H197" s="32"/>
      <c r="I197" s="32"/>
      <c r="J197" s="32"/>
      <c r="K197" s="32"/>
      <c r="L197" s="32"/>
      <c r="M197" s="32"/>
      <c r="N197" s="32"/>
      <c r="O197" s="32"/>
      <c r="P197" s="32"/>
      <c r="Q197" s="32"/>
      <c r="R197" s="32"/>
      <c r="Y197" s="32"/>
    </row>
    <row r="198">
      <c r="A198" s="31" t="s">
        <v>10</v>
      </c>
      <c r="B198" s="31" t="s">
        <v>388</v>
      </c>
      <c r="C198" s="33" t="s">
        <v>442</v>
      </c>
      <c r="D198" s="31" t="s">
        <v>5</v>
      </c>
      <c r="E198" s="31" t="s">
        <v>31</v>
      </c>
      <c r="F198" s="33" t="s">
        <v>2418</v>
      </c>
      <c r="G198" s="32"/>
      <c r="H198" s="32"/>
      <c r="I198" s="32"/>
      <c r="J198" s="32"/>
      <c r="K198" s="32"/>
      <c r="L198" s="32"/>
      <c r="M198" s="32"/>
      <c r="N198" s="32"/>
      <c r="O198" s="32"/>
      <c r="P198" s="32"/>
      <c r="Q198" s="32"/>
      <c r="R198" s="32"/>
      <c r="Y198" s="32"/>
    </row>
    <row r="199">
      <c r="A199" s="31" t="s">
        <v>10</v>
      </c>
      <c r="B199" s="31" t="s">
        <v>388</v>
      </c>
      <c r="C199" s="33" t="s">
        <v>444</v>
      </c>
      <c r="D199" s="31" t="s">
        <v>5</v>
      </c>
      <c r="E199" s="31" t="s">
        <v>31</v>
      </c>
      <c r="F199" s="33" t="s">
        <v>2419</v>
      </c>
      <c r="G199" s="32"/>
      <c r="H199" s="32"/>
      <c r="I199" s="32"/>
      <c r="J199" s="32"/>
      <c r="K199" s="32"/>
      <c r="L199" s="32"/>
      <c r="M199" s="32"/>
      <c r="N199" s="32"/>
      <c r="O199" s="32"/>
      <c r="P199" s="32"/>
      <c r="Q199" s="32"/>
      <c r="R199" s="32"/>
      <c r="Y199" s="32"/>
    </row>
    <row r="200">
      <c r="A200" s="31" t="s">
        <v>10</v>
      </c>
      <c r="B200" s="31" t="s">
        <v>388</v>
      </c>
      <c r="C200" s="33" t="s">
        <v>446</v>
      </c>
      <c r="D200" s="31" t="s">
        <v>5</v>
      </c>
      <c r="E200" s="31" t="s">
        <v>31</v>
      </c>
      <c r="F200" s="33" t="s">
        <v>2420</v>
      </c>
      <c r="G200" s="32"/>
      <c r="H200" s="32"/>
      <c r="I200" s="32"/>
      <c r="J200" s="32"/>
      <c r="K200" s="32"/>
      <c r="L200" s="32"/>
      <c r="M200" s="32"/>
      <c r="N200" s="32"/>
      <c r="O200" s="32"/>
      <c r="P200" s="32"/>
      <c r="Q200" s="32"/>
      <c r="R200" s="32"/>
      <c r="Y200" s="32"/>
    </row>
    <row r="201">
      <c r="A201" s="31" t="s">
        <v>10</v>
      </c>
      <c r="B201" s="31" t="s">
        <v>388</v>
      </c>
      <c r="C201" s="33" t="s">
        <v>448</v>
      </c>
      <c r="D201" s="31" t="s">
        <v>5</v>
      </c>
      <c r="E201" s="31" t="s">
        <v>31</v>
      </c>
      <c r="F201" s="33" t="s">
        <v>2421</v>
      </c>
      <c r="G201" s="32"/>
      <c r="H201" s="32"/>
      <c r="I201" s="32"/>
      <c r="J201" s="32"/>
      <c r="K201" s="32"/>
      <c r="L201" s="32"/>
      <c r="M201" s="32"/>
      <c r="N201" s="32"/>
      <c r="O201" s="32"/>
      <c r="P201" s="32"/>
      <c r="Q201" s="32"/>
      <c r="R201" s="32"/>
      <c r="Y201" s="32"/>
    </row>
    <row r="202">
      <c r="A202" s="31" t="s">
        <v>11</v>
      </c>
      <c r="B202" s="31" t="s">
        <v>402</v>
      </c>
      <c r="C202" s="33" t="s">
        <v>1129</v>
      </c>
      <c r="D202" s="31" t="s">
        <v>5</v>
      </c>
      <c r="E202" s="31" t="s">
        <v>31</v>
      </c>
      <c r="F202" s="33" t="s">
        <v>2422</v>
      </c>
      <c r="G202" s="32"/>
      <c r="H202" s="32"/>
      <c r="I202" s="32"/>
      <c r="J202" s="32"/>
      <c r="K202" s="32"/>
      <c r="L202" s="32"/>
      <c r="M202" s="32"/>
      <c r="N202" s="32"/>
      <c r="O202" s="32"/>
      <c r="P202" s="32"/>
      <c r="Q202" s="32"/>
      <c r="R202" s="32"/>
      <c r="Y202" s="32"/>
    </row>
    <row r="203">
      <c r="A203" s="31" t="s">
        <v>11</v>
      </c>
      <c r="B203" s="31" t="s">
        <v>402</v>
      </c>
      <c r="C203" s="33" t="s">
        <v>1130</v>
      </c>
      <c r="D203" s="31" t="s">
        <v>5</v>
      </c>
      <c r="E203" s="31" t="s">
        <v>31</v>
      </c>
      <c r="F203" s="33" t="s">
        <v>2423</v>
      </c>
      <c r="G203" s="32"/>
      <c r="H203" s="32"/>
      <c r="I203" s="32"/>
      <c r="J203" s="32"/>
      <c r="K203" s="32"/>
      <c r="L203" s="32"/>
      <c r="M203" s="32"/>
      <c r="N203" s="32"/>
      <c r="O203" s="32"/>
      <c r="P203" s="32"/>
      <c r="Q203" s="32"/>
      <c r="R203" s="32"/>
      <c r="Y203" s="32"/>
    </row>
    <row r="204">
      <c r="A204" s="31" t="s">
        <v>11</v>
      </c>
      <c r="B204" s="31" t="s">
        <v>402</v>
      </c>
      <c r="C204" s="33" t="s">
        <v>1131</v>
      </c>
      <c r="D204" s="31" t="s">
        <v>5</v>
      </c>
      <c r="E204" s="31" t="s">
        <v>31</v>
      </c>
      <c r="F204" s="33" t="s">
        <v>2424</v>
      </c>
      <c r="G204" s="32"/>
      <c r="H204" s="32"/>
      <c r="I204" s="32"/>
      <c r="J204" s="32"/>
      <c r="K204" s="32"/>
      <c r="L204" s="32"/>
      <c r="M204" s="32"/>
      <c r="N204" s="32"/>
      <c r="O204" s="32"/>
      <c r="P204" s="32"/>
      <c r="Q204" s="32"/>
      <c r="R204" s="32"/>
      <c r="Y204" s="32"/>
    </row>
    <row r="205">
      <c r="A205" s="31" t="s">
        <v>11</v>
      </c>
      <c r="B205" s="31" t="s">
        <v>402</v>
      </c>
      <c r="C205" s="33" t="s">
        <v>1132</v>
      </c>
      <c r="D205" s="31" t="s">
        <v>5</v>
      </c>
      <c r="E205" s="31" t="s">
        <v>31</v>
      </c>
      <c r="F205" s="33" t="s">
        <v>2425</v>
      </c>
      <c r="G205" s="32"/>
      <c r="H205" s="32"/>
      <c r="I205" s="32"/>
      <c r="J205" s="32"/>
      <c r="K205" s="32"/>
      <c r="L205" s="32"/>
      <c r="M205" s="32"/>
      <c r="N205" s="32"/>
      <c r="O205" s="32"/>
      <c r="P205" s="32"/>
      <c r="Q205" s="32"/>
      <c r="R205" s="32"/>
      <c r="Y205" s="32"/>
    </row>
    <row r="206">
      <c r="A206" s="31" t="s">
        <v>11</v>
      </c>
      <c r="B206" s="31" t="s">
        <v>402</v>
      </c>
      <c r="C206" s="33" t="s">
        <v>409</v>
      </c>
      <c r="D206" s="31" t="s">
        <v>5</v>
      </c>
      <c r="E206" s="31" t="s">
        <v>31</v>
      </c>
      <c r="F206" s="33" t="s">
        <v>2426</v>
      </c>
      <c r="G206" s="32"/>
      <c r="H206" s="32"/>
      <c r="I206" s="32"/>
      <c r="J206" s="32"/>
      <c r="K206" s="32"/>
      <c r="L206" s="32"/>
      <c r="M206" s="32"/>
      <c r="N206" s="32"/>
      <c r="O206" s="32"/>
      <c r="P206" s="32"/>
      <c r="Q206" s="32"/>
      <c r="R206" s="32"/>
      <c r="Y206" s="32"/>
    </row>
    <row r="207">
      <c r="A207" s="31" t="s">
        <v>11</v>
      </c>
      <c r="B207" s="31" t="s">
        <v>402</v>
      </c>
      <c r="C207" s="33" t="s">
        <v>411</v>
      </c>
      <c r="D207" s="31" t="s">
        <v>5</v>
      </c>
      <c r="E207" s="31" t="s">
        <v>31</v>
      </c>
      <c r="F207" s="33" t="s">
        <v>2427</v>
      </c>
      <c r="G207" s="32"/>
      <c r="H207" s="32"/>
      <c r="I207" s="32"/>
      <c r="J207" s="32"/>
      <c r="K207" s="32"/>
      <c r="L207" s="32"/>
      <c r="M207" s="32"/>
      <c r="N207" s="32"/>
      <c r="O207" s="32"/>
      <c r="P207" s="32"/>
      <c r="Q207" s="32"/>
      <c r="R207" s="32"/>
      <c r="Y207" s="32"/>
    </row>
    <row r="208">
      <c r="A208" s="31" t="s">
        <v>11</v>
      </c>
      <c r="B208" s="31" t="s">
        <v>402</v>
      </c>
      <c r="C208" s="33" t="s">
        <v>413</v>
      </c>
      <c r="D208" s="31" t="s">
        <v>5</v>
      </c>
      <c r="E208" s="31" t="s">
        <v>31</v>
      </c>
      <c r="F208" s="33" t="s">
        <v>2428</v>
      </c>
      <c r="G208" s="32"/>
      <c r="H208" s="32"/>
      <c r="I208" s="32"/>
      <c r="J208" s="32"/>
      <c r="K208" s="32"/>
      <c r="L208" s="32"/>
      <c r="M208" s="32"/>
      <c r="N208" s="32"/>
      <c r="O208" s="32"/>
      <c r="P208" s="32"/>
      <c r="Q208" s="32"/>
      <c r="R208" s="32"/>
      <c r="Y208" s="32"/>
    </row>
    <row r="209">
      <c r="A209" s="31" t="s">
        <v>11</v>
      </c>
      <c r="B209" s="31" t="s">
        <v>402</v>
      </c>
      <c r="C209" s="33" t="s">
        <v>415</v>
      </c>
      <c r="D209" s="31" t="s">
        <v>5</v>
      </c>
      <c r="E209" s="31" t="s">
        <v>31</v>
      </c>
      <c r="F209" s="33" t="s">
        <v>2429</v>
      </c>
      <c r="G209" s="32"/>
      <c r="H209" s="32"/>
      <c r="I209" s="32"/>
      <c r="J209" s="32"/>
      <c r="K209" s="32"/>
      <c r="L209" s="32"/>
      <c r="M209" s="32"/>
      <c r="N209" s="32"/>
      <c r="O209" s="32"/>
      <c r="P209" s="32"/>
      <c r="Q209" s="32"/>
      <c r="R209" s="32"/>
      <c r="Y209" s="32"/>
    </row>
    <row r="210">
      <c r="A210" s="31" t="s">
        <v>11</v>
      </c>
      <c r="B210" s="31" t="s">
        <v>402</v>
      </c>
      <c r="C210" s="33" t="s">
        <v>417</v>
      </c>
      <c r="D210" s="31" t="s">
        <v>5</v>
      </c>
      <c r="E210" s="31" t="s">
        <v>31</v>
      </c>
      <c r="F210" s="33" t="s">
        <v>2430</v>
      </c>
      <c r="G210" s="32"/>
      <c r="H210" s="32"/>
      <c r="I210" s="32"/>
      <c r="J210" s="32"/>
      <c r="K210" s="32"/>
      <c r="L210" s="32"/>
      <c r="M210" s="32"/>
      <c r="N210" s="32"/>
      <c r="O210" s="32"/>
      <c r="P210" s="32"/>
      <c r="Q210" s="32"/>
      <c r="R210" s="32"/>
      <c r="Y210" s="32"/>
    </row>
    <row r="211">
      <c r="A211" s="31" t="s">
        <v>11</v>
      </c>
      <c r="B211" s="31" t="s">
        <v>402</v>
      </c>
      <c r="C211" s="33" t="s">
        <v>419</v>
      </c>
      <c r="D211" s="31" t="s">
        <v>5</v>
      </c>
      <c r="E211" s="31" t="s">
        <v>31</v>
      </c>
      <c r="F211" s="33" t="s">
        <v>2431</v>
      </c>
      <c r="G211" s="32"/>
      <c r="H211" s="32"/>
      <c r="I211" s="32"/>
      <c r="J211" s="32"/>
      <c r="K211" s="32"/>
      <c r="L211" s="32"/>
      <c r="M211" s="32"/>
      <c r="N211" s="32"/>
      <c r="O211" s="32"/>
      <c r="P211" s="32"/>
      <c r="Q211" s="32"/>
      <c r="R211" s="32"/>
      <c r="Y211" s="32"/>
    </row>
    <row r="212">
      <c r="A212" s="31" t="s">
        <v>11</v>
      </c>
      <c r="B212" s="31" t="s">
        <v>402</v>
      </c>
      <c r="C212" s="33" t="s">
        <v>421</v>
      </c>
      <c r="D212" s="31" t="s">
        <v>5</v>
      </c>
      <c r="E212" s="31" t="s">
        <v>31</v>
      </c>
      <c r="F212" s="33" t="s">
        <v>2432</v>
      </c>
      <c r="G212" s="32"/>
      <c r="H212" s="32"/>
      <c r="I212" s="32"/>
      <c r="J212" s="32"/>
      <c r="K212" s="32"/>
      <c r="L212" s="32"/>
      <c r="M212" s="32"/>
      <c r="N212" s="32"/>
      <c r="O212" s="32"/>
      <c r="P212" s="32"/>
      <c r="Q212" s="32"/>
      <c r="R212" s="32"/>
      <c r="Y212" s="32"/>
    </row>
    <row r="213">
      <c r="A213" s="31" t="s">
        <v>11</v>
      </c>
      <c r="B213" s="31" t="s">
        <v>402</v>
      </c>
      <c r="C213" s="33" t="s">
        <v>423</v>
      </c>
      <c r="D213" s="31" t="s">
        <v>5</v>
      </c>
      <c r="E213" s="31" t="s">
        <v>31</v>
      </c>
      <c r="F213" s="33" t="s">
        <v>2433</v>
      </c>
      <c r="G213" s="32"/>
      <c r="H213" s="32"/>
      <c r="I213" s="32"/>
      <c r="J213" s="32"/>
      <c r="K213" s="32"/>
      <c r="L213" s="32"/>
      <c r="M213" s="32"/>
      <c r="N213" s="32"/>
      <c r="O213" s="32"/>
      <c r="P213" s="32"/>
      <c r="Q213" s="32"/>
      <c r="R213" s="32"/>
      <c r="Y213" s="32"/>
    </row>
    <row r="214">
      <c r="A214" s="31" t="s">
        <v>11</v>
      </c>
      <c r="B214" s="31" t="s">
        <v>402</v>
      </c>
      <c r="C214" s="33" t="s">
        <v>425</v>
      </c>
      <c r="D214" s="31" t="s">
        <v>5</v>
      </c>
      <c r="E214" s="31" t="s">
        <v>31</v>
      </c>
      <c r="F214" s="33" t="s">
        <v>2434</v>
      </c>
      <c r="G214" s="32"/>
      <c r="H214" s="32"/>
      <c r="I214" s="32"/>
      <c r="J214" s="32"/>
      <c r="K214" s="32"/>
      <c r="L214" s="32"/>
      <c r="M214" s="32"/>
      <c r="N214" s="32"/>
      <c r="O214" s="32"/>
      <c r="P214" s="32"/>
      <c r="Q214" s="32"/>
      <c r="R214" s="32"/>
      <c r="Y214" s="32"/>
    </row>
    <row r="215">
      <c r="A215" s="31" t="s">
        <v>11</v>
      </c>
      <c r="B215" s="31" t="s">
        <v>402</v>
      </c>
      <c r="C215" s="33" t="s">
        <v>427</v>
      </c>
      <c r="D215" s="31" t="s">
        <v>5</v>
      </c>
      <c r="E215" s="31" t="s">
        <v>31</v>
      </c>
      <c r="F215" s="33" t="s">
        <v>2435</v>
      </c>
      <c r="G215" s="32"/>
      <c r="H215" s="32"/>
      <c r="I215" s="32"/>
      <c r="J215" s="32"/>
      <c r="K215" s="32"/>
      <c r="L215" s="32"/>
      <c r="M215" s="32"/>
      <c r="N215" s="32"/>
      <c r="O215" s="32"/>
      <c r="P215" s="32"/>
      <c r="Q215" s="32"/>
      <c r="R215" s="32"/>
      <c r="Y215" s="32"/>
    </row>
    <row r="216">
      <c r="A216" s="31" t="s">
        <v>11</v>
      </c>
      <c r="B216" s="31" t="s">
        <v>402</v>
      </c>
      <c r="C216" s="33" t="s">
        <v>429</v>
      </c>
      <c r="D216" s="31" t="s">
        <v>5</v>
      </c>
      <c r="E216" s="31" t="s">
        <v>31</v>
      </c>
      <c r="F216" s="33" t="s">
        <v>2436</v>
      </c>
      <c r="G216" s="32"/>
      <c r="H216" s="32"/>
      <c r="I216" s="32"/>
      <c r="J216" s="32"/>
      <c r="K216" s="32"/>
      <c r="L216" s="32"/>
      <c r="M216" s="32"/>
      <c r="N216" s="32"/>
      <c r="O216" s="32"/>
      <c r="P216" s="32"/>
      <c r="Q216" s="32"/>
      <c r="R216" s="32"/>
      <c r="Y216" s="32"/>
    </row>
    <row r="217">
      <c r="A217" s="31" t="s">
        <v>11</v>
      </c>
      <c r="B217" s="31" t="s">
        <v>402</v>
      </c>
      <c r="C217" s="33" t="s">
        <v>323</v>
      </c>
      <c r="D217" s="31" t="s">
        <v>5</v>
      </c>
      <c r="E217" s="31" t="s">
        <v>31</v>
      </c>
      <c r="F217" s="33" t="s">
        <v>2437</v>
      </c>
      <c r="G217" s="32"/>
      <c r="H217" s="32"/>
      <c r="I217" s="32"/>
      <c r="J217" s="32"/>
      <c r="K217" s="32"/>
      <c r="L217" s="32"/>
      <c r="M217" s="32"/>
      <c r="N217" s="32"/>
      <c r="O217" s="32"/>
      <c r="P217" s="32"/>
      <c r="Q217" s="32"/>
      <c r="R217" s="32"/>
      <c r="Y217" s="32"/>
    </row>
    <row r="218">
      <c r="A218" s="31" t="s">
        <v>11</v>
      </c>
      <c r="B218" s="31" t="s">
        <v>402</v>
      </c>
      <c r="C218" s="33" t="s">
        <v>432</v>
      </c>
      <c r="D218" s="31" t="s">
        <v>5</v>
      </c>
      <c r="E218" s="31" t="s">
        <v>31</v>
      </c>
      <c r="F218" s="33" t="s">
        <v>2438</v>
      </c>
      <c r="G218" s="32"/>
      <c r="H218" s="32"/>
      <c r="I218" s="32"/>
      <c r="J218" s="32"/>
      <c r="K218" s="32"/>
      <c r="L218" s="32"/>
      <c r="M218" s="32"/>
      <c r="N218" s="32"/>
      <c r="O218" s="32"/>
      <c r="P218" s="32"/>
      <c r="Q218" s="32"/>
      <c r="R218" s="32"/>
      <c r="Y218" s="32"/>
    </row>
    <row r="219">
      <c r="A219" s="31" t="s">
        <v>11</v>
      </c>
      <c r="B219" s="31" t="s">
        <v>402</v>
      </c>
      <c r="C219" s="33" t="s">
        <v>434</v>
      </c>
      <c r="D219" s="31" t="s">
        <v>5</v>
      </c>
      <c r="E219" s="31" t="s">
        <v>31</v>
      </c>
      <c r="F219" s="33" t="s">
        <v>2439</v>
      </c>
      <c r="G219" s="32"/>
      <c r="H219" s="32"/>
      <c r="I219" s="32"/>
      <c r="J219" s="32"/>
      <c r="K219" s="32"/>
      <c r="L219" s="32"/>
      <c r="M219" s="32"/>
      <c r="N219" s="32"/>
      <c r="O219" s="32"/>
      <c r="P219" s="32"/>
      <c r="Q219" s="32"/>
      <c r="R219" s="32"/>
      <c r="Y219" s="32"/>
    </row>
    <row r="220">
      <c r="A220" s="31" t="s">
        <v>11</v>
      </c>
      <c r="B220" s="31" t="s">
        <v>402</v>
      </c>
      <c r="C220" s="33" t="s">
        <v>436</v>
      </c>
      <c r="D220" s="31" t="s">
        <v>5</v>
      </c>
      <c r="E220" s="31" t="s">
        <v>31</v>
      </c>
      <c r="F220" s="33" t="s">
        <v>2440</v>
      </c>
      <c r="G220" s="32"/>
      <c r="H220" s="32"/>
      <c r="I220" s="32"/>
      <c r="J220" s="32"/>
      <c r="K220" s="32"/>
      <c r="L220" s="32"/>
      <c r="M220" s="32"/>
      <c r="N220" s="32"/>
      <c r="O220" s="32"/>
      <c r="P220" s="32"/>
      <c r="Q220" s="32"/>
      <c r="R220" s="32"/>
      <c r="Y220" s="32"/>
    </row>
    <row r="221">
      <c r="A221" s="31" t="s">
        <v>11</v>
      </c>
      <c r="B221" s="31" t="s">
        <v>402</v>
      </c>
      <c r="C221" s="33" t="s">
        <v>438</v>
      </c>
      <c r="D221" s="31" t="s">
        <v>5</v>
      </c>
      <c r="E221" s="31" t="s">
        <v>31</v>
      </c>
      <c r="F221" s="33" t="s">
        <v>2441</v>
      </c>
      <c r="G221" s="32"/>
      <c r="H221" s="32"/>
      <c r="I221" s="32"/>
      <c r="J221" s="32"/>
      <c r="K221" s="32"/>
      <c r="L221" s="32"/>
      <c r="M221" s="32"/>
      <c r="N221" s="32"/>
      <c r="O221" s="32"/>
      <c r="P221" s="32"/>
      <c r="Q221" s="32"/>
      <c r="R221" s="32"/>
      <c r="Y221" s="32"/>
    </row>
    <row r="222">
      <c r="A222" s="31" t="s">
        <v>11</v>
      </c>
      <c r="B222" s="31" t="s">
        <v>402</v>
      </c>
      <c r="C222" s="33" t="s">
        <v>440</v>
      </c>
      <c r="D222" s="31" t="s">
        <v>5</v>
      </c>
      <c r="E222" s="31" t="s">
        <v>31</v>
      </c>
      <c r="F222" s="33" t="s">
        <v>2442</v>
      </c>
      <c r="G222" s="32"/>
      <c r="H222" s="32"/>
      <c r="I222" s="32"/>
      <c r="J222" s="32"/>
      <c r="K222" s="32"/>
      <c r="L222" s="32"/>
      <c r="M222" s="32"/>
      <c r="N222" s="32"/>
      <c r="O222" s="32"/>
      <c r="P222" s="32"/>
      <c r="Q222" s="32"/>
      <c r="R222" s="32"/>
      <c r="Y222" s="32"/>
    </row>
    <row r="223">
      <c r="A223" s="31" t="s">
        <v>11</v>
      </c>
      <c r="B223" s="31" t="s">
        <v>402</v>
      </c>
      <c r="C223" s="33" t="s">
        <v>442</v>
      </c>
      <c r="D223" s="31" t="s">
        <v>5</v>
      </c>
      <c r="E223" s="31" t="s">
        <v>31</v>
      </c>
      <c r="F223" s="33" t="s">
        <v>2443</v>
      </c>
      <c r="G223" s="32"/>
      <c r="H223" s="32"/>
      <c r="I223" s="32"/>
      <c r="J223" s="32"/>
      <c r="K223" s="32"/>
      <c r="L223" s="32"/>
      <c r="M223" s="32"/>
      <c r="N223" s="32"/>
      <c r="O223" s="32"/>
      <c r="P223" s="32"/>
      <c r="Q223" s="32"/>
      <c r="R223" s="32"/>
      <c r="Y223" s="32"/>
    </row>
    <row r="224">
      <c r="A224" s="31" t="s">
        <v>11</v>
      </c>
      <c r="B224" s="31" t="s">
        <v>402</v>
      </c>
      <c r="C224" s="33" t="s">
        <v>444</v>
      </c>
      <c r="D224" s="31" t="s">
        <v>5</v>
      </c>
      <c r="E224" s="31" t="s">
        <v>31</v>
      </c>
      <c r="F224" s="33" t="s">
        <v>2444</v>
      </c>
      <c r="G224" s="32"/>
      <c r="H224" s="32"/>
      <c r="I224" s="32"/>
      <c r="J224" s="32"/>
      <c r="K224" s="32"/>
      <c r="L224" s="32"/>
      <c r="M224" s="32"/>
      <c r="N224" s="32"/>
      <c r="O224" s="32"/>
      <c r="P224" s="32"/>
      <c r="Q224" s="32"/>
      <c r="R224" s="32"/>
      <c r="Y224" s="32"/>
    </row>
    <row r="225">
      <c r="A225" s="31" t="s">
        <v>11</v>
      </c>
      <c r="B225" s="31" t="s">
        <v>402</v>
      </c>
      <c r="C225" s="33" t="s">
        <v>446</v>
      </c>
      <c r="D225" s="31" t="s">
        <v>5</v>
      </c>
      <c r="E225" s="31" t="s">
        <v>31</v>
      </c>
      <c r="F225" s="33" t="s">
        <v>2445</v>
      </c>
      <c r="G225" s="32"/>
      <c r="H225" s="32"/>
      <c r="I225" s="32"/>
      <c r="J225" s="32"/>
      <c r="K225" s="32"/>
      <c r="L225" s="32"/>
      <c r="M225" s="32"/>
      <c r="N225" s="32"/>
      <c r="O225" s="32"/>
      <c r="P225" s="32"/>
      <c r="Q225" s="32"/>
      <c r="R225" s="32"/>
      <c r="Y225" s="32"/>
    </row>
    <row r="226">
      <c r="A226" s="31" t="s">
        <v>11</v>
      </c>
      <c r="B226" s="31" t="s">
        <v>402</v>
      </c>
      <c r="C226" s="33" t="s">
        <v>448</v>
      </c>
      <c r="D226" s="31" t="s">
        <v>5</v>
      </c>
      <c r="E226" s="31" t="s">
        <v>31</v>
      </c>
      <c r="F226" s="33" t="s">
        <v>2446</v>
      </c>
      <c r="G226" s="32"/>
      <c r="H226" s="32"/>
      <c r="I226" s="32"/>
      <c r="J226" s="32"/>
      <c r="K226" s="32"/>
      <c r="L226" s="32"/>
      <c r="M226" s="32"/>
      <c r="N226" s="32"/>
      <c r="O226" s="32"/>
      <c r="P226" s="32"/>
      <c r="Q226" s="32"/>
      <c r="R226" s="32"/>
      <c r="Y226" s="32"/>
    </row>
    <row r="227">
      <c r="A227" s="31" t="s">
        <v>12</v>
      </c>
      <c r="B227" s="31" t="s">
        <v>401</v>
      </c>
      <c r="C227" s="33" t="s">
        <v>1129</v>
      </c>
      <c r="D227" s="31" t="s">
        <v>5</v>
      </c>
      <c r="E227" s="31" t="s">
        <v>31</v>
      </c>
      <c r="F227" s="33" t="s">
        <v>2447</v>
      </c>
      <c r="G227" s="32"/>
      <c r="H227" s="32"/>
      <c r="I227" s="32"/>
      <c r="J227" s="32"/>
      <c r="K227" s="32"/>
      <c r="L227" s="32"/>
      <c r="M227" s="32"/>
      <c r="N227" s="32"/>
      <c r="O227" s="32"/>
      <c r="P227" s="32"/>
      <c r="Q227" s="32"/>
      <c r="R227" s="32"/>
      <c r="Y227" s="32"/>
    </row>
    <row r="228">
      <c r="A228" s="31" t="s">
        <v>12</v>
      </c>
      <c r="B228" s="31" t="s">
        <v>401</v>
      </c>
      <c r="C228" s="33" t="s">
        <v>1130</v>
      </c>
      <c r="D228" s="31" t="s">
        <v>5</v>
      </c>
      <c r="E228" s="31" t="s">
        <v>31</v>
      </c>
      <c r="F228" s="33" t="s">
        <v>2448</v>
      </c>
      <c r="G228" s="32"/>
      <c r="H228" s="32"/>
      <c r="I228" s="32"/>
      <c r="J228" s="32"/>
      <c r="K228" s="32"/>
      <c r="L228" s="32"/>
      <c r="M228" s="32"/>
      <c r="N228" s="32"/>
      <c r="O228" s="32"/>
      <c r="P228" s="32"/>
      <c r="Q228" s="32"/>
      <c r="R228" s="32"/>
      <c r="Y228" s="32"/>
    </row>
    <row r="229">
      <c r="A229" s="31" t="s">
        <v>12</v>
      </c>
      <c r="B229" s="31" t="s">
        <v>401</v>
      </c>
      <c r="C229" s="33" t="s">
        <v>1131</v>
      </c>
      <c r="D229" s="31" t="s">
        <v>5</v>
      </c>
      <c r="E229" s="31" t="s">
        <v>31</v>
      </c>
      <c r="F229" s="33" t="s">
        <v>2449</v>
      </c>
      <c r="G229" s="32"/>
      <c r="H229" s="32"/>
      <c r="I229" s="32"/>
      <c r="J229" s="32"/>
      <c r="K229" s="32"/>
      <c r="L229" s="32"/>
      <c r="M229" s="32"/>
      <c r="N229" s="32"/>
      <c r="O229" s="32"/>
      <c r="P229" s="32"/>
      <c r="Q229" s="32"/>
      <c r="R229" s="32"/>
      <c r="Y229" s="32"/>
    </row>
    <row r="230">
      <c r="A230" s="31" t="s">
        <v>12</v>
      </c>
      <c r="B230" s="31" t="s">
        <v>401</v>
      </c>
      <c r="C230" s="33" t="s">
        <v>1132</v>
      </c>
      <c r="D230" s="31" t="s">
        <v>5</v>
      </c>
      <c r="E230" s="31" t="s">
        <v>31</v>
      </c>
      <c r="F230" s="33" t="s">
        <v>2450</v>
      </c>
      <c r="G230" s="32"/>
      <c r="H230" s="32"/>
      <c r="I230" s="32"/>
      <c r="J230" s="32"/>
      <c r="K230" s="32"/>
      <c r="L230" s="32"/>
      <c r="M230" s="32"/>
      <c r="N230" s="32"/>
      <c r="O230" s="32"/>
      <c r="P230" s="32"/>
      <c r="Q230" s="32"/>
      <c r="R230" s="32"/>
      <c r="Y230" s="32"/>
    </row>
    <row r="231">
      <c r="A231" s="31" t="s">
        <v>12</v>
      </c>
      <c r="B231" s="31" t="s">
        <v>401</v>
      </c>
      <c r="C231" s="33" t="s">
        <v>409</v>
      </c>
      <c r="D231" s="31" t="s">
        <v>5</v>
      </c>
      <c r="E231" s="31" t="s">
        <v>31</v>
      </c>
      <c r="F231" s="33" t="s">
        <v>2451</v>
      </c>
      <c r="G231" s="32"/>
      <c r="H231" s="32"/>
      <c r="I231" s="32"/>
      <c r="J231" s="32"/>
      <c r="K231" s="32"/>
      <c r="L231" s="32"/>
      <c r="M231" s="32"/>
      <c r="N231" s="32"/>
      <c r="O231" s="32"/>
      <c r="P231" s="32"/>
      <c r="Q231" s="32"/>
      <c r="R231" s="32"/>
      <c r="Y231" s="32"/>
    </row>
    <row r="232">
      <c r="A232" s="31" t="s">
        <v>12</v>
      </c>
      <c r="B232" s="31" t="s">
        <v>401</v>
      </c>
      <c r="C232" s="33" t="s">
        <v>411</v>
      </c>
      <c r="D232" s="31" t="s">
        <v>5</v>
      </c>
      <c r="E232" s="31" t="s">
        <v>31</v>
      </c>
      <c r="F232" s="33" t="s">
        <v>2452</v>
      </c>
      <c r="G232" s="32"/>
      <c r="H232" s="32"/>
      <c r="I232" s="32"/>
      <c r="J232" s="32"/>
      <c r="K232" s="32"/>
      <c r="L232" s="32"/>
      <c r="M232" s="32"/>
      <c r="N232" s="32"/>
      <c r="O232" s="32"/>
      <c r="P232" s="32"/>
      <c r="Q232" s="32"/>
      <c r="R232" s="32"/>
      <c r="Y232" s="32"/>
    </row>
    <row r="233">
      <c r="A233" s="31" t="s">
        <v>12</v>
      </c>
      <c r="B233" s="31" t="s">
        <v>401</v>
      </c>
      <c r="C233" s="33" t="s">
        <v>413</v>
      </c>
      <c r="D233" s="31" t="s">
        <v>5</v>
      </c>
      <c r="E233" s="31" t="s">
        <v>31</v>
      </c>
      <c r="F233" s="33" t="s">
        <v>2453</v>
      </c>
      <c r="G233" s="32"/>
      <c r="H233" s="32"/>
      <c r="I233" s="32"/>
      <c r="J233" s="32"/>
      <c r="K233" s="32"/>
      <c r="L233" s="32"/>
      <c r="M233" s="32"/>
      <c r="N233" s="32"/>
      <c r="O233" s="32"/>
      <c r="P233" s="32"/>
      <c r="Q233" s="32"/>
      <c r="R233" s="32"/>
      <c r="Y233" s="32"/>
    </row>
    <row r="234">
      <c r="A234" s="31" t="s">
        <v>12</v>
      </c>
      <c r="B234" s="31" t="s">
        <v>401</v>
      </c>
      <c r="C234" s="33" t="s">
        <v>415</v>
      </c>
      <c r="D234" s="31" t="s">
        <v>5</v>
      </c>
      <c r="E234" s="31" t="s">
        <v>31</v>
      </c>
      <c r="F234" s="33" t="s">
        <v>2454</v>
      </c>
      <c r="G234" s="32"/>
      <c r="H234" s="32"/>
      <c r="I234" s="32"/>
      <c r="J234" s="32"/>
      <c r="K234" s="32"/>
      <c r="L234" s="32"/>
      <c r="M234" s="32"/>
      <c r="N234" s="32"/>
      <c r="O234" s="32"/>
      <c r="P234" s="32"/>
      <c r="Q234" s="32"/>
      <c r="R234" s="32"/>
      <c r="Y234" s="32"/>
    </row>
    <row r="235">
      <c r="A235" s="31" t="s">
        <v>12</v>
      </c>
      <c r="B235" s="31" t="s">
        <v>401</v>
      </c>
      <c r="C235" s="33" t="s">
        <v>417</v>
      </c>
      <c r="D235" s="31" t="s">
        <v>5</v>
      </c>
      <c r="E235" s="31" t="s">
        <v>31</v>
      </c>
      <c r="F235" s="33" t="s">
        <v>2455</v>
      </c>
      <c r="G235" s="32"/>
      <c r="H235" s="32"/>
      <c r="I235" s="32"/>
      <c r="J235" s="32"/>
      <c r="K235" s="32"/>
      <c r="L235" s="32"/>
      <c r="M235" s="32"/>
      <c r="N235" s="32"/>
      <c r="O235" s="32"/>
      <c r="P235" s="32"/>
      <c r="Q235" s="32"/>
      <c r="R235" s="32"/>
      <c r="Y235" s="32"/>
    </row>
    <row r="236">
      <c r="A236" s="31" t="s">
        <v>12</v>
      </c>
      <c r="B236" s="31" t="s">
        <v>401</v>
      </c>
      <c r="C236" s="33" t="s">
        <v>419</v>
      </c>
      <c r="D236" s="31" t="s">
        <v>5</v>
      </c>
      <c r="E236" s="31" t="s">
        <v>31</v>
      </c>
      <c r="F236" s="33" t="s">
        <v>2456</v>
      </c>
      <c r="G236" s="32"/>
      <c r="H236" s="32"/>
      <c r="I236" s="32"/>
      <c r="J236" s="32"/>
      <c r="K236" s="32"/>
      <c r="L236" s="32"/>
      <c r="M236" s="32"/>
      <c r="N236" s="32"/>
      <c r="O236" s="32"/>
      <c r="P236" s="32"/>
      <c r="Q236" s="32"/>
      <c r="R236" s="32"/>
      <c r="Y236" s="32"/>
    </row>
    <row r="237">
      <c r="A237" s="31" t="s">
        <v>12</v>
      </c>
      <c r="B237" s="31" t="s">
        <v>401</v>
      </c>
      <c r="C237" s="33" t="s">
        <v>421</v>
      </c>
      <c r="D237" s="31" t="s">
        <v>5</v>
      </c>
      <c r="E237" s="31" t="s">
        <v>31</v>
      </c>
      <c r="F237" s="33" t="s">
        <v>2457</v>
      </c>
      <c r="G237" s="32"/>
      <c r="H237" s="32"/>
      <c r="I237" s="32"/>
      <c r="J237" s="32"/>
      <c r="K237" s="32"/>
      <c r="L237" s="32"/>
      <c r="M237" s="32"/>
      <c r="N237" s="32"/>
      <c r="O237" s="32"/>
      <c r="P237" s="32"/>
      <c r="Q237" s="32"/>
      <c r="R237" s="32"/>
      <c r="Y237" s="32"/>
    </row>
    <row r="238">
      <c r="A238" s="31" t="s">
        <v>12</v>
      </c>
      <c r="B238" s="31" t="s">
        <v>401</v>
      </c>
      <c r="C238" s="33" t="s">
        <v>423</v>
      </c>
      <c r="D238" s="31" t="s">
        <v>5</v>
      </c>
      <c r="E238" s="31" t="s">
        <v>31</v>
      </c>
      <c r="F238" s="33" t="s">
        <v>2458</v>
      </c>
      <c r="G238" s="32"/>
      <c r="H238" s="32"/>
      <c r="I238" s="32"/>
      <c r="J238" s="32"/>
      <c r="K238" s="32"/>
      <c r="L238" s="32"/>
      <c r="M238" s="32"/>
      <c r="N238" s="32"/>
      <c r="O238" s="32"/>
      <c r="P238" s="32"/>
      <c r="Q238" s="32"/>
      <c r="R238" s="32"/>
      <c r="Y238" s="32"/>
    </row>
    <row r="239">
      <c r="A239" s="31" t="s">
        <v>12</v>
      </c>
      <c r="B239" s="31" t="s">
        <v>401</v>
      </c>
      <c r="C239" s="33" t="s">
        <v>425</v>
      </c>
      <c r="D239" s="31" t="s">
        <v>5</v>
      </c>
      <c r="E239" s="31" t="s">
        <v>31</v>
      </c>
      <c r="F239" s="33" t="s">
        <v>2459</v>
      </c>
      <c r="G239" s="32"/>
      <c r="H239" s="32"/>
      <c r="I239" s="32"/>
      <c r="J239" s="32"/>
      <c r="K239" s="32"/>
      <c r="L239" s="32"/>
      <c r="M239" s="32"/>
      <c r="N239" s="32"/>
      <c r="O239" s="32"/>
      <c r="P239" s="32"/>
      <c r="Q239" s="32"/>
      <c r="R239" s="32"/>
      <c r="Y239" s="32"/>
    </row>
    <row r="240">
      <c r="A240" s="31" t="s">
        <v>12</v>
      </c>
      <c r="B240" s="31" t="s">
        <v>401</v>
      </c>
      <c r="C240" s="33" t="s">
        <v>427</v>
      </c>
      <c r="D240" s="31" t="s">
        <v>5</v>
      </c>
      <c r="E240" s="31" t="s">
        <v>31</v>
      </c>
      <c r="F240" s="33" t="s">
        <v>2460</v>
      </c>
      <c r="G240" s="32"/>
      <c r="H240" s="32"/>
      <c r="I240" s="32"/>
      <c r="J240" s="32"/>
      <c r="K240" s="32"/>
      <c r="L240" s="32"/>
      <c r="M240" s="32"/>
      <c r="N240" s="32"/>
      <c r="O240" s="32"/>
      <c r="P240" s="32"/>
      <c r="Q240" s="32"/>
      <c r="R240" s="32"/>
      <c r="Y240" s="32"/>
    </row>
    <row r="241">
      <c r="A241" s="31" t="s">
        <v>12</v>
      </c>
      <c r="B241" s="31" t="s">
        <v>401</v>
      </c>
      <c r="C241" s="33" t="s">
        <v>429</v>
      </c>
      <c r="D241" s="31" t="s">
        <v>5</v>
      </c>
      <c r="E241" s="31" t="s">
        <v>31</v>
      </c>
      <c r="F241" s="33" t="s">
        <v>2461</v>
      </c>
      <c r="G241" s="32"/>
      <c r="H241" s="32"/>
      <c r="I241" s="32"/>
      <c r="J241" s="32"/>
      <c r="K241" s="32"/>
      <c r="L241" s="32"/>
      <c r="M241" s="32"/>
      <c r="N241" s="32"/>
      <c r="O241" s="32"/>
      <c r="P241" s="32"/>
      <c r="Q241" s="32"/>
      <c r="R241" s="32"/>
      <c r="Y241" s="32"/>
    </row>
    <row r="242">
      <c r="A242" s="31" t="s">
        <v>12</v>
      </c>
      <c r="B242" s="31" t="s">
        <v>401</v>
      </c>
      <c r="C242" s="33" t="s">
        <v>323</v>
      </c>
      <c r="D242" s="31" t="s">
        <v>5</v>
      </c>
      <c r="E242" s="31" t="s">
        <v>31</v>
      </c>
      <c r="F242" s="33" t="s">
        <v>2462</v>
      </c>
      <c r="G242" s="32"/>
      <c r="H242" s="32"/>
      <c r="I242" s="32"/>
      <c r="J242" s="32"/>
      <c r="K242" s="32"/>
      <c r="L242" s="32"/>
      <c r="M242" s="32"/>
      <c r="N242" s="32"/>
      <c r="O242" s="32"/>
      <c r="P242" s="32"/>
      <c r="Q242" s="32"/>
      <c r="R242" s="32"/>
      <c r="Y242" s="32"/>
    </row>
    <row r="243">
      <c r="A243" s="31" t="s">
        <v>12</v>
      </c>
      <c r="B243" s="31" t="s">
        <v>401</v>
      </c>
      <c r="C243" s="33" t="s">
        <v>432</v>
      </c>
      <c r="D243" s="31" t="s">
        <v>5</v>
      </c>
      <c r="E243" s="31" t="s">
        <v>31</v>
      </c>
      <c r="F243" s="33" t="s">
        <v>2463</v>
      </c>
      <c r="G243" s="32"/>
      <c r="H243" s="32"/>
      <c r="I243" s="32"/>
      <c r="J243" s="32"/>
      <c r="K243" s="32"/>
      <c r="L243" s="32"/>
      <c r="M243" s="32"/>
      <c r="N243" s="32"/>
      <c r="O243" s="32"/>
      <c r="P243" s="32"/>
      <c r="Q243" s="32"/>
      <c r="R243" s="32"/>
      <c r="Y243" s="32"/>
    </row>
    <row r="244">
      <c r="A244" s="31" t="s">
        <v>12</v>
      </c>
      <c r="B244" s="31" t="s">
        <v>401</v>
      </c>
      <c r="C244" s="33" t="s">
        <v>434</v>
      </c>
      <c r="D244" s="31" t="s">
        <v>5</v>
      </c>
      <c r="E244" s="31" t="s">
        <v>31</v>
      </c>
      <c r="F244" s="33" t="s">
        <v>2464</v>
      </c>
      <c r="G244" s="32"/>
      <c r="H244" s="32"/>
      <c r="I244" s="32"/>
      <c r="J244" s="32"/>
      <c r="K244" s="32"/>
      <c r="L244" s="32"/>
      <c r="M244" s="32"/>
      <c r="N244" s="32"/>
      <c r="O244" s="32"/>
      <c r="P244" s="32"/>
      <c r="Q244" s="32"/>
      <c r="R244" s="32"/>
      <c r="Y244" s="32"/>
    </row>
    <row r="245">
      <c r="A245" s="31" t="s">
        <v>12</v>
      </c>
      <c r="B245" s="31" t="s">
        <v>401</v>
      </c>
      <c r="C245" s="33" t="s">
        <v>436</v>
      </c>
      <c r="D245" s="31" t="s">
        <v>5</v>
      </c>
      <c r="E245" s="31" t="s">
        <v>31</v>
      </c>
      <c r="F245" s="33" t="s">
        <v>2465</v>
      </c>
      <c r="G245" s="32"/>
      <c r="H245" s="32"/>
      <c r="I245" s="32"/>
      <c r="J245" s="32"/>
      <c r="K245" s="32"/>
      <c r="L245" s="32"/>
      <c r="M245" s="32"/>
      <c r="N245" s="32"/>
      <c r="O245" s="32"/>
      <c r="P245" s="32"/>
      <c r="Q245" s="32"/>
      <c r="R245" s="32"/>
      <c r="Y245" s="32"/>
    </row>
    <row r="246">
      <c r="A246" s="31" t="s">
        <v>12</v>
      </c>
      <c r="B246" s="31" t="s">
        <v>401</v>
      </c>
      <c r="C246" s="33" t="s">
        <v>438</v>
      </c>
      <c r="D246" s="31" t="s">
        <v>5</v>
      </c>
      <c r="E246" s="31" t="s">
        <v>31</v>
      </c>
      <c r="F246" s="33" t="s">
        <v>2466</v>
      </c>
      <c r="G246" s="32"/>
      <c r="H246" s="32"/>
      <c r="I246" s="32"/>
      <c r="J246" s="32"/>
      <c r="K246" s="32"/>
      <c r="L246" s="32"/>
      <c r="M246" s="32"/>
      <c r="N246" s="32"/>
      <c r="O246" s="32"/>
      <c r="P246" s="32"/>
      <c r="Q246" s="32"/>
      <c r="R246" s="32"/>
      <c r="Y246" s="32"/>
    </row>
    <row r="247">
      <c r="A247" s="31" t="s">
        <v>12</v>
      </c>
      <c r="B247" s="31" t="s">
        <v>401</v>
      </c>
      <c r="C247" s="33" t="s">
        <v>440</v>
      </c>
      <c r="D247" s="31" t="s">
        <v>5</v>
      </c>
      <c r="E247" s="31" t="s">
        <v>31</v>
      </c>
      <c r="F247" s="33" t="s">
        <v>2467</v>
      </c>
      <c r="G247" s="32"/>
      <c r="H247" s="32"/>
      <c r="I247" s="32"/>
      <c r="J247" s="32"/>
      <c r="K247" s="32"/>
      <c r="L247" s="32"/>
      <c r="M247" s="32"/>
      <c r="N247" s="32"/>
      <c r="O247" s="32"/>
      <c r="P247" s="32"/>
      <c r="Q247" s="32"/>
      <c r="R247" s="32"/>
      <c r="Y247" s="32"/>
    </row>
    <row r="248">
      <c r="A248" s="31" t="s">
        <v>12</v>
      </c>
      <c r="B248" s="31" t="s">
        <v>401</v>
      </c>
      <c r="C248" s="33" t="s">
        <v>442</v>
      </c>
      <c r="D248" s="31" t="s">
        <v>5</v>
      </c>
      <c r="E248" s="31" t="s">
        <v>31</v>
      </c>
      <c r="F248" s="33" t="s">
        <v>2468</v>
      </c>
      <c r="G248" s="32"/>
      <c r="H248" s="32"/>
      <c r="I248" s="32"/>
      <c r="J248" s="32"/>
      <c r="K248" s="32"/>
      <c r="L248" s="32"/>
      <c r="M248" s="32"/>
      <c r="N248" s="32"/>
      <c r="O248" s="32"/>
      <c r="P248" s="32"/>
      <c r="Q248" s="32"/>
      <c r="R248" s="32"/>
      <c r="Y248" s="32"/>
    </row>
    <row r="249">
      <c r="A249" s="31" t="s">
        <v>12</v>
      </c>
      <c r="B249" s="31" t="s">
        <v>401</v>
      </c>
      <c r="C249" s="33" t="s">
        <v>444</v>
      </c>
      <c r="D249" s="31" t="s">
        <v>5</v>
      </c>
      <c r="E249" s="31" t="s">
        <v>31</v>
      </c>
      <c r="F249" s="33" t="s">
        <v>2469</v>
      </c>
      <c r="G249" s="32"/>
      <c r="H249" s="32"/>
      <c r="I249" s="32"/>
      <c r="J249" s="32"/>
      <c r="K249" s="32"/>
      <c r="L249" s="32"/>
      <c r="M249" s="32"/>
      <c r="N249" s="32"/>
      <c r="O249" s="32"/>
      <c r="P249" s="32"/>
      <c r="Q249" s="32"/>
      <c r="R249" s="32"/>
      <c r="Y249" s="32"/>
    </row>
    <row r="250">
      <c r="A250" s="31" t="s">
        <v>12</v>
      </c>
      <c r="B250" s="31" t="s">
        <v>401</v>
      </c>
      <c r="C250" s="33" t="s">
        <v>446</v>
      </c>
      <c r="D250" s="31" t="s">
        <v>5</v>
      </c>
      <c r="E250" s="31" t="s">
        <v>31</v>
      </c>
      <c r="F250" s="33" t="s">
        <v>2470</v>
      </c>
      <c r="G250" s="32"/>
      <c r="H250" s="32"/>
      <c r="I250" s="32"/>
      <c r="J250" s="32"/>
      <c r="K250" s="32"/>
      <c r="L250" s="32"/>
      <c r="M250" s="32"/>
      <c r="N250" s="32"/>
      <c r="O250" s="32"/>
      <c r="P250" s="32"/>
      <c r="Q250" s="32"/>
      <c r="R250" s="32"/>
      <c r="Y250" s="32"/>
    </row>
    <row r="251">
      <c r="A251" s="31" t="s">
        <v>12</v>
      </c>
      <c r="B251" s="31" t="s">
        <v>401</v>
      </c>
      <c r="C251" s="33" t="s">
        <v>448</v>
      </c>
      <c r="D251" s="31" t="s">
        <v>5</v>
      </c>
      <c r="E251" s="31" t="s">
        <v>31</v>
      </c>
      <c r="F251" s="33" t="s">
        <v>2471</v>
      </c>
      <c r="G251" s="32"/>
      <c r="H251" s="32"/>
      <c r="I251" s="32"/>
      <c r="J251" s="32"/>
      <c r="K251" s="32"/>
      <c r="L251" s="32"/>
      <c r="M251" s="32"/>
      <c r="N251" s="32"/>
      <c r="O251" s="32"/>
      <c r="P251" s="32"/>
      <c r="Q251" s="32"/>
      <c r="R251" s="32"/>
      <c r="Y251" s="32"/>
    </row>
    <row r="252">
      <c r="A252" s="31" t="s">
        <v>13</v>
      </c>
      <c r="B252" s="31" t="s">
        <v>403</v>
      </c>
      <c r="C252" s="33" t="s">
        <v>1129</v>
      </c>
      <c r="D252" s="31" t="s">
        <v>5</v>
      </c>
      <c r="E252" s="31" t="s">
        <v>31</v>
      </c>
      <c r="F252" s="33" t="s">
        <v>2472</v>
      </c>
      <c r="G252" s="32"/>
      <c r="H252" s="32"/>
      <c r="I252" s="32"/>
      <c r="J252" s="32"/>
      <c r="K252" s="32"/>
      <c r="L252" s="32"/>
      <c r="M252" s="32"/>
      <c r="N252" s="32"/>
      <c r="O252" s="32"/>
      <c r="P252" s="32"/>
      <c r="Q252" s="32"/>
      <c r="R252" s="32"/>
      <c r="Y252" s="32"/>
    </row>
    <row r="253">
      <c r="A253" s="31" t="s">
        <v>13</v>
      </c>
      <c r="B253" s="31" t="s">
        <v>403</v>
      </c>
      <c r="C253" s="33" t="s">
        <v>1130</v>
      </c>
      <c r="D253" s="31" t="s">
        <v>5</v>
      </c>
      <c r="E253" s="31" t="s">
        <v>31</v>
      </c>
      <c r="F253" s="33" t="s">
        <v>2473</v>
      </c>
      <c r="G253" s="32"/>
      <c r="H253" s="32"/>
      <c r="I253" s="32"/>
      <c r="J253" s="32"/>
      <c r="K253" s="32"/>
      <c r="L253" s="32"/>
      <c r="M253" s="32"/>
      <c r="N253" s="32"/>
      <c r="O253" s="32"/>
      <c r="P253" s="32"/>
      <c r="Q253" s="32"/>
      <c r="R253" s="32"/>
      <c r="Y253" s="32"/>
    </row>
    <row r="254">
      <c r="A254" s="31" t="s">
        <v>13</v>
      </c>
      <c r="B254" s="31" t="s">
        <v>403</v>
      </c>
      <c r="C254" s="33" t="s">
        <v>1131</v>
      </c>
      <c r="D254" s="31" t="s">
        <v>5</v>
      </c>
      <c r="E254" s="31" t="s">
        <v>31</v>
      </c>
      <c r="F254" s="33" t="s">
        <v>2474</v>
      </c>
      <c r="G254" s="32"/>
      <c r="H254" s="32"/>
      <c r="I254" s="32"/>
      <c r="J254" s="32"/>
      <c r="K254" s="32"/>
      <c r="L254" s="32"/>
      <c r="M254" s="32"/>
      <c r="N254" s="32"/>
      <c r="O254" s="32"/>
      <c r="P254" s="32"/>
      <c r="Q254" s="32"/>
      <c r="R254" s="32"/>
      <c r="Y254" s="32"/>
    </row>
    <row r="255">
      <c r="A255" s="31" t="s">
        <v>13</v>
      </c>
      <c r="B255" s="31" t="s">
        <v>403</v>
      </c>
      <c r="C255" s="33" t="s">
        <v>1132</v>
      </c>
      <c r="D255" s="31" t="s">
        <v>5</v>
      </c>
      <c r="E255" s="31" t="s">
        <v>31</v>
      </c>
      <c r="F255" s="33" t="s">
        <v>2475</v>
      </c>
      <c r="G255" s="32"/>
      <c r="H255" s="32"/>
      <c r="I255" s="32"/>
      <c r="J255" s="32"/>
      <c r="K255" s="32"/>
      <c r="L255" s="32"/>
      <c r="M255" s="32"/>
      <c r="N255" s="32"/>
      <c r="O255" s="32"/>
      <c r="P255" s="32"/>
      <c r="Q255" s="32"/>
      <c r="R255" s="32"/>
      <c r="Y255" s="32"/>
    </row>
    <row r="256">
      <c r="A256" s="31" t="s">
        <v>13</v>
      </c>
      <c r="B256" s="31" t="s">
        <v>403</v>
      </c>
      <c r="C256" s="33" t="s">
        <v>409</v>
      </c>
      <c r="D256" s="31" t="s">
        <v>5</v>
      </c>
      <c r="E256" s="31" t="s">
        <v>31</v>
      </c>
      <c r="F256" s="33" t="s">
        <v>2476</v>
      </c>
      <c r="G256" s="32"/>
      <c r="H256" s="32"/>
      <c r="I256" s="32"/>
      <c r="J256" s="32"/>
      <c r="K256" s="32"/>
      <c r="L256" s="32"/>
      <c r="M256" s="32"/>
      <c r="N256" s="32"/>
      <c r="O256" s="32"/>
      <c r="P256" s="32"/>
      <c r="Q256" s="32"/>
      <c r="R256" s="32"/>
      <c r="Y256" s="32"/>
    </row>
    <row r="257">
      <c r="A257" s="31" t="s">
        <v>13</v>
      </c>
      <c r="B257" s="31" t="s">
        <v>403</v>
      </c>
      <c r="C257" s="33" t="s">
        <v>411</v>
      </c>
      <c r="D257" s="31" t="s">
        <v>5</v>
      </c>
      <c r="E257" s="31" t="s">
        <v>31</v>
      </c>
      <c r="F257" s="33" t="s">
        <v>2477</v>
      </c>
      <c r="G257" s="32"/>
      <c r="H257" s="32"/>
      <c r="I257" s="32"/>
      <c r="J257" s="32"/>
      <c r="K257" s="32"/>
      <c r="L257" s="32"/>
      <c r="M257" s="32"/>
      <c r="N257" s="32"/>
      <c r="O257" s="32"/>
      <c r="P257" s="32"/>
      <c r="Q257" s="32"/>
      <c r="R257" s="32"/>
      <c r="Y257" s="32"/>
    </row>
    <row r="258">
      <c r="A258" s="31" t="s">
        <v>13</v>
      </c>
      <c r="B258" s="31" t="s">
        <v>403</v>
      </c>
      <c r="C258" s="33" t="s">
        <v>413</v>
      </c>
      <c r="D258" s="31" t="s">
        <v>5</v>
      </c>
      <c r="E258" s="31" t="s">
        <v>31</v>
      </c>
      <c r="F258" s="33" t="s">
        <v>2478</v>
      </c>
      <c r="G258" s="32"/>
      <c r="H258" s="32"/>
      <c r="I258" s="32"/>
      <c r="J258" s="32"/>
      <c r="K258" s="32"/>
      <c r="L258" s="32"/>
      <c r="M258" s="32"/>
      <c r="N258" s="32"/>
      <c r="O258" s="32"/>
      <c r="P258" s="32"/>
      <c r="Q258" s="32"/>
      <c r="R258" s="32"/>
      <c r="Y258" s="32"/>
    </row>
    <row r="259">
      <c r="A259" s="31" t="s">
        <v>13</v>
      </c>
      <c r="B259" s="31" t="s">
        <v>403</v>
      </c>
      <c r="C259" s="33" t="s">
        <v>415</v>
      </c>
      <c r="D259" s="31" t="s">
        <v>5</v>
      </c>
      <c r="E259" s="31" t="s">
        <v>31</v>
      </c>
      <c r="F259" s="33" t="s">
        <v>2479</v>
      </c>
      <c r="G259" s="32"/>
      <c r="H259" s="32"/>
      <c r="I259" s="32"/>
      <c r="J259" s="32"/>
      <c r="K259" s="32"/>
      <c r="L259" s="32"/>
      <c r="M259" s="32"/>
      <c r="N259" s="32"/>
      <c r="O259" s="32"/>
      <c r="P259" s="32"/>
      <c r="Q259" s="32"/>
      <c r="R259" s="32"/>
      <c r="Y259" s="32"/>
    </row>
    <row r="260">
      <c r="A260" s="31" t="s">
        <v>13</v>
      </c>
      <c r="B260" s="31" t="s">
        <v>403</v>
      </c>
      <c r="C260" s="33" t="s">
        <v>417</v>
      </c>
      <c r="D260" s="31" t="s">
        <v>5</v>
      </c>
      <c r="E260" s="31" t="s">
        <v>31</v>
      </c>
      <c r="F260" s="33" t="s">
        <v>2480</v>
      </c>
      <c r="G260" s="32"/>
      <c r="H260" s="32"/>
      <c r="I260" s="32"/>
      <c r="J260" s="32"/>
      <c r="K260" s="32"/>
      <c r="L260" s="32"/>
      <c r="M260" s="32"/>
      <c r="N260" s="32"/>
      <c r="O260" s="32"/>
      <c r="P260" s="32"/>
      <c r="Q260" s="32"/>
      <c r="R260" s="32"/>
      <c r="Y260" s="32"/>
    </row>
    <row r="261">
      <c r="A261" s="31" t="s">
        <v>13</v>
      </c>
      <c r="B261" s="31" t="s">
        <v>403</v>
      </c>
      <c r="C261" s="33" t="s">
        <v>419</v>
      </c>
      <c r="D261" s="31" t="s">
        <v>5</v>
      </c>
      <c r="E261" s="31" t="s">
        <v>31</v>
      </c>
      <c r="F261" s="33" t="s">
        <v>2481</v>
      </c>
      <c r="G261" s="32"/>
      <c r="H261" s="32"/>
      <c r="I261" s="32"/>
      <c r="J261" s="32"/>
      <c r="K261" s="32"/>
      <c r="L261" s="32"/>
      <c r="M261" s="32"/>
      <c r="N261" s="32"/>
      <c r="O261" s="32"/>
      <c r="P261" s="32"/>
      <c r="Q261" s="32"/>
      <c r="R261" s="32"/>
      <c r="Y261" s="32"/>
    </row>
    <row r="262">
      <c r="A262" s="31" t="s">
        <v>13</v>
      </c>
      <c r="B262" s="31" t="s">
        <v>403</v>
      </c>
      <c r="C262" s="33" t="s">
        <v>421</v>
      </c>
      <c r="D262" s="31" t="s">
        <v>5</v>
      </c>
      <c r="E262" s="31" t="s">
        <v>31</v>
      </c>
      <c r="F262" s="33" t="s">
        <v>2482</v>
      </c>
      <c r="G262" s="32"/>
      <c r="H262" s="32"/>
      <c r="I262" s="32"/>
      <c r="J262" s="32"/>
      <c r="K262" s="32"/>
      <c r="L262" s="32"/>
      <c r="M262" s="32"/>
      <c r="N262" s="32"/>
      <c r="O262" s="32"/>
      <c r="P262" s="32"/>
      <c r="Q262" s="32"/>
      <c r="R262" s="32"/>
      <c r="Y262" s="32"/>
    </row>
    <row r="263">
      <c r="A263" s="31" t="s">
        <v>13</v>
      </c>
      <c r="B263" s="31" t="s">
        <v>403</v>
      </c>
      <c r="C263" s="33" t="s">
        <v>423</v>
      </c>
      <c r="D263" s="31" t="s">
        <v>5</v>
      </c>
      <c r="E263" s="31" t="s">
        <v>31</v>
      </c>
      <c r="F263" s="33" t="s">
        <v>2483</v>
      </c>
      <c r="G263" s="32"/>
      <c r="H263" s="32"/>
      <c r="I263" s="32"/>
      <c r="J263" s="32"/>
      <c r="K263" s="32"/>
      <c r="L263" s="32"/>
      <c r="M263" s="32"/>
      <c r="N263" s="32"/>
      <c r="O263" s="32"/>
      <c r="P263" s="32"/>
      <c r="Q263" s="32"/>
      <c r="R263" s="32"/>
      <c r="Y263" s="32"/>
    </row>
    <row r="264">
      <c r="A264" s="31" t="s">
        <v>13</v>
      </c>
      <c r="B264" s="31" t="s">
        <v>403</v>
      </c>
      <c r="C264" s="33" t="s">
        <v>425</v>
      </c>
      <c r="D264" s="31" t="s">
        <v>5</v>
      </c>
      <c r="E264" s="31" t="s">
        <v>31</v>
      </c>
      <c r="F264" s="33" t="s">
        <v>2484</v>
      </c>
      <c r="G264" s="32"/>
      <c r="H264" s="32"/>
      <c r="I264" s="32"/>
      <c r="J264" s="32"/>
      <c r="K264" s="32"/>
      <c r="L264" s="32"/>
      <c r="M264" s="32"/>
      <c r="N264" s="32"/>
      <c r="O264" s="32"/>
      <c r="P264" s="32"/>
      <c r="Q264" s="32"/>
      <c r="R264" s="32"/>
      <c r="Y264" s="32"/>
    </row>
    <row r="265">
      <c r="A265" s="31" t="s">
        <v>13</v>
      </c>
      <c r="B265" s="31" t="s">
        <v>403</v>
      </c>
      <c r="C265" s="33" t="s">
        <v>427</v>
      </c>
      <c r="D265" s="31" t="s">
        <v>5</v>
      </c>
      <c r="E265" s="31" t="s">
        <v>31</v>
      </c>
      <c r="F265" s="33" t="s">
        <v>2485</v>
      </c>
      <c r="G265" s="32"/>
      <c r="H265" s="32"/>
      <c r="I265" s="32"/>
      <c r="J265" s="32"/>
      <c r="K265" s="32"/>
      <c r="L265" s="32"/>
      <c r="M265" s="32"/>
      <c r="N265" s="32"/>
      <c r="O265" s="32"/>
      <c r="P265" s="32"/>
      <c r="Q265" s="32"/>
      <c r="R265" s="32"/>
      <c r="Y265" s="32"/>
    </row>
    <row r="266">
      <c r="A266" s="31" t="s">
        <v>13</v>
      </c>
      <c r="B266" s="31" t="s">
        <v>403</v>
      </c>
      <c r="C266" s="33" t="s">
        <v>429</v>
      </c>
      <c r="D266" s="31" t="s">
        <v>5</v>
      </c>
      <c r="E266" s="31" t="s">
        <v>31</v>
      </c>
      <c r="F266" s="33" t="s">
        <v>2486</v>
      </c>
      <c r="G266" s="32"/>
      <c r="H266" s="32"/>
      <c r="I266" s="32"/>
      <c r="J266" s="32"/>
      <c r="K266" s="32"/>
      <c r="L266" s="32"/>
      <c r="M266" s="32"/>
      <c r="N266" s="32"/>
      <c r="O266" s="32"/>
      <c r="P266" s="32"/>
      <c r="Q266" s="32"/>
      <c r="R266" s="32"/>
      <c r="Y266" s="32"/>
    </row>
    <row r="267">
      <c r="A267" s="31" t="s">
        <v>13</v>
      </c>
      <c r="B267" s="31" t="s">
        <v>403</v>
      </c>
      <c r="C267" s="33" t="s">
        <v>323</v>
      </c>
      <c r="D267" s="31" t="s">
        <v>5</v>
      </c>
      <c r="E267" s="31" t="s">
        <v>31</v>
      </c>
      <c r="F267" s="33" t="s">
        <v>2487</v>
      </c>
      <c r="G267" s="32"/>
      <c r="H267" s="32"/>
      <c r="I267" s="32"/>
      <c r="J267" s="32"/>
      <c r="K267" s="32"/>
      <c r="L267" s="32"/>
      <c r="M267" s="32"/>
      <c r="N267" s="32"/>
      <c r="O267" s="32"/>
      <c r="P267" s="32"/>
      <c r="Q267" s="32"/>
      <c r="R267" s="32"/>
      <c r="Y267" s="32"/>
    </row>
    <row r="268">
      <c r="A268" s="31" t="s">
        <v>13</v>
      </c>
      <c r="B268" s="31" t="s">
        <v>403</v>
      </c>
      <c r="C268" s="33" t="s">
        <v>432</v>
      </c>
      <c r="D268" s="31" t="s">
        <v>5</v>
      </c>
      <c r="E268" s="31" t="s">
        <v>31</v>
      </c>
      <c r="F268" s="33" t="s">
        <v>2488</v>
      </c>
      <c r="G268" s="32"/>
      <c r="H268" s="32"/>
      <c r="I268" s="32"/>
      <c r="J268" s="32"/>
      <c r="K268" s="32"/>
      <c r="L268" s="32"/>
      <c r="M268" s="32"/>
      <c r="N268" s="32"/>
      <c r="O268" s="32"/>
      <c r="P268" s="32"/>
      <c r="Q268" s="32"/>
      <c r="R268" s="32"/>
      <c r="Y268" s="32"/>
    </row>
    <row r="269">
      <c r="A269" s="31" t="s">
        <v>13</v>
      </c>
      <c r="B269" s="31" t="s">
        <v>403</v>
      </c>
      <c r="C269" s="33" t="s">
        <v>434</v>
      </c>
      <c r="D269" s="31" t="s">
        <v>5</v>
      </c>
      <c r="E269" s="31" t="s">
        <v>31</v>
      </c>
      <c r="F269" s="33" t="s">
        <v>2489</v>
      </c>
      <c r="G269" s="32"/>
      <c r="H269" s="32"/>
      <c r="I269" s="32"/>
      <c r="J269" s="32"/>
      <c r="K269" s="32"/>
      <c r="L269" s="32"/>
      <c r="M269" s="32"/>
      <c r="N269" s="32"/>
      <c r="O269" s="32"/>
      <c r="P269" s="32"/>
      <c r="Q269" s="32"/>
      <c r="R269" s="32"/>
      <c r="Y269" s="32"/>
    </row>
    <row r="270">
      <c r="A270" s="31" t="s">
        <v>13</v>
      </c>
      <c r="B270" s="31" t="s">
        <v>403</v>
      </c>
      <c r="C270" s="33" t="s">
        <v>436</v>
      </c>
      <c r="D270" s="31" t="s">
        <v>5</v>
      </c>
      <c r="E270" s="31" t="s">
        <v>31</v>
      </c>
      <c r="F270" s="33" t="s">
        <v>2490</v>
      </c>
      <c r="G270" s="32"/>
      <c r="H270" s="32"/>
      <c r="I270" s="32"/>
      <c r="J270" s="32"/>
      <c r="K270" s="32"/>
      <c r="L270" s="32"/>
      <c r="M270" s="32"/>
      <c r="N270" s="32"/>
      <c r="O270" s="32"/>
      <c r="P270" s="32"/>
      <c r="Q270" s="32"/>
      <c r="R270" s="32"/>
      <c r="Y270" s="32"/>
    </row>
    <row r="271">
      <c r="A271" s="31" t="s">
        <v>13</v>
      </c>
      <c r="B271" s="31" t="s">
        <v>403</v>
      </c>
      <c r="C271" s="33" t="s">
        <v>438</v>
      </c>
      <c r="D271" s="31" t="s">
        <v>5</v>
      </c>
      <c r="E271" s="31" t="s">
        <v>31</v>
      </c>
      <c r="F271" s="33" t="s">
        <v>2491</v>
      </c>
      <c r="G271" s="32"/>
      <c r="H271" s="32"/>
      <c r="I271" s="32"/>
      <c r="J271" s="32"/>
      <c r="K271" s="32"/>
      <c r="L271" s="32"/>
      <c r="M271" s="32"/>
      <c r="N271" s="32"/>
      <c r="O271" s="32"/>
      <c r="P271" s="32"/>
      <c r="Q271" s="32"/>
      <c r="R271" s="32"/>
      <c r="Y271" s="32"/>
    </row>
    <row r="272">
      <c r="A272" s="31" t="s">
        <v>13</v>
      </c>
      <c r="B272" s="31" t="s">
        <v>403</v>
      </c>
      <c r="C272" s="33" t="s">
        <v>440</v>
      </c>
      <c r="D272" s="31" t="s">
        <v>5</v>
      </c>
      <c r="E272" s="31" t="s">
        <v>31</v>
      </c>
      <c r="F272" s="33" t="s">
        <v>2492</v>
      </c>
      <c r="G272" s="32"/>
      <c r="H272" s="32"/>
      <c r="I272" s="32"/>
      <c r="J272" s="32"/>
      <c r="K272" s="32"/>
      <c r="L272" s="32"/>
      <c r="M272" s="32"/>
      <c r="N272" s="32"/>
      <c r="O272" s="32"/>
      <c r="P272" s="32"/>
      <c r="Q272" s="32"/>
      <c r="R272" s="32"/>
      <c r="Y272" s="32"/>
    </row>
    <row r="273">
      <c r="A273" s="31" t="s">
        <v>13</v>
      </c>
      <c r="B273" s="31" t="s">
        <v>403</v>
      </c>
      <c r="C273" s="33" t="s">
        <v>442</v>
      </c>
      <c r="D273" s="31" t="s">
        <v>5</v>
      </c>
      <c r="E273" s="31" t="s">
        <v>31</v>
      </c>
      <c r="F273" s="33" t="s">
        <v>2493</v>
      </c>
      <c r="G273" s="32"/>
      <c r="H273" s="32"/>
      <c r="I273" s="32"/>
      <c r="J273" s="32"/>
      <c r="K273" s="32"/>
      <c r="L273" s="32"/>
      <c r="M273" s="32"/>
      <c r="N273" s="32"/>
      <c r="O273" s="32"/>
      <c r="P273" s="32"/>
      <c r="Q273" s="32"/>
      <c r="R273" s="32"/>
      <c r="Y273" s="32"/>
    </row>
    <row r="274">
      <c r="A274" s="31" t="s">
        <v>13</v>
      </c>
      <c r="B274" s="31" t="s">
        <v>403</v>
      </c>
      <c r="C274" s="33" t="s">
        <v>444</v>
      </c>
      <c r="D274" s="31" t="s">
        <v>5</v>
      </c>
      <c r="E274" s="31" t="s">
        <v>31</v>
      </c>
      <c r="F274" s="33" t="s">
        <v>2494</v>
      </c>
      <c r="G274" s="32"/>
      <c r="H274" s="32"/>
      <c r="I274" s="32"/>
      <c r="J274" s="32"/>
      <c r="K274" s="32"/>
      <c r="L274" s="32"/>
      <c r="M274" s="32"/>
      <c r="N274" s="32"/>
      <c r="O274" s="32"/>
      <c r="P274" s="32"/>
      <c r="Q274" s="32"/>
      <c r="R274" s="32"/>
      <c r="Y274" s="32"/>
    </row>
    <row r="275">
      <c r="A275" s="31" t="s">
        <v>13</v>
      </c>
      <c r="B275" s="31" t="s">
        <v>403</v>
      </c>
      <c r="C275" s="33" t="s">
        <v>446</v>
      </c>
      <c r="D275" s="31" t="s">
        <v>5</v>
      </c>
      <c r="E275" s="31" t="s">
        <v>31</v>
      </c>
      <c r="F275" s="33" t="s">
        <v>2495</v>
      </c>
      <c r="G275" s="32"/>
      <c r="H275" s="32"/>
      <c r="I275" s="32"/>
      <c r="J275" s="32"/>
      <c r="K275" s="32"/>
      <c r="L275" s="32"/>
      <c r="M275" s="32"/>
      <c r="N275" s="32"/>
      <c r="O275" s="32"/>
      <c r="P275" s="32"/>
      <c r="Q275" s="32"/>
      <c r="R275" s="32"/>
      <c r="Y275" s="32"/>
    </row>
    <row r="276">
      <c r="A276" s="31" t="s">
        <v>13</v>
      </c>
      <c r="B276" s="31" t="s">
        <v>403</v>
      </c>
      <c r="C276" s="33" t="s">
        <v>448</v>
      </c>
      <c r="D276" s="31" t="s">
        <v>5</v>
      </c>
      <c r="E276" s="31" t="s">
        <v>31</v>
      </c>
      <c r="F276" s="33" t="s">
        <v>2496</v>
      </c>
      <c r="G276" s="32"/>
      <c r="H276" s="32"/>
      <c r="I276" s="32"/>
      <c r="J276" s="32"/>
      <c r="K276" s="32"/>
      <c r="L276" s="32"/>
      <c r="M276" s="32"/>
      <c r="N276" s="32"/>
      <c r="O276" s="32"/>
      <c r="P276" s="32"/>
      <c r="Q276" s="32"/>
      <c r="R276" s="32"/>
      <c r="Y276" s="32"/>
    </row>
    <row r="277">
      <c r="A277" s="31" t="s">
        <v>14</v>
      </c>
      <c r="B277" s="31" t="s">
        <v>395</v>
      </c>
      <c r="C277" s="33" t="s">
        <v>1129</v>
      </c>
      <c r="D277" s="31" t="s">
        <v>5</v>
      </c>
      <c r="E277" s="31" t="s">
        <v>31</v>
      </c>
      <c r="F277" s="33" t="s">
        <v>2497</v>
      </c>
      <c r="G277" s="32"/>
      <c r="H277" s="32"/>
      <c r="I277" s="32"/>
      <c r="J277" s="32"/>
      <c r="K277" s="32"/>
      <c r="L277" s="32"/>
      <c r="M277" s="32"/>
      <c r="N277" s="32"/>
      <c r="O277" s="32"/>
      <c r="P277" s="32"/>
      <c r="Q277" s="32"/>
      <c r="R277" s="32"/>
      <c r="Y277" s="32"/>
    </row>
    <row r="278">
      <c r="A278" s="31" t="s">
        <v>14</v>
      </c>
      <c r="B278" s="31" t="s">
        <v>395</v>
      </c>
      <c r="C278" s="33" t="s">
        <v>1130</v>
      </c>
      <c r="D278" s="31" t="s">
        <v>5</v>
      </c>
      <c r="E278" s="31" t="s">
        <v>31</v>
      </c>
      <c r="F278" s="33" t="s">
        <v>2498</v>
      </c>
      <c r="G278" s="32"/>
      <c r="H278" s="32"/>
      <c r="I278" s="32"/>
      <c r="J278" s="32"/>
      <c r="K278" s="32"/>
      <c r="L278" s="32"/>
      <c r="M278" s="32"/>
      <c r="N278" s="32"/>
      <c r="O278" s="32"/>
      <c r="P278" s="32"/>
      <c r="Q278" s="32"/>
      <c r="R278" s="32"/>
      <c r="Y278" s="32"/>
    </row>
    <row r="279">
      <c r="A279" s="31" t="s">
        <v>14</v>
      </c>
      <c r="B279" s="31" t="s">
        <v>395</v>
      </c>
      <c r="C279" s="33" t="s">
        <v>1131</v>
      </c>
      <c r="D279" s="31" t="s">
        <v>5</v>
      </c>
      <c r="E279" s="31" t="s">
        <v>31</v>
      </c>
      <c r="F279" s="33" t="s">
        <v>2499</v>
      </c>
      <c r="G279" s="32"/>
      <c r="H279" s="32"/>
      <c r="I279" s="32"/>
      <c r="J279" s="32"/>
      <c r="K279" s="32"/>
      <c r="L279" s="32"/>
      <c r="M279" s="32"/>
      <c r="N279" s="32"/>
      <c r="O279" s="32"/>
      <c r="P279" s="32"/>
      <c r="Q279" s="32"/>
      <c r="R279" s="32"/>
      <c r="Y279" s="32"/>
    </row>
    <row r="280">
      <c r="A280" s="31" t="s">
        <v>14</v>
      </c>
      <c r="B280" s="31" t="s">
        <v>395</v>
      </c>
      <c r="C280" s="33" t="s">
        <v>1132</v>
      </c>
      <c r="D280" s="31" t="s">
        <v>5</v>
      </c>
      <c r="E280" s="31" t="s">
        <v>31</v>
      </c>
      <c r="F280" s="33" t="s">
        <v>2500</v>
      </c>
      <c r="G280" s="32"/>
      <c r="H280" s="32"/>
      <c r="I280" s="32"/>
      <c r="J280" s="32"/>
      <c r="K280" s="32"/>
      <c r="L280" s="32"/>
      <c r="M280" s="32"/>
      <c r="N280" s="32"/>
      <c r="O280" s="32"/>
      <c r="P280" s="32"/>
      <c r="Q280" s="32"/>
      <c r="R280" s="32"/>
      <c r="Y280" s="32"/>
    </row>
    <row r="281">
      <c r="A281" s="31" t="s">
        <v>14</v>
      </c>
      <c r="B281" s="31" t="s">
        <v>395</v>
      </c>
      <c r="C281" s="33" t="s">
        <v>409</v>
      </c>
      <c r="D281" s="31" t="s">
        <v>5</v>
      </c>
      <c r="E281" s="31" t="s">
        <v>31</v>
      </c>
      <c r="F281" s="33" t="s">
        <v>2501</v>
      </c>
      <c r="G281" s="32"/>
      <c r="H281" s="32"/>
      <c r="I281" s="32"/>
      <c r="J281" s="32"/>
      <c r="K281" s="32"/>
      <c r="L281" s="32"/>
      <c r="M281" s="32"/>
      <c r="N281" s="32"/>
      <c r="O281" s="32"/>
      <c r="P281" s="32"/>
      <c r="Q281" s="32"/>
      <c r="R281" s="32"/>
      <c r="Y281" s="32"/>
    </row>
    <row r="282">
      <c r="A282" s="31" t="s">
        <v>14</v>
      </c>
      <c r="B282" s="31" t="s">
        <v>395</v>
      </c>
      <c r="C282" s="33" t="s">
        <v>411</v>
      </c>
      <c r="D282" s="31" t="s">
        <v>5</v>
      </c>
      <c r="E282" s="31" t="s">
        <v>31</v>
      </c>
      <c r="F282" s="33" t="s">
        <v>2502</v>
      </c>
      <c r="G282" s="32"/>
      <c r="H282" s="32"/>
      <c r="I282" s="32"/>
      <c r="J282" s="32"/>
      <c r="K282" s="32"/>
      <c r="L282" s="32"/>
      <c r="M282" s="32"/>
      <c r="N282" s="32"/>
      <c r="O282" s="32"/>
      <c r="P282" s="32"/>
      <c r="Q282" s="32"/>
      <c r="R282" s="32"/>
      <c r="Y282" s="32"/>
    </row>
    <row r="283">
      <c r="A283" s="31" t="s">
        <v>14</v>
      </c>
      <c r="B283" s="31" t="s">
        <v>395</v>
      </c>
      <c r="C283" s="33" t="s">
        <v>413</v>
      </c>
      <c r="D283" s="31" t="s">
        <v>5</v>
      </c>
      <c r="E283" s="31" t="s">
        <v>31</v>
      </c>
      <c r="F283" s="33" t="s">
        <v>2503</v>
      </c>
      <c r="G283" s="32"/>
      <c r="H283" s="32"/>
      <c r="I283" s="32"/>
      <c r="J283" s="32"/>
      <c r="K283" s="32"/>
      <c r="L283" s="32"/>
      <c r="M283" s="32"/>
      <c r="N283" s="32"/>
      <c r="O283" s="32"/>
      <c r="P283" s="32"/>
      <c r="Q283" s="32"/>
      <c r="R283" s="32"/>
      <c r="Y283" s="32"/>
    </row>
    <row r="284">
      <c r="A284" s="31" t="s">
        <v>14</v>
      </c>
      <c r="B284" s="31" t="s">
        <v>395</v>
      </c>
      <c r="C284" s="33" t="s">
        <v>415</v>
      </c>
      <c r="D284" s="31" t="s">
        <v>5</v>
      </c>
      <c r="E284" s="31" t="s">
        <v>31</v>
      </c>
      <c r="F284" s="33" t="s">
        <v>2504</v>
      </c>
      <c r="G284" s="32"/>
      <c r="H284" s="32"/>
      <c r="I284" s="32"/>
      <c r="J284" s="32"/>
      <c r="K284" s="32"/>
      <c r="L284" s="32"/>
      <c r="M284" s="32"/>
      <c r="N284" s="32"/>
      <c r="O284" s="32"/>
      <c r="P284" s="32"/>
      <c r="Q284" s="32"/>
      <c r="R284" s="32"/>
      <c r="Y284" s="32"/>
    </row>
    <row r="285">
      <c r="A285" s="31" t="s">
        <v>14</v>
      </c>
      <c r="B285" s="31" t="s">
        <v>395</v>
      </c>
      <c r="C285" s="33" t="s">
        <v>417</v>
      </c>
      <c r="D285" s="31" t="s">
        <v>5</v>
      </c>
      <c r="E285" s="31" t="s">
        <v>31</v>
      </c>
      <c r="F285" s="33" t="s">
        <v>2505</v>
      </c>
      <c r="G285" s="32"/>
      <c r="H285" s="32"/>
      <c r="I285" s="32"/>
      <c r="J285" s="32"/>
      <c r="K285" s="32"/>
      <c r="L285" s="32"/>
      <c r="M285" s="32"/>
      <c r="N285" s="32"/>
      <c r="O285" s="32"/>
      <c r="P285" s="32"/>
      <c r="Q285" s="32"/>
      <c r="R285" s="32"/>
      <c r="Y285" s="32"/>
    </row>
    <row r="286">
      <c r="A286" s="31" t="s">
        <v>14</v>
      </c>
      <c r="B286" s="31" t="s">
        <v>395</v>
      </c>
      <c r="C286" s="33" t="s">
        <v>419</v>
      </c>
      <c r="D286" s="31" t="s">
        <v>5</v>
      </c>
      <c r="E286" s="31" t="s">
        <v>31</v>
      </c>
      <c r="F286" s="33" t="s">
        <v>2506</v>
      </c>
      <c r="G286" s="32"/>
      <c r="H286" s="32"/>
      <c r="I286" s="32"/>
      <c r="J286" s="32"/>
      <c r="K286" s="32"/>
      <c r="L286" s="32"/>
      <c r="M286" s="32"/>
      <c r="N286" s="32"/>
      <c r="O286" s="32"/>
      <c r="P286" s="32"/>
      <c r="Q286" s="32"/>
      <c r="R286" s="32"/>
      <c r="Y286" s="32"/>
    </row>
    <row r="287">
      <c r="A287" s="31" t="s">
        <v>14</v>
      </c>
      <c r="B287" s="31" t="s">
        <v>395</v>
      </c>
      <c r="C287" s="33" t="s">
        <v>421</v>
      </c>
      <c r="D287" s="31" t="s">
        <v>5</v>
      </c>
      <c r="E287" s="31" t="s">
        <v>31</v>
      </c>
      <c r="F287" s="33" t="s">
        <v>2507</v>
      </c>
      <c r="G287" s="32"/>
      <c r="H287" s="32"/>
      <c r="I287" s="32"/>
      <c r="J287" s="32"/>
      <c r="K287" s="32"/>
      <c r="L287" s="32"/>
      <c r="M287" s="32"/>
      <c r="N287" s="32"/>
      <c r="O287" s="32"/>
      <c r="P287" s="32"/>
      <c r="Q287" s="32"/>
      <c r="R287" s="32"/>
      <c r="Y287" s="32"/>
    </row>
    <row r="288">
      <c r="A288" s="31" t="s">
        <v>14</v>
      </c>
      <c r="B288" s="31" t="s">
        <v>395</v>
      </c>
      <c r="C288" s="33" t="s">
        <v>423</v>
      </c>
      <c r="D288" s="31" t="s">
        <v>5</v>
      </c>
      <c r="E288" s="31" t="s">
        <v>31</v>
      </c>
      <c r="F288" s="33" t="s">
        <v>2508</v>
      </c>
      <c r="G288" s="32"/>
      <c r="H288" s="32"/>
      <c r="I288" s="32"/>
      <c r="J288" s="32"/>
      <c r="K288" s="32"/>
      <c r="L288" s="32"/>
      <c r="M288" s="32"/>
      <c r="N288" s="32"/>
      <c r="O288" s="32"/>
      <c r="P288" s="32"/>
      <c r="Q288" s="32"/>
      <c r="R288" s="32"/>
      <c r="Y288" s="32"/>
    </row>
    <row r="289">
      <c r="A289" s="31" t="s">
        <v>14</v>
      </c>
      <c r="B289" s="31" t="s">
        <v>395</v>
      </c>
      <c r="C289" s="33" t="s">
        <v>425</v>
      </c>
      <c r="D289" s="31" t="s">
        <v>5</v>
      </c>
      <c r="E289" s="31" t="s">
        <v>31</v>
      </c>
      <c r="F289" s="33" t="s">
        <v>2509</v>
      </c>
      <c r="G289" s="32"/>
      <c r="H289" s="32"/>
      <c r="I289" s="32"/>
      <c r="J289" s="32"/>
      <c r="K289" s="32"/>
      <c r="L289" s="32"/>
      <c r="M289" s="32"/>
      <c r="N289" s="32"/>
      <c r="O289" s="32"/>
      <c r="P289" s="32"/>
      <c r="Q289" s="32"/>
      <c r="R289" s="32"/>
      <c r="Y289" s="32"/>
    </row>
    <row r="290">
      <c r="A290" s="31" t="s">
        <v>14</v>
      </c>
      <c r="B290" s="31" t="s">
        <v>395</v>
      </c>
      <c r="C290" s="33" t="s">
        <v>427</v>
      </c>
      <c r="D290" s="31" t="s">
        <v>5</v>
      </c>
      <c r="E290" s="31" t="s">
        <v>31</v>
      </c>
      <c r="F290" s="33" t="s">
        <v>2510</v>
      </c>
      <c r="G290" s="32"/>
      <c r="H290" s="32"/>
      <c r="I290" s="32"/>
      <c r="J290" s="32"/>
      <c r="K290" s="32"/>
      <c r="L290" s="32"/>
      <c r="M290" s="32"/>
      <c r="N290" s="32"/>
      <c r="O290" s="32"/>
      <c r="P290" s="32"/>
      <c r="Q290" s="32"/>
      <c r="R290" s="32"/>
      <c r="Y290" s="32"/>
    </row>
    <row r="291">
      <c r="A291" s="31" t="s">
        <v>14</v>
      </c>
      <c r="B291" s="31" t="s">
        <v>395</v>
      </c>
      <c r="C291" s="33" t="s">
        <v>429</v>
      </c>
      <c r="D291" s="31" t="s">
        <v>5</v>
      </c>
      <c r="E291" s="31" t="s">
        <v>31</v>
      </c>
      <c r="F291" s="33" t="s">
        <v>2511</v>
      </c>
      <c r="G291" s="32"/>
      <c r="H291" s="32"/>
      <c r="I291" s="32"/>
      <c r="J291" s="32"/>
      <c r="K291" s="32"/>
      <c r="L291" s="32"/>
      <c r="M291" s="32"/>
      <c r="N291" s="32"/>
      <c r="O291" s="32"/>
      <c r="P291" s="32"/>
      <c r="Q291" s="32"/>
      <c r="R291" s="32"/>
      <c r="Y291" s="32"/>
    </row>
    <row r="292">
      <c r="A292" s="31" t="s">
        <v>14</v>
      </c>
      <c r="B292" s="31" t="s">
        <v>395</v>
      </c>
      <c r="C292" s="33" t="s">
        <v>323</v>
      </c>
      <c r="D292" s="31" t="s">
        <v>5</v>
      </c>
      <c r="E292" s="31" t="s">
        <v>31</v>
      </c>
      <c r="F292" s="33" t="s">
        <v>2512</v>
      </c>
      <c r="G292" s="32"/>
      <c r="H292" s="32"/>
      <c r="I292" s="32"/>
      <c r="J292" s="32"/>
      <c r="K292" s="32"/>
      <c r="L292" s="32"/>
      <c r="M292" s="32"/>
      <c r="N292" s="32"/>
      <c r="O292" s="32"/>
      <c r="P292" s="32"/>
      <c r="Q292" s="32"/>
      <c r="R292" s="32"/>
      <c r="Y292" s="32"/>
    </row>
    <row r="293">
      <c r="A293" s="31" t="s">
        <v>14</v>
      </c>
      <c r="B293" s="31" t="s">
        <v>395</v>
      </c>
      <c r="C293" s="33" t="s">
        <v>432</v>
      </c>
      <c r="D293" s="31" t="s">
        <v>5</v>
      </c>
      <c r="E293" s="31" t="s">
        <v>31</v>
      </c>
      <c r="F293" s="33" t="s">
        <v>2513</v>
      </c>
      <c r="G293" s="32"/>
      <c r="H293" s="32"/>
      <c r="I293" s="32"/>
      <c r="J293" s="32"/>
      <c r="K293" s="32"/>
      <c r="L293" s="32"/>
      <c r="M293" s="32"/>
      <c r="N293" s="32"/>
      <c r="O293" s="32"/>
      <c r="P293" s="32"/>
      <c r="Q293" s="32"/>
      <c r="R293" s="32"/>
      <c r="Y293" s="32"/>
    </row>
    <row r="294">
      <c r="A294" s="31" t="s">
        <v>14</v>
      </c>
      <c r="B294" s="31" t="s">
        <v>395</v>
      </c>
      <c r="C294" s="33" t="s">
        <v>434</v>
      </c>
      <c r="D294" s="31" t="s">
        <v>5</v>
      </c>
      <c r="E294" s="31" t="s">
        <v>31</v>
      </c>
      <c r="F294" s="33" t="s">
        <v>2514</v>
      </c>
      <c r="G294" s="32"/>
      <c r="H294" s="32"/>
      <c r="I294" s="32"/>
      <c r="J294" s="32"/>
      <c r="K294" s="32"/>
      <c r="L294" s="32"/>
      <c r="M294" s="32"/>
      <c r="N294" s="32"/>
      <c r="O294" s="32"/>
      <c r="P294" s="32"/>
      <c r="Q294" s="32"/>
      <c r="R294" s="32"/>
      <c r="Y294" s="32"/>
    </row>
    <row r="295">
      <c r="A295" s="31" t="s">
        <v>14</v>
      </c>
      <c r="B295" s="31" t="s">
        <v>395</v>
      </c>
      <c r="C295" s="33" t="s">
        <v>436</v>
      </c>
      <c r="D295" s="31" t="s">
        <v>5</v>
      </c>
      <c r="E295" s="31" t="s">
        <v>31</v>
      </c>
      <c r="F295" s="33" t="s">
        <v>2515</v>
      </c>
      <c r="G295" s="32"/>
      <c r="H295" s="32"/>
      <c r="I295" s="32"/>
      <c r="J295" s="32"/>
      <c r="K295" s="32"/>
      <c r="L295" s="32"/>
      <c r="M295" s="32"/>
      <c r="N295" s="32"/>
      <c r="O295" s="32"/>
      <c r="P295" s="32"/>
      <c r="Q295" s="32"/>
      <c r="R295" s="32"/>
      <c r="Y295" s="32"/>
    </row>
    <row r="296">
      <c r="A296" s="31" t="s">
        <v>14</v>
      </c>
      <c r="B296" s="31" t="s">
        <v>395</v>
      </c>
      <c r="C296" s="33" t="s">
        <v>438</v>
      </c>
      <c r="D296" s="31" t="s">
        <v>5</v>
      </c>
      <c r="E296" s="31" t="s">
        <v>31</v>
      </c>
      <c r="F296" s="33" t="s">
        <v>2516</v>
      </c>
      <c r="G296" s="32"/>
      <c r="H296" s="32"/>
      <c r="I296" s="32"/>
      <c r="J296" s="32"/>
      <c r="K296" s="32"/>
      <c r="L296" s="32"/>
      <c r="M296" s="32"/>
      <c r="N296" s="32"/>
      <c r="O296" s="32"/>
      <c r="P296" s="32"/>
      <c r="Q296" s="32"/>
      <c r="R296" s="32"/>
      <c r="Y296" s="32"/>
    </row>
    <row r="297">
      <c r="A297" s="31" t="s">
        <v>14</v>
      </c>
      <c r="B297" s="31" t="s">
        <v>395</v>
      </c>
      <c r="C297" s="33" t="s">
        <v>440</v>
      </c>
      <c r="D297" s="31" t="s">
        <v>5</v>
      </c>
      <c r="E297" s="31" t="s">
        <v>31</v>
      </c>
      <c r="F297" s="33" t="s">
        <v>2517</v>
      </c>
      <c r="G297" s="32"/>
      <c r="H297" s="32"/>
      <c r="I297" s="32"/>
      <c r="J297" s="32"/>
      <c r="K297" s="32"/>
      <c r="L297" s="32"/>
      <c r="M297" s="32"/>
      <c r="N297" s="32"/>
      <c r="O297" s="32"/>
      <c r="P297" s="32"/>
      <c r="Q297" s="32"/>
      <c r="R297" s="32"/>
      <c r="Y297" s="32"/>
    </row>
    <row r="298">
      <c r="A298" s="31" t="s">
        <v>14</v>
      </c>
      <c r="B298" s="31" t="s">
        <v>395</v>
      </c>
      <c r="C298" s="33" t="s">
        <v>442</v>
      </c>
      <c r="D298" s="31" t="s">
        <v>5</v>
      </c>
      <c r="E298" s="31" t="s">
        <v>31</v>
      </c>
      <c r="F298" s="33" t="s">
        <v>2518</v>
      </c>
      <c r="G298" s="32"/>
      <c r="H298" s="32"/>
      <c r="I298" s="32"/>
      <c r="J298" s="32"/>
      <c r="K298" s="32"/>
      <c r="L298" s="32"/>
      <c r="M298" s="32"/>
      <c r="N298" s="32"/>
      <c r="O298" s="32"/>
      <c r="P298" s="32"/>
      <c r="Q298" s="32"/>
      <c r="R298" s="32"/>
      <c r="Y298" s="32"/>
    </row>
    <row r="299">
      <c r="A299" s="31" t="s">
        <v>14</v>
      </c>
      <c r="B299" s="31" t="s">
        <v>395</v>
      </c>
      <c r="C299" s="33" t="s">
        <v>444</v>
      </c>
      <c r="D299" s="31" t="s">
        <v>5</v>
      </c>
      <c r="E299" s="31" t="s">
        <v>31</v>
      </c>
      <c r="F299" s="33" t="s">
        <v>2519</v>
      </c>
      <c r="G299" s="32"/>
      <c r="H299" s="32"/>
      <c r="I299" s="32"/>
      <c r="J299" s="32"/>
      <c r="K299" s="32"/>
      <c r="L299" s="32"/>
      <c r="M299" s="32"/>
      <c r="N299" s="32"/>
      <c r="O299" s="32"/>
      <c r="P299" s="32"/>
      <c r="Q299" s="32"/>
      <c r="R299" s="32"/>
      <c r="Y299" s="32"/>
    </row>
    <row r="300">
      <c r="A300" s="31" t="s">
        <v>14</v>
      </c>
      <c r="B300" s="31" t="s">
        <v>395</v>
      </c>
      <c r="C300" s="33" t="s">
        <v>446</v>
      </c>
      <c r="D300" s="31" t="s">
        <v>5</v>
      </c>
      <c r="E300" s="31" t="s">
        <v>31</v>
      </c>
      <c r="F300" s="33" t="s">
        <v>2520</v>
      </c>
      <c r="G300" s="32"/>
      <c r="H300" s="32"/>
      <c r="I300" s="32"/>
      <c r="J300" s="32"/>
      <c r="K300" s="32"/>
      <c r="L300" s="32"/>
      <c r="M300" s="32"/>
      <c r="N300" s="32"/>
      <c r="O300" s="32"/>
      <c r="P300" s="32"/>
      <c r="Q300" s="32"/>
      <c r="R300" s="32"/>
      <c r="Y300" s="32"/>
    </row>
    <row r="301">
      <c r="A301" s="31" t="s">
        <v>14</v>
      </c>
      <c r="B301" s="31" t="s">
        <v>395</v>
      </c>
      <c r="C301" s="33" t="s">
        <v>448</v>
      </c>
      <c r="D301" s="31" t="s">
        <v>5</v>
      </c>
      <c r="E301" s="31" t="s">
        <v>31</v>
      </c>
      <c r="F301" s="33" t="s">
        <v>2521</v>
      </c>
      <c r="G301" s="32"/>
      <c r="H301" s="32"/>
      <c r="I301" s="32"/>
      <c r="J301" s="32"/>
      <c r="K301" s="32"/>
      <c r="L301" s="32"/>
      <c r="M301" s="32"/>
      <c r="N301" s="32"/>
      <c r="O301" s="32"/>
      <c r="P301" s="32"/>
      <c r="Q301" s="32"/>
      <c r="R301" s="32"/>
      <c r="Y301" s="32"/>
    </row>
    <row r="302">
      <c r="A302" s="31" t="s">
        <v>15</v>
      </c>
      <c r="B302" s="31" t="s">
        <v>377</v>
      </c>
      <c r="C302" s="33" t="s">
        <v>1129</v>
      </c>
      <c r="D302" s="31" t="s">
        <v>5</v>
      </c>
      <c r="E302" s="31" t="s">
        <v>31</v>
      </c>
      <c r="F302" s="33" t="s">
        <v>2522</v>
      </c>
      <c r="G302" s="32"/>
      <c r="H302" s="32"/>
      <c r="I302" s="32"/>
      <c r="J302" s="32"/>
      <c r="K302" s="32"/>
      <c r="L302" s="32"/>
      <c r="M302" s="32"/>
      <c r="N302" s="32"/>
      <c r="O302" s="32"/>
      <c r="P302" s="32"/>
      <c r="Q302" s="32"/>
      <c r="R302" s="32"/>
      <c r="Y302" s="32"/>
    </row>
    <row r="303">
      <c r="A303" s="31" t="s">
        <v>15</v>
      </c>
      <c r="B303" s="31" t="s">
        <v>377</v>
      </c>
      <c r="C303" s="33" t="s">
        <v>1130</v>
      </c>
      <c r="D303" s="31" t="s">
        <v>5</v>
      </c>
      <c r="E303" s="31" t="s">
        <v>31</v>
      </c>
      <c r="F303" s="33" t="s">
        <v>2523</v>
      </c>
      <c r="G303" s="32"/>
      <c r="H303" s="32"/>
      <c r="I303" s="32"/>
      <c r="J303" s="32"/>
      <c r="K303" s="32"/>
      <c r="L303" s="32"/>
      <c r="M303" s="32"/>
      <c r="N303" s="32"/>
      <c r="O303" s="32"/>
      <c r="P303" s="32"/>
      <c r="Q303" s="32"/>
      <c r="R303" s="32"/>
      <c r="Y303" s="32"/>
    </row>
    <row r="304">
      <c r="A304" s="31" t="s">
        <v>15</v>
      </c>
      <c r="B304" s="31" t="s">
        <v>377</v>
      </c>
      <c r="C304" s="33" t="s">
        <v>1131</v>
      </c>
      <c r="D304" s="31" t="s">
        <v>5</v>
      </c>
      <c r="E304" s="31" t="s">
        <v>31</v>
      </c>
      <c r="F304" s="33" t="s">
        <v>2524</v>
      </c>
      <c r="G304" s="32"/>
      <c r="H304" s="32"/>
      <c r="I304" s="32"/>
      <c r="J304" s="32"/>
      <c r="K304" s="32"/>
      <c r="L304" s="32"/>
      <c r="M304" s="32"/>
      <c r="N304" s="32"/>
      <c r="O304" s="32"/>
      <c r="P304" s="32"/>
      <c r="Q304" s="32"/>
      <c r="R304" s="32"/>
      <c r="Y304" s="32"/>
    </row>
    <row r="305">
      <c r="A305" s="31" t="s">
        <v>15</v>
      </c>
      <c r="B305" s="31" t="s">
        <v>377</v>
      </c>
      <c r="C305" s="33" t="s">
        <v>1132</v>
      </c>
      <c r="D305" s="31" t="s">
        <v>5</v>
      </c>
      <c r="E305" s="31" t="s">
        <v>31</v>
      </c>
      <c r="F305" s="33" t="s">
        <v>2525</v>
      </c>
      <c r="G305" s="32"/>
      <c r="H305" s="32"/>
      <c r="I305" s="32"/>
      <c r="J305" s="32"/>
      <c r="K305" s="32"/>
      <c r="L305" s="32"/>
      <c r="M305" s="32"/>
      <c r="N305" s="32"/>
      <c r="O305" s="32"/>
      <c r="P305" s="32"/>
      <c r="Q305" s="32"/>
      <c r="R305" s="32"/>
      <c r="Y305" s="32"/>
    </row>
    <row r="306">
      <c r="A306" s="31" t="s">
        <v>15</v>
      </c>
      <c r="B306" s="31" t="s">
        <v>377</v>
      </c>
      <c r="C306" s="33" t="s">
        <v>409</v>
      </c>
      <c r="D306" s="31" t="s">
        <v>5</v>
      </c>
      <c r="E306" s="31" t="s">
        <v>31</v>
      </c>
      <c r="F306" s="33" t="s">
        <v>2526</v>
      </c>
      <c r="G306" s="32"/>
      <c r="H306" s="32"/>
      <c r="I306" s="32"/>
      <c r="J306" s="32"/>
      <c r="K306" s="32"/>
      <c r="L306" s="32"/>
      <c r="M306" s="32"/>
      <c r="N306" s="32"/>
      <c r="O306" s="32"/>
      <c r="P306" s="32"/>
      <c r="Q306" s="32"/>
      <c r="R306" s="32"/>
      <c r="Y306" s="32"/>
    </row>
    <row r="307">
      <c r="A307" s="31" t="s">
        <v>15</v>
      </c>
      <c r="B307" s="31" t="s">
        <v>377</v>
      </c>
      <c r="C307" s="33" t="s">
        <v>411</v>
      </c>
      <c r="D307" s="31" t="s">
        <v>5</v>
      </c>
      <c r="E307" s="31" t="s">
        <v>31</v>
      </c>
      <c r="F307" s="33" t="s">
        <v>2527</v>
      </c>
      <c r="G307" s="32"/>
      <c r="H307" s="32"/>
      <c r="I307" s="32"/>
      <c r="J307" s="32"/>
      <c r="K307" s="32"/>
      <c r="L307" s="32"/>
      <c r="M307" s="32"/>
      <c r="N307" s="32"/>
      <c r="O307" s="32"/>
      <c r="P307" s="32"/>
      <c r="Q307" s="32"/>
      <c r="R307" s="32"/>
      <c r="Y307" s="32"/>
    </row>
    <row r="308">
      <c r="A308" s="31" t="s">
        <v>15</v>
      </c>
      <c r="B308" s="31" t="s">
        <v>377</v>
      </c>
      <c r="C308" s="33" t="s">
        <v>413</v>
      </c>
      <c r="D308" s="31" t="s">
        <v>5</v>
      </c>
      <c r="E308" s="31" t="s">
        <v>31</v>
      </c>
      <c r="F308" s="33" t="s">
        <v>2528</v>
      </c>
      <c r="G308" s="32"/>
      <c r="H308" s="32"/>
      <c r="I308" s="32"/>
      <c r="J308" s="32"/>
      <c r="K308" s="32"/>
      <c r="L308" s="32"/>
      <c r="M308" s="32"/>
      <c r="N308" s="32"/>
      <c r="O308" s="32"/>
      <c r="P308" s="32"/>
      <c r="Q308" s="32"/>
      <c r="R308" s="32"/>
      <c r="Y308" s="32"/>
    </row>
    <row r="309">
      <c r="A309" s="31" t="s">
        <v>15</v>
      </c>
      <c r="B309" s="31" t="s">
        <v>377</v>
      </c>
      <c r="C309" s="33" t="s">
        <v>415</v>
      </c>
      <c r="D309" s="31" t="s">
        <v>5</v>
      </c>
      <c r="E309" s="31" t="s">
        <v>31</v>
      </c>
      <c r="F309" s="33" t="s">
        <v>2529</v>
      </c>
      <c r="G309" s="32"/>
      <c r="H309" s="32"/>
      <c r="I309" s="32"/>
      <c r="J309" s="32"/>
      <c r="K309" s="32"/>
      <c r="L309" s="32"/>
      <c r="M309" s="32"/>
      <c r="N309" s="32"/>
      <c r="O309" s="32"/>
      <c r="P309" s="32"/>
      <c r="Q309" s="32"/>
      <c r="R309" s="32"/>
      <c r="Y309" s="32"/>
    </row>
    <row r="310">
      <c r="A310" s="31" t="s">
        <v>15</v>
      </c>
      <c r="B310" s="31" t="s">
        <v>377</v>
      </c>
      <c r="C310" s="33" t="s">
        <v>417</v>
      </c>
      <c r="D310" s="31" t="s">
        <v>5</v>
      </c>
      <c r="E310" s="31" t="s">
        <v>31</v>
      </c>
      <c r="F310" s="33" t="s">
        <v>2530</v>
      </c>
      <c r="G310" s="32"/>
      <c r="H310" s="32"/>
      <c r="I310" s="32"/>
      <c r="J310" s="32"/>
      <c r="K310" s="32"/>
      <c r="L310" s="32"/>
      <c r="M310" s="32"/>
      <c r="N310" s="32"/>
      <c r="O310" s="32"/>
      <c r="P310" s="32"/>
      <c r="Q310" s="32"/>
      <c r="R310" s="32"/>
      <c r="Y310" s="32"/>
    </row>
    <row r="311">
      <c r="A311" s="31" t="s">
        <v>15</v>
      </c>
      <c r="B311" s="31" t="s">
        <v>377</v>
      </c>
      <c r="C311" s="33" t="s">
        <v>419</v>
      </c>
      <c r="D311" s="31" t="s">
        <v>5</v>
      </c>
      <c r="E311" s="31" t="s">
        <v>31</v>
      </c>
      <c r="F311" s="33" t="s">
        <v>2531</v>
      </c>
      <c r="G311" s="32"/>
      <c r="H311" s="32"/>
      <c r="I311" s="32"/>
      <c r="J311" s="32"/>
      <c r="K311" s="32"/>
      <c r="L311" s="32"/>
      <c r="M311" s="32"/>
      <c r="N311" s="32"/>
      <c r="O311" s="32"/>
      <c r="P311" s="32"/>
      <c r="Q311" s="32"/>
      <c r="R311" s="32"/>
      <c r="Y311" s="32"/>
    </row>
    <row r="312">
      <c r="A312" s="31" t="s">
        <v>15</v>
      </c>
      <c r="B312" s="31" t="s">
        <v>377</v>
      </c>
      <c r="C312" s="33" t="s">
        <v>421</v>
      </c>
      <c r="D312" s="31" t="s">
        <v>5</v>
      </c>
      <c r="E312" s="31" t="s">
        <v>31</v>
      </c>
      <c r="F312" s="33" t="s">
        <v>2532</v>
      </c>
      <c r="G312" s="32"/>
      <c r="H312" s="32"/>
      <c r="I312" s="32"/>
      <c r="J312" s="32"/>
      <c r="K312" s="32"/>
      <c r="L312" s="32"/>
      <c r="M312" s="32"/>
      <c r="N312" s="32"/>
      <c r="O312" s="32"/>
      <c r="P312" s="32"/>
      <c r="Q312" s="32"/>
      <c r="R312" s="32"/>
      <c r="Y312" s="32"/>
    </row>
    <row r="313">
      <c r="A313" s="31" t="s">
        <v>15</v>
      </c>
      <c r="B313" s="31" t="s">
        <v>377</v>
      </c>
      <c r="C313" s="33" t="s">
        <v>423</v>
      </c>
      <c r="D313" s="31" t="s">
        <v>5</v>
      </c>
      <c r="E313" s="31" t="s">
        <v>31</v>
      </c>
      <c r="F313" s="33" t="s">
        <v>2533</v>
      </c>
      <c r="G313" s="32"/>
      <c r="H313" s="32"/>
      <c r="I313" s="32"/>
      <c r="J313" s="32"/>
      <c r="K313" s="32"/>
      <c r="L313" s="32"/>
      <c r="M313" s="32"/>
      <c r="N313" s="32"/>
      <c r="O313" s="32"/>
      <c r="P313" s="32"/>
      <c r="Q313" s="32"/>
      <c r="R313" s="32"/>
      <c r="Y313" s="32"/>
    </row>
    <row r="314">
      <c r="A314" s="31" t="s">
        <v>15</v>
      </c>
      <c r="B314" s="31" t="s">
        <v>377</v>
      </c>
      <c r="C314" s="33" t="s">
        <v>425</v>
      </c>
      <c r="D314" s="31" t="s">
        <v>5</v>
      </c>
      <c r="E314" s="31" t="s">
        <v>31</v>
      </c>
      <c r="F314" s="33" t="s">
        <v>2534</v>
      </c>
      <c r="G314" s="32"/>
      <c r="H314" s="32"/>
      <c r="I314" s="32"/>
      <c r="J314" s="32"/>
      <c r="K314" s="32"/>
      <c r="L314" s="32"/>
      <c r="M314" s="32"/>
      <c r="N314" s="32"/>
      <c r="O314" s="32"/>
      <c r="P314" s="32"/>
      <c r="Q314" s="32"/>
      <c r="R314" s="32"/>
      <c r="Y314" s="32"/>
    </row>
    <row r="315">
      <c r="A315" s="31" t="s">
        <v>15</v>
      </c>
      <c r="B315" s="31" t="s">
        <v>377</v>
      </c>
      <c r="C315" s="33" t="s">
        <v>427</v>
      </c>
      <c r="D315" s="31" t="s">
        <v>5</v>
      </c>
      <c r="E315" s="31" t="s">
        <v>31</v>
      </c>
      <c r="F315" s="33" t="s">
        <v>2535</v>
      </c>
      <c r="G315" s="32"/>
      <c r="H315" s="32"/>
      <c r="I315" s="32"/>
      <c r="J315" s="32"/>
      <c r="K315" s="32"/>
      <c r="L315" s="32"/>
      <c r="M315" s="32"/>
      <c r="N315" s="32"/>
      <c r="O315" s="32"/>
      <c r="P315" s="32"/>
      <c r="Q315" s="32"/>
      <c r="R315" s="32"/>
      <c r="Y315" s="32"/>
    </row>
    <row r="316">
      <c r="A316" s="31" t="s">
        <v>15</v>
      </c>
      <c r="B316" s="31" t="s">
        <v>377</v>
      </c>
      <c r="C316" s="33" t="s">
        <v>429</v>
      </c>
      <c r="D316" s="31" t="s">
        <v>5</v>
      </c>
      <c r="E316" s="31" t="s">
        <v>31</v>
      </c>
      <c r="F316" s="33" t="s">
        <v>2536</v>
      </c>
      <c r="G316" s="32"/>
      <c r="H316" s="32"/>
      <c r="I316" s="32"/>
      <c r="J316" s="32"/>
      <c r="K316" s="32"/>
      <c r="L316" s="32"/>
      <c r="M316" s="32"/>
      <c r="N316" s="32"/>
      <c r="O316" s="32"/>
      <c r="P316" s="32"/>
      <c r="Q316" s="32"/>
      <c r="R316" s="32"/>
      <c r="Y316" s="32"/>
    </row>
    <row r="317">
      <c r="A317" s="31" t="s">
        <v>15</v>
      </c>
      <c r="B317" s="31" t="s">
        <v>377</v>
      </c>
      <c r="C317" s="33" t="s">
        <v>323</v>
      </c>
      <c r="D317" s="31" t="s">
        <v>5</v>
      </c>
      <c r="E317" s="31" t="s">
        <v>31</v>
      </c>
      <c r="F317" s="33" t="s">
        <v>2537</v>
      </c>
      <c r="G317" s="32"/>
      <c r="H317" s="32"/>
      <c r="I317" s="32"/>
      <c r="J317" s="32"/>
      <c r="K317" s="32"/>
      <c r="L317" s="32"/>
      <c r="M317" s="32"/>
      <c r="N317" s="32"/>
      <c r="O317" s="32"/>
      <c r="P317" s="32"/>
      <c r="Q317" s="32"/>
      <c r="R317" s="32"/>
      <c r="Y317" s="32"/>
    </row>
    <row r="318">
      <c r="A318" s="31" t="s">
        <v>15</v>
      </c>
      <c r="B318" s="31" t="s">
        <v>377</v>
      </c>
      <c r="C318" s="33" t="s">
        <v>432</v>
      </c>
      <c r="D318" s="31" t="s">
        <v>5</v>
      </c>
      <c r="E318" s="31" t="s">
        <v>31</v>
      </c>
      <c r="F318" s="33" t="s">
        <v>2538</v>
      </c>
      <c r="G318" s="32"/>
      <c r="H318" s="32"/>
      <c r="I318" s="32"/>
      <c r="J318" s="32"/>
      <c r="K318" s="32"/>
      <c r="L318" s="32"/>
      <c r="M318" s="32"/>
      <c r="N318" s="32"/>
      <c r="O318" s="32"/>
      <c r="P318" s="32"/>
      <c r="Q318" s="32"/>
      <c r="R318" s="32"/>
      <c r="Y318" s="32"/>
    </row>
    <row r="319">
      <c r="A319" s="31" t="s">
        <v>15</v>
      </c>
      <c r="B319" s="31" t="s">
        <v>377</v>
      </c>
      <c r="C319" s="33" t="s">
        <v>434</v>
      </c>
      <c r="D319" s="31" t="s">
        <v>5</v>
      </c>
      <c r="E319" s="31" t="s">
        <v>31</v>
      </c>
      <c r="F319" s="33" t="s">
        <v>2539</v>
      </c>
      <c r="G319" s="32"/>
      <c r="H319" s="32"/>
      <c r="I319" s="32"/>
      <c r="J319" s="32"/>
      <c r="K319" s="32"/>
      <c r="L319" s="32"/>
      <c r="M319" s="32"/>
      <c r="N319" s="32"/>
      <c r="O319" s="32"/>
      <c r="P319" s="32"/>
      <c r="Q319" s="32"/>
      <c r="R319" s="32"/>
      <c r="Y319" s="32"/>
    </row>
    <row r="320">
      <c r="A320" s="31" t="s">
        <v>15</v>
      </c>
      <c r="B320" s="31" t="s">
        <v>377</v>
      </c>
      <c r="C320" s="33" t="s">
        <v>436</v>
      </c>
      <c r="D320" s="31" t="s">
        <v>5</v>
      </c>
      <c r="E320" s="31" t="s">
        <v>31</v>
      </c>
      <c r="F320" s="33" t="s">
        <v>2540</v>
      </c>
      <c r="G320" s="32"/>
      <c r="H320" s="32"/>
      <c r="I320" s="32"/>
      <c r="J320" s="32"/>
      <c r="K320" s="32"/>
      <c r="L320" s="32"/>
      <c r="M320" s="32"/>
      <c r="N320" s="32"/>
      <c r="O320" s="32"/>
      <c r="P320" s="32"/>
      <c r="Q320" s="32"/>
      <c r="R320" s="32"/>
      <c r="Y320" s="32"/>
    </row>
    <row r="321">
      <c r="A321" s="31" t="s">
        <v>15</v>
      </c>
      <c r="B321" s="31" t="s">
        <v>377</v>
      </c>
      <c r="C321" s="33" t="s">
        <v>438</v>
      </c>
      <c r="D321" s="31" t="s">
        <v>5</v>
      </c>
      <c r="E321" s="31" t="s">
        <v>31</v>
      </c>
      <c r="F321" s="33" t="s">
        <v>2541</v>
      </c>
      <c r="G321" s="32"/>
      <c r="H321" s="32"/>
      <c r="I321" s="32"/>
      <c r="J321" s="32"/>
      <c r="K321" s="32"/>
      <c r="L321" s="32"/>
      <c r="M321" s="32"/>
      <c r="N321" s="32"/>
      <c r="O321" s="32"/>
      <c r="P321" s="32"/>
      <c r="Q321" s="32"/>
      <c r="R321" s="32"/>
      <c r="Y321" s="32"/>
    </row>
    <row r="322">
      <c r="A322" s="31" t="s">
        <v>15</v>
      </c>
      <c r="B322" s="31" t="s">
        <v>377</v>
      </c>
      <c r="C322" s="33" t="s">
        <v>440</v>
      </c>
      <c r="D322" s="31" t="s">
        <v>5</v>
      </c>
      <c r="E322" s="31" t="s">
        <v>31</v>
      </c>
      <c r="F322" s="33" t="s">
        <v>2542</v>
      </c>
      <c r="G322" s="32"/>
      <c r="H322" s="32"/>
      <c r="I322" s="32"/>
      <c r="J322" s="32"/>
      <c r="K322" s="32"/>
      <c r="L322" s="32"/>
      <c r="M322" s="32"/>
      <c r="N322" s="32"/>
      <c r="O322" s="32"/>
      <c r="P322" s="32"/>
      <c r="Q322" s="32"/>
      <c r="R322" s="32"/>
      <c r="Y322" s="32"/>
    </row>
    <row r="323">
      <c r="A323" s="31" t="s">
        <v>15</v>
      </c>
      <c r="B323" s="31" t="s">
        <v>377</v>
      </c>
      <c r="C323" s="33" t="s">
        <v>442</v>
      </c>
      <c r="D323" s="31" t="s">
        <v>5</v>
      </c>
      <c r="E323" s="31" t="s">
        <v>31</v>
      </c>
      <c r="F323" s="33" t="s">
        <v>2543</v>
      </c>
      <c r="G323" s="32"/>
      <c r="H323" s="32"/>
      <c r="I323" s="32"/>
      <c r="J323" s="32"/>
      <c r="K323" s="32"/>
      <c r="L323" s="32"/>
      <c r="M323" s="32"/>
      <c r="N323" s="32"/>
      <c r="O323" s="32"/>
      <c r="P323" s="32"/>
      <c r="Q323" s="32"/>
      <c r="R323" s="32"/>
      <c r="Y323" s="32"/>
    </row>
    <row r="324">
      <c r="A324" s="31" t="s">
        <v>15</v>
      </c>
      <c r="B324" s="31" t="s">
        <v>377</v>
      </c>
      <c r="C324" s="33" t="s">
        <v>444</v>
      </c>
      <c r="D324" s="31" t="s">
        <v>5</v>
      </c>
      <c r="E324" s="31" t="s">
        <v>31</v>
      </c>
      <c r="F324" s="33" t="s">
        <v>2544</v>
      </c>
      <c r="G324" s="32"/>
      <c r="H324" s="32"/>
      <c r="I324" s="32"/>
      <c r="J324" s="32"/>
      <c r="K324" s="32"/>
      <c r="L324" s="32"/>
      <c r="M324" s="32"/>
      <c r="N324" s="32"/>
      <c r="O324" s="32"/>
      <c r="P324" s="32"/>
      <c r="Q324" s="32"/>
      <c r="R324" s="32"/>
      <c r="Y324" s="32"/>
    </row>
    <row r="325">
      <c r="A325" s="31" t="s">
        <v>15</v>
      </c>
      <c r="B325" s="31" t="s">
        <v>377</v>
      </c>
      <c r="C325" s="33" t="s">
        <v>446</v>
      </c>
      <c r="D325" s="31" t="s">
        <v>5</v>
      </c>
      <c r="E325" s="31" t="s">
        <v>31</v>
      </c>
      <c r="F325" s="33" t="s">
        <v>2545</v>
      </c>
      <c r="G325" s="32"/>
      <c r="H325" s="32"/>
      <c r="I325" s="32"/>
      <c r="J325" s="32"/>
      <c r="K325" s="32"/>
      <c r="L325" s="32"/>
      <c r="M325" s="32"/>
      <c r="N325" s="32"/>
      <c r="O325" s="32"/>
      <c r="P325" s="32"/>
      <c r="Q325" s="32"/>
      <c r="R325" s="32"/>
      <c r="Y325" s="32"/>
    </row>
    <row r="326">
      <c r="A326" s="31" t="s">
        <v>15</v>
      </c>
      <c r="B326" s="31" t="s">
        <v>377</v>
      </c>
      <c r="C326" s="33" t="s">
        <v>448</v>
      </c>
      <c r="D326" s="31" t="s">
        <v>5</v>
      </c>
      <c r="E326" s="31" t="s">
        <v>31</v>
      </c>
      <c r="F326" s="33" t="s">
        <v>2546</v>
      </c>
      <c r="G326" s="32"/>
      <c r="H326" s="32"/>
      <c r="I326" s="32"/>
      <c r="J326" s="32"/>
      <c r="K326" s="32"/>
      <c r="L326" s="32"/>
      <c r="M326" s="32"/>
      <c r="N326" s="32"/>
      <c r="O326" s="32"/>
      <c r="P326" s="32"/>
      <c r="Q326" s="32"/>
      <c r="R326" s="32"/>
      <c r="Y326" s="32"/>
    </row>
    <row r="327">
      <c r="A327" s="31" t="s">
        <v>16</v>
      </c>
      <c r="B327" s="31" t="s">
        <v>382</v>
      </c>
      <c r="C327" s="33" t="s">
        <v>1129</v>
      </c>
      <c r="D327" s="31" t="s">
        <v>5</v>
      </c>
      <c r="E327" s="31" t="s">
        <v>31</v>
      </c>
      <c r="F327" s="33" t="s">
        <v>2547</v>
      </c>
      <c r="G327" s="32"/>
      <c r="H327" s="32"/>
      <c r="I327" s="32"/>
      <c r="J327" s="32"/>
      <c r="K327" s="32"/>
      <c r="L327" s="32"/>
      <c r="M327" s="32"/>
      <c r="N327" s="32"/>
      <c r="O327" s="32"/>
      <c r="P327" s="32"/>
      <c r="Q327" s="32"/>
      <c r="R327" s="32"/>
      <c r="Y327" s="32"/>
    </row>
    <row r="328">
      <c r="A328" s="31" t="s">
        <v>16</v>
      </c>
      <c r="B328" s="31" t="s">
        <v>382</v>
      </c>
      <c r="C328" s="33" t="s">
        <v>1130</v>
      </c>
      <c r="D328" s="31" t="s">
        <v>5</v>
      </c>
      <c r="E328" s="31" t="s">
        <v>31</v>
      </c>
      <c r="F328" s="33" t="s">
        <v>2548</v>
      </c>
      <c r="G328" s="32"/>
      <c r="H328" s="32"/>
      <c r="I328" s="32"/>
      <c r="J328" s="32"/>
      <c r="K328" s="32"/>
      <c r="L328" s="32"/>
      <c r="M328" s="32"/>
      <c r="N328" s="32"/>
      <c r="O328" s="32"/>
      <c r="P328" s="32"/>
      <c r="Q328" s="32"/>
      <c r="R328" s="32"/>
      <c r="Y328" s="32"/>
    </row>
    <row r="329">
      <c r="A329" s="31" t="s">
        <v>16</v>
      </c>
      <c r="B329" s="31" t="s">
        <v>382</v>
      </c>
      <c r="C329" s="33" t="s">
        <v>1131</v>
      </c>
      <c r="D329" s="31" t="s">
        <v>5</v>
      </c>
      <c r="E329" s="31" t="s">
        <v>31</v>
      </c>
      <c r="F329" s="33" t="s">
        <v>2549</v>
      </c>
      <c r="G329" s="32"/>
      <c r="H329" s="32"/>
      <c r="I329" s="32"/>
      <c r="J329" s="32"/>
      <c r="K329" s="32"/>
      <c r="L329" s="32"/>
      <c r="M329" s="32"/>
      <c r="N329" s="32"/>
      <c r="O329" s="32"/>
      <c r="P329" s="32"/>
      <c r="Q329" s="32"/>
      <c r="R329" s="32"/>
      <c r="Y329" s="32"/>
    </row>
    <row r="330">
      <c r="A330" s="31" t="s">
        <v>16</v>
      </c>
      <c r="B330" s="31" t="s">
        <v>382</v>
      </c>
      <c r="C330" s="33" t="s">
        <v>1132</v>
      </c>
      <c r="D330" s="31" t="s">
        <v>5</v>
      </c>
      <c r="E330" s="31" t="s">
        <v>31</v>
      </c>
      <c r="F330" s="33" t="s">
        <v>2550</v>
      </c>
      <c r="G330" s="32"/>
      <c r="H330" s="32"/>
      <c r="I330" s="32"/>
      <c r="J330" s="32"/>
      <c r="K330" s="32"/>
      <c r="L330" s="32"/>
      <c r="M330" s="32"/>
      <c r="N330" s="32"/>
      <c r="O330" s="32"/>
      <c r="P330" s="32"/>
      <c r="Q330" s="32"/>
      <c r="R330" s="32"/>
      <c r="Y330" s="32"/>
    </row>
    <row r="331">
      <c r="A331" s="31" t="s">
        <v>16</v>
      </c>
      <c r="B331" s="31" t="s">
        <v>382</v>
      </c>
      <c r="C331" s="33" t="s">
        <v>409</v>
      </c>
      <c r="D331" s="31" t="s">
        <v>5</v>
      </c>
      <c r="E331" s="31" t="s">
        <v>31</v>
      </c>
      <c r="F331" s="33" t="s">
        <v>2551</v>
      </c>
      <c r="G331" s="32"/>
      <c r="H331" s="32"/>
      <c r="I331" s="32"/>
      <c r="J331" s="32"/>
      <c r="K331" s="32"/>
      <c r="L331" s="32"/>
      <c r="M331" s="32"/>
      <c r="N331" s="32"/>
      <c r="O331" s="32"/>
      <c r="P331" s="32"/>
      <c r="Q331" s="32"/>
      <c r="R331" s="32"/>
      <c r="Y331" s="32"/>
    </row>
    <row r="332">
      <c r="A332" s="31" t="s">
        <v>16</v>
      </c>
      <c r="B332" s="31" t="s">
        <v>382</v>
      </c>
      <c r="C332" s="33" t="s">
        <v>411</v>
      </c>
      <c r="D332" s="31" t="s">
        <v>5</v>
      </c>
      <c r="E332" s="31" t="s">
        <v>31</v>
      </c>
      <c r="F332" s="33" t="s">
        <v>2552</v>
      </c>
      <c r="G332" s="32"/>
      <c r="H332" s="32"/>
      <c r="I332" s="32"/>
      <c r="J332" s="32"/>
      <c r="K332" s="32"/>
      <c r="L332" s="32"/>
      <c r="M332" s="32"/>
      <c r="N332" s="32"/>
      <c r="O332" s="32"/>
      <c r="P332" s="32"/>
      <c r="Q332" s="32"/>
      <c r="R332" s="32"/>
      <c r="Y332" s="32"/>
    </row>
    <row r="333">
      <c r="A333" s="31" t="s">
        <v>16</v>
      </c>
      <c r="B333" s="31" t="s">
        <v>382</v>
      </c>
      <c r="C333" s="33" t="s">
        <v>413</v>
      </c>
      <c r="D333" s="31" t="s">
        <v>5</v>
      </c>
      <c r="E333" s="31" t="s">
        <v>31</v>
      </c>
      <c r="F333" s="33" t="s">
        <v>2553</v>
      </c>
      <c r="G333" s="32"/>
      <c r="H333" s="32"/>
      <c r="I333" s="32"/>
      <c r="J333" s="32"/>
      <c r="K333" s="32"/>
      <c r="L333" s="32"/>
      <c r="M333" s="32"/>
      <c r="N333" s="32"/>
      <c r="O333" s="32"/>
      <c r="P333" s="32"/>
      <c r="Q333" s="32"/>
      <c r="R333" s="32"/>
      <c r="Y333" s="32"/>
    </row>
    <row r="334">
      <c r="A334" s="31" t="s">
        <v>16</v>
      </c>
      <c r="B334" s="31" t="s">
        <v>382</v>
      </c>
      <c r="C334" s="33" t="s">
        <v>415</v>
      </c>
      <c r="D334" s="31" t="s">
        <v>5</v>
      </c>
      <c r="E334" s="31" t="s">
        <v>31</v>
      </c>
      <c r="F334" s="33" t="s">
        <v>2554</v>
      </c>
      <c r="G334" s="32"/>
      <c r="H334" s="32"/>
      <c r="I334" s="32"/>
      <c r="J334" s="32"/>
      <c r="K334" s="32"/>
      <c r="L334" s="32"/>
      <c r="M334" s="32"/>
      <c r="N334" s="32"/>
      <c r="O334" s="32"/>
      <c r="P334" s="32"/>
      <c r="Q334" s="32"/>
      <c r="R334" s="32"/>
      <c r="Y334" s="32"/>
    </row>
    <row r="335">
      <c r="A335" s="31" t="s">
        <v>16</v>
      </c>
      <c r="B335" s="31" t="s">
        <v>382</v>
      </c>
      <c r="C335" s="33" t="s">
        <v>417</v>
      </c>
      <c r="D335" s="31" t="s">
        <v>5</v>
      </c>
      <c r="E335" s="31" t="s">
        <v>31</v>
      </c>
      <c r="F335" s="33" t="s">
        <v>2555</v>
      </c>
      <c r="G335" s="32"/>
      <c r="H335" s="32"/>
      <c r="I335" s="32"/>
      <c r="J335" s="32"/>
      <c r="K335" s="32"/>
      <c r="L335" s="32"/>
      <c r="M335" s="32"/>
      <c r="N335" s="32"/>
      <c r="O335" s="32"/>
      <c r="P335" s="32"/>
      <c r="Q335" s="32"/>
      <c r="R335" s="32"/>
      <c r="Y335" s="32"/>
    </row>
    <row r="336">
      <c r="A336" s="31" t="s">
        <v>16</v>
      </c>
      <c r="B336" s="31" t="s">
        <v>382</v>
      </c>
      <c r="C336" s="33" t="s">
        <v>419</v>
      </c>
      <c r="D336" s="31" t="s">
        <v>5</v>
      </c>
      <c r="E336" s="31" t="s">
        <v>31</v>
      </c>
      <c r="F336" s="33" t="s">
        <v>2556</v>
      </c>
      <c r="G336" s="32"/>
      <c r="H336" s="32"/>
      <c r="I336" s="32"/>
      <c r="J336" s="32"/>
      <c r="K336" s="32"/>
      <c r="L336" s="32"/>
      <c r="M336" s="32"/>
      <c r="N336" s="32"/>
      <c r="O336" s="32"/>
      <c r="P336" s="32"/>
      <c r="Q336" s="32"/>
      <c r="R336" s="32"/>
      <c r="Y336" s="32"/>
    </row>
    <row r="337">
      <c r="A337" s="31" t="s">
        <v>16</v>
      </c>
      <c r="B337" s="31" t="s">
        <v>382</v>
      </c>
      <c r="C337" s="33" t="s">
        <v>421</v>
      </c>
      <c r="D337" s="31" t="s">
        <v>5</v>
      </c>
      <c r="E337" s="31" t="s">
        <v>31</v>
      </c>
      <c r="F337" s="33" t="s">
        <v>2557</v>
      </c>
      <c r="G337" s="32"/>
      <c r="H337" s="32"/>
      <c r="I337" s="32"/>
      <c r="J337" s="32"/>
      <c r="K337" s="32"/>
      <c r="L337" s="32"/>
      <c r="M337" s="32"/>
      <c r="N337" s="32"/>
      <c r="O337" s="32"/>
      <c r="P337" s="32"/>
      <c r="Q337" s="32"/>
      <c r="R337" s="32"/>
      <c r="Y337" s="32"/>
    </row>
    <row r="338">
      <c r="A338" s="31" t="s">
        <v>16</v>
      </c>
      <c r="B338" s="31" t="s">
        <v>382</v>
      </c>
      <c r="C338" s="33" t="s">
        <v>423</v>
      </c>
      <c r="D338" s="31" t="s">
        <v>5</v>
      </c>
      <c r="E338" s="31" t="s">
        <v>31</v>
      </c>
      <c r="F338" s="33" t="s">
        <v>2558</v>
      </c>
      <c r="G338" s="32"/>
      <c r="H338" s="32"/>
      <c r="I338" s="32"/>
      <c r="J338" s="32"/>
      <c r="K338" s="32"/>
      <c r="L338" s="32"/>
      <c r="M338" s="32"/>
      <c r="N338" s="32"/>
      <c r="O338" s="32"/>
      <c r="P338" s="32"/>
      <c r="Q338" s="32"/>
      <c r="R338" s="32"/>
      <c r="Y338" s="32"/>
    </row>
    <row r="339">
      <c r="A339" s="31" t="s">
        <v>16</v>
      </c>
      <c r="B339" s="31" t="s">
        <v>382</v>
      </c>
      <c r="C339" s="33" t="s">
        <v>425</v>
      </c>
      <c r="D339" s="31" t="s">
        <v>5</v>
      </c>
      <c r="E339" s="31" t="s">
        <v>31</v>
      </c>
      <c r="F339" s="33" t="s">
        <v>2559</v>
      </c>
      <c r="G339" s="32"/>
      <c r="H339" s="32"/>
      <c r="I339" s="32"/>
      <c r="J339" s="32"/>
      <c r="K339" s="32"/>
      <c r="L339" s="32"/>
      <c r="M339" s="32"/>
      <c r="N339" s="32"/>
      <c r="O339" s="32"/>
      <c r="P339" s="32"/>
      <c r="Q339" s="32"/>
      <c r="R339" s="32"/>
      <c r="Y339" s="32"/>
    </row>
    <row r="340">
      <c r="A340" s="31" t="s">
        <v>16</v>
      </c>
      <c r="B340" s="31" t="s">
        <v>382</v>
      </c>
      <c r="C340" s="33" t="s">
        <v>427</v>
      </c>
      <c r="D340" s="31" t="s">
        <v>5</v>
      </c>
      <c r="E340" s="31" t="s">
        <v>31</v>
      </c>
      <c r="F340" s="33" t="s">
        <v>2560</v>
      </c>
      <c r="G340" s="32"/>
      <c r="H340" s="32"/>
      <c r="I340" s="32"/>
      <c r="J340" s="32"/>
      <c r="K340" s="32"/>
      <c r="L340" s="32"/>
      <c r="M340" s="32"/>
      <c r="N340" s="32"/>
      <c r="O340" s="32"/>
      <c r="P340" s="32"/>
      <c r="Q340" s="32"/>
      <c r="R340" s="32"/>
      <c r="Y340" s="32"/>
    </row>
    <row r="341">
      <c r="A341" s="31" t="s">
        <v>16</v>
      </c>
      <c r="B341" s="31" t="s">
        <v>382</v>
      </c>
      <c r="C341" s="33" t="s">
        <v>429</v>
      </c>
      <c r="D341" s="31" t="s">
        <v>5</v>
      </c>
      <c r="E341" s="31" t="s">
        <v>31</v>
      </c>
      <c r="F341" s="33" t="s">
        <v>2561</v>
      </c>
      <c r="G341" s="32"/>
      <c r="H341" s="32"/>
      <c r="I341" s="32"/>
      <c r="J341" s="32"/>
      <c r="K341" s="32"/>
      <c r="L341" s="32"/>
      <c r="M341" s="32"/>
      <c r="N341" s="32"/>
      <c r="O341" s="32"/>
      <c r="P341" s="32"/>
      <c r="Q341" s="32"/>
      <c r="R341" s="32"/>
      <c r="Y341" s="32"/>
    </row>
    <row r="342">
      <c r="A342" s="31" t="s">
        <v>16</v>
      </c>
      <c r="B342" s="31" t="s">
        <v>382</v>
      </c>
      <c r="C342" s="33" t="s">
        <v>323</v>
      </c>
      <c r="D342" s="31" t="s">
        <v>5</v>
      </c>
      <c r="E342" s="31" t="s">
        <v>31</v>
      </c>
      <c r="F342" s="33" t="s">
        <v>2562</v>
      </c>
      <c r="G342" s="32"/>
      <c r="H342" s="32"/>
      <c r="I342" s="32"/>
      <c r="J342" s="32"/>
      <c r="K342" s="32"/>
      <c r="L342" s="32"/>
      <c r="M342" s="32"/>
      <c r="N342" s="32"/>
      <c r="O342" s="32"/>
      <c r="P342" s="32"/>
      <c r="Q342" s="32"/>
      <c r="R342" s="32"/>
      <c r="Y342" s="32"/>
    </row>
    <row r="343">
      <c r="A343" s="31" t="s">
        <v>16</v>
      </c>
      <c r="B343" s="31" t="s">
        <v>382</v>
      </c>
      <c r="C343" s="33" t="s">
        <v>432</v>
      </c>
      <c r="D343" s="31" t="s">
        <v>5</v>
      </c>
      <c r="E343" s="31" t="s">
        <v>31</v>
      </c>
      <c r="F343" s="33" t="s">
        <v>2563</v>
      </c>
      <c r="G343" s="32"/>
      <c r="H343" s="32"/>
      <c r="I343" s="32"/>
      <c r="J343" s="32"/>
      <c r="K343" s="32"/>
      <c r="L343" s="32"/>
      <c r="M343" s="32"/>
      <c r="N343" s="32"/>
      <c r="O343" s="32"/>
      <c r="P343" s="32"/>
      <c r="Q343" s="32"/>
      <c r="R343" s="32"/>
      <c r="Y343" s="32"/>
    </row>
    <row r="344">
      <c r="A344" s="31" t="s">
        <v>16</v>
      </c>
      <c r="B344" s="31" t="s">
        <v>382</v>
      </c>
      <c r="C344" s="33" t="s">
        <v>434</v>
      </c>
      <c r="D344" s="31" t="s">
        <v>5</v>
      </c>
      <c r="E344" s="31" t="s">
        <v>31</v>
      </c>
      <c r="F344" s="33" t="s">
        <v>2564</v>
      </c>
      <c r="G344" s="32"/>
      <c r="H344" s="32"/>
      <c r="I344" s="32"/>
      <c r="J344" s="32"/>
      <c r="K344" s="32"/>
      <c r="L344" s="32"/>
      <c r="M344" s="32"/>
      <c r="N344" s="32"/>
      <c r="O344" s="32"/>
      <c r="P344" s="32"/>
      <c r="Q344" s="32"/>
      <c r="R344" s="32"/>
      <c r="Y344" s="32"/>
    </row>
    <row r="345">
      <c r="A345" s="31" t="s">
        <v>16</v>
      </c>
      <c r="B345" s="31" t="s">
        <v>382</v>
      </c>
      <c r="C345" s="33" t="s">
        <v>436</v>
      </c>
      <c r="D345" s="31" t="s">
        <v>5</v>
      </c>
      <c r="E345" s="31" t="s">
        <v>31</v>
      </c>
      <c r="F345" s="33" t="s">
        <v>2565</v>
      </c>
      <c r="G345" s="32"/>
      <c r="H345" s="32"/>
      <c r="I345" s="32"/>
      <c r="J345" s="32"/>
      <c r="K345" s="32"/>
      <c r="L345" s="32"/>
      <c r="M345" s="32"/>
      <c r="N345" s="32"/>
      <c r="O345" s="32"/>
      <c r="P345" s="32"/>
      <c r="Q345" s="32"/>
      <c r="R345" s="32"/>
      <c r="Y345" s="32"/>
    </row>
    <row r="346">
      <c r="A346" s="31" t="s">
        <v>16</v>
      </c>
      <c r="B346" s="31" t="s">
        <v>382</v>
      </c>
      <c r="C346" s="33" t="s">
        <v>438</v>
      </c>
      <c r="D346" s="31" t="s">
        <v>5</v>
      </c>
      <c r="E346" s="31" t="s">
        <v>31</v>
      </c>
      <c r="F346" s="33" t="s">
        <v>2566</v>
      </c>
      <c r="G346" s="32"/>
      <c r="H346" s="32"/>
      <c r="I346" s="32"/>
      <c r="J346" s="32"/>
      <c r="K346" s="32"/>
      <c r="L346" s="32"/>
      <c r="M346" s="32"/>
      <c r="N346" s="32"/>
      <c r="O346" s="32"/>
      <c r="P346" s="32"/>
      <c r="Q346" s="32"/>
      <c r="R346" s="32"/>
      <c r="Y346" s="32"/>
    </row>
    <row r="347">
      <c r="A347" s="31" t="s">
        <v>16</v>
      </c>
      <c r="B347" s="31" t="s">
        <v>382</v>
      </c>
      <c r="C347" s="33" t="s">
        <v>440</v>
      </c>
      <c r="D347" s="31" t="s">
        <v>5</v>
      </c>
      <c r="E347" s="31" t="s">
        <v>31</v>
      </c>
      <c r="F347" s="33" t="s">
        <v>2567</v>
      </c>
      <c r="G347" s="32"/>
      <c r="H347" s="32"/>
      <c r="I347" s="32"/>
      <c r="J347" s="32"/>
      <c r="K347" s="32"/>
      <c r="L347" s="32"/>
      <c r="M347" s="32"/>
      <c r="N347" s="32"/>
      <c r="O347" s="32"/>
      <c r="P347" s="32"/>
      <c r="Q347" s="32"/>
      <c r="R347" s="32"/>
      <c r="Y347" s="32"/>
    </row>
    <row r="348">
      <c r="A348" s="31" t="s">
        <v>16</v>
      </c>
      <c r="B348" s="31" t="s">
        <v>382</v>
      </c>
      <c r="C348" s="33" t="s">
        <v>442</v>
      </c>
      <c r="D348" s="31" t="s">
        <v>5</v>
      </c>
      <c r="E348" s="31" t="s">
        <v>31</v>
      </c>
      <c r="F348" s="33" t="s">
        <v>2568</v>
      </c>
      <c r="G348" s="32"/>
      <c r="H348" s="32"/>
      <c r="I348" s="32"/>
      <c r="J348" s="32"/>
      <c r="K348" s="32"/>
      <c r="L348" s="32"/>
      <c r="M348" s="32"/>
      <c r="N348" s="32"/>
      <c r="O348" s="32"/>
      <c r="P348" s="32"/>
      <c r="Q348" s="32"/>
      <c r="R348" s="32"/>
      <c r="Y348" s="32"/>
    </row>
    <row r="349">
      <c r="A349" s="31" t="s">
        <v>16</v>
      </c>
      <c r="B349" s="31" t="s">
        <v>382</v>
      </c>
      <c r="C349" s="33" t="s">
        <v>444</v>
      </c>
      <c r="D349" s="31" t="s">
        <v>5</v>
      </c>
      <c r="E349" s="31" t="s">
        <v>31</v>
      </c>
      <c r="F349" s="33" t="s">
        <v>2569</v>
      </c>
      <c r="G349" s="32"/>
      <c r="H349" s="32"/>
      <c r="I349" s="32"/>
      <c r="J349" s="32"/>
      <c r="K349" s="32"/>
      <c r="L349" s="32"/>
      <c r="M349" s="32"/>
      <c r="N349" s="32"/>
      <c r="O349" s="32"/>
      <c r="P349" s="32"/>
      <c r="Q349" s="32"/>
      <c r="R349" s="32"/>
      <c r="Y349" s="32"/>
    </row>
    <row r="350">
      <c r="A350" s="31" t="s">
        <v>16</v>
      </c>
      <c r="B350" s="31" t="s">
        <v>382</v>
      </c>
      <c r="C350" s="33" t="s">
        <v>446</v>
      </c>
      <c r="D350" s="31" t="s">
        <v>5</v>
      </c>
      <c r="E350" s="31" t="s">
        <v>31</v>
      </c>
      <c r="F350" s="33" t="s">
        <v>2570</v>
      </c>
      <c r="G350" s="32"/>
      <c r="H350" s="32"/>
      <c r="I350" s="32"/>
      <c r="J350" s="32"/>
      <c r="K350" s="32"/>
      <c r="L350" s="32"/>
      <c r="M350" s="32"/>
      <c r="N350" s="32"/>
      <c r="O350" s="32"/>
      <c r="P350" s="32"/>
      <c r="Q350" s="32"/>
      <c r="R350" s="32"/>
      <c r="Y350" s="32"/>
    </row>
    <row r="351">
      <c r="A351" s="31" t="s">
        <v>16</v>
      </c>
      <c r="B351" s="31" t="s">
        <v>382</v>
      </c>
      <c r="C351" s="33" t="s">
        <v>448</v>
      </c>
      <c r="D351" s="31" t="s">
        <v>5</v>
      </c>
      <c r="E351" s="31" t="s">
        <v>31</v>
      </c>
      <c r="F351" s="33" t="s">
        <v>2571</v>
      </c>
      <c r="G351" s="32"/>
      <c r="H351" s="32"/>
      <c r="I351" s="32"/>
      <c r="J351" s="32"/>
      <c r="K351" s="32"/>
      <c r="L351" s="32"/>
      <c r="M351" s="32"/>
      <c r="N351" s="32"/>
      <c r="O351" s="32"/>
      <c r="P351" s="32"/>
      <c r="Q351" s="32"/>
      <c r="R351" s="32"/>
      <c r="Y351" s="32"/>
    </row>
    <row r="352">
      <c r="A352" s="31" t="s">
        <v>17</v>
      </c>
      <c r="B352" s="31" t="s">
        <v>404</v>
      </c>
      <c r="C352" s="33" t="s">
        <v>1129</v>
      </c>
      <c r="D352" s="31" t="s">
        <v>5</v>
      </c>
      <c r="E352" s="31" t="s">
        <v>31</v>
      </c>
      <c r="F352" s="33" t="s">
        <v>2572</v>
      </c>
      <c r="G352" s="32"/>
      <c r="H352" s="32"/>
      <c r="I352" s="32"/>
      <c r="J352" s="32"/>
      <c r="K352" s="32"/>
      <c r="L352" s="32"/>
      <c r="M352" s="32"/>
      <c r="N352" s="32"/>
      <c r="O352" s="32"/>
      <c r="P352" s="32"/>
      <c r="Q352" s="32"/>
      <c r="R352" s="32"/>
      <c r="Y352" s="32"/>
    </row>
    <row r="353">
      <c r="A353" s="31" t="s">
        <v>17</v>
      </c>
      <c r="B353" s="31" t="s">
        <v>404</v>
      </c>
      <c r="C353" s="33" t="s">
        <v>1130</v>
      </c>
      <c r="D353" s="31" t="s">
        <v>5</v>
      </c>
      <c r="E353" s="31" t="s">
        <v>31</v>
      </c>
      <c r="F353" s="33" t="s">
        <v>2573</v>
      </c>
      <c r="G353" s="32"/>
      <c r="H353" s="32"/>
      <c r="I353" s="32"/>
      <c r="J353" s="32"/>
      <c r="K353" s="32"/>
      <c r="L353" s="32"/>
      <c r="M353" s="32"/>
      <c r="N353" s="32"/>
      <c r="O353" s="32"/>
      <c r="P353" s="32"/>
      <c r="Q353" s="32"/>
      <c r="R353" s="32"/>
      <c r="Y353" s="32"/>
    </row>
    <row r="354">
      <c r="A354" s="31" t="s">
        <v>17</v>
      </c>
      <c r="B354" s="31" t="s">
        <v>404</v>
      </c>
      <c r="C354" s="33" t="s">
        <v>1131</v>
      </c>
      <c r="D354" s="31" t="s">
        <v>5</v>
      </c>
      <c r="E354" s="31" t="s">
        <v>31</v>
      </c>
      <c r="F354" s="33" t="s">
        <v>2574</v>
      </c>
      <c r="G354" s="32"/>
      <c r="H354" s="32"/>
      <c r="I354" s="32"/>
      <c r="J354" s="32"/>
      <c r="K354" s="32"/>
      <c r="L354" s="32"/>
      <c r="M354" s="32"/>
      <c r="N354" s="32"/>
      <c r="O354" s="32"/>
      <c r="P354" s="32"/>
      <c r="Q354" s="32"/>
      <c r="R354" s="32"/>
      <c r="Y354" s="32"/>
    </row>
    <row r="355">
      <c r="A355" s="31" t="s">
        <v>17</v>
      </c>
      <c r="B355" s="31" t="s">
        <v>404</v>
      </c>
      <c r="C355" s="33" t="s">
        <v>1132</v>
      </c>
      <c r="D355" s="31" t="s">
        <v>5</v>
      </c>
      <c r="E355" s="31" t="s">
        <v>31</v>
      </c>
      <c r="F355" s="33" t="s">
        <v>2575</v>
      </c>
      <c r="G355" s="32"/>
      <c r="H355" s="32"/>
      <c r="I355" s="32"/>
      <c r="J355" s="32"/>
      <c r="K355" s="32"/>
      <c r="L355" s="32"/>
      <c r="M355" s="32"/>
      <c r="N355" s="32"/>
      <c r="O355" s="32"/>
      <c r="P355" s="32"/>
      <c r="Q355" s="32"/>
      <c r="R355" s="32"/>
      <c r="Y355" s="32"/>
    </row>
    <row r="356">
      <c r="A356" s="31" t="s">
        <v>17</v>
      </c>
      <c r="B356" s="31" t="s">
        <v>404</v>
      </c>
      <c r="C356" s="33" t="s">
        <v>409</v>
      </c>
      <c r="D356" s="31" t="s">
        <v>5</v>
      </c>
      <c r="E356" s="31" t="s">
        <v>31</v>
      </c>
      <c r="F356" s="33" t="s">
        <v>2576</v>
      </c>
      <c r="G356" s="32"/>
      <c r="H356" s="32"/>
      <c r="I356" s="32"/>
      <c r="J356" s="32"/>
      <c r="K356" s="32"/>
      <c r="L356" s="32"/>
      <c r="M356" s="32"/>
      <c r="N356" s="32"/>
      <c r="O356" s="32"/>
      <c r="P356" s="32"/>
      <c r="Q356" s="32"/>
      <c r="R356" s="32"/>
      <c r="Y356" s="32"/>
    </row>
    <row r="357">
      <c r="A357" s="31" t="s">
        <v>17</v>
      </c>
      <c r="B357" s="31" t="s">
        <v>404</v>
      </c>
      <c r="C357" s="33" t="s">
        <v>411</v>
      </c>
      <c r="D357" s="31" t="s">
        <v>5</v>
      </c>
      <c r="E357" s="31" t="s">
        <v>31</v>
      </c>
      <c r="F357" s="33" t="s">
        <v>2577</v>
      </c>
      <c r="G357" s="32"/>
      <c r="H357" s="32"/>
      <c r="I357" s="32"/>
      <c r="J357" s="32"/>
      <c r="K357" s="32"/>
      <c r="L357" s="32"/>
      <c r="M357" s="32"/>
      <c r="N357" s="32"/>
      <c r="O357" s="32"/>
      <c r="P357" s="32"/>
      <c r="Q357" s="32"/>
      <c r="R357" s="32"/>
      <c r="Y357" s="32"/>
    </row>
    <row r="358">
      <c r="A358" s="31" t="s">
        <v>17</v>
      </c>
      <c r="B358" s="31" t="s">
        <v>404</v>
      </c>
      <c r="C358" s="33" t="s">
        <v>413</v>
      </c>
      <c r="D358" s="31" t="s">
        <v>5</v>
      </c>
      <c r="E358" s="31" t="s">
        <v>31</v>
      </c>
      <c r="F358" s="33" t="s">
        <v>2578</v>
      </c>
      <c r="G358" s="32"/>
      <c r="H358" s="32"/>
      <c r="I358" s="32"/>
      <c r="J358" s="32"/>
      <c r="K358" s="32"/>
      <c r="L358" s="32"/>
      <c r="M358" s="32"/>
      <c r="N358" s="32"/>
      <c r="O358" s="32"/>
      <c r="P358" s="32"/>
      <c r="Q358" s="32"/>
      <c r="R358" s="32"/>
      <c r="Y358" s="32"/>
    </row>
    <row r="359">
      <c r="A359" s="31" t="s">
        <v>17</v>
      </c>
      <c r="B359" s="31" t="s">
        <v>404</v>
      </c>
      <c r="C359" s="33" t="s">
        <v>415</v>
      </c>
      <c r="D359" s="31" t="s">
        <v>5</v>
      </c>
      <c r="E359" s="31" t="s">
        <v>31</v>
      </c>
      <c r="F359" s="33" t="s">
        <v>2579</v>
      </c>
      <c r="G359" s="32"/>
      <c r="H359" s="32"/>
      <c r="I359" s="32"/>
      <c r="J359" s="32"/>
      <c r="K359" s="32"/>
      <c r="L359" s="32"/>
      <c r="M359" s="32"/>
      <c r="N359" s="32"/>
      <c r="O359" s="32"/>
      <c r="P359" s="32"/>
      <c r="Q359" s="32"/>
      <c r="R359" s="32"/>
      <c r="Y359" s="32"/>
    </row>
    <row r="360">
      <c r="A360" s="31" t="s">
        <v>17</v>
      </c>
      <c r="B360" s="31" t="s">
        <v>404</v>
      </c>
      <c r="C360" s="33" t="s">
        <v>417</v>
      </c>
      <c r="D360" s="31" t="s">
        <v>5</v>
      </c>
      <c r="E360" s="31" t="s">
        <v>31</v>
      </c>
      <c r="F360" s="33" t="s">
        <v>2580</v>
      </c>
      <c r="G360" s="32"/>
      <c r="H360" s="32"/>
      <c r="I360" s="32"/>
      <c r="J360" s="32"/>
      <c r="K360" s="32"/>
      <c r="L360" s="32"/>
      <c r="M360" s="32"/>
      <c r="N360" s="32"/>
      <c r="O360" s="32"/>
      <c r="P360" s="32"/>
      <c r="Q360" s="32"/>
      <c r="R360" s="32"/>
      <c r="Y360" s="32"/>
    </row>
    <row r="361">
      <c r="A361" s="31" t="s">
        <v>17</v>
      </c>
      <c r="B361" s="31" t="s">
        <v>404</v>
      </c>
      <c r="C361" s="33" t="s">
        <v>419</v>
      </c>
      <c r="D361" s="31" t="s">
        <v>5</v>
      </c>
      <c r="E361" s="31" t="s">
        <v>31</v>
      </c>
      <c r="F361" s="33" t="s">
        <v>2581</v>
      </c>
      <c r="G361" s="32"/>
      <c r="H361" s="32"/>
      <c r="I361" s="32"/>
      <c r="J361" s="32"/>
      <c r="K361" s="32"/>
      <c r="L361" s="32"/>
      <c r="M361" s="32"/>
      <c r="N361" s="32"/>
      <c r="O361" s="32"/>
      <c r="P361" s="32"/>
      <c r="Q361" s="32"/>
      <c r="R361" s="32"/>
      <c r="Y361" s="32"/>
    </row>
    <row r="362">
      <c r="A362" s="31" t="s">
        <v>17</v>
      </c>
      <c r="B362" s="31" t="s">
        <v>404</v>
      </c>
      <c r="C362" s="33" t="s">
        <v>421</v>
      </c>
      <c r="D362" s="31" t="s">
        <v>5</v>
      </c>
      <c r="E362" s="31" t="s">
        <v>31</v>
      </c>
      <c r="F362" s="33" t="s">
        <v>2582</v>
      </c>
      <c r="G362" s="32"/>
      <c r="H362" s="32"/>
      <c r="I362" s="32"/>
      <c r="J362" s="32"/>
      <c r="K362" s="32"/>
      <c r="L362" s="32"/>
      <c r="M362" s="32"/>
      <c r="N362" s="32"/>
      <c r="O362" s="32"/>
      <c r="P362" s="32"/>
      <c r="Q362" s="32"/>
      <c r="R362" s="32"/>
      <c r="Y362" s="32"/>
    </row>
    <row r="363">
      <c r="A363" s="31" t="s">
        <v>17</v>
      </c>
      <c r="B363" s="31" t="s">
        <v>404</v>
      </c>
      <c r="C363" s="33" t="s">
        <v>423</v>
      </c>
      <c r="D363" s="31" t="s">
        <v>5</v>
      </c>
      <c r="E363" s="31" t="s">
        <v>31</v>
      </c>
      <c r="F363" s="33" t="s">
        <v>2583</v>
      </c>
      <c r="G363" s="32"/>
      <c r="H363" s="32"/>
      <c r="I363" s="32"/>
      <c r="J363" s="32"/>
      <c r="K363" s="32"/>
      <c r="L363" s="32"/>
      <c r="M363" s="32"/>
      <c r="N363" s="32"/>
      <c r="O363" s="32"/>
      <c r="P363" s="32"/>
      <c r="Q363" s="32"/>
      <c r="R363" s="32"/>
      <c r="Y363" s="32"/>
    </row>
    <row r="364">
      <c r="A364" s="31" t="s">
        <v>17</v>
      </c>
      <c r="B364" s="31" t="s">
        <v>404</v>
      </c>
      <c r="C364" s="33" t="s">
        <v>425</v>
      </c>
      <c r="D364" s="31" t="s">
        <v>5</v>
      </c>
      <c r="E364" s="31" t="s">
        <v>31</v>
      </c>
      <c r="F364" s="33" t="s">
        <v>2584</v>
      </c>
      <c r="G364" s="32"/>
      <c r="H364" s="32"/>
      <c r="I364" s="32"/>
      <c r="J364" s="32"/>
      <c r="K364" s="32"/>
      <c r="L364" s="32"/>
      <c r="M364" s="32"/>
      <c r="N364" s="32"/>
      <c r="O364" s="32"/>
      <c r="P364" s="32"/>
      <c r="Q364" s="32"/>
      <c r="R364" s="32"/>
      <c r="Y364" s="32"/>
    </row>
    <row r="365">
      <c r="A365" s="31" t="s">
        <v>17</v>
      </c>
      <c r="B365" s="31" t="s">
        <v>404</v>
      </c>
      <c r="C365" s="33" t="s">
        <v>427</v>
      </c>
      <c r="D365" s="31" t="s">
        <v>5</v>
      </c>
      <c r="E365" s="31" t="s">
        <v>31</v>
      </c>
      <c r="F365" s="33" t="s">
        <v>2585</v>
      </c>
      <c r="G365" s="32"/>
      <c r="H365" s="32"/>
      <c r="I365" s="32"/>
      <c r="J365" s="32"/>
      <c r="K365" s="32"/>
      <c r="L365" s="32"/>
      <c r="M365" s="32"/>
      <c r="N365" s="32"/>
      <c r="O365" s="32"/>
      <c r="P365" s="32"/>
      <c r="Q365" s="32"/>
      <c r="R365" s="32"/>
      <c r="Y365" s="32"/>
    </row>
    <row r="366">
      <c r="A366" s="31" t="s">
        <v>17</v>
      </c>
      <c r="B366" s="31" t="s">
        <v>404</v>
      </c>
      <c r="C366" s="33" t="s">
        <v>429</v>
      </c>
      <c r="D366" s="31" t="s">
        <v>5</v>
      </c>
      <c r="E366" s="31" t="s">
        <v>31</v>
      </c>
      <c r="F366" s="33" t="s">
        <v>2586</v>
      </c>
      <c r="G366" s="32"/>
      <c r="H366" s="32"/>
      <c r="I366" s="32"/>
      <c r="J366" s="32"/>
      <c r="K366" s="32"/>
      <c r="L366" s="32"/>
      <c r="M366" s="32"/>
      <c r="N366" s="32"/>
      <c r="O366" s="32"/>
      <c r="P366" s="32"/>
      <c r="Q366" s="32"/>
      <c r="R366" s="32"/>
      <c r="Y366" s="32"/>
    </row>
    <row r="367">
      <c r="A367" s="31" t="s">
        <v>17</v>
      </c>
      <c r="B367" s="31" t="s">
        <v>404</v>
      </c>
      <c r="C367" s="33" t="s">
        <v>323</v>
      </c>
      <c r="D367" s="31" t="s">
        <v>5</v>
      </c>
      <c r="E367" s="31" t="s">
        <v>31</v>
      </c>
      <c r="F367" s="33" t="s">
        <v>2587</v>
      </c>
      <c r="G367" s="32"/>
      <c r="H367" s="32"/>
      <c r="I367" s="32"/>
      <c r="J367" s="32"/>
      <c r="K367" s="32"/>
      <c r="L367" s="32"/>
      <c r="M367" s="32"/>
      <c r="N367" s="32"/>
      <c r="O367" s="32"/>
      <c r="P367" s="32"/>
      <c r="Q367" s="32"/>
      <c r="R367" s="32"/>
      <c r="Y367" s="32"/>
    </row>
    <row r="368">
      <c r="A368" s="31" t="s">
        <v>17</v>
      </c>
      <c r="B368" s="31" t="s">
        <v>404</v>
      </c>
      <c r="C368" s="33" t="s">
        <v>432</v>
      </c>
      <c r="D368" s="31" t="s">
        <v>5</v>
      </c>
      <c r="E368" s="31" t="s">
        <v>31</v>
      </c>
      <c r="F368" s="33" t="s">
        <v>2588</v>
      </c>
      <c r="G368" s="32"/>
      <c r="H368" s="32"/>
      <c r="I368" s="32"/>
      <c r="J368" s="32"/>
      <c r="K368" s="32"/>
      <c r="L368" s="32"/>
      <c r="M368" s="32"/>
      <c r="N368" s="32"/>
      <c r="O368" s="32"/>
      <c r="P368" s="32"/>
      <c r="Q368" s="32"/>
      <c r="R368" s="32"/>
      <c r="Y368" s="32"/>
    </row>
    <row r="369">
      <c r="A369" s="31" t="s">
        <v>17</v>
      </c>
      <c r="B369" s="31" t="s">
        <v>404</v>
      </c>
      <c r="C369" s="33" t="s">
        <v>434</v>
      </c>
      <c r="D369" s="31" t="s">
        <v>5</v>
      </c>
      <c r="E369" s="31" t="s">
        <v>31</v>
      </c>
      <c r="F369" s="33" t="s">
        <v>2589</v>
      </c>
      <c r="G369" s="32"/>
      <c r="H369" s="32"/>
      <c r="I369" s="32"/>
      <c r="J369" s="32"/>
      <c r="K369" s="32"/>
      <c r="L369" s="32"/>
      <c r="M369" s="32"/>
      <c r="N369" s="32"/>
      <c r="O369" s="32"/>
      <c r="P369" s="32"/>
      <c r="Q369" s="32"/>
      <c r="R369" s="32"/>
      <c r="Y369" s="32"/>
    </row>
    <row r="370">
      <c r="A370" s="31" t="s">
        <v>17</v>
      </c>
      <c r="B370" s="31" t="s">
        <v>404</v>
      </c>
      <c r="C370" s="33" t="s">
        <v>436</v>
      </c>
      <c r="D370" s="31" t="s">
        <v>5</v>
      </c>
      <c r="E370" s="31" t="s">
        <v>31</v>
      </c>
      <c r="F370" s="33" t="s">
        <v>2590</v>
      </c>
      <c r="G370" s="32"/>
      <c r="H370" s="32"/>
      <c r="I370" s="32"/>
      <c r="J370" s="32"/>
      <c r="K370" s="32"/>
      <c r="L370" s="32"/>
      <c r="M370" s="32"/>
      <c r="N370" s="32"/>
      <c r="O370" s="32"/>
      <c r="P370" s="32"/>
      <c r="Q370" s="32"/>
      <c r="R370" s="32"/>
      <c r="Y370" s="32"/>
    </row>
    <row r="371">
      <c r="A371" s="31" t="s">
        <v>17</v>
      </c>
      <c r="B371" s="31" t="s">
        <v>404</v>
      </c>
      <c r="C371" s="33" t="s">
        <v>438</v>
      </c>
      <c r="D371" s="31" t="s">
        <v>5</v>
      </c>
      <c r="E371" s="31" t="s">
        <v>31</v>
      </c>
      <c r="F371" s="33" t="s">
        <v>2591</v>
      </c>
      <c r="G371" s="32"/>
      <c r="H371" s="32"/>
      <c r="I371" s="32"/>
      <c r="J371" s="32"/>
      <c r="K371" s="32"/>
      <c r="L371" s="32"/>
      <c r="M371" s="32"/>
      <c r="N371" s="32"/>
      <c r="O371" s="32"/>
      <c r="P371" s="32"/>
      <c r="Q371" s="32"/>
      <c r="R371" s="32"/>
      <c r="Y371" s="32"/>
    </row>
    <row r="372">
      <c r="A372" s="31" t="s">
        <v>17</v>
      </c>
      <c r="B372" s="31" t="s">
        <v>404</v>
      </c>
      <c r="C372" s="33" t="s">
        <v>440</v>
      </c>
      <c r="D372" s="31" t="s">
        <v>5</v>
      </c>
      <c r="E372" s="31" t="s">
        <v>31</v>
      </c>
      <c r="F372" s="33" t="s">
        <v>2592</v>
      </c>
      <c r="G372" s="32"/>
      <c r="H372" s="32"/>
      <c r="I372" s="32"/>
      <c r="J372" s="32"/>
      <c r="K372" s="32"/>
      <c r="L372" s="32"/>
      <c r="M372" s="32"/>
      <c r="N372" s="32"/>
      <c r="O372" s="32"/>
      <c r="P372" s="32"/>
      <c r="Q372" s="32"/>
      <c r="R372" s="32"/>
      <c r="Y372" s="32"/>
    </row>
    <row r="373">
      <c r="A373" s="31" t="s">
        <v>17</v>
      </c>
      <c r="B373" s="31" t="s">
        <v>404</v>
      </c>
      <c r="C373" s="33" t="s">
        <v>442</v>
      </c>
      <c r="D373" s="31" t="s">
        <v>5</v>
      </c>
      <c r="E373" s="31" t="s">
        <v>31</v>
      </c>
      <c r="F373" s="33" t="s">
        <v>2593</v>
      </c>
      <c r="G373" s="32"/>
      <c r="H373" s="32"/>
      <c r="I373" s="32"/>
      <c r="J373" s="32"/>
      <c r="K373" s="32"/>
      <c r="L373" s="32"/>
      <c r="M373" s="32"/>
      <c r="N373" s="32"/>
      <c r="O373" s="32"/>
      <c r="P373" s="32"/>
      <c r="Q373" s="32"/>
      <c r="R373" s="32"/>
      <c r="Y373" s="32"/>
    </row>
    <row r="374">
      <c r="A374" s="31" t="s">
        <v>17</v>
      </c>
      <c r="B374" s="31" t="s">
        <v>404</v>
      </c>
      <c r="C374" s="33" t="s">
        <v>444</v>
      </c>
      <c r="D374" s="31" t="s">
        <v>5</v>
      </c>
      <c r="E374" s="31" t="s">
        <v>31</v>
      </c>
      <c r="F374" s="33" t="s">
        <v>2594</v>
      </c>
      <c r="G374" s="32"/>
      <c r="H374" s="32"/>
      <c r="I374" s="32"/>
      <c r="J374" s="32"/>
      <c r="K374" s="32"/>
      <c r="L374" s="32"/>
      <c r="M374" s="32"/>
      <c r="N374" s="32"/>
      <c r="O374" s="32"/>
      <c r="P374" s="32"/>
      <c r="Q374" s="32"/>
      <c r="R374" s="32"/>
      <c r="Y374" s="32"/>
    </row>
    <row r="375">
      <c r="A375" s="31" t="s">
        <v>17</v>
      </c>
      <c r="B375" s="31" t="s">
        <v>404</v>
      </c>
      <c r="C375" s="33" t="s">
        <v>446</v>
      </c>
      <c r="D375" s="31" t="s">
        <v>5</v>
      </c>
      <c r="E375" s="31" t="s">
        <v>31</v>
      </c>
      <c r="F375" s="33" t="s">
        <v>2595</v>
      </c>
      <c r="G375" s="32"/>
      <c r="H375" s="32"/>
      <c r="I375" s="32"/>
      <c r="J375" s="32"/>
      <c r="K375" s="32"/>
      <c r="L375" s="32"/>
      <c r="M375" s="32"/>
      <c r="N375" s="32"/>
      <c r="O375" s="32"/>
      <c r="P375" s="32"/>
      <c r="Q375" s="32"/>
      <c r="R375" s="32"/>
      <c r="Y375" s="32"/>
    </row>
    <row r="376">
      <c r="A376" s="31" t="s">
        <v>17</v>
      </c>
      <c r="B376" s="31" t="s">
        <v>404</v>
      </c>
      <c r="C376" s="33" t="s">
        <v>448</v>
      </c>
      <c r="D376" s="31" t="s">
        <v>5</v>
      </c>
      <c r="E376" s="31" t="s">
        <v>31</v>
      </c>
      <c r="F376" s="33" t="s">
        <v>2596</v>
      </c>
      <c r="G376" s="32"/>
      <c r="H376" s="32"/>
      <c r="I376" s="32"/>
      <c r="J376" s="32"/>
      <c r="K376" s="32"/>
      <c r="L376" s="32"/>
      <c r="M376" s="32"/>
      <c r="N376" s="32"/>
      <c r="O376" s="32"/>
      <c r="P376" s="32"/>
      <c r="Q376" s="32"/>
      <c r="R376" s="32"/>
      <c r="Y376" s="32"/>
    </row>
    <row r="377">
      <c r="A377" s="31" t="s">
        <v>18</v>
      </c>
      <c r="B377" s="31" t="s">
        <v>383</v>
      </c>
      <c r="C377" s="33" t="s">
        <v>1129</v>
      </c>
      <c r="D377" s="31" t="s">
        <v>5</v>
      </c>
      <c r="E377" s="31" t="s">
        <v>31</v>
      </c>
      <c r="F377" s="33" t="s">
        <v>2597</v>
      </c>
      <c r="G377" s="32"/>
      <c r="H377" s="32"/>
      <c r="I377" s="32"/>
      <c r="J377" s="32"/>
      <c r="K377" s="32"/>
      <c r="L377" s="32"/>
      <c r="M377" s="32"/>
      <c r="N377" s="32"/>
      <c r="O377" s="32"/>
      <c r="P377" s="32"/>
      <c r="Q377" s="32"/>
      <c r="R377" s="32"/>
      <c r="Y377" s="32"/>
    </row>
    <row r="378">
      <c r="A378" s="31" t="s">
        <v>18</v>
      </c>
      <c r="B378" s="31" t="s">
        <v>383</v>
      </c>
      <c r="C378" s="33" t="s">
        <v>1130</v>
      </c>
      <c r="D378" s="31" t="s">
        <v>5</v>
      </c>
      <c r="E378" s="31" t="s">
        <v>31</v>
      </c>
      <c r="F378" s="33" t="s">
        <v>2598</v>
      </c>
      <c r="G378" s="32"/>
      <c r="H378" s="32"/>
      <c r="I378" s="32"/>
      <c r="J378" s="32"/>
      <c r="K378" s="32"/>
      <c r="L378" s="32"/>
      <c r="M378" s="32"/>
      <c r="N378" s="32"/>
      <c r="O378" s="32"/>
      <c r="P378" s="32"/>
      <c r="Q378" s="32"/>
      <c r="R378" s="32"/>
      <c r="Y378" s="32"/>
    </row>
    <row r="379">
      <c r="A379" s="31" t="s">
        <v>18</v>
      </c>
      <c r="B379" s="31" t="s">
        <v>383</v>
      </c>
      <c r="C379" s="33" t="s">
        <v>1131</v>
      </c>
      <c r="D379" s="31" t="s">
        <v>5</v>
      </c>
      <c r="E379" s="31" t="s">
        <v>31</v>
      </c>
      <c r="F379" s="33" t="s">
        <v>2599</v>
      </c>
      <c r="G379" s="32"/>
      <c r="H379" s="32"/>
      <c r="I379" s="32"/>
      <c r="J379" s="32"/>
      <c r="K379" s="32"/>
      <c r="L379" s="32"/>
      <c r="M379" s="32"/>
      <c r="N379" s="32"/>
      <c r="O379" s="32"/>
      <c r="P379" s="32"/>
      <c r="Q379" s="32"/>
      <c r="R379" s="32"/>
      <c r="Y379" s="32"/>
    </row>
    <row r="380">
      <c r="A380" s="31" t="s">
        <v>18</v>
      </c>
      <c r="B380" s="31" t="s">
        <v>383</v>
      </c>
      <c r="C380" s="33" t="s">
        <v>1132</v>
      </c>
      <c r="D380" s="31" t="s">
        <v>5</v>
      </c>
      <c r="E380" s="31" t="s">
        <v>31</v>
      </c>
      <c r="F380" s="33" t="s">
        <v>2600</v>
      </c>
      <c r="G380" s="32"/>
      <c r="H380" s="32"/>
      <c r="I380" s="32"/>
      <c r="J380" s="32"/>
      <c r="K380" s="32"/>
      <c r="L380" s="32"/>
      <c r="M380" s="32"/>
      <c r="N380" s="32"/>
      <c r="O380" s="32"/>
      <c r="P380" s="32"/>
      <c r="Q380" s="32"/>
      <c r="R380" s="32"/>
      <c r="Y380" s="32"/>
    </row>
    <row r="381">
      <c r="A381" s="31" t="s">
        <v>18</v>
      </c>
      <c r="B381" s="31" t="s">
        <v>383</v>
      </c>
      <c r="C381" s="33" t="s">
        <v>409</v>
      </c>
      <c r="D381" s="31" t="s">
        <v>5</v>
      </c>
      <c r="E381" s="31" t="s">
        <v>31</v>
      </c>
      <c r="F381" s="33" t="s">
        <v>2601</v>
      </c>
      <c r="G381" s="32"/>
      <c r="H381" s="32"/>
      <c r="I381" s="32"/>
      <c r="J381" s="32"/>
      <c r="K381" s="32"/>
      <c r="L381" s="32"/>
      <c r="M381" s="32"/>
      <c r="N381" s="32"/>
      <c r="O381" s="32"/>
      <c r="P381" s="32"/>
      <c r="Q381" s="32"/>
      <c r="R381" s="32"/>
      <c r="Y381" s="32"/>
    </row>
    <row r="382">
      <c r="A382" s="31" t="s">
        <v>18</v>
      </c>
      <c r="B382" s="31" t="s">
        <v>383</v>
      </c>
      <c r="C382" s="33" t="s">
        <v>411</v>
      </c>
      <c r="D382" s="31" t="s">
        <v>5</v>
      </c>
      <c r="E382" s="31" t="s">
        <v>31</v>
      </c>
      <c r="F382" s="33" t="s">
        <v>2602</v>
      </c>
      <c r="G382" s="32"/>
      <c r="H382" s="32"/>
      <c r="I382" s="32"/>
      <c r="J382" s="32"/>
      <c r="K382" s="32"/>
      <c r="L382" s="32"/>
      <c r="M382" s="32"/>
      <c r="N382" s="32"/>
      <c r="O382" s="32"/>
      <c r="P382" s="32"/>
      <c r="Q382" s="32"/>
      <c r="R382" s="32"/>
      <c r="Y382" s="32"/>
    </row>
    <row r="383">
      <c r="A383" s="31" t="s">
        <v>18</v>
      </c>
      <c r="B383" s="31" t="s">
        <v>383</v>
      </c>
      <c r="C383" s="33" t="s">
        <v>413</v>
      </c>
      <c r="D383" s="31" t="s">
        <v>5</v>
      </c>
      <c r="E383" s="31" t="s">
        <v>31</v>
      </c>
      <c r="F383" s="33" t="s">
        <v>2603</v>
      </c>
      <c r="G383" s="32"/>
      <c r="H383" s="32"/>
      <c r="I383" s="32"/>
      <c r="J383" s="32"/>
      <c r="K383" s="32"/>
      <c r="L383" s="32"/>
      <c r="M383" s="32"/>
      <c r="N383" s="32"/>
      <c r="O383" s="32"/>
      <c r="P383" s="32"/>
      <c r="Q383" s="32"/>
      <c r="R383" s="32"/>
      <c r="Y383" s="32"/>
    </row>
    <row r="384">
      <c r="A384" s="31" t="s">
        <v>18</v>
      </c>
      <c r="B384" s="31" t="s">
        <v>383</v>
      </c>
      <c r="C384" s="33" t="s">
        <v>415</v>
      </c>
      <c r="D384" s="31" t="s">
        <v>5</v>
      </c>
      <c r="E384" s="31" t="s">
        <v>31</v>
      </c>
      <c r="F384" s="33" t="s">
        <v>2604</v>
      </c>
      <c r="G384" s="32"/>
      <c r="H384" s="32"/>
      <c r="I384" s="32"/>
      <c r="J384" s="32"/>
      <c r="K384" s="32"/>
      <c r="L384" s="32"/>
      <c r="M384" s="32"/>
      <c r="N384" s="32"/>
      <c r="O384" s="32"/>
      <c r="P384" s="32"/>
      <c r="Q384" s="32"/>
      <c r="R384" s="32"/>
      <c r="Y384" s="32"/>
    </row>
    <row r="385">
      <c r="A385" s="31" t="s">
        <v>18</v>
      </c>
      <c r="B385" s="31" t="s">
        <v>383</v>
      </c>
      <c r="C385" s="33" t="s">
        <v>417</v>
      </c>
      <c r="D385" s="31" t="s">
        <v>5</v>
      </c>
      <c r="E385" s="31" t="s">
        <v>31</v>
      </c>
      <c r="F385" s="33" t="s">
        <v>2605</v>
      </c>
      <c r="G385" s="32"/>
      <c r="H385" s="32"/>
      <c r="I385" s="32"/>
      <c r="J385" s="32"/>
      <c r="K385" s="32"/>
      <c r="L385" s="32"/>
      <c r="M385" s="32"/>
      <c r="N385" s="32"/>
      <c r="O385" s="32"/>
      <c r="P385" s="32"/>
      <c r="Q385" s="32"/>
      <c r="R385" s="32"/>
      <c r="Y385" s="32"/>
    </row>
    <row r="386">
      <c r="A386" s="31" t="s">
        <v>18</v>
      </c>
      <c r="B386" s="31" t="s">
        <v>383</v>
      </c>
      <c r="C386" s="33" t="s">
        <v>419</v>
      </c>
      <c r="D386" s="31" t="s">
        <v>5</v>
      </c>
      <c r="E386" s="31" t="s">
        <v>31</v>
      </c>
      <c r="F386" s="33" t="s">
        <v>2606</v>
      </c>
      <c r="G386" s="32"/>
      <c r="H386" s="32"/>
      <c r="I386" s="32"/>
      <c r="J386" s="32"/>
      <c r="K386" s="32"/>
      <c r="L386" s="32"/>
      <c r="M386" s="32"/>
      <c r="N386" s="32"/>
      <c r="O386" s="32"/>
      <c r="P386" s="32"/>
      <c r="Q386" s="32"/>
      <c r="R386" s="32"/>
      <c r="Y386" s="32"/>
    </row>
    <row r="387">
      <c r="A387" s="31" t="s">
        <v>18</v>
      </c>
      <c r="B387" s="31" t="s">
        <v>383</v>
      </c>
      <c r="C387" s="33" t="s">
        <v>421</v>
      </c>
      <c r="D387" s="31" t="s">
        <v>5</v>
      </c>
      <c r="E387" s="31" t="s">
        <v>31</v>
      </c>
      <c r="F387" s="33" t="s">
        <v>2607</v>
      </c>
      <c r="G387" s="32"/>
      <c r="H387" s="32"/>
      <c r="I387" s="32"/>
      <c r="J387" s="32"/>
      <c r="K387" s="32"/>
      <c r="L387" s="32"/>
      <c r="M387" s="32"/>
      <c r="N387" s="32"/>
      <c r="O387" s="32"/>
      <c r="P387" s="32"/>
      <c r="Q387" s="32"/>
      <c r="R387" s="32"/>
      <c r="Y387" s="32"/>
    </row>
    <row r="388">
      <c r="A388" s="31" t="s">
        <v>18</v>
      </c>
      <c r="B388" s="31" t="s">
        <v>383</v>
      </c>
      <c r="C388" s="33" t="s">
        <v>423</v>
      </c>
      <c r="D388" s="31" t="s">
        <v>5</v>
      </c>
      <c r="E388" s="31" t="s">
        <v>31</v>
      </c>
      <c r="F388" s="33" t="s">
        <v>2608</v>
      </c>
      <c r="G388" s="32"/>
      <c r="H388" s="32"/>
      <c r="I388" s="32"/>
      <c r="J388" s="32"/>
      <c r="K388" s="32"/>
      <c r="L388" s="32"/>
      <c r="M388" s="32"/>
      <c r="N388" s="32"/>
      <c r="O388" s="32"/>
      <c r="P388" s="32"/>
      <c r="Q388" s="32"/>
      <c r="R388" s="32"/>
      <c r="Y388" s="32"/>
    </row>
    <row r="389">
      <c r="A389" s="31" t="s">
        <v>18</v>
      </c>
      <c r="B389" s="31" t="s">
        <v>383</v>
      </c>
      <c r="C389" s="33" t="s">
        <v>425</v>
      </c>
      <c r="D389" s="31" t="s">
        <v>5</v>
      </c>
      <c r="E389" s="31" t="s">
        <v>31</v>
      </c>
      <c r="F389" s="33" t="s">
        <v>2609</v>
      </c>
      <c r="G389" s="32"/>
      <c r="H389" s="32"/>
      <c r="I389" s="32"/>
      <c r="J389" s="32"/>
      <c r="K389" s="32"/>
      <c r="L389" s="32"/>
      <c r="M389" s="32"/>
      <c r="N389" s="32"/>
      <c r="O389" s="32"/>
      <c r="P389" s="32"/>
      <c r="Q389" s="32"/>
      <c r="R389" s="32"/>
      <c r="Y389" s="32"/>
    </row>
    <row r="390">
      <c r="A390" s="31" t="s">
        <v>18</v>
      </c>
      <c r="B390" s="31" t="s">
        <v>383</v>
      </c>
      <c r="C390" s="33" t="s">
        <v>427</v>
      </c>
      <c r="D390" s="31" t="s">
        <v>5</v>
      </c>
      <c r="E390" s="31" t="s">
        <v>31</v>
      </c>
      <c r="F390" s="33" t="s">
        <v>2610</v>
      </c>
      <c r="G390" s="32"/>
      <c r="H390" s="32"/>
      <c r="I390" s="32"/>
      <c r="J390" s="32"/>
      <c r="K390" s="32"/>
      <c r="L390" s="32"/>
      <c r="M390" s="32"/>
      <c r="N390" s="32"/>
      <c r="O390" s="32"/>
      <c r="P390" s="32"/>
      <c r="Q390" s="32"/>
      <c r="R390" s="32"/>
      <c r="Y390" s="32"/>
    </row>
    <row r="391">
      <c r="A391" s="31" t="s">
        <v>18</v>
      </c>
      <c r="B391" s="31" t="s">
        <v>383</v>
      </c>
      <c r="C391" s="33" t="s">
        <v>429</v>
      </c>
      <c r="D391" s="31" t="s">
        <v>5</v>
      </c>
      <c r="E391" s="31" t="s">
        <v>31</v>
      </c>
      <c r="F391" s="33" t="s">
        <v>2611</v>
      </c>
      <c r="G391" s="32"/>
      <c r="H391" s="32"/>
      <c r="I391" s="32"/>
      <c r="J391" s="32"/>
      <c r="K391" s="32"/>
      <c r="L391" s="32"/>
      <c r="M391" s="32"/>
      <c r="N391" s="32"/>
      <c r="O391" s="32"/>
      <c r="P391" s="32"/>
      <c r="Q391" s="32"/>
      <c r="R391" s="32"/>
      <c r="Y391" s="32"/>
    </row>
    <row r="392">
      <c r="A392" s="31" t="s">
        <v>18</v>
      </c>
      <c r="B392" s="31" t="s">
        <v>383</v>
      </c>
      <c r="C392" s="33" t="s">
        <v>323</v>
      </c>
      <c r="D392" s="31" t="s">
        <v>5</v>
      </c>
      <c r="E392" s="31" t="s">
        <v>31</v>
      </c>
      <c r="F392" s="33" t="s">
        <v>2612</v>
      </c>
      <c r="G392" s="32"/>
      <c r="H392" s="32"/>
      <c r="I392" s="32"/>
      <c r="J392" s="32"/>
      <c r="K392" s="32"/>
      <c r="L392" s="32"/>
      <c r="M392" s="32"/>
      <c r="N392" s="32"/>
      <c r="O392" s="32"/>
      <c r="P392" s="32"/>
      <c r="Q392" s="32"/>
      <c r="R392" s="32"/>
      <c r="Y392" s="32"/>
    </row>
    <row r="393">
      <c r="A393" s="31" t="s">
        <v>18</v>
      </c>
      <c r="B393" s="31" t="s">
        <v>383</v>
      </c>
      <c r="C393" s="33" t="s">
        <v>432</v>
      </c>
      <c r="D393" s="31" t="s">
        <v>5</v>
      </c>
      <c r="E393" s="31" t="s">
        <v>31</v>
      </c>
      <c r="F393" s="33" t="s">
        <v>2613</v>
      </c>
      <c r="G393" s="32"/>
      <c r="H393" s="32"/>
      <c r="I393" s="32"/>
      <c r="J393" s="32"/>
      <c r="K393" s="32"/>
      <c r="L393" s="32"/>
      <c r="M393" s="32"/>
      <c r="N393" s="32"/>
      <c r="O393" s="32"/>
      <c r="P393" s="32"/>
      <c r="Q393" s="32"/>
      <c r="R393" s="32"/>
      <c r="Y393" s="32"/>
    </row>
    <row r="394">
      <c r="A394" s="31" t="s">
        <v>18</v>
      </c>
      <c r="B394" s="31" t="s">
        <v>383</v>
      </c>
      <c r="C394" s="33" t="s">
        <v>434</v>
      </c>
      <c r="D394" s="31" t="s">
        <v>5</v>
      </c>
      <c r="E394" s="31" t="s">
        <v>31</v>
      </c>
      <c r="F394" s="33" t="s">
        <v>2614</v>
      </c>
      <c r="G394" s="32"/>
      <c r="H394" s="32"/>
      <c r="I394" s="32"/>
      <c r="J394" s="32"/>
      <c r="K394" s="32"/>
      <c r="L394" s="32"/>
      <c r="M394" s="32"/>
      <c r="N394" s="32"/>
      <c r="O394" s="32"/>
      <c r="P394" s="32"/>
      <c r="Q394" s="32"/>
      <c r="R394" s="32"/>
      <c r="Y394" s="32"/>
    </row>
    <row r="395">
      <c r="A395" s="31" t="s">
        <v>18</v>
      </c>
      <c r="B395" s="31" t="s">
        <v>383</v>
      </c>
      <c r="C395" s="33" t="s">
        <v>436</v>
      </c>
      <c r="D395" s="31" t="s">
        <v>5</v>
      </c>
      <c r="E395" s="31" t="s">
        <v>31</v>
      </c>
      <c r="F395" s="33" t="s">
        <v>2615</v>
      </c>
      <c r="G395" s="32"/>
      <c r="H395" s="32"/>
      <c r="I395" s="32"/>
      <c r="J395" s="32"/>
      <c r="K395" s="32"/>
      <c r="L395" s="32"/>
      <c r="M395" s="32"/>
      <c r="N395" s="32"/>
      <c r="O395" s="32"/>
      <c r="P395" s="32"/>
      <c r="Q395" s="32"/>
      <c r="R395" s="32"/>
      <c r="Y395" s="32"/>
    </row>
    <row r="396">
      <c r="A396" s="31" t="s">
        <v>18</v>
      </c>
      <c r="B396" s="31" t="s">
        <v>383</v>
      </c>
      <c r="C396" s="33" t="s">
        <v>438</v>
      </c>
      <c r="D396" s="31" t="s">
        <v>5</v>
      </c>
      <c r="E396" s="31" t="s">
        <v>31</v>
      </c>
      <c r="F396" s="33" t="s">
        <v>2616</v>
      </c>
      <c r="G396" s="32"/>
      <c r="H396" s="32"/>
      <c r="I396" s="32"/>
      <c r="J396" s="32"/>
      <c r="K396" s="32"/>
      <c r="L396" s="32"/>
      <c r="M396" s="32"/>
      <c r="N396" s="32"/>
      <c r="O396" s="32"/>
      <c r="P396" s="32"/>
      <c r="Q396" s="32"/>
      <c r="R396" s="32"/>
      <c r="Y396" s="32"/>
    </row>
    <row r="397">
      <c r="A397" s="31" t="s">
        <v>18</v>
      </c>
      <c r="B397" s="31" t="s">
        <v>383</v>
      </c>
      <c r="C397" s="33" t="s">
        <v>440</v>
      </c>
      <c r="D397" s="31" t="s">
        <v>5</v>
      </c>
      <c r="E397" s="31" t="s">
        <v>31</v>
      </c>
      <c r="F397" s="33" t="s">
        <v>2617</v>
      </c>
      <c r="G397" s="32"/>
      <c r="H397" s="32"/>
      <c r="I397" s="32"/>
      <c r="J397" s="32"/>
      <c r="K397" s="32"/>
      <c r="L397" s="32"/>
      <c r="M397" s="32"/>
      <c r="N397" s="32"/>
      <c r="O397" s="32"/>
      <c r="P397" s="32"/>
      <c r="Q397" s="32"/>
      <c r="R397" s="32"/>
      <c r="Y397" s="32"/>
    </row>
    <row r="398">
      <c r="A398" s="31" t="s">
        <v>18</v>
      </c>
      <c r="B398" s="31" t="s">
        <v>383</v>
      </c>
      <c r="C398" s="33" t="s">
        <v>442</v>
      </c>
      <c r="D398" s="31" t="s">
        <v>5</v>
      </c>
      <c r="E398" s="31" t="s">
        <v>31</v>
      </c>
      <c r="F398" s="33" t="s">
        <v>2618</v>
      </c>
      <c r="G398" s="32"/>
      <c r="H398" s="32"/>
      <c r="I398" s="32"/>
      <c r="J398" s="32"/>
      <c r="K398" s="32"/>
      <c r="L398" s="32"/>
      <c r="M398" s="32"/>
      <c r="N398" s="32"/>
      <c r="O398" s="32"/>
      <c r="P398" s="32"/>
      <c r="Q398" s="32"/>
      <c r="R398" s="32"/>
      <c r="Y398" s="32"/>
    </row>
    <row r="399">
      <c r="A399" s="31" t="s">
        <v>18</v>
      </c>
      <c r="B399" s="31" t="s">
        <v>383</v>
      </c>
      <c r="C399" s="33" t="s">
        <v>444</v>
      </c>
      <c r="D399" s="31" t="s">
        <v>5</v>
      </c>
      <c r="E399" s="31" t="s">
        <v>31</v>
      </c>
      <c r="F399" s="33" t="s">
        <v>2619</v>
      </c>
      <c r="G399" s="32"/>
      <c r="H399" s="32"/>
      <c r="I399" s="32"/>
      <c r="J399" s="32"/>
      <c r="K399" s="32"/>
      <c r="L399" s="32"/>
      <c r="M399" s="32"/>
      <c r="N399" s="32"/>
      <c r="O399" s="32"/>
      <c r="P399" s="32"/>
      <c r="Q399" s="32"/>
      <c r="R399" s="32"/>
      <c r="Y399" s="32"/>
    </row>
    <row r="400">
      <c r="A400" s="31" t="s">
        <v>18</v>
      </c>
      <c r="B400" s="31" t="s">
        <v>383</v>
      </c>
      <c r="C400" s="33" t="s">
        <v>446</v>
      </c>
      <c r="D400" s="31" t="s">
        <v>5</v>
      </c>
      <c r="E400" s="31" t="s">
        <v>31</v>
      </c>
      <c r="F400" s="33" t="s">
        <v>2620</v>
      </c>
      <c r="G400" s="32"/>
      <c r="H400" s="32"/>
      <c r="I400" s="32"/>
      <c r="J400" s="32"/>
      <c r="K400" s="32"/>
      <c r="L400" s="32"/>
      <c r="M400" s="32"/>
      <c r="N400" s="32"/>
      <c r="O400" s="32"/>
      <c r="P400" s="32"/>
      <c r="Q400" s="32"/>
      <c r="R400" s="32"/>
      <c r="Y400" s="32"/>
    </row>
    <row r="401">
      <c r="A401" s="31" t="s">
        <v>18</v>
      </c>
      <c r="B401" s="31" t="s">
        <v>383</v>
      </c>
      <c r="C401" s="33" t="s">
        <v>448</v>
      </c>
      <c r="D401" s="31" t="s">
        <v>5</v>
      </c>
      <c r="E401" s="31" t="s">
        <v>31</v>
      </c>
      <c r="F401" s="33" t="s">
        <v>2621</v>
      </c>
      <c r="G401" s="32"/>
      <c r="H401" s="32"/>
      <c r="I401" s="32"/>
      <c r="J401" s="32"/>
      <c r="K401" s="32"/>
      <c r="L401" s="32"/>
      <c r="M401" s="32"/>
      <c r="N401" s="32"/>
      <c r="O401" s="32"/>
      <c r="P401" s="32"/>
      <c r="Q401" s="32"/>
      <c r="R401" s="32"/>
      <c r="Y401" s="32"/>
    </row>
    <row r="402">
      <c r="A402" s="31" t="s">
        <v>19</v>
      </c>
      <c r="B402" s="31" t="s">
        <v>380</v>
      </c>
      <c r="C402" s="33" t="s">
        <v>1129</v>
      </c>
      <c r="D402" s="31" t="s">
        <v>5</v>
      </c>
      <c r="E402" s="31" t="s">
        <v>31</v>
      </c>
      <c r="F402" s="33" t="s">
        <v>2622</v>
      </c>
      <c r="G402" s="32"/>
      <c r="H402" s="32"/>
      <c r="I402" s="32"/>
      <c r="J402" s="32"/>
      <c r="K402" s="32"/>
      <c r="L402" s="32"/>
      <c r="M402" s="32"/>
      <c r="N402" s="32"/>
      <c r="O402" s="32"/>
      <c r="P402" s="32"/>
      <c r="Q402" s="32"/>
      <c r="R402" s="32"/>
      <c r="Y402" s="32"/>
    </row>
    <row r="403">
      <c r="A403" s="31" t="s">
        <v>19</v>
      </c>
      <c r="B403" s="31" t="s">
        <v>380</v>
      </c>
      <c r="C403" s="33" t="s">
        <v>1130</v>
      </c>
      <c r="D403" s="31" t="s">
        <v>5</v>
      </c>
      <c r="E403" s="31" t="s">
        <v>31</v>
      </c>
      <c r="F403" s="33" t="s">
        <v>2623</v>
      </c>
      <c r="G403" s="32"/>
      <c r="H403" s="32"/>
      <c r="I403" s="32"/>
      <c r="J403" s="32"/>
      <c r="K403" s="32"/>
      <c r="L403" s="32"/>
      <c r="M403" s="32"/>
      <c r="N403" s="32"/>
      <c r="O403" s="32"/>
      <c r="P403" s="32"/>
      <c r="Q403" s="32"/>
      <c r="R403" s="32"/>
      <c r="Y403" s="32"/>
    </row>
    <row r="404">
      <c r="A404" s="31" t="s">
        <v>19</v>
      </c>
      <c r="B404" s="31" t="s">
        <v>380</v>
      </c>
      <c r="C404" s="33" t="s">
        <v>1131</v>
      </c>
      <c r="D404" s="31" t="s">
        <v>5</v>
      </c>
      <c r="E404" s="31" t="s">
        <v>31</v>
      </c>
      <c r="F404" s="33" t="s">
        <v>2624</v>
      </c>
      <c r="G404" s="32"/>
      <c r="H404" s="32"/>
      <c r="I404" s="32"/>
      <c r="J404" s="32"/>
      <c r="K404" s="32"/>
      <c r="L404" s="32"/>
      <c r="M404" s="32"/>
      <c r="N404" s="32"/>
      <c r="O404" s="32"/>
      <c r="P404" s="32"/>
      <c r="Q404" s="32"/>
      <c r="R404" s="32"/>
      <c r="Y404" s="32"/>
    </row>
    <row r="405">
      <c r="A405" s="31" t="s">
        <v>19</v>
      </c>
      <c r="B405" s="31" t="s">
        <v>380</v>
      </c>
      <c r="C405" s="33" t="s">
        <v>1132</v>
      </c>
      <c r="D405" s="31" t="s">
        <v>5</v>
      </c>
      <c r="E405" s="31" t="s">
        <v>31</v>
      </c>
      <c r="F405" s="33" t="s">
        <v>2625</v>
      </c>
      <c r="G405" s="32"/>
      <c r="H405" s="32"/>
      <c r="I405" s="32"/>
      <c r="J405" s="32"/>
      <c r="K405" s="32"/>
      <c r="L405" s="32"/>
      <c r="M405" s="32"/>
      <c r="N405" s="32"/>
      <c r="O405" s="32"/>
      <c r="P405" s="32"/>
      <c r="Q405" s="32"/>
      <c r="R405" s="32"/>
      <c r="Y405" s="32"/>
    </row>
    <row r="406">
      <c r="A406" s="31" t="s">
        <v>19</v>
      </c>
      <c r="B406" s="31" t="s">
        <v>380</v>
      </c>
      <c r="C406" s="33" t="s">
        <v>409</v>
      </c>
      <c r="D406" s="31" t="s">
        <v>5</v>
      </c>
      <c r="E406" s="31" t="s">
        <v>31</v>
      </c>
      <c r="F406" s="33" t="s">
        <v>2626</v>
      </c>
      <c r="G406" s="32"/>
      <c r="H406" s="32"/>
      <c r="I406" s="32"/>
      <c r="J406" s="32"/>
      <c r="K406" s="32"/>
      <c r="L406" s="32"/>
      <c r="M406" s="32"/>
      <c r="N406" s="32"/>
      <c r="O406" s="32"/>
      <c r="P406" s="32"/>
      <c r="Q406" s="32"/>
      <c r="R406" s="32"/>
      <c r="Y406" s="32"/>
    </row>
    <row r="407">
      <c r="A407" s="31" t="s">
        <v>19</v>
      </c>
      <c r="B407" s="31" t="s">
        <v>380</v>
      </c>
      <c r="C407" s="33" t="s">
        <v>411</v>
      </c>
      <c r="D407" s="31" t="s">
        <v>5</v>
      </c>
      <c r="E407" s="31" t="s">
        <v>31</v>
      </c>
      <c r="F407" s="33" t="s">
        <v>2627</v>
      </c>
      <c r="G407" s="32"/>
      <c r="H407" s="32"/>
      <c r="I407" s="32"/>
      <c r="J407" s="32"/>
      <c r="K407" s="32"/>
      <c r="L407" s="32"/>
      <c r="M407" s="32"/>
      <c r="N407" s="32"/>
      <c r="O407" s="32"/>
      <c r="P407" s="32"/>
      <c r="Q407" s="32"/>
      <c r="R407" s="32"/>
      <c r="Y407" s="32"/>
    </row>
    <row r="408">
      <c r="A408" s="31" t="s">
        <v>19</v>
      </c>
      <c r="B408" s="31" t="s">
        <v>380</v>
      </c>
      <c r="C408" s="33" t="s">
        <v>413</v>
      </c>
      <c r="D408" s="31" t="s">
        <v>5</v>
      </c>
      <c r="E408" s="31" t="s">
        <v>31</v>
      </c>
      <c r="F408" s="33" t="s">
        <v>2628</v>
      </c>
      <c r="G408" s="32"/>
      <c r="H408" s="32"/>
      <c r="I408" s="32"/>
      <c r="J408" s="32"/>
      <c r="K408" s="32"/>
      <c r="L408" s="32"/>
      <c r="M408" s="32"/>
      <c r="N408" s="32"/>
      <c r="O408" s="32"/>
      <c r="P408" s="32"/>
      <c r="Q408" s="32"/>
      <c r="R408" s="32"/>
      <c r="Y408" s="32"/>
    </row>
    <row r="409">
      <c r="A409" s="31" t="s">
        <v>19</v>
      </c>
      <c r="B409" s="31" t="s">
        <v>380</v>
      </c>
      <c r="C409" s="33" t="s">
        <v>415</v>
      </c>
      <c r="D409" s="31" t="s">
        <v>5</v>
      </c>
      <c r="E409" s="31" t="s">
        <v>31</v>
      </c>
      <c r="F409" s="33" t="s">
        <v>2629</v>
      </c>
      <c r="G409" s="32"/>
      <c r="H409" s="32"/>
      <c r="I409" s="32"/>
      <c r="J409" s="32"/>
      <c r="K409" s="32"/>
      <c r="L409" s="32"/>
      <c r="M409" s="32"/>
      <c r="N409" s="32"/>
      <c r="O409" s="32"/>
      <c r="P409" s="32"/>
      <c r="Q409" s="32"/>
      <c r="R409" s="32"/>
      <c r="Y409" s="32"/>
    </row>
    <row r="410">
      <c r="A410" s="31" t="s">
        <v>19</v>
      </c>
      <c r="B410" s="31" t="s">
        <v>380</v>
      </c>
      <c r="C410" s="33" t="s">
        <v>417</v>
      </c>
      <c r="D410" s="31" t="s">
        <v>5</v>
      </c>
      <c r="E410" s="31" t="s">
        <v>31</v>
      </c>
      <c r="F410" s="33" t="s">
        <v>2630</v>
      </c>
      <c r="G410" s="32"/>
      <c r="H410" s="32"/>
      <c r="I410" s="32"/>
      <c r="J410" s="32"/>
      <c r="K410" s="32"/>
      <c r="L410" s="32"/>
      <c r="M410" s="32"/>
      <c r="N410" s="32"/>
      <c r="O410" s="32"/>
      <c r="P410" s="32"/>
      <c r="Q410" s="32"/>
      <c r="R410" s="32"/>
      <c r="Y410" s="32"/>
    </row>
    <row r="411">
      <c r="A411" s="31" t="s">
        <v>19</v>
      </c>
      <c r="B411" s="31" t="s">
        <v>380</v>
      </c>
      <c r="C411" s="33" t="s">
        <v>419</v>
      </c>
      <c r="D411" s="31" t="s">
        <v>5</v>
      </c>
      <c r="E411" s="31" t="s">
        <v>31</v>
      </c>
      <c r="F411" s="33" t="s">
        <v>2631</v>
      </c>
      <c r="G411" s="32"/>
      <c r="H411" s="32"/>
      <c r="I411" s="32"/>
      <c r="J411" s="32"/>
      <c r="K411" s="32"/>
      <c r="L411" s="32"/>
      <c r="M411" s="32"/>
      <c r="N411" s="32"/>
      <c r="O411" s="32"/>
      <c r="P411" s="32"/>
      <c r="Q411" s="32"/>
      <c r="R411" s="32"/>
      <c r="Y411" s="32"/>
    </row>
    <row r="412">
      <c r="A412" s="31" t="s">
        <v>19</v>
      </c>
      <c r="B412" s="31" t="s">
        <v>380</v>
      </c>
      <c r="C412" s="33" t="s">
        <v>421</v>
      </c>
      <c r="D412" s="31" t="s">
        <v>5</v>
      </c>
      <c r="E412" s="31" t="s">
        <v>31</v>
      </c>
      <c r="F412" s="33" t="s">
        <v>2632</v>
      </c>
      <c r="G412" s="32"/>
      <c r="H412" s="32"/>
      <c r="I412" s="32"/>
      <c r="J412" s="32"/>
      <c r="K412" s="32"/>
      <c r="L412" s="32"/>
      <c r="M412" s="32"/>
      <c r="N412" s="32"/>
      <c r="O412" s="32"/>
      <c r="P412" s="32"/>
      <c r="Q412" s="32"/>
      <c r="R412" s="32"/>
      <c r="Y412" s="32"/>
    </row>
    <row r="413">
      <c r="A413" s="31" t="s">
        <v>19</v>
      </c>
      <c r="B413" s="31" t="s">
        <v>380</v>
      </c>
      <c r="C413" s="33" t="s">
        <v>423</v>
      </c>
      <c r="D413" s="31" t="s">
        <v>5</v>
      </c>
      <c r="E413" s="31" t="s">
        <v>31</v>
      </c>
      <c r="F413" s="33" t="s">
        <v>2633</v>
      </c>
      <c r="G413" s="32"/>
      <c r="H413" s="32"/>
      <c r="I413" s="32"/>
      <c r="J413" s="32"/>
      <c r="K413" s="32"/>
      <c r="L413" s="32"/>
      <c r="M413" s="32"/>
      <c r="N413" s="32"/>
      <c r="O413" s="32"/>
      <c r="P413" s="32"/>
      <c r="Q413" s="32"/>
      <c r="R413" s="32"/>
      <c r="Y413" s="32"/>
    </row>
    <row r="414">
      <c r="A414" s="31" t="s">
        <v>19</v>
      </c>
      <c r="B414" s="31" t="s">
        <v>380</v>
      </c>
      <c r="C414" s="33" t="s">
        <v>425</v>
      </c>
      <c r="D414" s="31" t="s">
        <v>5</v>
      </c>
      <c r="E414" s="31" t="s">
        <v>31</v>
      </c>
      <c r="F414" s="33" t="s">
        <v>2634</v>
      </c>
      <c r="G414" s="32"/>
      <c r="H414" s="32"/>
      <c r="I414" s="32"/>
      <c r="J414" s="32"/>
      <c r="K414" s="32"/>
      <c r="L414" s="32"/>
      <c r="M414" s="32"/>
      <c r="N414" s="32"/>
      <c r="O414" s="32"/>
      <c r="P414" s="32"/>
      <c r="Q414" s="32"/>
      <c r="R414" s="32"/>
      <c r="Y414" s="32"/>
    </row>
    <row r="415">
      <c r="A415" s="31" t="s">
        <v>19</v>
      </c>
      <c r="B415" s="31" t="s">
        <v>380</v>
      </c>
      <c r="C415" s="33" t="s">
        <v>427</v>
      </c>
      <c r="D415" s="31" t="s">
        <v>5</v>
      </c>
      <c r="E415" s="31" t="s">
        <v>31</v>
      </c>
      <c r="F415" s="33" t="s">
        <v>2635</v>
      </c>
      <c r="G415" s="32"/>
      <c r="H415" s="32"/>
      <c r="I415" s="32"/>
      <c r="J415" s="32"/>
      <c r="K415" s="32"/>
      <c r="L415" s="32"/>
      <c r="M415" s="32"/>
      <c r="N415" s="32"/>
      <c r="O415" s="32"/>
      <c r="P415" s="32"/>
      <c r="Q415" s="32"/>
      <c r="R415" s="32"/>
      <c r="Y415" s="32"/>
    </row>
    <row r="416">
      <c r="A416" s="31" t="s">
        <v>19</v>
      </c>
      <c r="B416" s="31" t="s">
        <v>380</v>
      </c>
      <c r="C416" s="33" t="s">
        <v>429</v>
      </c>
      <c r="D416" s="31" t="s">
        <v>5</v>
      </c>
      <c r="E416" s="31" t="s">
        <v>31</v>
      </c>
      <c r="F416" s="33" t="s">
        <v>2636</v>
      </c>
      <c r="G416" s="32"/>
      <c r="H416" s="32"/>
      <c r="I416" s="32"/>
      <c r="J416" s="32"/>
      <c r="K416" s="32"/>
      <c r="L416" s="32"/>
      <c r="M416" s="32"/>
      <c r="N416" s="32"/>
      <c r="O416" s="32"/>
      <c r="P416" s="32"/>
      <c r="Q416" s="32"/>
      <c r="R416" s="32"/>
      <c r="Y416" s="32"/>
    </row>
    <row r="417">
      <c r="A417" s="31" t="s">
        <v>19</v>
      </c>
      <c r="B417" s="31" t="s">
        <v>380</v>
      </c>
      <c r="C417" s="33" t="s">
        <v>323</v>
      </c>
      <c r="D417" s="31" t="s">
        <v>5</v>
      </c>
      <c r="E417" s="31" t="s">
        <v>31</v>
      </c>
      <c r="F417" s="33" t="s">
        <v>2637</v>
      </c>
      <c r="G417" s="32"/>
      <c r="H417" s="32"/>
      <c r="I417" s="32"/>
      <c r="J417" s="32"/>
      <c r="K417" s="32"/>
      <c r="L417" s="32"/>
      <c r="M417" s="32"/>
      <c r="N417" s="32"/>
      <c r="O417" s="32"/>
      <c r="P417" s="32"/>
      <c r="Q417" s="32"/>
      <c r="R417" s="32"/>
      <c r="Y417" s="32"/>
    </row>
    <row r="418">
      <c r="A418" s="31" t="s">
        <v>19</v>
      </c>
      <c r="B418" s="31" t="s">
        <v>380</v>
      </c>
      <c r="C418" s="33" t="s">
        <v>432</v>
      </c>
      <c r="D418" s="31" t="s">
        <v>5</v>
      </c>
      <c r="E418" s="31" t="s">
        <v>31</v>
      </c>
      <c r="F418" s="33" t="s">
        <v>2638</v>
      </c>
      <c r="G418" s="32"/>
      <c r="H418" s="32"/>
      <c r="I418" s="32"/>
      <c r="J418" s="32"/>
      <c r="K418" s="32"/>
      <c r="L418" s="32"/>
      <c r="M418" s="32"/>
      <c r="N418" s="32"/>
      <c r="O418" s="32"/>
      <c r="P418" s="32"/>
      <c r="Q418" s="32"/>
      <c r="R418" s="32"/>
      <c r="Y418" s="32"/>
    </row>
    <row r="419">
      <c r="A419" s="31" t="s">
        <v>19</v>
      </c>
      <c r="B419" s="31" t="s">
        <v>380</v>
      </c>
      <c r="C419" s="33" t="s">
        <v>434</v>
      </c>
      <c r="D419" s="31" t="s">
        <v>5</v>
      </c>
      <c r="E419" s="31" t="s">
        <v>31</v>
      </c>
      <c r="F419" s="33" t="s">
        <v>2639</v>
      </c>
      <c r="G419" s="32"/>
      <c r="H419" s="32"/>
      <c r="I419" s="32"/>
      <c r="J419" s="32"/>
      <c r="K419" s="32"/>
      <c r="L419" s="32"/>
      <c r="M419" s="32"/>
      <c r="N419" s="32"/>
      <c r="O419" s="32"/>
      <c r="P419" s="32"/>
      <c r="Q419" s="32"/>
      <c r="R419" s="32"/>
      <c r="Y419" s="32"/>
    </row>
    <row r="420">
      <c r="A420" s="31" t="s">
        <v>19</v>
      </c>
      <c r="B420" s="31" t="s">
        <v>380</v>
      </c>
      <c r="C420" s="33" t="s">
        <v>436</v>
      </c>
      <c r="D420" s="31" t="s">
        <v>5</v>
      </c>
      <c r="E420" s="31" t="s">
        <v>31</v>
      </c>
      <c r="F420" s="33" t="s">
        <v>2640</v>
      </c>
      <c r="G420" s="32"/>
      <c r="H420" s="32"/>
      <c r="I420" s="32"/>
      <c r="J420" s="32"/>
      <c r="K420" s="32"/>
      <c r="L420" s="32"/>
      <c r="M420" s="32"/>
      <c r="N420" s="32"/>
      <c r="O420" s="32"/>
      <c r="P420" s="32"/>
      <c r="Q420" s="32"/>
      <c r="R420" s="32"/>
      <c r="Y420" s="32"/>
    </row>
    <row r="421">
      <c r="A421" s="31" t="s">
        <v>19</v>
      </c>
      <c r="B421" s="31" t="s">
        <v>380</v>
      </c>
      <c r="C421" s="33" t="s">
        <v>438</v>
      </c>
      <c r="D421" s="31" t="s">
        <v>5</v>
      </c>
      <c r="E421" s="31" t="s">
        <v>31</v>
      </c>
      <c r="F421" s="33" t="s">
        <v>2641</v>
      </c>
      <c r="G421" s="32"/>
      <c r="H421" s="32"/>
      <c r="I421" s="32"/>
      <c r="J421" s="32"/>
      <c r="K421" s="32"/>
      <c r="L421" s="32"/>
      <c r="M421" s="32"/>
      <c r="N421" s="32"/>
      <c r="O421" s="32"/>
      <c r="P421" s="32"/>
      <c r="Q421" s="32"/>
      <c r="R421" s="32"/>
      <c r="Y421" s="32"/>
    </row>
    <row r="422">
      <c r="A422" s="31" t="s">
        <v>19</v>
      </c>
      <c r="B422" s="31" t="s">
        <v>380</v>
      </c>
      <c r="C422" s="33" t="s">
        <v>440</v>
      </c>
      <c r="D422" s="31" t="s">
        <v>5</v>
      </c>
      <c r="E422" s="31" t="s">
        <v>31</v>
      </c>
      <c r="F422" s="33" t="s">
        <v>2642</v>
      </c>
      <c r="G422" s="32"/>
      <c r="H422" s="32"/>
      <c r="I422" s="32"/>
      <c r="J422" s="32"/>
      <c r="K422" s="32"/>
      <c r="L422" s="32"/>
      <c r="M422" s="32"/>
      <c r="N422" s="32"/>
      <c r="O422" s="32"/>
      <c r="P422" s="32"/>
      <c r="Q422" s="32"/>
      <c r="R422" s="32"/>
      <c r="Y422" s="32"/>
    </row>
    <row r="423">
      <c r="A423" s="31" t="s">
        <v>19</v>
      </c>
      <c r="B423" s="31" t="s">
        <v>380</v>
      </c>
      <c r="C423" s="33" t="s">
        <v>442</v>
      </c>
      <c r="D423" s="31" t="s">
        <v>5</v>
      </c>
      <c r="E423" s="31" t="s">
        <v>31</v>
      </c>
      <c r="F423" s="33" t="s">
        <v>2643</v>
      </c>
      <c r="G423" s="32"/>
      <c r="H423" s="32"/>
      <c r="I423" s="32"/>
      <c r="J423" s="32"/>
      <c r="K423" s="32"/>
      <c r="L423" s="32"/>
      <c r="M423" s="32"/>
      <c r="N423" s="32"/>
      <c r="O423" s="32"/>
      <c r="P423" s="32"/>
      <c r="Q423" s="32"/>
      <c r="R423" s="32"/>
      <c r="Y423" s="32"/>
    </row>
    <row r="424">
      <c r="A424" s="31" t="s">
        <v>19</v>
      </c>
      <c r="B424" s="31" t="s">
        <v>380</v>
      </c>
      <c r="C424" s="33" t="s">
        <v>444</v>
      </c>
      <c r="D424" s="31" t="s">
        <v>5</v>
      </c>
      <c r="E424" s="31" t="s">
        <v>31</v>
      </c>
      <c r="F424" s="33" t="s">
        <v>2644</v>
      </c>
      <c r="G424" s="32"/>
      <c r="H424" s="32"/>
      <c r="I424" s="32"/>
      <c r="J424" s="32"/>
      <c r="K424" s="32"/>
      <c r="L424" s="32"/>
      <c r="M424" s="32"/>
      <c r="N424" s="32"/>
      <c r="O424" s="32"/>
      <c r="P424" s="32"/>
      <c r="Q424" s="32"/>
      <c r="R424" s="32"/>
      <c r="Y424" s="32"/>
    </row>
    <row r="425">
      <c r="A425" s="31" t="s">
        <v>19</v>
      </c>
      <c r="B425" s="31" t="s">
        <v>380</v>
      </c>
      <c r="C425" s="33" t="s">
        <v>446</v>
      </c>
      <c r="D425" s="31" t="s">
        <v>5</v>
      </c>
      <c r="E425" s="31" t="s">
        <v>31</v>
      </c>
      <c r="F425" s="33" t="s">
        <v>2645</v>
      </c>
      <c r="G425" s="32"/>
      <c r="H425" s="32"/>
      <c r="I425" s="32"/>
      <c r="J425" s="32"/>
      <c r="K425" s="32"/>
      <c r="L425" s="32"/>
      <c r="M425" s="32"/>
      <c r="N425" s="32"/>
      <c r="O425" s="32"/>
      <c r="P425" s="32"/>
      <c r="Q425" s="32"/>
      <c r="R425" s="32"/>
      <c r="Y425" s="32"/>
    </row>
    <row r="426">
      <c r="A426" s="31" t="s">
        <v>19</v>
      </c>
      <c r="B426" s="31" t="s">
        <v>380</v>
      </c>
      <c r="C426" s="33" t="s">
        <v>448</v>
      </c>
      <c r="D426" s="31" t="s">
        <v>5</v>
      </c>
      <c r="E426" s="31" t="s">
        <v>31</v>
      </c>
      <c r="F426" s="33" t="s">
        <v>2646</v>
      </c>
      <c r="G426" s="32"/>
      <c r="H426" s="32"/>
      <c r="I426" s="32"/>
      <c r="J426" s="32"/>
      <c r="K426" s="32"/>
      <c r="L426" s="32"/>
      <c r="M426" s="32"/>
      <c r="N426" s="32"/>
      <c r="O426" s="32"/>
      <c r="P426" s="32"/>
      <c r="Q426" s="32"/>
      <c r="R426" s="32"/>
      <c r="Y426" s="32"/>
    </row>
    <row r="427">
      <c r="A427" s="31" t="s">
        <v>20</v>
      </c>
      <c r="B427" s="31" t="s">
        <v>387</v>
      </c>
      <c r="C427" s="33" t="s">
        <v>1129</v>
      </c>
      <c r="D427" s="31" t="s">
        <v>5</v>
      </c>
      <c r="E427" s="31" t="s">
        <v>31</v>
      </c>
      <c r="F427" s="33" t="s">
        <v>2647</v>
      </c>
      <c r="G427" s="32"/>
      <c r="H427" s="32"/>
      <c r="I427" s="32"/>
      <c r="J427" s="32"/>
      <c r="K427" s="32"/>
      <c r="L427" s="32"/>
      <c r="M427" s="32"/>
      <c r="N427" s="32"/>
      <c r="O427" s="32"/>
      <c r="P427" s="32"/>
      <c r="Q427" s="32"/>
      <c r="R427" s="32"/>
      <c r="Y427" s="32"/>
    </row>
    <row r="428">
      <c r="A428" s="31" t="s">
        <v>20</v>
      </c>
      <c r="B428" s="31" t="s">
        <v>387</v>
      </c>
      <c r="C428" s="33" t="s">
        <v>1130</v>
      </c>
      <c r="D428" s="31" t="s">
        <v>5</v>
      </c>
      <c r="E428" s="31" t="s">
        <v>31</v>
      </c>
      <c r="F428" s="33" t="s">
        <v>2648</v>
      </c>
      <c r="G428" s="32"/>
      <c r="H428" s="32"/>
      <c r="I428" s="32"/>
      <c r="J428" s="32"/>
      <c r="K428" s="32"/>
      <c r="L428" s="32"/>
      <c r="M428" s="32"/>
      <c r="N428" s="32"/>
      <c r="O428" s="32"/>
      <c r="P428" s="32"/>
      <c r="Q428" s="32"/>
      <c r="R428" s="32"/>
      <c r="Y428" s="32"/>
    </row>
    <row r="429">
      <c r="A429" s="31" t="s">
        <v>20</v>
      </c>
      <c r="B429" s="31" t="s">
        <v>387</v>
      </c>
      <c r="C429" s="33" t="s">
        <v>1131</v>
      </c>
      <c r="D429" s="31" t="s">
        <v>5</v>
      </c>
      <c r="E429" s="31" t="s">
        <v>31</v>
      </c>
      <c r="F429" s="33" t="s">
        <v>2649</v>
      </c>
      <c r="G429" s="32"/>
      <c r="H429" s="32"/>
      <c r="I429" s="32"/>
      <c r="J429" s="32"/>
      <c r="K429" s="32"/>
      <c r="L429" s="32"/>
      <c r="M429" s="32"/>
      <c r="N429" s="32"/>
      <c r="O429" s="32"/>
      <c r="P429" s="32"/>
      <c r="Q429" s="32"/>
      <c r="R429" s="32"/>
      <c r="Y429" s="32"/>
    </row>
    <row r="430">
      <c r="A430" s="31" t="s">
        <v>20</v>
      </c>
      <c r="B430" s="31" t="s">
        <v>387</v>
      </c>
      <c r="C430" s="33" t="s">
        <v>1132</v>
      </c>
      <c r="D430" s="31" t="s">
        <v>5</v>
      </c>
      <c r="E430" s="31" t="s">
        <v>31</v>
      </c>
      <c r="F430" s="33" t="s">
        <v>2650</v>
      </c>
      <c r="G430" s="32"/>
      <c r="H430" s="32"/>
      <c r="I430" s="32"/>
      <c r="J430" s="32"/>
      <c r="K430" s="32"/>
      <c r="L430" s="32"/>
      <c r="M430" s="32"/>
      <c r="N430" s="32"/>
      <c r="O430" s="32"/>
      <c r="P430" s="32"/>
      <c r="Q430" s="32"/>
      <c r="R430" s="32"/>
      <c r="Y430" s="32"/>
    </row>
    <row r="431">
      <c r="A431" s="31" t="s">
        <v>20</v>
      </c>
      <c r="B431" s="31" t="s">
        <v>387</v>
      </c>
      <c r="C431" s="33" t="s">
        <v>409</v>
      </c>
      <c r="D431" s="31" t="s">
        <v>5</v>
      </c>
      <c r="E431" s="31" t="s">
        <v>31</v>
      </c>
      <c r="F431" s="33" t="s">
        <v>2651</v>
      </c>
      <c r="G431" s="32"/>
      <c r="H431" s="32"/>
      <c r="I431" s="32"/>
      <c r="J431" s="32"/>
      <c r="K431" s="32"/>
      <c r="L431" s="32"/>
      <c r="M431" s="32"/>
      <c r="N431" s="32"/>
      <c r="O431" s="32"/>
      <c r="P431" s="32"/>
      <c r="Q431" s="32"/>
      <c r="R431" s="32"/>
      <c r="Y431" s="32"/>
    </row>
    <row r="432">
      <c r="A432" s="31" t="s">
        <v>20</v>
      </c>
      <c r="B432" s="31" t="s">
        <v>387</v>
      </c>
      <c r="C432" s="33" t="s">
        <v>411</v>
      </c>
      <c r="D432" s="31" t="s">
        <v>5</v>
      </c>
      <c r="E432" s="31" t="s">
        <v>31</v>
      </c>
      <c r="F432" s="33" t="s">
        <v>2652</v>
      </c>
      <c r="G432" s="32"/>
      <c r="H432" s="32"/>
      <c r="I432" s="32"/>
      <c r="J432" s="32"/>
      <c r="K432" s="32"/>
      <c r="L432" s="32"/>
      <c r="M432" s="32"/>
      <c r="N432" s="32"/>
      <c r="O432" s="32"/>
      <c r="P432" s="32"/>
      <c r="Q432" s="32"/>
      <c r="R432" s="32"/>
      <c r="Y432" s="32"/>
    </row>
    <row r="433">
      <c r="A433" s="31" t="s">
        <v>20</v>
      </c>
      <c r="B433" s="31" t="s">
        <v>387</v>
      </c>
      <c r="C433" s="33" t="s">
        <v>413</v>
      </c>
      <c r="D433" s="31" t="s">
        <v>5</v>
      </c>
      <c r="E433" s="31" t="s">
        <v>31</v>
      </c>
      <c r="F433" s="33" t="s">
        <v>2653</v>
      </c>
      <c r="G433" s="32"/>
      <c r="H433" s="32"/>
      <c r="I433" s="32"/>
      <c r="J433" s="32"/>
      <c r="K433" s="32"/>
      <c r="L433" s="32"/>
      <c r="M433" s="32"/>
      <c r="N433" s="32"/>
      <c r="O433" s="32"/>
      <c r="P433" s="32"/>
      <c r="Q433" s="32"/>
      <c r="R433" s="32"/>
      <c r="Y433" s="32"/>
    </row>
    <row r="434">
      <c r="A434" s="31" t="s">
        <v>20</v>
      </c>
      <c r="B434" s="31" t="s">
        <v>387</v>
      </c>
      <c r="C434" s="33" t="s">
        <v>415</v>
      </c>
      <c r="D434" s="31" t="s">
        <v>5</v>
      </c>
      <c r="E434" s="31" t="s">
        <v>31</v>
      </c>
      <c r="F434" s="33" t="s">
        <v>2654</v>
      </c>
      <c r="G434" s="32"/>
      <c r="H434" s="32"/>
      <c r="I434" s="32"/>
      <c r="J434" s="32"/>
      <c r="K434" s="32"/>
      <c r="L434" s="32"/>
      <c r="M434" s="32"/>
      <c r="N434" s="32"/>
      <c r="O434" s="32"/>
      <c r="P434" s="32"/>
      <c r="Q434" s="32"/>
      <c r="R434" s="32"/>
      <c r="Y434" s="32"/>
    </row>
    <row r="435">
      <c r="A435" s="31" t="s">
        <v>20</v>
      </c>
      <c r="B435" s="31" t="s">
        <v>387</v>
      </c>
      <c r="C435" s="33" t="s">
        <v>417</v>
      </c>
      <c r="D435" s="31" t="s">
        <v>5</v>
      </c>
      <c r="E435" s="31" t="s">
        <v>31</v>
      </c>
      <c r="F435" s="33" t="s">
        <v>2655</v>
      </c>
      <c r="G435" s="32"/>
      <c r="H435" s="32"/>
      <c r="I435" s="32"/>
      <c r="J435" s="32"/>
      <c r="K435" s="32"/>
      <c r="L435" s="32"/>
      <c r="M435" s="32"/>
      <c r="N435" s="32"/>
      <c r="O435" s="32"/>
      <c r="P435" s="32"/>
      <c r="Q435" s="32"/>
      <c r="R435" s="32"/>
      <c r="Y435" s="32"/>
    </row>
    <row r="436">
      <c r="A436" s="31" t="s">
        <v>20</v>
      </c>
      <c r="B436" s="31" t="s">
        <v>387</v>
      </c>
      <c r="C436" s="33" t="s">
        <v>419</v>
      </c>
      <c r="D436" s="31" t="s">
        <v>5</v>
      </c>
      <c r="E436" s="31" t="s">
        <v>31</v>
      </c>
      <c r="F436" s="33" t="s">
        <v>2656</v>
      </c>
      <c r="G436" s="32"/>
      <c r="H436" s="32"/>
      <c r="I436" s="32"/>
      <c r="J436" s="32"/>
      <c r="K436" s="32"/>
      <c r="L436" s="32"/>
      <c r="M436" s="32"/>
      <c r="N436" s="32"/>
      <c r="O436" s="32"/>
      <c r="P436" s="32"/>
      <c r="Q436" s="32"/>
      <c r="R436" s="32"/>
      <c r="Y436" s="32"/>
    </row>
    <row r="437">
      <c r="A437" s="31" t="s">
        <v>20</v>
      </c>
      <c r="B437" s="31" t="s">
        <v>387</v>
      </c>
      <c r="C437" s="33" t="s">
        <v>421</v>
      </c>
      <c r="D437" s="31" t="s">
        <v>5</v>
      </c>
      <c r="E437" s="31" t="s">
        <v>31</v>
      </c>
      <c r="F437" s="33" t="s">
        <v>2657</v>
      </c>
      <c r="G437" s="32"/>
      <c r="H437" s="32"/>
      <c r="I437" s="32"/>
      <c r="J437" s="32"/>
      <c r="K437" s="32"/>
      <c r="L437" s="32"/>
      <c r="M437" s="32"/>
      <c r="N437" s="32"/>
      <c r="O437" s="32"/>
      <c r="P437" s="32"/>
      <c r="Q437" s="32"/>
      <c r="R437" s="32"/>
      <c r="Y437" s="32"/>
    </row>
    <row r="438">
      <c r="A438" s="31" t="s">
        <v>20</v>
      </c>
      <c r="B438" s="31" t="s">
        <v>387</v>
      </c>
      <c r="C438" s="33" t="s">
        <v>423</v>
      </c>
      <c r="D438" s="31" t="s">
        <v>5</v>
      </c>
      <c r="E438" s="31" t="s">
        <v>31</v>
      </c>
      <c r="F438" s="33" t="s">
        <v>2658</v>
      </c>
      <c r="G438" s="32"/>
      <c r="H438" s="32"/>
      <c r="I438" s="32"/>
      <c r="J438" s="32"/>
      <c r="K438" s="32"/>
      <c r="L438" s="32"/>
      <c r="M438" s="32"/>
      <c r="N438" s="32"/>
      <c r="O438" s="32"/>
      <c r="P438" s="32"/>
      <c r="Q438" s="32"/>
      <c r="R438" s="32"/>
      <c r="Y438" s="32"/>
    </row>
    <row r="439">
      <c r="A439" s="31" t="s">
        <v>20</v>
      </c>
      <c r="B439" s="31" t="s">
        <v>387</v>
      </c>
      <c r="C439" s="33" t="s">
        <v>425</v>
      </c>
      <c r="D439" s="31" t="s">
        <v>5</v>
      </c>
      <c r="E439" s="31" t="s">
        <v>31</v>
      </c>
      <c r="F439" s="33" t="s">
        <v>2659</v>
      </c>
      <c r="G439" s="32"/>
      <c r="H439" s="32"/>
      <c r="I439" s="32"/>
      <c r="J439" s="32"/>
      <c r="K439" s="32"/>
      <c r="L439" s="32"/>
      <c r="M439" s="32"/>
      <c r="N439" s="32"/>
      <c r="O439" s="32"/>
      <c r="P439" s="32"/>
      <c r="Q439" s="32"/>
      <c r="R439" s="32"/>
      <c r="Y439" s="32"/>
    </row>
    <row r="440">
      <c r="A440" s="31" t="s">
        <v>20</v>
      </c>
      <c r="B440" s="31" t="s">
        <v>387</v>
      </c>
      <c r="C440" s="33" t="s">
        <v>427</v>
      </c>
      <c r="D440" s="31" t="s">
        <v>5</v>
      </c>
      <c r="E440" s="31" t="s">
        <v>31</v>
      </c>
      <c r="F440" s="33" t="s">
        <v>2660</v>
      </c>
      <c r="G440" s="32"/>
      <c r="H440" s="32"/>
      <c r="I440" s="32"/>
      <c r="J440" s="32"/>
      <c r="K440" s="32"/>
      <c r="L440" s="32"/>
      <c r="M440" s="32"/>
      <c r="N440" s="32"/>
      <c r="O440" s="32"/>
      <c r="P440" s="32"/>
      <c r="Q440" s="32"/>
      <c r="R440" s="32"/>
      <c r="Y440" s="32"/>
    </row>
    <row r="441">
      <c r="A441" s="31" t="s">
        <v>20</v>
      </c>
      <c r="B441" s="31" t="s">
        <v>387</v>
      </c>
      <c r="C441" s="33" t="s">
        <v>429</v>
      </c>
      <c r="D441" s="31" t="s">
        <v>5</v>
      </c>
      <c r="E441" s="31" t="s">
        <v>31</v>
      </c>
      <c r="F441" s="33" t="s">
        <v>2661</v>
      </c>
      <c r="G441" s="32"/>
      <c r="H441" s="32"/>
      <c r="I441" s="32"/>
      <c r="J441" s="32"/>
      <c r="K441" s="32"/>
      <c r="L441" s="32"/>
      <c r="M441" s="32"/>
      <c r="N441" s="32"/>
      <c r="O441" s="32"/>
      <c r="P441" s="32"/>
      <c r="Q441" s="32"/>
      <c r="R441" s="32"/>
      <c r="Y441" s="32"/>
    </row>
    <row r="442">
      <c r="A442" s="31" t="s">
        <v>20</v>
      </c>
      <c r="B442" s="31" t="s">
        <v>387</v>
      </c>
      <c r="C442" s="33" t="s">
        <v>323</v>
      </c>
      <c r="D442" s="31" t="s">
        <v>5</v>
      </c>
      <c r="E442" s="31" t="s">
        <v>31</v>
      </c>
      <c r="F442" s="33" t="s">
        <v>2662</v>
      </c>
      <c r="G442" s="32"/>
      <c r="H442" s="32"/>
      <c r="I442" s="32"/>
      <c r="J442" s="32"/>
      <c r="K442" s="32"/>
      <c r="L442" s="32"/>
      <c r="M442" s="32"/>
      <c r="N442" s="32"/>
      <c r="O442" s="32"/>
      <c r="P442" s="32"/>
      <c r="Q442" s="32"/>
      <c r="R442" s="32"/>
      <c r="Y442" s="32"/>
    </row>
    <row r="443">
      <c r="A443" s="31" t="s">
        <v>20</v>
      </c>
      <c r="B443" s="31" t="s">
        <v>387</v>
      </c>
      <c r="C443" s="33" t="s">
        <v>432</v>
      </c>
      <c r="D443" s="31" t="s">
        <v>5</v>
      </c>
      <c r="E443" s="31" t="s">
        <v>31</v>
      </c>
      <c r="F443" s="33" t="s">
        <v>2663</v>
      </c>
      <c r="G443" s="32"/>
      <c r="H443" s="32"/>
      <c r="I443" s="32"/>
      <c r="J443" s="32"/>
      <c r="K443" s="32"/>
      <c r="L443" s="32"/>
      <c r="M443" s="32"/>
      <c r="N443" s="32"/>
      <c r="O443" s="32"/>
      <c r="P443" s="32"/>
      <c r="Q443" s="32"/>
      <c r="R443" s="32"/>
      <c r="Y443" s="32"/>
    </row>
    <row r="444">
      <c r="A444" s="31" t="s">
        <v>20</v>
      </c>
      <c r="B444" s="31" t="s">
        <v>387</v>
      </c>
      <c r="C444" s="33" t="s">
        <v>434</v>
      </c>
      <c r="D444" s="31" t="s">
        <v>5</v>
      </c>
      <c r="E444" s="31" t="s">
        <v>31</v>
      </c>
      <c r="F444" s="33" t="s">
        <v>2664</v>
      </c>
      <c r="G444" s="32"/>
      <c r="H444" s="32"/>
      <c r="I444" s="32"/>
      <c r="J444" s="32"/>
      <c r="K444" s="32"/>
      <c r="L444" s="32"/>
      <c r="M444" s="32"/>
      <c r="N444" s="32"/>
      <c r="O444" s="32"/>
      <c r="P444" s="32"/>
      <c r="Q444" s="32"/>
      <c r="R444" s="32"/>
      <c r="Y444" s="32"/>
    </row>
    <row r="445">
      <c r="A445" s="31" t="s">
        <v>20</v>
      </c>
      <c r="B445" s="31" t="s">
        <v>387</v>
      </c>
      <c r="C445" s="33" t="s">
        <v>436</v>
      </c>
      <c r="D445" s="31" t="s">
        <v>5</v>
      </c>
      <c r="E445" s="31" t="s">
        <v>31</v>
      </c>
      <c r="F445" s="33" t="s">
        <v>2665</v>
      </c>
      <c r="G445" s="32"/>
      <c r="H445" s="32"/>
      <c r="I445" s="32"/>
      <c r="J445" s="32"/>
      <c r="K445" s="32"/>
      <c r="L445" s="32"/>
      <c r="M445" s="32"/>
      <c r="N445" s="32"/>
      <c r="O445" s="32"/>
      <c r="P445" s="32"/>
      <c r="Q445" s="32"/>
      <c r="R445" s="32"/>
      <c r="Y445" s="32"/>
    </row>
    <row r="446">
      <c r="A446" s="31" t="s">
        <v>20</v>
      </c>
      <c r="B446" s="31" t="s">
        <v>387</v>
      </c>
      <c r="C446" s="33" t="s">
        <v>438</v>
      </c>
      <c r="D446" s="31" t="s">
        <v>5</v>
      </c>
      <c r="E446" s="31" t="s">
        <v>31</v>
      </c>
      <c r="F446" s="33" t="s">
        <v>2666</v>
      </c>
      <c r="G446" s="32"/>
      <c r="H446" s="32"/>
      <c r="I446" s="32"/>
      <c r="J446" s="32"/>
      <c r="K446" s="32"/>
      <c r="L446" s="32"/>
      <c r="M446" s="32"/>
      <c r="N446" s="32"/>
      <c r="O446" s="32"/>
      <c r="P446" s="32"/>
      <c r="Q446" s="32"/>
      <c r="R446" s="32"/>
      <c r="Y446" s="32"/>
    </row>
    <row r="447">
      <c r="A447" s="31" t="s">
        <v>20</v>
      </c>
      <c r="B447" s="31" t="s">
        <v>387</v>
      </c>
      <c r="C447" s="33" t="s">
        <v>440</v>
      </c>
      <c r="D447" s="31" t="s">
        <v>5</v>
      </c>
      <c r="E447" s="31" t="s">
        <v>31</v>
      </c>
      <c r="F447" s="33" t="s">
        <v>2667</v>
      </c>
      <c r="G447" s="32"/>
      <c r="H447" s="32"/>
      <c r="I447" s="32"/>
      <c r="J447" s="32"/>
      <c r="K447" s="32"/>
      <c r="L447" s="32"/>
      <c r="M447" s="32"/>
      <c r="N447" s="32"/>
      <c r="O447" s="32"/>
      <c r="P447" s="32"/>
      <c r="Q447" s="32"/>
      <c r="R447" s="32"/>
      <c r="Y447" s="32"/>
    </row>
    <row r="448">
      <c r="A448" s="31" t="s">
        <v>20</v>
      </c>
      <c r="B448" s="31" t="s">
        <v>387</v>
      </c>
      <c r="C448" s="33" t="s">
        <v>442</v>
      </c>
      <c r="D448" s="31" t="s">
        <v>5</v>
      </c>
      <c r="E448" s="31" t="s">
        <v>31</v>
      </c>
      <c r="F448" s="33" t="s">
        <v>2668</v>
      </c>
      <c r="G448" s="32"/>
      <c r="H448" s="32"/>
      <c r="I448" s="32"/>
      <c r="J448" s="32"/>
      <c r="K448" s="32"/>
      <c r="L448" s="32"/>
      <c r="M448" s="32"/>
      <c r="N448" s="32"/>
      <c r="O448" s="32"/>
      <c r="P448" s="32"/>
      <c r="Q448" s="32"/>
      <c r="R448" s="32"/>
      <c r="Y448" s="32"/>
    </row>
    <row r="449">
      <c r="A449" s="31" t="s">
        <v>20</v>
      </c>
      <c r="B449" s="31" t="s">
        <v>387</v>
      </c>
      <c r="C449" s="33" t="s">
        <v>444</v>
      </c>
      <c r="D449" s="31" t="s">
        <v>5</v>
      </c>
      <c r="E449" s="31" t="s">
        <v>31</v>
      </c>
      <c r="F449" s="33" t="s">
        <v>2669</v>
      </c>
      <c r="G449" s="32"/>
      <c r="H449" s="32"/>
      <c r="I449" s="32"/>
      <c r="J449" s="32"/>
      <c r="K449" s="32"/>
      <c r="L449" s="32"/>
      <c r="M449" s="32"/>
      <c r="N449" s="32"/>
      <c r="O449" s="32"/>
      <c r="P449" s="32"/>
      <c r="Q449" s="32"/>
      <c r="R449" s="32"/>
      <c r="Y449" s="32"/>
    </row>
    <row r="450">
      <c r="A450" s="31" t="s">
        <v>20</v>
      </c>
      <c r="B450" s="31" t="s">
        <v>387</v>
      </c>
      <c r="C450" s="33" t="s">
        <v>446</v>
      </c>
      <c r="D450" s="31" t="s">
        <v>5</v>
      </c>
      <c r="E450" s="31" t="s">
        <v>31</v>
      </c>
      <c r="F450" s="33" t="s">
        <v>2670</v>
      </c>
      <c r="G450" s="32"/>
      <c r="H450" s="32"/>
      <c r="I450" s="32"/>
      <c r="J450" s="32"/>
      <c r="K450" s="32"/>
      <c r="L450" s="32"/>
      <c r="M450" s="32"/>
      <c r="N450" s="32"/>
      <c r="O450" s="32"/>
      <c r="P450" s="32"/>
      <c r="Q450" s="32"/>
      <c r="R450" s="32"/>
      <c r="Y450" s="32"/>
    </row>
    <row r="451">
      <c r="A451" s="31" t="s">
        <v>20</v>
      </c>
      <c r="B451" s="31" t="s">
        <v>387</v>
      </c>
      <c r="C451" s="33" t="s">
        <v>448</v>
      </c>
      <c r="D451" s="31" t="s">
        <v>5</v>
      </c>
      <c r="E451" s="31" t="s">
        <v>31</v>
      </c>
      <c r="F451" s="33" t="s">
        <v>2671</v>
      </c>
      <c r="G451" s="32"/>
      <c r="H451" s="32"/>
      <c r="I451" s="32"/>
      <c r="J451" s="32"/>
      <c r="K451" s="32"/>
      <c r="L451" s="32"/>
      <c r="M451" s="32"/>
      <c r="N451" s="32"/>
      <c r="O451" s="32"/>
      <c r="P451" s="32"/>
      <c r="Q451" s="32"/>
      <c r="R451" s="32"/>
      <c r="Y451" s="32"/>
    </row>
    <row r="452">
      <c r="A452" s="31" t="s">
        <v>21</v>
      </c>
      <c r="B452" s="31" t="s">
        <v>393</v>
      </c>
      <c r="C452" s="33" t="s">
        <v>1129</v>
      </c>
      <c r="D452" s="31" t="s">
        <v>5</v>
      </c>
      <c r="E452" s="31" t="s">
        <v>31</v>
      </c>
      <c r="F452" s="33" t="s">
        <v>2672</v>
      </c>
      <c r="G452" s="32"/>
      <c r="H452" s="32"/>
      <c r="I452" s="32"/>
      <c r="J452" s="32"/>
      <c r="K452" s="32"/>
      <c r="L452" s="32"/>
      <c r="M452" s="32"/>
      <c r="N452" s="32"/>
      <c r="O452" s="32"/>
      <c r="P452" s="32"/>
      <c r="Q452" s="32"/>
      <c r="R452" s="32"/>
      <c r="Y452" s="32"/>
    </row>
    <row r="453">
      <c r="A453" s="31" t="s">
        <v>21</v>
      </c>
      <c r="B453" s="31" t="s">
        <v>393</v>
      </c>
      <c r="C453" s="33" t="s">
        <v>1130</v>
      </c>
      <c r="D453" s="31" t="s">
        <v>5</v>
      </c>
      <c r="E453" s="31" t="s">
        <v>31</v>
      </c>
      <c r="F453" s="33" t="s">
        <v>2673</v>
      </c>
      <c r="G453" s="32"/>
      <c r="H453" s="32"/>
      <c r="I453" s="32"/>
      <c r="J453" s="32"/>
      <c r="K453" s="32"/>
      <c r="L453" s="32"/>
      <c r="M453" s="32"/>
      <c r="N453" s="32"/>
      <c r="O453" s="32"/>
      <c r="P453" s="32"/>
      <c r="Q453" s="32"/>
      <c r="R453" s="32"/>
      <c r="Y453" s="32"/>
    </row>
    <row r="454">
      <c r="A454" s="31" t="s">
        <v>21</v>
      </c>
      <c r="B454" s="31" t="s">
        <v>393</v>
      </c>
      <c r="C454" s="33" t="s">
        <v>1131</v>
      </c>
      <c r="D454" s="31" t="s">
        <v>5</v>
      </c>
      <c r="E454" s="31" t="s">
        <v>31</v>
      </c>
      <c r="F454" s="33" t="s">
        <v>2674</v>
      </c>
      <c r="G454" s="32"/>
      <c r="H454" s="32"/>
      <c r="I454" s="32"/>
      <c r="J454" s="32"/>
      <c r="K454" s="32"/>
      <c r="L454" s="32"/>
      <c r="M454" s="32"/>
      <c r="N454" s="32"/>
      <c r="O454" s="32"/>
      <c r="P454" s="32"/>
      <c r="Q454" s="32"/>
      <c r="R454" s="32"/>
      <c r="Y454" s="32"/>
    </row>
    <row r="455">
      <c r="A455" s="31" t="s">
        <v>21</v>
      </c>
      <c r="B455" s="31" t="s">
        <v>393</v>
      </c>
      <c r="C455" s="33" t="s">
        <v>1132</v>
      </c>
      <c r="D455" s="31" t="s">
        <v>5</v>
      </c>
      <c r="E455" s="31" t="s">
        <v>31</v>
      </c>
      <c r="F455" s="33" t="s">
        <v>2675</v>
      </c>
      <c r="G455" s="32"/>
      <c r="H455" s="32"/>
      <c r="I455" s="32"/>
      <c r="J455" s="32"/>
      <c r="K455" s="32"/>
      <c r="L455" s="32"/>
      <c r="M455" s="32"/>
      <c r="N455" s="32"/>
      <c r="O455" s="32"/>
      <c r="P455" s="32"/>
      <c r="Q455" s="32"/>
      <c r="R455" s="32"/>
      <c r="Y455" s="32"/>
    </row>
    <row r="456">
      <c r="A456" s="31" t="s">
        <v>21</v>
      </c>
      <c r="B456" s="31" t="s">
        <v>393</v>
      </c>
      <c r="C456" s="33" t="s">
        <v>409</v>
      </c>
      <c r="D456" s="31" t="s">
        <v>5</v>
      </c>
      <c r="E456" s="31" t="s">
        <v>31</v>
      </c>
      <c r="F456" s="33" t="s">
        <v>2676</v>
      </c>
      <c r="G456" s="32"/>
      <c r="H456" s="32"/>
      <c r="I456" s="32"/>
      <c r="J456" s="32"/>
      <c r="K456" s="32"/>
      <c r="L456" s="32"/>
      <c r="M456" s="32"/>
      <c r="N456" s="32"/>
      <c r="O456" s="32"/>
      <c r="P456" s="32"/>
      <c r="Q456" s="32"/>
      <c r="R456" s="32"/>
      <c r="Y456" s="32"/>
    </row>
    <row r="457">
      <c r="A457" s="31" t="s">
        <v>21</v>
      </c>
      <c r="B457" s="31" t="s">
        <v>393</v>
      </c>
      <c r="C457" s="33" t="s">
        <v>411</v>
      </c>
      <c r="D457" s="31" t="s">
        <v>5</v>
      </c>
      <c r="E457" s="31" t="s">
        <v>31</v>
      </c>
      <c r="F457" s="33" t="s">
        <v>2677</v>
      </c>
      <c r="G457" s="32"/>
      <c r="H457" s="32"/>
      <c r="I457" s="32"/>
      <c r="J457" s="32"/>
      <c r="K457" s="32"/>
      <c r="L457" s="32"/>
      <c r="M457" s="32"/>
      <c r="N457" s="32"/>
      <c r="O457" s="32"/>
      <c r="P457" s="32"/>
      <c r="Q457" s="32"/>
      <c r="R457" s="32"/>
      <c r="Y457" s="32"/>
    </row>
    <row r="458">
      <c r="A458" s="31" t="s">
        <v>21</v>
      </c>
      <c r="B458" s="31" t="s">
        <v>393</v>
      </c>
      <c r="C458" s="33" t="s">
        <v>413</v>
      </c>
      <c r="D458" s="31" t="s">
        <v>5</v>
      </c>
      <c r="E458" s="31" t="s">
        <v>31</v>
      </c>
      <c r="F458" s="33" t="s">
        <v>2678</v>
      </c>
      <c r="G458" s="32"/>
      <c r="H458" s="32"/>
      <c r="I458" s="32"/>
      <c r="J458" s="32"/>
      <c r="K458" s="32"/>
      <c r="L458" s="32"/>
      <c r="M458" s="32"/>
      <c r="N458" s="32"/>
      <c r="O458" s="32"/>
      <c r="P458" s="32"/>
      <c r="Q458" s="32"/>
      <c r="R458" s="32"/>
      <c r="Y458" s="32"/>
    </row>
    <row r="459">
      <c r="A459" s="31" t="s">
        <v>21</v>
      </c>
      <c r="B459" s="31" t="s">
        <v>393</v>
      </c>
      <c r="C459" s="33" t="s">
        <v>415</v>
      </c>
      <c r="D459" s="31" t="s">
        <v>5</v>
      </c>
      <c r="E459" s="31" t="s">
        <v>31</v>
      </c>
      <c r="F459" s="33" t="s">
        <v>2679</v>
      </c>
      <c r="G459" s="32"/>
      <c r="H459" s="32"/>
      <c r="I459" s="32"/>
      <c r="J459" s="32"/>
      <c r="K459" s="32"/>
      <c r="L459" s="32"/>
      <c r="M459" s="32"/>
      <c r="N459" s="32"/>
      <c r="O459" s="32"/>
      <c r="P459" s="32"/>
      <c r="Q459" s="32"/>
      <c r="R459" s="32"/>
      <c r="Y459" s="32"/>
    </row>
    <row r="460">
      <c r="A460" s="31" t="s">
        <v>21</v>
      </c>
      <c r="B460" s="31" t="s">
        <v>393</v>
      </c>
      <c r="C460" s="33" t="s">
        <v>417</v>
      </c>
      <c r="D460" s="31" t="s">
        <v>5</v>
      </c>
      <c r="E460" s="31" t="s">
        <v>31</v>
      </c>
      <c r="F460" s="33" t="s">
        <v>2680</v>
      </c>
      <c r="G460" s="32"/>
      <c r="H460" s="32"/>
      <c r="I460" s="32"/>
      <c r="J460" s="32"/>
      <c r="K460" s="32"/>
      <c r="L460" s="32"/>
      <c r="M460" s="32"/>
      <c r="N460" s="32"/>
      <c r="O460" s="32"/>
      <c r="P460" s="32"/>
      <c r="Q460" s="32"/>
      <c r="R460" s="32"/>
      <c r="Y460" s="32"/>
    </row>
    <row r="461">
      <c r="A461" s="31" t="s">
        <v>21</v>
      </c>
      <c r="B461" s="31" t="s">
        <v>393</v>
      </c>
      <c r="C461" s="33" t="s">
        <v>419</v>
      </c>
      <c r="D461" s="31" t="s">
        <v>5</v>
      </c>
      <c r="E461" s="31" t="s">
        <v>31</v>
      </c>
      <c r="F461" s="33" t="s">
        <v>2681</v>
      </c>
      <c r="G461" s="32"/>
      <c r="H461" s="32"/>
      <c r="I461" s="32"/>
      <c r="J461" s="32"/>
      <c r="K461" s="32"/>
      <c r="L461" s="32"/>
      <c r="M461" s="32"/>
      <c r="N461" s="32"/>
      <c r="O461" s="32"/>
      <c r="P461" s="32"/>
      <c r="Q461" s="32"/>
      <c r="R461" s="32"/>
      <c r="Y461" s="32"/>
    </row>
    <row r="462">
      <c r="A462" s="31" t="s">
        <v>21</v>
      </c>
      <c r="B462" s="31" t="s">
        <v>393</v>
      </c>
      <c r="C462" s="33" t="s">
        <v>421</v>
      </c>
      <c r="D462" s="31" t="s">
        <v>5</v>
      </c>
      <c r="E462" s="31" t="s">
        <v>31</v>
      </c>
      <c r="F462" s="33" t="s">
        <v>2682</v>
      </c>
      <c r="G462" s="32"/>
      <c r="H462" s="32"/>
      <c r="I462" s="32"/>
      <c r="J462" s="32"/>
      <c r="K462" s="32"/>
      <c r="L462" s="32"/>
      <c r="M462" s="32"/>
      <c r="N462" s="32"/>
      <c r="O462" s="32"/>
      <c r="P462" s="32"/>
      <c r="Q462" s="32"/>
      <c r="R462" s="32"/>
      <c r="Y462" s="32"/>
    </row>
    <row r="463">
      <c r="A463" s="31" t="s">
        <v>21</v>
      </c>
      <c r="B463" s="31" t="s">
        <v>393</v>
      </c>
      <c r="C463" s="33" t="s">
        <v>423</v>
      </c>
      <c r="D463" s="31" t="s">
        <v>5</v>
      </c>
      <c r="E463" s="31" t="s">
        <v>31</v>
      </c>
      <c r="F463" s="33" t="s">
        <v>2683</v>
      </c>
      <c r="G463" s="32"/>
      <c r="H463" s="32"/>
      <c r="I463" s="32"/>
      <c r="J463" s="32"/>
      <c r="K463" s="32"/>
      <c r="L463" s="32"/>
      <c r="M463" s="32"/>
      <c r="N463" s="32"/>
      <c r="O463" s="32"/>
      <c r="P463" s="32"/>
      <c r="Q463" s="32"/>
      <c r="R463" s="32"/>
      <c r="Y463" s="32"/>
    </row>
    <row r="464">
      <c r="A464" s="31" t="s">
        <v>21</v>
      </c>
      <c r="B464" s="31" t="s">
        <v>393</v>
      </c>
      <c r="C464" s="33" t="s">
        <v>425</v>
      </c>
      <c r="D464" s="31" t="s">
        <v>5</v>
      </c>
      <c r="E464" s="31" t="s">
        <v>31</v>
      </c>
      <c r="F464" s="33" t="s">
        <v>2684</v>
      </c>
      <c r="G464" s="32"/>
      <c r="H464" s="32"/>
      <c r="I464" s="32"/>
      <c r="J464" s="32"/>
      <c r="K464" s="32"/>
      <c r="L464" s="32"/>
      <c r="M464" s="32"/>
      <c r="N464" s="32"/>
      <c r="O464" s="32"/>
      <c r="P464" s="32"/>
      <c r="Q464" s="32"/>
      <c r="R464" s="32"/>
      <c r="Y464" s="32"/>
    </row>
    <row r="465">
      <c r="A465" s="31" t="s">
        <v>21</v>
      </c>
      <c r="B465" s="31" t="s">
        <v>393</v>
      </c>
      <c r="C465" s="33" t="s">
        <v>427</v>
      </c>
      <c r="D465" s="31" t="s">
        <v>5</v>
      </c>
      <c r="E465" s="31" t="s">
        <v>31</v>
      </c>
      <c r="F465" s="33" t="s">
        <v>2685</v>
      </c>
      <c r="G465" s="32"/>
      <c r="H465" s="32"/>
      <c r="I465" s="32"/>
      <c r="J465" s="32"/>
      <c r="K465" s="32"/>
      <c r="L465" s="32"/>
      <c r="M465" s="32"/>
      <c r="N465" s="32"/>
      <c r="O465" s="32"/>
      <c r="P465" s="32"/>
      <c r="Q465" s="32"/>
      <c r="R465" s="32"/>
      <c r="Y465" s="32"/>
    </row>
    <row r="466">
      <c r="A466" s="31" t="s">
        <v>21</v>
      </c>
      <c r="B466" s="31" t="s">
        <v>393</v>
      </c>
      <c r="C466" s="33" t="s">
        <v>429</v>
      </c>
      <c r="D466" s="31" t="s">
        <v>5</v>
      </c>
      <c r="E466" s="31" t="s">
        <v>31</v>
      </c>
      <c r="F466" s="33" t="s">
        <v>2686</v>
      </c>
      <c r="G466" s="32"/>
      <c r="H466" s="32"/>
      <c r="I466" s="32"/>
      <c r="J466" s="32"/>
      <c r="K466" s="32"/>
      <c r="L466" s="32"/>
      <c r="M466" s="32"/>
      <c r="N466" s="32"/>
      <c r="O466" s="32"/>
      <c r="P466" s="32"/>
      <c r="Q466" s="32"/>
      <c r="R466" s="32"/>
      <c r="Y466" s="32"/>
    </row>
    <row r="467">
      <c r="A467" s="31" t="s">
        <v>21</v>
      </c>
      <c r="B467" s="31" t="s">
        <v>393</v>
      </c>
      <c r="C467" s="33" t="s">
        <v>323</v>
      </c>
      <c r="D467" s="31" t="s">
        <v>5</v>
      </c>
      <c r="E467" s="31" t="s">
        <v>31</v>
      </c>
      <c r="F467" s="33" t="s">
        <v>2687</v>
      </c>
      <c r="G467" s="32"/>
      <c r="H467" s="32"/>
      <c r="I467" s="32"/>
      <c r="J467" s="32"/>
      <c r="K467" s="32"/>
      <c r="L467" s="32"/>
      <c r="M467" s="32"/>
      <c r="N467" s="32"/>
      <c r="O467" s="32"/>
      <c r="P467" s="32"/>
      <c r="Q467" s="32"/>
      <c r="R467" s="32"/>
      <c r="Y467" s="32"/>
    </row>
    <row r="468">
      <c r="A468" s="31" t="s">
        <v>21</v>
      </c>
      <c r="B468" s="31" t="s">
        <v>393</v>
      </c>
      <c r="C468" s="33" t="s">
        <v>432</v>
      </c>
      <c r="D468" s="31" t="s">
        <v>5</v>
      </c>
      <c r="E468" s="31" t="s">
        <v>31</v>
      </c>
      <c r="F468" s="33" t="s">
        <v>2688</v>
      </c>
      <c r="G468" s="32"/>
      <c r="H468" s="32"/>
      <c r="I468" s="32"/>
      <c r="J468" s="32"/>
      <c r="K468" s="32"/>
      <c r="L468" s="32"/>
      <c r="M468" s="32"/>
      <c r="N468" s="32"/>
      <c r="O468" s="32"/>
      <c r="P468" s="32"/>
      <c r="Q468" s="32"/>
      <c r="R468" s="32"/>
      <c r="Y468" s="32"/>
    </row>
    <row r="469">
      <c r="A469" s="31" t="s">
        <v>21</v>
      </c>
      <c r="B469" s="31" t="s">
        <v>393</v>
      </c>
      <c r="C469" s="33" t="s">
        <v>434</v>
      </c>
      <c r="D469" s="31" t="s">
        <v>5</v>
      </c>
      <c r="E469" s="31" t="s">
        <v>31</v>
      </c>
      <c r="F469" s="33" t="s">
        <v>2689</v>
      </c>
      <c r="G469" s="32"/>
      <c r="H469" s="32"/>
      <c r="I469" s="32"/>
      <c r="J469" s="32"/>
      <c r="K469" s="32"/>
      <c r="L469" s="32"/>
      <c r="M469" s="32"/>
      <c r="N469" s="32"/>
      <c r="O469" s="32"/>
      <c r="P469" s="32"/>
      <c r="Q469" s="32"/>
      <c r="R469" s="32"/>
      <c r="Y469" s="32"/>
    </row>
    <row r="470">
      <c r="A470" s="31" t="s">
        <v>21</v>
      </c>
      <c r="B470" s="31" t="s">
        <v>393</v>
      </c>
      <c r="C470" s="33" t="s">
        <v>436</v>
      </c>
      <c r="D470" s="31" t="s">
        <v>5</v>
      </c>
      <c r="E470" s="31" t="s">
        <v>31</v>
      </c>
      <c r="F470" s="33" t="s">
        <v>2690</v>
      </c>
      <c r="G470" s="32"/>
      <c r="H470" s="32"/>
      <c r="I470" s="32"/>
      <c r="J470" s="32"/>
      <c r="K470" s="32"/>
      <c r="L470" s="32"/>
      <c r="M470" s="32"/>
      <c r="N470" s="32"/>
      <c r="O470" s="32"/>
      <c r="P470" s="32"/>
      <c r="Q470" s="32"/>
      <c r="R470" s="32"/>
      <c r="Y470" s="32"/>
    </row>
    <row r="471">
      <c r="A471" s="31" t="s">
        <v>21</v>
      </c>
      <c r="B471" s="31" t="s">
        <v>393</v>
      </c>
      <c r="C471" s="33" t="s">
        <v>438</v>
      </c>
      <c r="D471" s="31" t="s">
        <v>5</v>
      </c>
      <c r="E471" s="31" t="s">
        <v>31</v>
      </c>
      <c r="F471" s="33" t="s">
        <v>2691</v>
      </c>
      <c r="G471" s="32"/>
      <c r="H471" s="32"/>
      <c r="I471" s="32"/>
      <c r="J471" s="32"/>
      <c r="K471" s="32"/>
      <c r="L471" s="32"/>
      <c r="M471" s="32"/>
      <c r="N471" s="32"/>
      <c r="O471" s="32"/>
      <c r="P471" s="32"/>
      <c r="Q471" s="32"/>
      <c r="R471" s="32"/>
      <c r="Y471" s="32"/>
    </row>
    <row r="472">
      <c r="A472" s="31" t="s">
        <v>21</v>
      </c>
      <c r="B472" s="31" t="s">
        <v>393</v>
      </c>
      <c r="C472" s="33" t="s">
        <v>440</v>
      </c>
      <c r="D472" s="31" t="s">
        <v>5</v>
      </c>
      <c r="E472" s="31" t="s">
        <v>31</v>
      </c>
      <c r="F472" s="33" t="s">
        <v>2692</v>
      </c>
      <c r="G472" s="32"/>
      <c r="H472" s="32"/>
      <c r="I472" s="32"/>
      <c r="J472" s="32"/>
      <c r="K472" s="32"/>
      <c r="L472" s="32"/>
      <c r="M472" s="32"/>
      <c r="N472" s="32"/>
      <c r="O472" s="32"/>
      <c r="P472" s="32"/>
      <c r="Q472" s="32"/>
      <c r="R472" s="32"/>
      <c r="Y472" s="32"/>
    </row>
    <row r="473">
      <c r="A473" s="31" t="s">
        <v>21</v>
      </c>
      <c r="B473" s="31" t="s">
        <v>393</v>
      </c>
      <c r="C473" s="33" t="s">
        <v>442</v>
      </c>
      <c r="D473" s="31" t="s">
        <v>5</v>
      </c>
      <c r="E473" s="31" t="s">
        <v>31</v>
      </c>
      <c r="F473" s="33" t="s">
        <v>2693</v>
      </c>
      <c r="G473" s="32"/>
      <c r="H473" s="32"/>
      <c r="I473" s="32"/>
      <c r="J473" s="32"/>
      <c r="K473" s="32"/>
      <c r="L473" s="32"/>
      <c r="M473" s="32"/>
      <c r="N473" s="32"/>
      <c r="O473" s="32"/>
      <c r="P473" s="32"/>
      <c r="Q473" s="32"/>
      <c r="R473" s="32"/>
      <c r="Y473" s="32"/>
    </row>
    <row r="474">
      <c r="A474" s="31" t="s">
        <v>21</v>
      </c>
      <c r="B474" s="31" t="s">
        <v>393</v>
      </c>
      <c r="C474" s="33" t="s">
        <v>444</v>
      </c>
      <c r="D474" s="31" t="s">
        <v>5</v>
      </c>
      <c r="E474" s="31" t="s">
        <v>31</v>
      </c>
      <c r="F474" s="33" t="s">
        <v>2694</v>
      </c>
      <c r="G474" s="32"/>
      <c r="H474" s="32"/>
      <c r="I474" s="32"/>
      <c r="J474" s="32"/>
      <c r="K474" s="32"/>
      <c r="L474" s="32"/>
      <c r="M474" s="32"/>
      <c r="N474" s="32"/>
      <c r="O474" s="32"/>
      <c r="P474" s="32"/>
      <c r="Q474" s="32"/>
      <c r="R474" s="32"/>
      <c r="Y474" s="32"/>
    </row>
    <row r="475">
      <c r="A475" s="31" t="s">
        <v>21</v>
      </c>
      <c r="B475" s="31" t="s">
        <v>393</v>
      </c>
      <c r="C475" s="33" t="s">
        <v>446</v>
      </c>
      <c r="D475" s="31" t="s">
        <v>5</v>
      </c>
      <c r="E475" s="31" t="s">
        <v>31</v>
      </c>
      <c r="F475" s="33" t="s">
        <v>2695</v>
      </c>
      <c r="G475" s="32"/>
      <c r="H475" s="32"/>
      <c r="I475" s="32"/>
      <c r="J475" s="32"/>
      <c r="K475" s="32"/>
      <c r="L475" s="32"/>
      <c r="M475" s="32"/>
      <c r="N475" s="32"/>
      <c r="O475" s="32"/>
      <c r="P475" s="32"/>
      <c r="Q475" s="32"/>
      <c r="R475" s="32"/>
      <c r="Y475" s="32"/>
    </row>
    <row r="476">
      <c r="A476" s="31" t="s">
        <v>21</v>
      </c>
      <c r="B476" s="31" t="s">
        <v>393</v>
      </c>
      <c r="C476" s="33" t="s">
        <v>448</v>
      </c>
      <c r="D476" s="31" t="s">
        <v>5</v>
      </c>
      <c r="E476" s="31" t="s">
        <v>31</v>
      </c>
      <c r="F476" s="33" t="s">
        <v>2696</v>
      </c>
      <c r="G476" s="32"/>
      <c r="H476" s="32"/>
      <c r="I476" s="32"/>
      <c r="J476" s="32"/>
      <c r="K476" s="32"/>
      <c r="L476" s="32"/>
      <c r="M476" s="32"/>
      <c r="N476" s="32"/>
      <c r="O476" s="32"/>
      <c r="P476" s="32"/>
      <c r="Q476" s="32"/>
      <c r="R476" s="32"/>
      <c r="Y476" s="32"/>
    </row>
    <row r="477">
      <c r="A477" s="31" t="s">
        <v>22</v>
      </c>
      <c r="B477" s="31" t="s">
        <v>408</v>
      </c>
      <c r="C477" s="33" t="s">
        <v>1129</v>
      </c>
      <c r="D477" s="31" t="s">
        <v>5</v>
      </c>
      <c r="E477" s="31" t="s">
        <v>31</v>
      </c>
      <c r="F477" s="33" t="s">
        <v>2697</v>
      </c>
      <c r="G477" s="32"/>
      <c r="H477" s="32"/>
      <c r="I477" s="32"/>
      <c r="J477" s="32"/>
      <c r="K477" s="32"/>
      <c r="L477" s="32"/>
      <c r="M477" s="32"/>
      <c r="N477" s="32"/>
      <c r="O477" s="32"/>
      <c r="P477" s="32"/>
      <c r="Q477" s="32"/>
      <c r="R477" s="32"/>
      <c r="Y477" s="32"/>
    </row>
    <row r="478">
      <c r="A478" s="31" t="s">
        <v>22</v>
      </c>
      <c r="B478" s="31" t="s">
        <v>408</v>
      </c>
      <c r="C478" s="33" t="s">
        <v>1130</v>
      </c>
      <c r="D478" s="31" t="s">
        <v>5</v>
      </c>
      <c r="E478" s="31" t="s">
        <v>31</v>
      </c>
      <c r="F478" s="33" t="s">
        <v>2698</v>
      </c>
      <c r="G478" s="32"/>
      <c r="H478" s="32"/>
      <c r="I478" s="32"/>
      <c r="J478" s="32"/>
      <c r="K478" s="32"/>
      <c r="L478" s="32"/>
      <c r="M478" s="32"/>
      <c r="N478" s="32"/>
      <c r="O478" s="32"/>
      <c r="P478" s="32"/>
      <c r="Q478" s="32"/>
      <c r="R478" s="32"/>
      <c r="Y478" s="32"/>
    </row>
    <row r="479">
      <c r="A479" s="31" t="s">
        <v>22</v>
      </c>
      <c r="B479" s="31" t="s">
        <v>408</v>
      </c>
      <c r="C479" s="33" t="s">
        <v>1131</v>
      </c>
      <c r="D479" s="31" t="s">
        <v>5</v>
      </c>
      <c r="E479" s="31" t="s">
        <v>31</v>
      </c>
      <c r="F479" s="33" t="s">
        <v>2699</v>
      </c>
      <c r="G479" s="32"/>
      <c r="H479" s="32"/>
      <c r="I479" s="32"/>
      <c r="J479" s="32"/>
      <c r="K479" s="32"/>
      <c r="L479" s="32"/>
      <c r="M479" s="32"/>
      <c r="N479" s="32"/>
      <c r="O479" s="32"/>
      <c r="P479" s="32"/>
      <c r="Q479" s="32"/>
      <c r="R479" s="32"/>
      <c r="Y479" s="32"/>
    </row>
    <row r="480">
      <c r="A480" s="31" t="s">
        <v>22</v>
      </c>
      <c r="B480" s="31" t="s">
        <v>408</v>
      </c>
      <c r="C480" s="33" t="s">
        <v>1132</v>
      </c>
      <c r="D480" s="31" t="s">
        <v>5</v>
      </c>
      <c r="E480" s="31" t="s">
        <v>31</v>
      </c>
      <c r="F480" s="33" t="s">
        <v>2700</v>
      </c>
      <c r="G480" s="32"/>
      <c r="H480" s="32"/>
      <c r="I480" s="32"/>
      <c r="J480" s="32"/>
      <c r="K480" s="32"/>
      <c r="L480" s="32"/>
      <c r="M480" s="32"/>
      <c r="N480" s="32"/>
      <c r="O480" s="32"/>
      <c r="P480" s="32"/>
      <c r="Q480" s="32"/>
      <c r="R480" s="32"/>
      <c r="Y480" s="32"/>
    </row>
    <row r="481">
      <c r="A481" s="31" t="s">
        <v>22</v>
      </c>
      <c r="B481" s="31" t="s">
        <v>408</v>
      </c>
      <c r="C481" s="33" t="s">
        <v>409</v>
      </c>
      <c r="D481" s="31" t="s">
        <v>5</v>
      </c>
      <c r="E481" s="31" t="s">
        <v>31</v>
      </c>
      <c r="F481" s="33" t="s">
        <v>2701</v>
      </c>
      <c r="G481" s="32"/>
      <c r="H481" s="32"/>
      <c r="I481" s="32"/>
      <c r="J481" s="32"/>
      <c r="K481" s="32"/>
      <c r="L481" s="32"/>
      <c r="M481" s="32"/>
      <c r="N481" s="32"/>
      <c r="O481" s="32"/>
      <c r="P481" s="32"/>
      <c r="Q481" s="32"/>
      <c r="R481" s="32"/>
      <c r="Y481" s="32"/>
    </row>
    <row r="482">
      <c r="A482" s="31" t="s">
        <v>22</v>
      </c>
      <c r="B482" s="31" t="s">
        <v>408</v>
      </c>
      <c r="C482" s="33" t="s">
        <v>411</v>
      </c>
      <c r="D482" s="31" t="s">
        <v>5</v>
      </c>
      <c r="E482" s="31" t="s">
        <v>31</v>
      </c>
      <c r="F482" s="33" t="s">
        <v>2702</v>
      </c>
      <c r="G482" s="32"/>
      <c r="H482" s="32"/>
      <c r="I482" s="32"/>
      <c r="J482" s="32"/>
      <c r="K482" s="32"/>
      <c r="L482" s="32"/>
      <c r="M482" s="32"/>
      <c r="N482" s="32"/>
      <c r="O482" s="32"/>
      <c r="P482" s="32"/>
      <c r="Q482" s="32"/>
      <c r="R482" s="32"/>
      <c r="Y482" s="32"/>
    </row>
    <row r="483">
      <c r="A483" s="31" t="s">
        <v>22</v>
      </c>
      <c r="B483" s="31" t="s">
        <v>408</v>
      </c>
      <c r="C483" s="33" t="s">
        <v>413</v>
      </c>
      <c r="D483" s="31" t="s">
        <v>5</v>
      </c>
      <c r="E483" s="31" t="s">
        <v>31</v>
      </c>
      <c r="F483" s="33" t="s">
        <v>2703</v>
      </c>
      <c r="G483" s="32"/>
      <c r="H483" s="32"/>
      <c r="I483" s="32"/>
      <c r="J483" s="32"/>
      <c r="K483" s="32"/>
      <c r="L483" s="32"/>
      <c r="M483" s="32"/>
      <c r="N483" s="32"/>
      <c r="O483" s="32"/>
      <c r="P483" s="32"/>
      <c r="Q483" s="32"/>
      <c r="R483" s="32"/>
      <c r="Y483" s="32"/>
    </row>
    <row r="484">
      <c r="A484" s="31" t="s">
        <v>22</v>
      </c>
      <c r="B484" s="31" t="s">
        <v>408</v>
      </c>
      <c r="C484" s="33" t="s">
        <v>415</v>
      </c>
      <c r="D484" s="31" t="s">
        <v>5</v>
      </c>
      <c r="E484" s="31" t="s">
        <v>31</v>
      </c>
      <c r="F484" s="33" t="s">
        <v>2704</v>
      </c>
      <c r="G484" s="32"/>
      <c r="H484" s="32"/>
      <c r="I484" s="32"/>
      <c r="J484" s="32"/>
      <c r="K484" s="32"/>
      <c r="L484" s="32"/>
      <c r="M484" s="32"/>
      <c r="N484" s="32"/>
      <c r="O484" s="32"/>
      <c r="P484" s="32"/>
      <c r="Q484" s="32"/>
      <c r="R484" s="32"/>
      <c r="Y484" s="32"/>
    </row>
    <row r="485">
      <c r="A485" s="31" t="s">
        <v>22</v>
      </c>
      <c r="B485" s="31" t="s">
        <v>408</v>
      </c>
      <c r="C485" s="33" t="s">
        <v>417</v>
      </c>
      <c r="D485" s="31" t="s">
        <v>5</v>
      </c>
      <c r="E485" s="31" t="s">
        <v>31</v>
      </c>
      <c r="F485" s="33" t="s">
        <v>2705</v>
      </c>
      <c r="G485" s="32"/>
      <c r="H485" s="32"/>
      <c r="I485" s="32"/>
      <c r="J485" s="32"/>
      <c r="K485" s="32"/>
      <c r="L485" s="32"/>
      <c r="M485" s="32"/>
      <c r="N485" s="32"/>
      <c r="O485" s="32"/>
      <c r="P485" s="32"/>
      <c r="Q485" s="32"/>
      <c r="R485" s="32"/>
      <c r="Y485" s="32"/>
    </row>
    <row r="486">
      <c r="A486" s="31" t="s">
        <v>22</v>
      </c>
      <c r="B486" s="31" t="s">
        <v>408</v>
      </c>
      <c r="C486" s="33" t="s">
        <v>419</v>
      </c>
      <c r="D486" s="31" t="s">
        <v>5</v>
      </c>
      <c r="E486" s="31" t="s">
        <v>31</v>
      </c>
      <c r="F486" s="33" t="s">
        <v>2706</v>
      </c>
      <c r="G486" s="32"/>
      <c r="H486" s="32"/>
      <c r="I486" s="32"/>
      <c r="J486" s="32"/>
      <c r="K486" s="32"/>
      <c r="L486" s="32"/>
      <c r="M486" s="32"/>
      <c r="N486" s="32"/>
      <c r="O486" s="32"/>
      <c r="P486" s="32"/>
      <c r="Q486" s="32"/>
      <c r="R486" s="32"/>
      <c r="Y486" s="32"/>
    </row>
    <row r="487">
      <c r="A487" s="31" t="s">
        <v>22</v>
      </c>
      <c r="B487" s="31" t="s">
        <v>408</v>
      </c>
      <c r="C487" s="33" t="s">
        <v>421</v>
      </c>
      <c r="D487" s="31" t="s">
        <v>5</v>
      </c>
      <c r="E487" s="31" t="s">
        <v>31</v>
      </c>
      <c r="F487" s="33" t="s">
        <v>2707</v>
      </c>
      <c r="G487" s="32"/>
      <c r="H487" s="32"/>
      <c r="I487" s="32"/>
      <c r="J487" s="32"/>
      <c r="K487" s="32"/>
      <c r="L487" s="32"/>
      <c r="M487" s="32"/>
      <c r="N487" s="32"/>
      <c r="O487" s="32"/>
      <c r="P487" s="32"/>
      <c r="Q487" s="32"/>
      <c r="R487" s="32"/>
      <c r="Y487" s="32"/>
    </row>
    <row r="488">
      <c r="A488" s="31" t="s">
        <v>22</v>
      </c>
      <c r="B488" s="31" t="s">
        <v>408</v>
      </c>
      <c r="C488" s="33" t="s">
        <v>423</v>
      </c>
      <c r="D488" s="31" t="s">
        <v>5</v>
      </c>
      <c r="E488" s="31" t="s">
        <v>31</v>
      </c>
      <c r="F488" s="33" t="s">
        <v>2708</v>
      </c>
      <c r="G488" s="32"/>
      <c r="H488" s="32"/>
      <c r="I488" s="32"/>
      <c r="J488" s="32"/>
      <c r="K488" s="32"/>
      <c r="L488" s="32"/>
      <c r="M488" s="32"/>
      <c r="N488" s="32"/>
      <c r="O488" s="32"/>
      <c r="P488" s="32"/>
      <c r="Q488" s="32"/>
      <c r="R488" s="32"/>
      <c r="Y488" s="32"/>
    </row>
    <row r="489">
      <c r="A489" s="31" t="s">
        <v>22</v>
      </c>
      <c r="B489" s="31" t="s">
        <v>408</v>
      </c>
      <c r="C489" s="33" t="s">
        <v>425</v>
      </c>
      <c r="D489" s="31" t="s">
        <v>5</v>
      </c>
      <c r="E489" s="31" t="s">
        <v>31</v>
      </c>
      <c r="F489" s="33" t="s">
        <v>2709</v>
      </c>
      <c r="G489" s="32"/>
      <c r="H489" s="32"/>
      <c r="I489" s="32"/>
      <c r="J489" s="32"/>
      <c r="K489" s="32"/>
      <c r="L489" s="32"/>
      <c r="M489" s="32"/>
      <c r="N489" s="32"/>
      <c r="O489" s="32"/>
      <c r="P489" s="32"/>
      <c r="Q489" s="32"/>
      <c r="R489" s="32"/>
      <c r="Y489" s="32"/>
    </row>
    <row r="490">
      <c r="A490" s="31" t="s">
        <v>22</v>
      </c>
      <c r="B490" s="31" t="s">
        <v>408</v>
      </c>
      <c r="C490" s="33" t="s">
        <v>427</v>
      </c>
      <c r="D490" s="31" t="s">
        <v>5</v>
      </c>
      <c r="E490" s="31" t="s">
        <v>31</v>
      </c>
      <c r="F490" s="33" t="s">
        <v>2710</v>
      </c>
      <c r="G490" s="32"/>
      <c r="H490" s="32"/>
      <c r="I490" s="32"/>
      <c r="J490" s="32"/>
      <c r="K490" s="32"/>
      <c r="L490" s="32"/>
      <c r="M490" s="32"/>
      <c r="N490" s="32"/>
      <c r="O490" s="32"/>
      <c r="P490" s="32"/>
      <c r="Q490" s="32"/>
      <c r="R490" s="32"/>
      <c r="Y490" s="32"/>
    </row>
    <row r="491">
      <c r="A491" s="31" t="s">
        <v>22</v>
      </c>
      <c r="B491" s="31" t="s">
        <v>408</v>
      </c>
      <c r="C491" s="33" t="s">
        <v>429</v>
      </c>
      <c r="D491" s="31" t="s">
        <v>5</v>
      </c>
      <c r="E491" s="31" t="s">
        <v>31</v>
      </c>
      <c r="F491" s="33" t="s">
        <v>2711</v>
      </c>
      <c r="G491" s="32"/>
      <c r="H491" s="32"/>
      <c r="I491" s="32"/>
      <c r="J491" s="32"/>
      <c r="K491" s="32"/>
      <c r="L491" s="32"/>
      <c r="M491" s="32"/>
      <c r="N491" s="32"/>
      <c r="O491" s="32"/>
      <c r="P491" s="32"/>
      <c r="Q491" s="32"/>
      <c r="R491" s="32"/>
      <c r="Y491" s="32"/>
    </row>
    <row r="492">
      <c r="A492" s="31" t="s">
        <v>22</v>
      </c>
      <c r="B492" s="31" t="s">
        <v>408</v>
      </c>
      <c r="C492" s="33" t="s">
        <v>323</v>
      </c>
      <c r="D492" s="31" t="s">
        <v>5</v>
      </c>
      <c r="E492" s="31" t="s">
        <v>31</v>
      </c>
      <c r="F492" s="33" t="s">
        <v>2712</v>
      </c>
      <c r="G492" s="32"/>
      <c r="H492" s="32"/>
      <c r="I492" s="32"/>
      <c r="J492" s="32"/>
      <c r="K492" s="32"/>
      <c r="L492" s="32"/>
      <c r="M492" s="32"/>
      <c r="N492" s="32"/>
      <c r="O492" s="32"/>
      <c r="P492" s="32"/>
      <c r="Q492" s="32"/>
      <c r="R492" s="32"/>
      <c r="Y492" s="32"/>
    </row>
    <row r="493">
      <c r="A493" s="31" t="s">
        <v>22</v>
      </c>
      <c r="B493" s="31" t="s">
        <v>408</v>
      </c>
      <c r="C493" s="33" t="s">
        <v>432</v>
      </c>
      <c r="D493" s="31" t="s">
        <v>5</v>
      </c>
      <c r="E493" s="31" t="s">
        <v>31</v>
      </c>
      <c r="F493" s="33" t="s">
        <v>2713</v>
      </c>
      <c r="G493" s="32"/>
      <c r="H493" s="32"/>
      <c r="I493" s="32"/>
      <c r="J493" s="32"/>
      <c r="K493" s="32"/>
      <c r="L493" s="32"/>
      <c r="M493" s="32"/>
      <c r="N493" s="32"/>
      <c r="O493" s="32"/>
      <c r="P493" s="32"/>
      <c r="Q493" s="32"/>
      <c r="R493" s="32"/>
      <c r="Y493" s="32"/>
    </row>
    <row r="494">
      <c r="A494" s="31" t="s">
        <v>22</v>
      </c>
      <c r="B494" s="31" t="s">
        <v>408</v>
      </c>
      <c r="C494" s="33" t="s">
        <v>434</v>
      </c>
      <c r="D494" s="31" t="s">
        <v>5</v>
      </c>
      <c r="E494" s="31" t="s">
        <v>31</v>
      </c>
      <c r="F494" s="33" t="s">
        <v>2714</v>
      </c>
      <c r="G494" s="32"/>
      <c r="H494" s="32"/>
      <c r="I494" s="32"/>
      <c r="J494" s="32"/>
      <c r="K494" s="32"/>
      <c r="L494" s="32"/>
      <c r="M494" s="32"/>
      <c r="N494" s="32"/>
      <c r="O494" s="32"/>
      <c r="P494" s="32"/>
      <c r="Q494" s="32"/>
      <c r="R494" s="32"/>
      <c r="Y494" s="32"/>
    </row>
    <row r="495">
      <c r="A495" s="31" t="s">
        <v>22</v>
      </c>
      <c r="B495" s="31" t="s">
        <v>408</v>
      </c>
      <c r="C495" s="33" t="s">
        <v>436</v>
      </c>
      <c r="D495" s="31" t="s">
        <v>5</v>
      </c>
      <c r="E495" s="31" t="s">
        <v>31</v>
      </c>
      <c r="F495" s="33" t="s">
        <v>2715</v>
      </c>
      <c r="G495" s="32"/>
      <c r="H495" s="32"/>
      <c r="I495" s="32"/>
      <c r="J495" s="32"/>
      <c r="K495" s="32"/>
      <c r="L495" s="32"/>
      <c r="M495" s="32"/>
      <c r="N495" s="32"/>
      <c r="O495" s="32"/>
      <c r="P495" s="32"/>
      <c r="Q495" s="32"/>
      <c r="R495" s="32"/>
      <c r="Y495" s="32"/>
    </row>
    <row r="496">
      <c r="A496" s="31" t="s">
        <v>22</v>
      </c>
      <c r="B496" s="31" t="s">
        <v>408</v>
      </c>
      <c r="C496" s="33" t="s">
        <v>438</v>
      </c>
      <c r="D496" s="31" t="s">
        <v>5</v>
      </c>
      <c r="E496" s="31" t="s">
        <v>31</v>
      </c>
      <c r="F496" s="33" t="s">
        <v>2716</v>
      </c>
      <c r="G496" s="32"/>
      <c r="H496" s="32"/>
      <c r="I496" s="32"/>
      <c r="J496" s="32"/>
      <c r="K496" s="32"/>
      <c r="L496" s="32"/>
      <c r="M496" s="32"/>
      <c r="N496" s="32"/>
      <c r="O496" s="32"/>
      <c r="P496" s="32"/>
      <c r="Q496" s="32"/>
      <c r="R496" s="32"/>
      <c r="Y496" s="32"/>
    </row>
    <row r="497">
      <c r="A497" s="31" t="s">
        <v>22</v>
      </c>
      <c r="B497" s="31" t="s">
        <v>408</v>
      </c>
      <c r="C497" s="33" t="s">
        <v>440</v>
      </c>
      <c r="D497" s="31" t="s">
        <v>5</v>
      </c>
      <c r="E497" s="31" t="s">
        <v>31</v>
      </c>
      <c r="F497" s="33" t="s">
        <v>2717</v>
      </c>
      <c r="G497" s="32"/>
      <c r="H497" s="32"/>
      <c r="I497" s="32"/>
      <c r="J497" s="32"/>
      <c r="K497" s="32"/>
      <c r="L497" s="32"/>
      <c r="M497" s="32"/>
      <c r="N497" s="32"/>
      <c r="O497" s="32"/>
      <c r="P497" s="32"/>
      <c r="Q497" s="32"/>
      <c r="R497" s="32"/>
      <c r="Y497" s="32"/>
    </row>
    <row r="498">
      <c r="A498" s="31" t="s">
        <v>22</v>
      </c>
      <c r="B498" s="31" t="s">
        <v>408</v>
      </c>
      <c r="C498" s="33" t="s">
        <v>442</v>
      </c>
      <c r="D498" s="31" t="s">
        <v>5</v>
      </c>
      <c r="E498" s="31" t="s">
        <v>31</v>
      </c>
      <c r="F498" s="33" t="s">
        <v>2718</v>
      </c>
      <c r="G498" s="32"/>
      <c r="H498" s="32"/>
      <c r="I498" s="32"/>
      <c r="J498" s="32"/>
      <c r="K498" s="32"/>
      <c r="L498" s="32"/>
      <c r="M498" s="32"/>
      <c r="N498" s="32"/>
      <c r="O498" s="32"/>
      <c r="P498" s="32"/>
      <c r="Q498" s="32"/>
      <c r="R498" s="32"/>
      <c r="Y498" s="32"/>
    </row>
    <row r="499">
      <c r="A499" s="31" t="s">
        <v>22</v>
      </c>
      <c r="B499" s="31" t="s">
        <v>408</v>
      </c>
      <c r="C499" s="33" t="s">
        <v>444</v>
      </c>
      <c r="D499" s="31" t="s">
        <v>5</v>
      </c>
      <c r="E499" s="31" t="s">
        <v>31</v>
      </c>
      <c r="F499" s="33" t="s">
        <v>2719</v>
      </c>
      <c r="G499" s="32"/>
      <c r="H499" s="32"/>
      <c r="I499" s="32"/>
      <c r="J499" s="32"/>
      <c r="K499" s="32"/>
      <c r="L499" s="32"/>
      <c r="M499" s="32"/>
      <c r="N499" s="32"/>
      <c r="O499" s="32"/>
      <c r="P499" s="32"/>
      <c r="Q499" s="32"/>
      <c r="R499" s="32"/>
      <c r="Y499" s="32"/>
    </row>
    <row r="500">
      <c r="A500" s="31" t="s">
        <v>22</v>
      </c>
      <c r="B500" s="31" t="s">
        <v>408</v>
      </c>
      <c r="C500" s="33" t="s">
        <v>446</v>
      </c>
      <c r="D500" s="31" t="s">
        <v>5</v>
      </c>
      <c r="E500" s="31" t="s">
        <v>31</v>
      </c>
      <c r="F500" s="33" t="s">
        <v>2720</v>
      </c>
      <c r="G500" s="32"/>
      <c r="H500" s="32"/>
      <c r="I500" s="32"/>
      <c r="J500" s="32"/>
      <c r="K500" s="32"/>
      <c r="L500" s="32"/>
      <c r="M500" s="32"/>
      <c r="N500" s="32"/>
      <c r="O500" s="32"/>
      <c r="P500" s="32"/>
      <c r="Q500" s="32"/>
      <c r="R500" s="32"/>
      <c r="Y500" s="32"/>
    </row>
    <row r="501">
      <c r="A501" s="31" t="s">
        <v>22</v>
      </c>
      <c r="B501" s="31" t="s">
        <v>408</v>
      </c>
      <c r="C501" s="33" t="s">
        <v>448</v>
      </c>
      <c r="D501" s="31" t="s">
        <v>5</v>
      </c>
      <c r="E501" s="31" t="s">
        <v>31</v>
      </c>
      <c r="F501" s="33" t="s">
        <v>2721</v>
      </c>
      <c r="G501" s="32"/>
      <c r="H501" s="32"/>
      <c r="I501" s="32"/>
      <c r="J501" s="32"/>
      <c r="K501" s="32"/>
      <c r="L501" s="32"/>
      <c r="M501" s="32"/>
      <c r="N501" s="32"/>
      <c r="O501" s="32"/>
      <c r="P501" s="32"/>
      <c r="Q501" s="32"/>
      <c r="R501" s="32"/>
      <c r="Y501" s="32"/>
    </row>
    <row r="502">
      <c r="A502" s="31" t="s">
        <v>23</v>
      </c>
      <c r="B502" s="31" t="s">
        <v>379</v>
      </c>
      <c r="C502" s="33" t="s">
        <v>1129</v>
      </c>
      <c r="D502" s="31" t="s">
        <v>5</v>
      </c>
      <c r="E502" s="31" t="s">
        <v>31</v>
      </c>
      <c r="F502" s="33" t="s">
        <v>2722</v>
      </c>
      <c r="G502" s="32"/>
      <c r="H502" s="32"/>
      <c r="I502" s="32"/>
      <c r="J502" s="32"/>
      <c r="K502" s="32"/>
      <c r="L502" s="32"/>
      <c r="M502" s="32"/>
      <c r="N502" s="32"/>
      <c r="O502" s="32"/>
      <c r="P502" s="32"/>
      <c r="Q502" s="32"/>
      <c r="R502" s="32"/>
      <c r="Y502" s="32"/>
    </row>
    <row r="503">
      <c r="A503" s="31" t="s">
        <v>23</v>
      </c>
      <c r="B503" s="31" t="s">
        <v>379</v>
      </c>
      <c r="C503" s="33" t="s">
        <v>1130</v>
      </c>
      <c r="D503" s="31" t="s">
        <v>5</v>
      </c>
      <c r="E503" s="31" t="s">
        <v>31</v>
      </c>
      <c r="F503" s="33" t="s">
        <v>2723</v>
      </c>
      <c r="G503" s="32"/>
      <c r="H503" s="32"/>
      <c r="I503" s="32"/>
      <c r="J503" s="32"/>
      <c r="K503" s="32"/>
      <c r="L503" s="32"/>
      <c r="M503" s="32"/>
      <c r="N503" s="32"/>
      <c r="O503" s="32"/>
      <c r="P503" s="32"/>
      <c r="Q503" s="32"/>
      <c r="R503" s="32"/>
      <c r="Y503" s="32"/>
    </row>
    <row r="504">
      <c r="A504" s="31" t="s">
        <v>23</v>
      </c>
      <c r="B504" s="31" t="s">
        <v>379</v>
      </c>
      <c r="C504" s="33" t="s">
        <v>1131</v>
      </c>
      <c r="D504" s="31" t="s">
        <v>5</v>
      </c>
      <c r="E504" s="31" t="s">
        <v>31</v>
      </c>
      <c r="F504" s="33" t="s">
        <v>2724</v>
      </c>
      <c r="G504" s="32"/>
      <c r="H504" s="32"/>
      <c r="I504" s="32"/>
      <c r="J504" s="32"/>
      <c r="K504" s="32"/>
      <c r="L504" s="32"/>
      <c r="M504" s="32"/>
      <c r="N504" s="32"/>
      <c r="O504" s="32"/>
      <c r="P504" s="32"/>
      <c r="Q504" s="32"/>
      <c r="R504" s="32"/>
      <c r="Y504" s="32"/>
    </row>
    <row r="505">
      <c r="A505" s="31" t="s">
        <v>23</v>
      </c>
      <c r="B505" s="31" t="s">
        <v>379</v>
      </c>
      <c r="C505" s="33" t="s">
        <v>1132</v>
      </c>
      <c r="D505" s="31" t="s">
        <v>5</v>
      </c>
      <c r="E505" s="31" t="s">
        <v>31</v>
      </c>
      <c r="F505" s="33" t="s">
        <v>2725</v>
      </c>
      <c r="G505" s="32"/>
      <c r="H505" s="32"/>
      <c r="I505" s="32"/>
      <c r="J505" s="32"/>
      <c r="K505" s="32"/>
      <c r="L505" s="32"/>
      <c r="M505" s="32"/>
      <c r="N505" s="32"/>
      <c r="O505" s="32"/>
      <c r="P505" s="32"/>
      <c r="Q505" s="32"/>
      <c r="R505" s="32"/>
      <c r="Y505" s="32"/>
    </row>
    <row r="506">
      <c r="A506" s="31" t="s">
        <v>23</v>
      </c>
      <c r="B506" s="31" t="s">
        <v>379</v>
      </c>
      <c r="C506" s="33" t="s">
        <v>409</v>
      </c>
      <c r="D506" s="31" t="s">
        <v>5</v>
      </c>
      <c r="E506" s="31" t="s">
        <v>31</v>
      </c>
      <c r="F506" s="33" t="s">
        <v>2726</v>
      </c>
      <c r="G506" s="32"/>
      <c r="H506" s="32"/>
      <c r="I506" s="32"/>
      <c r="J506" s="32"/>
      <c r="K506" s="32"/>
      <c r="L506" s="32"/>
      <c r="M506" s="32"/>
      <c r="N506" s="32"/>
      <c r="O506" s="32"/>
      <c r="P506" s="32"/>
      <c r="Q506" s="32"/>
      <c r="R506" s="32"/>
      <c r="Y506" s="32"/>
    </row>
    <row r="507">
      <c r="A507" s="31" t="s">
        <v>23</v>
      </c>
      <c r="B507" s="31" t="s">
        <v>379</v>
      </c>
      <c r="C507" s="33" t="s">
        <v>411</v>
      </c>
      <c r="D507" s="31" t="s">
        <v>5</v>
      </c>
      <c r="E507" s="31" t="s">
        <v>31</v>
      </c>
      <c r="F507" s="33" t="s">
        <v>2727</v>
      </c>
      <c r="G507" s="32"/>
      <c r="H507" s="32"/>
      <c r="I507" s="32"/>
      <c r="J507" s="32"/>
      <c r="K507" s="32"/>
      <c r="L507" s="32"/>
      <c r="M507" s="32"/>
      <c r="N507" s="32"/>
      <c r="O507" s="32"/>
      <c r="P507" s="32"/>
      <c r="Q507" s="32"/>
      <c r="R507" s="32"/>
      <c r="Y507" s="32"/>
    </row>
    <row r="508">
      <c r="A508" s="31" t="s">
        <v>23</v>
      </c>
      <c r="B508" s="31" t="s">
        <v>379</v>
      </c>
      <c r="C508" s="33" t="s">
        <v>413</v>
      </c>
      <c r="D508" s="31" t="s">
        <v>5</v>
      </c>
      <c r="E508" s="31" t="s">
        <v>31</v>
      </c>
      <c r="F508" s="33" t="s">
        <v>2728</v>
      </c>
      <c r="G508" s="32"/>
      <c r="H508" s="32"/>
      <c r="I508" s="32"/>
      <c r="J508" s="32"/>
      <c r="K508" s="32"/>
      <c r="L508" s="32"/>
      <c r="M508" s="32"/>
      <c r="N508" s="32"/>
      <c r="O508" s="32"/>
      <c r="P508" s="32"/>
      <c r="Q508" s="32"/>
      <c r="R508" s="32"/>
      <c r="Y508" s="32"/>
    </row>
    <row r="509">
      <c r="A509" s="31" t="s">
        <v>23</v>
      </c>
      <c r="B509" s="31" t="s">
        <v>379</v>
      </c>
      <c r="C509" s="33" t="s">
        <v>415</v>
      </c>
      <c r="D509" s="31" t="s">
        <v>5</v>
      </c>
      <c r="E509" s="31" t="s">
        <v>31</v>
      </c>
      <c r="F509" s="33" t="s">
        <v>2729</v>
      </c>
      <c r="G509" s="32"/>
      <c r="H509" s="32"/>
      <c r="I509" s="32"/>
      <c r="J509" s="32"/>
      <c r="K509" s="32"/>
      <c r="L509" s="32"/>
      <c r="M509" s="32"/>
      <c r="N509" s="32"/>
      <c r="O509" s="32"/>
      <c r="P509" s="32"/>
      <c r="Q509" s="32"/>
      <c r="R509" s="32"/>
      <c r="Y509" s="32"/>
    </row>
    <row r="510">
      <c r="A510" s="31" t="s">
        <v>23</v>
      </c>
      <c r="B510" s="31" t="s">
        <v>379</v>
      </c>
      <c r="C510" s="33" t="s">
        <v>417</v>
      </c>
      <c r="D510" s="31" t="s">
        <v>5</v>
      </c>
      <c r="E510" s="31" t="s">
        <v>31</v>
      </c>
      <c r="F510" s="33" t="s">
        <v>2730</v>
      </c>
      <c r="G510" s="32"/>
      <c r="H510" s="32"/>
      <c r="I510" s="32"/>
      <c r="J510" s="32"/>
      <c r="K510" s="32"/>
      <c r="L510" s="32"/>
      <c r="M510" s="32"/>
      <c r="N510" s="32"/>
      <c r="O510" s="32"/>
      <c r="P510" s="32"/>
      <c r="Q510" s="32"/>
      <c r="R510" s="32"/>
      <c r="Y510" s="32"/>
    </row>
    <row r="511">
      <c r="A511" s="31" t="s">
        <v>23</v>
      </c>
      <c r="B511" s="31" t="s">
        <v>379</v>
      </c>
      <c r="C511" s="33" t="s">
        <v>419</v>
      </c>
      <c r="D511" s="31" t="s">
        <v>5</v>
      </c>
      <c r="E511" s="31" t="s">
        <v>31</v>
      </c>
      <c r="F511" s="33" t="s">
        <v>2731</v>
      </c>
      <c r="G511" s="32"/>
      <c r="H511" s="32"/>
      <c r="I511" s="32"/>
      <c r="J511" s="32"/>
      <c r="K511" s="32"/>
      <c r="L511" s="32"/>
      <c r="M511" s="32"/>
      <c r="N511" s="32"/>
      <c r="O511" s="32"/>
      <c r="P511" s="32"/>
      <c r="Q511" s="32"/>
      <c r="R511" s="32"/>
      <c r="Y511" s="32"/>
    </row>
    <row r="512">
      <c r="A512" s="31" t="s">
        <v>23</v>
      </c>
      <c r="B512" s="31" t="s">
        <v>379</v>
      </c>
      <c r="C512" s="33" t="s">
        <v>421</v>
      </c>
      <c r="D512" s="31" t="s">
        <v>5</v>
      </c>
      <c r="E512" s="31" t="s">
        <v>31</v>
      </c>
      <c r="F512" s="33" t="s">
        <v>2732</v>
      </c>
      <c r="G512" s="32"/>
      <c r="H512" s="32"/>
      <c r="I512" s="32"/>
      <c r="J512" s="32"/>
      <c r="K512" s="32"/>
      <c r="L512" s="32"/>
      <c r="M512" s="32"/>
      <c r="N512" s="32"/>
      <c r="O512" s="32"/>
      <c r="P512" s="32"/>
      <c r="Q512" s="32"/>
      <c r="R512" s="32"/>
      <c r="Y512" s="32"/>
    </row>
    <row r="513">
      <c r="A513" s="31" t="s">
        <v>23</v>
      </c>
      <c r="B513" s="31" t="s">
        <v>379</v>
      </c>
      <c r="C513" s="33" t="s">
        <v>423</v>
      </c>
      <c r="D513" s="31" t="s">
        <v>5</v>
      </c>
      <c r="E513" s="31" t="s">
        <v>31</v>
      </c>
      <c r="F513" s="33" t="s">
        <v>2733</v>
      </c>
      <c r="G513" s="32"/>
      <c r="H513" s="32"/>
      <c r="I513" s="32"/>
      <c r="J513" s="32"/>
      <c r="K513" s="32"/>
      <c r="L513" s="32"/>
      <c r="M513" s="32"/>
      <c r="N513" s="32"/>
      <c r="O513" s="32"/>
      <c r="P513" s="32"/>
      <c r="Q513" s="32"/>
      <c r="R513" s="32"/>
      <c r="Y513" s="32"/>
    </row>
    <row r="514">
      <c r="A514" s="31" t="s">
        <v>23</v>
      </c>
      <c r="B514" s="31" t="s">
        <v>379</v>
      </c>
      <c r="C514" s="33" t="s">
        <v>425</v>
      </c>
      <c r="D514" s="31" t="s">
        <v>5</v>
      </c>
      <c r="E514" s="31" t="s">
        <v>31</v>
      </c>
      <c r="F514" s="33" t="s">
        <v>2734</v>
      </c>
      <c r="G514" s="32"/>
      <c r="H514" s="32"/>
      <c r="I514" s="32"/>
      <c r="J514" s="32"/>
      <c r="K514" s="32"/>
      <c r="L514" s="32"/>
      <c r="M514" s="32"/>
      <c r="N514" s="32"/>
      <c r="O514" s="32"/>
      <c r="P514" s="32"/>
      <c r="Q514" s="32"/>
      <c r="R514" s="32"/>
      <c r="Y514" s="32"/>
    </row>
    <row r="515">
      <c r="A515" s="31" t="s">
        <v>23</v>
      </c>
      <c r="B515" s="31" t="s">
        <v>379</v>
      </c>
      <c r="C515" s="33" t="s">
        <v>427</v>
      </c>
      <c r="D515" s="31" t="s">
        <v>5</v>
      </c>
      <c r="E515" s="31" t="s">
        <v>31</v>
      </c>
      <c r="F515" s="33" t="s">
        <v>2735</v>
      </c>
      <c r="G515" s="32"/>
      <c r="H515" s="32"/>
      <c r="I515" s="32"/>
      <c r="J515" s="32"/>
      <c r="K515" s="32"/>
      <c r="L515" s="32"/>
      <c r="M515" s="32"/>
      <c r="N515" s="32"/>
      <c r="O515" s="32"/>
      <c r="P515" s="32"/>
      <c r="Q515" s="32"/>
      <c r="R515" s="32"/>
      <c r="Y515" s="32"/>
    </row>
    <row r="516">
      <c r="A516" s="31" t="s">
        <v>23</v>
      </c>
      <c r="B516" s="31" t="s">
        <v>379</v>
      </c>
      <c r="C516" s="33" t="s">
        <v>429</v>
      </c>
      <c r="D516" s="31" t="s">
        <v>5</v>
      </c>
      <c r="E516" s="31" t="s">
        <v>31</v>
      </c>
      <c r="F516" s="33" t="s">
        <v>2736</v>
      </c>
      <c r="G516" s="32"/>
      <c r="H516" s="32"/>
      <c r="I516" s="32"/>
      <c r="J516" s="32"/>
      <c r="K516" s="32"/>
      <c r="L516" s="32"/>
      <c r="M516" s="32"/>
      <c r="N516" s="32"/>
      <c r="O516" s="32"/>
      <c r="P516" s="32"/>
      <c r="Q516" s="32"/>
      <c r="R516" s="32"/>
      <c r="Y516" s="32"/>
    </row>
    <row r="517">
      <c r="A517" s="31" t="s">
        <v>23</v>
      </c>
      <c r="B517" s="31" t="s">
        <v>379</v>
      </c>
      <c r="C517" s="33" t="s">
        <v>323</v>
      </c>
      <c r="D517" s="31" t="s">
        <v>5</v>
      </c>
      <c r="E517" s="31" t="s">
        <v>31</v>
      </c>
      <c r="F517" s="33" t="s">
        <v>2737</v>
      </c>
      <c r="G517" s="32"/>
      <c r="H517" s="32"/>
      <c r="I517" s="32"/>
      <c r="J517" s="32"/>
      <c r="K517" s="32"/>
      <c r="L517" s="32"/>
      <c r="M517" s="32"/>
      <c r="N517" s="32"/>
      <c r="O517" s="32"/>
      <c r="P517" s="32"/>
      <c r="Q517" s="32"/>
      <c r="R517" s="32"/>
      <c r="Y517" s="32"/>
    </row>
    <row r="518">
      <c r="A518" s="31" t="s">
        <v>23</v>
      </c>
      <c r="B518" s="31" t="s">
        <v>379</v>
      </c>
      <c r="C518" s="33" t="s">
        <v>432</v>
      </c>
      <c r="D518" s="31" t="s">
        <v>5</v>
      </c>
      <c r="E518" s="31" t="s">
        <v>31</v>
      </c>
      <c r="F518" s="33" t="s">
        <v>2738</v>
      </c>
      <c r="G518" s="32"/>
      <c r="H518" s="32"/>
      <c r="I518" s="32"/>
      <c r="J518" s="32"/>
      <c r="K518" s="32"/>
      <c r="L518" s="32"/>
      <c r="M518" s="32"/>
      <c r="N518" s="32"/>
      <c r="O518" s="32"/>
      <c r="P518" s="32"/>
      <c r="Q518" s="32"/>
      <c r="R518" s="32"/>
      <c r="Y518" s="32"/>
    </row>
    <row r="519">
      <c r="A519" s="31" t="s">
        <v>23</v>
      </c>
      <c r="B519" s="31" t="s">
        <v>379</v>
      </c>
      <c r="C519" s="33" t="s">
        <v>434</v>
      </c>
      <c r="D519" s="31" t="s">
        <v>5</v>
      </c>
      <c r="E519" s="31" t="s">
        <v>31</v>
      </c>
      <c r="F519" s="33" t="s">
        <v>2739</v>
      </c>
      <c r="G519" s="32"/>
      <c r="H519" s="32"/>
      <c r="I519" s="32"/>
      <c r="J519" s="32"/>
      <c r="K519" s="32"/>
      <c r="L519" s="32"/>
      <c r="M519" s="32"/>
      <c r="N519" s="32"/>
      <c r="O519" s="32"/>
      <c r="P519" s="32"/>
      <c r="Q519" s="32"/>
      <c r="R519" s="32"/>
      <c r="Y519" s="32"/>
    </row>
    <row r="520">
      <c r="A520" s="31" t="s">
        <v>23</v>
      </c>
      <c r="B520" s="31" t="s">
        <v>379</v>
      </c>
      <c r="C520" s="33" t="s">
        <v>436</v>
      </c>
      <c r="D520" s="31" t="s">
        <v>5</v>
      </c>
      <c r="E520" s="31" t="s">
        <v>31</v>
      </c>
      <c r="F520" s="33" t="s">
        <v>2740</v>
      </c>
      <c r="G520" s="32"/>
      <c r="H520" s="32"/>
      <c r="I520" s="32"/>
      <c r="J520" s="32"/>
      <c r="K520" s="32"/>
      <c r="L520" s="32"/>
      <c r="M520" s="32"/>
      <c r="N520" s="32"/>
      <c r="O520" s="32"/>
      <c r="P520" s="32"/>
      <c r="Q520" s="32"/>
      <c r="R520" s="32"/>
      <c r="Y520" s="32"/>
    </row>
    <row r="521">
      <c r="A521" s="31" t="s">
        <v>23</v>
      </c>
      <c r="B521" s="31" t="s">
        <v>379</v>
      </c>
      <c r="C521" s="33" t="s">
        <v>438</v>
      </c>
      <c r="D521" s="31" t="s">
        <v>5</v>
      </c>
      <c r="E521" s="31" t="s">
        <v>31</v>
      </c>
      <c r="F521" s="33" t="s">
        <v>2741</v>
      </c>
      <c r="G521" s="32"/>
      <c r="H521" s="32"/>
      <c r="I521" s="32"/>
      <c r="J521" s="32"/>
      <c r="K521" s="32"/>
      <c r="L521" s="32"/>
      <c r="M521" s="32"/>
      <c r="N521" s="32"/>
      <c r="O521" s="32"/>
      <c r="P521" s="32"/>
      <c r="Q521" s="32"/>
      <c r="R521" s="32"/>
      <c r="Y521" s="32"/>
    </row>
    <row r="522">
      <c r="A522" s="31" t="s">
        <v>23</v>
      </c>
      <c r="B522" s="31" t="s">
        <v>379</v>
      </c>
      <c r="C522" s="33" t="s">
        <v>440</v>
      </c>
      <c r="D522" s="31" t="s">
        <v>5</v>
      </c>
      <c r="E522" s="31" t="s">
        <v>31</v>
      </c>
      <c r="F522" s="33" t="s">
        <v>2742</v>
      </c>
      <c r="G522" s="32"/>
      <c r="H522" s="32"/>
      <c r="I522" s="32"/>
      <c r="J522" s="32"/>
      <c r="K522" s="32"/>
      <c r="L522" s="32"/>
      <c r="M522" s="32"/>
      <c r="N522" s="32"/>
      <c r="O522" s="32"/>
      <c r="P522" s="32"/>
      <c r="Q522" s="32"/>
      <c r="R522" s="32"/>
      <c r="Y522" s="32"/>
    </row>
    <row r="523">
      <c r="A523" s="31" t="s">
        <v>23</v>
      </c>
      <c r="B523" s="31" t="s">
        <v>379</v>
      </c>
      <c r="C523" s="33" t="s">
        <v>442</v>
      </c>
      <c r="D523" s="31" t="s">
        <v>5</v>
      </c>
      <c r="E523" s="31" t="s">
        <v>31</v>
      </c>
      <c r="F523" s="33" t="s">
        <v>2743</v>
      </c>
      <c r="G523" s="32"/>
      <c r="H523" s="32"/>
      <c r="I523" s="32"/>
      <c r="J523" s="32"/>
      <c r="K523" s="32"/>
      <c r="L523" s="32"/>
      <c r="M523" s="32"/>
      <c r="N523" s="32"/>
      <c r="O523" s="32"/>
      <c r="P523" s="32"/>
      <c r="Q523" s="32"/>
      <c r="R523" s="32"/>
      <c r="Y523" s="32"/>
    </row>
    <row r="524">
      <c r="A524" s="31" t="s">
        <v>23</v>
      </c>
      <c r="B524" s="31" t="s">
        <v>379</v>
      </c>
      <c r="C524" s="33" t="s">
        <v>444</v>
      </c>
      <c r="D524" s="31" t="s">
        <v>5</v>
      </c>
      <c r="E524" s="31" t="s">
        <v>31</v>
      </c>
      <c r="F524" s="33" t="s">
        <v>2744</v>
      </c>
      <c r="G524" s="32"/>
      <c r="H524" s="32"/>
      <c r="I524" s="32"/>
      <c r="J524" s="32"/>
      <c r="K524" s="32"/>
      <c r="L524" s="32"/>
      <c r="M524" s="32"/>
      <c r="N524" s="32"/>
      <c r="O524" s="32"/>
      <c r="P524" s="32"/>
      <c r="Q524" s="32"/>
      <c r="R524" s="32"/>
      <c r="Y524" s="32"/>
    </row>
    <row r="525">
      <c r="A525" s="31" t="s">
        <v>23</v>
      </c>
      <c r="B525" s="31" t="s">
        <v>379</v>
      </c>
      <c r="C525" s="33" t="s">
        <v>446</v>
      </c>
      <c r="D525" s="31" t="s">
        <v>5</v>
      </c>
      <c r="E525" s="31" t="s">
        <v>31</v>
      </c>
      <c r="F525" s="33" t="s">
        <v>2745</v>
      </c>
      <c r="G525" s="32"/>
      <c r="H525" s="32"/>
      <c r="I525" s="32"/>
      <c r="J525" s="32"/>
      <c r="K525" s="32"/>
      <c r="L525" s="32"/>
      <c r="M525" s="32"/>
      <c r="N525" s="32"/>
      <c r="O525" s="32"/>
      <c r="P525" s="32"/>
      <c r="Q525" s="32"/>
      <c r="R525" s="32"/>
      <c r="Y525" s="32"/>
    </row>
    <row r="526">
      <c r="A526" s="31" t="s">
        <v>23</v>
      </c>
      <c r="B526" s="31" t="s">
        <v>379</v>
      </c>
      <c r="C526" s="33" t="s">
        <v>448</v>
      </c>
      <c r="D526" s="31" t="s">
        <v>5</v>
      </c>
      <c r="E526" s="31" t="s">
        <v>31</v>
      </c>
      <c r="F526" s="33" t="s">
        <v>2746</v>
      </c>
      <c r="G526" s="32"/>
      <c r="H526" s="32"/>
      <c r="I526" s="32"/>
      <c r="J526" s="32"/>
      <c r="K526" s="32"/>
      <c r="L526" s="32"/>
      <c r="M526" s="32"/>
      <c r="N526" s="32"/>
      <c r="O526" s="32"/>
      <c r="P526" s="32"/>
      <c r="Q526" s="32"/>
      <c r="R526" s="32"/>
      <c r="Y526" s="32"/>
    </row>
    <row r="527">
      <c r="A527" s="31" t="s">
        <v>24</v>
      </c>
      <c r="B527" s="31" t="s">
        <v>386</v>
      </c>
      <c r="C527" s="33" t="s">
        <v>1129</v>
      </c>
      <c r="D527" s="31" t="s">
        <v>5</v>
      </c>
      <c r="E527" s="31" t="s">
        <v>31</v>
      </c>
      <c r="F527" s="33" t="s">
        <v>2747</v>
      </c>
      <c r="G527" s="32"/>
      <c r="H527" s="32"/>
      <c r="I527" s="32"/>
      <c r="J527" s="32"/>
      <c r="K527" s="32"/>
      <c r="L527" s="32"/>
      <c r="M527" s="32"/>
      <c r="N527" s="32"/>
      <c r="O527" s="32"/>
      <c r="P527" s="32"/>
      <c r="Q527" s="32"/>
      <c r="R527" s="32"/>
      <c r="Y527" s="32"/>
    </row>
    <row r="528">
      <c r="A528" s="31" t="s">
        <v>24</v>
      </c>
      <c r="B528" s="31" t="s">
        <v>386</v>
      </c>
      <c r="C528" s="33" t="s">
        <v>1130</v>
      </c>
      <c r="D528" s="31" t="s">
        <v>5</v>
      </c>
      <c r="E528" s="31" t="s">
        <v>31</v>
      </c>
      <c r="F528" s="33" t="s">
        <v>2748</v>
      </c>
      <c r="G528" s="32"/>
      <c r="H528" s="32"/>
      <c r="I528" s="32"/>
      <c r="J528" s="32"/>
      <c r="K528" s="32"/>
      <c r="L528" s="32"/>
      <c r="M528" s="32"/>
      <c r="N528" s="32"/>
      <c r="O528" s="32"/>
      <c r="P528" s="32"/>
      <c r="Q528" s="32"/>
      <c r="R528" s="32"/>
      <c r="Y528" s="32"/>
    </row>
    <row r="529">
      <c r="A529" s="31" t="s">
        <v>24</v>
      </c>
      <c r="B529" s="31" t="s">
        <v>386</v>
      </c>
      <c r="C529" s="33" t="s">
        <v>1131</v>
      </c>
      <c r="D529" s="31" t="s">
        <v>5</v>
      </c>
      <c r="E529" s="31" t="s">
        <v>31</v>
      </c>
      <c r="F529" s="33" t="s">
        <v>2749</v>
      </c>
      <c r="G529" s="32"/>
      <c r="H529" s="32"/>
      <c r="I529" s="32"/>
      <c r="J529" s="32"/>
      <c r="K529" s="32"/>
      <c r="L529" s="32"/>
      <c r="M529" s="32"/>
      <c r="N529" s="32"/>
      <c r="O529" s="32"/>
      <c r="P529" s="32"/>
      <c r="Q529" s="32"/>
      <c r="R529" s="32"/>
      <c r="Y529" s="32"/>
    </row>
    <row r="530">
      <c r="A530" s="31" t="s">
        <v>24</v>
      </c>
      <c r="B530" s="31" t="s">
        <v>386</v>
      </c>
      <c r="C530" s="33" t="s">
        <v>1132</v>
      </c>
      <c r="D530" s="31" t="s">
        <v>5</v>
      </c>
      <c r="E530" s="31" t="s">
        <v>31</v>
      </c>
      <c r="F530" s="33" t="s">
        <v>2750</v>
      </c>
      <c r="G530" s="32"/>
      <c r="H530" s="32"/>
      <c r="I530" s="32"/>
      <c r="J530" s="32"/>
      <c r="K530" s="32"/>
      <c r="L530" s="32"/>
      <c r="M530" s="32"/>
      <c r="N530" s="32"/>
      <c r="O530" s="32"/>
      <c r="P530" s="32"/>
      <c r="Q530" s="32"/>
      <c r="R530" s="32"/>
      <c r="Y530" s="32"/>
    </row>
    <row r="531">
      <c r="A531" s="31" t="s">
        <v>24</v>
      </c>
      <c r="B531" s="31" t="s">
        <v>386</v>
      </c>
      <c r="C531" s="33" t="s">
        <v>409</v>
      </c>
      <c r="D531" s="31" t="s">
        <v>5</v>
      </c>
      <c r="E531" s="31" t="s">
        <v>31</v>
      </c>
      <c r="F531" s="33" t="s">
        <v>2751</v>
      </c>
      <c r="G531" s="32"/>
      <c r="H531" s="32"/>
      <c r="I531" s="32"/>
      <c r="J531" s="32"/>
      <c r="K531" s="32"/>
      <c r="L531" s="32"/>
      <c r="M531" s="32"/>
      <c r="N531" s="32"/>
      <c r="O531" s="32"/>
      <c r="P531" s="32"/>
      <c r="Q531" s="32"/>
      <c r="R531" s="32"/>
      <c r="Y531" s="32"/>
    </row>
    <row r="532">
      <c r="A532" s="31" t="s">
        <v>24</v>
      </c>
      <c r="B532" s="31" t="s">
        <v>386</v>
      </c>
      <c r="C532" s="33" t="s">
        <v>411</v>
      </c>
      <c r="D532" s="31" t="s">
        <v>5</v>
      </c>
      <c r="E532" s="31" t="s">
        <v>31</v>
      </c>
      <c r="F532" s="33" t="s">
        <v>2752</v>
      </c>
      <c r="G532" s="32"/>
      <c r="H532" s="32"/>
      <c r="I532" s="32"/>
      <c r="J532" s="32"/>
      <c r="K532" s="32"/>
      <c r="L532" s="32"/>
      <c r="M532" s="32"/>
      <c r="N532" s="32"/>
      <c r="O532" s="32"/>
      <c r="P532" s="32"/>
      <c r="Q532" s="32"/>
      <c r="R532" s="32"/>
      <c r="Y532" s="32"/>
    </row>
    <row r="533">
      <c r="A533" s="31" t="s">
        <v>24</v>
      </c>
      <c r="B533" s="31" t="s">
        <v>386</v>
      </c>
      <c r="C533" s="33" t="s">
        <v>413</v>
      </c>
      <c r="D533" s="31" t="s">
        <v>5</v>
      </c>
      <c r="E533" s="31" t="s">
        <v>31</v>
      </c>
      <c r="F533" s="33" t="s">
        <v>2753</v>
      </c>
      <c r="G533" s="32"/>
      <c r="H533" s="32"/>
      <c r="I533" s="32"/>
      <c r="J533" s="32"/>
      <c r="K533" s="32"/>
      <c r="L533" s="32"/>
      <c r="M533" s="32"/>
      <c r="N533" s="32"/>
      <c r="O533" s="32"/>
      <c r="P533" s="32"/>
      <c r="Q533" s="32"/>
      <c r="R533" s="32"/>
      <c r="Y533" s="32"/>
    </row>
    <row r="534">
      <c r="A534" s="31" t="s">
        <v>24</v>
      </c>
      <c r="B534" s="31" t="s">
        <v>386</v>
      </c>
      <c r="C534" s="33" t="s">
        <v>415</v>
      </c>
      <c r="D534" s="31" t="s">
        <v>5</v>
      </c>
      <c r="E534" s="31" t="s">
        <v>31</v>
      </c>
      <c r="F534" s="33" t="s">
        <v>2754</v>
      </c>
      <c r="G534" s="32"/>
      <c r="H534" s="32"/>
      <c r="I534" s="32"/>
      <c r="J534" s="32"/>
      <c r="K534" s="32"/>
      <c r="L534" s="32"/>
      <c r="M534" s="32"/>
      <c r="N534" s="32"/>
      <c r="O534" s="32"/>
      <c r="P534" s="32"/>
      <c r="Q534" s="32"/>
      <c r="R534" s="32"/>
      <c r="Y534" s="32"/>
    </row>
    <row r="535">
      <c r="A535" s="31" t="s">
        <v>24</v>
      </c>
      <c r="B535" s="31" t="s">
        <v>386</v>
      </c>
      <c r="C535" s="33" t="s">
        <v>417</v>
      </c>
      <c r="D535" s="31" t="s">
        <v>5</v>
      </c>
      <c r="E535" s="31" t="s">
        <v>31</v>
      </c>
      <c r="F535" s="33" t="s">
        <v>2755</v>
      </c>
      <c r="G535" s="32"/>
      <c r="H535" s="32"/>
      <c r="I535" s="32"/>
      <c r="J535" s="32"/>
      <c r="K535" s="32"/>
      <c r="L535" s="32"/>
      <c r="M535" s="32"/>
      <c r="N535" s="32"/>
      <c r="O535" s="32"/>
      <c r="P535" s="32"/>
      <c r="Q535" s="32"/>
      <c r="R535" s="32"/>
      <c r="Y535" s="32"/>
    </row>
    <row r="536">
      <c r="A536" s="31" t="s">
        <v>24</v>
      </c>
      <c r="B536" s="31" t="s">
        <v>386</v>
      </c>
      <c r="C536" s="33" t="s">
        <v>419</v>
      </c>
      <c r="D536" s="31" t="s">
        <v>5</v>
      </c>
      <c r="E536" s="31" t="s">
        <v>31</v>
      </c>
      <c r="F536" s="33" t="s">
        <v>2756</v>
      </c>
      <c r="G536" s="32"/>
      <c r="H536" s="32"/>
      <c r="I536" s="32"/>
      <c r="J536" s="32"/>
      <c r="K536" s="32"/>
      <c r="L536" s="32"/>
      <c r="M536" s="32"/>
      <c r="N536" s="32"/>
      <c r="O536" s="32"/>
      <c r="P536" s="32"/>
      <c r="Q536" s="32"/>
      <c r="R536" s="32"/>
      <c r="Y536" s="32"/>
    </row>
    <row r="537">
      <c r="A537" s="31" t="s">
        <v>24</v>
      </c>
      <c r="B537" s="31" t="s">
        <v>386</v>
      </c>
      <c r="C537" s="33" t="s">
        <v>421</v>
      </c>
      <c r="D537" s="31" t="s">
        <v>5</v>
      </c>
      <c r="E537" s="31" t="s">
        <v>31</v>
      </c>
      <c r="F537" s="33" t="s">
        <v>2757</v>
      </c>
      <c r="G537" s="32"/>
      <c r="H537" s="32"/>
      <c r="I537" s="32"/>
      <c r="J537" s="32"/>
      <c r="K537" s="32"/>
      <c r="L537" s="32"/>
      <c r="M537" s="32"/>
      <c r="N537" s="32"/>
      <c r="O537" s="32"/>
      <c r="P537" s="32"/>
      <c r="Q537" s="32"/>
      <c r="R537" s="32"/>
      <c r="Y537" s="32"/>
    </row>
    <row r="538">
      <c r="A538" s="31" t="s">
        <v>24</v>
      </c>
      <c r="B538" s="31" t="s">
        <v>386</v>
      </c>
      <c r="C538" s="33" t="s">
        <v>423</v>
      </c>
      <c r="D538" s="31" t="s">
        <v>5</v>
      </c>
      <c r="E538" s="31" t="s">
        <v>31</v>
      </c>
      <c r="F538" s="33" t="s">
        <v>2758</v>
      </c>
      <c r="G538" s="32"/>
      <c r="H538" s="32"/>
      <c r="I538" s="32"/>
      <c r="J538" s="32"/>
      <c r="K538" s="32"/>
      <c r="L538" s="32"/>
      <c r="M538" s="32"/>
      <c r="N538" s="32"/>
      <c r="O538" s="32"/>
      <c r="P538" s="32"/>
      <c r="Q538" s="32"/>
      <c r="R538" s="32"/>
      <c r="Y538" s="32"/>
    </row>
    <row r="539">
      <c r="A539" s="31" t="s">
        <v>24</v>
      </c>
      <c r="B539" s="31" t="s">
        <v>386</v>
      </c>
      <c r="C539" s="33" t="s">
        <v>425</v>
      </c>
      <c r="D539" s="31" t="s">
        <v>5</v>
      </c>
      <c r="E539" s="31" t="s">
        <v>31</v>
      </c>
      <c r="F539" s="33" t="s">
        <v>2759</v>
      </c>
      <c r="G539" s="32"/>
      <c r="H539" s="32"/>
      <c r="I539" s="32"/>
      <c r="J539" s="32"/>
      <c r="K539" s="32"/>
      <c r="L539" s="32"/>
      <c r="M539" s="32"/>
      <c r="N539" s="32"/>
      <c r="O539" s="32"/>
      <c r="P539" s="32"/>
      <c r="Q539" s="32"/>
      <c r="R539" s="32"/>
      <c r="Y539" s="32"/>
    </row>
    <row r="540">
      <c r="A540" s="31" t="s">
        <v>24</v>
      </c>
      <c r="B540" s="31" t="s">
        <v>386</v>
      </c>
      <c r="C540" s="33" t="s">
        <v>427</v>
      </c>
      <c r="D540" s="31" t="s">
        <v>5</v>
      </c>
      <c r="E540" s="31" t="s">
        <v>31</v>
      </c>
      <c r="F540" s="33" t="s">
        <v>2760</v>
      </c>
      <c r="G540" s="32"/>
      <c r="H540" s="32"/>
      <c r="I540" s="32"/>
      <c r="J540" s="32"/>
      <c r="K540" s="32"/>
      <c r="L540" s="32"/>
      <c r="M540" s="32"/>
      <c r="N540" s="32"/>
      <c r="O540" s="32"/>
      <c r="P540" s="32"/>
      <c r="Q540" s="32"/>
      <c r="R540" s="32"/>
      <c r="Y540" s="32"/>
    </row>
    <row r="541">
      <c r="A541" s="31" t="s">
        <v>24</v>
      </c>
      <c r="B541" s="31" t="s">
        <v>386</v>
      </c>
      <c r="C541" s="33" t="s">
        <v>429</v>
      </c>
      <c r="D541" s="31" t="s">
        <v>5</v>
      </c>
      <c r="E541" s="31" t="s">
        <v>31</v>
      </c>
      <c r="F541" s="33" t="s">
        <v>2761</v>
      </c>
      <c r="G541" s="32"/>
      <c r="H541" s="32"/>
      <c r="I541" s="32"/>
      <c r="J541" s="32"/>
      <c r="K541" s="32"/>
      <c r="L541" s="32"/>
      <c r="M541" s="32"/>
      <c r="N541" s="32"/>
      <c r="O541" s="32"/>
      <c r="P541" s="32"/>
      <c r="Q541" s="32"/>
      <c r="R541" s="32"/>
      <c r="Y541" s="32"/>
    </row>
    <row r="542">
      <c r="A542" s="31" t="s">
        <v>24</v>
      </c>
      <c r="B542" s="31" t="s">
        <v>386</v>
      </c>
      <c r="C542" s="33" t="s">
        <v>323</v>
      </c>
      <c r="D542" s="31" t="s">
        <v>5</v>
      </c>
      <c r="E542" s="31" t="s">
        <v>31</v>
      </c>
      <c r="F542" s="33" t="s">
        <v>2762</v>
      </c>
      <c r="G542" s="32"/>
      <c r="H542" s="32"/>
      <c r="I542" s="32"/>
      <c r="J542" s="32"/>
      <c r="K542" s="32"/>
      <c r="L542" s="32"/>
      <c r="M542" s="32"/>
      <c r="N542" s="32"/>
      <c r="O542" s="32"/>
      <c r="P542" s="32"/>
      <c r="Q542" s="32"/>
      <c r="R542" s="32"/>
      <c r="Y542" s="32"/>
    </row>
    <row r="543">
      <c r="A543" s="31" t="s">
        <v>24</v>
      </c>
      <c r="B543" s="31" t="s">
        <v>386</v>
      </c>
      <c r="C543" s="33" t="s">
        <v>432</v>
      </c>
      <c r="D543" s="31" t="s">
        <v>5</v>
      </c>
      <c r="E543" s="31" t="s">
        <v>31</v>
      </c>
      <c r="F543" s="33" t="s">
        <v>2763</v>
      </c>
      <c r="G543" s="32"/>
      <c r="H543" s="32"/>
      <c r="I543" s="32"/>
      <c r="J543" s="32"/>
      <c r="K543" s="32"/>
      <c r="L543" s="32"/>
      <c r="M543" s="32"/>
      <c r="N543" s="32"/>
      <c r="O543" s="32"/>
      <c r="P543" s="32"/>
      <c r="Q543" s="32"/>
      <c r="R543" s="32"/>
      <c r="Y543" s="32"/>
    </row>
    <row r="544">
      <c r="A544" s="31" t="s">
        <v>24</v>
      </c>
      <c r="B544" s="31" t="s">
        <v>386</v>
      </c>
      <c r="C544" s="33" t="s">
        <v>434</v>
      </c>
      <c r="D544" s="31" t="s">
        <v>5</v>
      </c>
      <c r="E544" s="31" t="s">
        <v>31</v>
      </c>
      <c r="F544" s="33" t="s">
        <v>2764</v>
      </c>
      <c r="G544" s="32"/>
      <c r="H544" s="32"/>
      <c r="I544" s="32"/>
      <c r="J544" s="32"/>
      <c r="K544" s="32"/>
      <c r="L544" s="32"/>
      <c r="M544" s="32"/>
      <c r="N544" s="32"/>
      <c r="O544" s="32"/>
      <c r="P544" s="32"/>
      <c r="Q544" s="32"/>
      <c r="R544" s="32"/>
      <c r="Y544" s="32"/>
    </row>
    <row r="545">
      <c r="A545" s="31" t="s">
        <v>24</v>
      </c>
      <c r="B545" s="31" t="s">
        <v>386</v>
      </c>
      <c r="C545" s="33" t="s">
        <v>436</v>
      </c>
      <c r="D545" s="31" t="s">
        <v>5</v>
      </c>
      <c r="E545" s="31" t="s">
        <v>31</v>
      </c>
      <c r="F545" s="33" t="s">
        <v>2765</v>
      </c>
      <c r="G545" s="32"/>
      <c r="H545" s="32"/>
      <c r="I545" s="32"/>
      <c r="J545" s="32"/>
      <c r="K545" s="32"/>
      <c r="L545" s="32"/>
      <c r="M545" s="32"/>
      <c r="N545" s="32"/>
      <c r="O545" s="32"/>
      <c r="P545" s="32"/>
      <c r="Q545" s="32"/>
      <c r="R545" s="32"/>
      <c r="Y545" s="32"/>
    </row>
    <row r="546">
      <c r="A546" s="31" t="s">
        <v>24</v>
      </c>
      <c r="B546" s="31" t="s">
        <v>386</v>
      </c>
      <c r="C546" s="33" t="s">
        <v>438</v>
      </c>
      <c r="D546" s="31" t="s">
        <v>5</v>
      </c>
      <c r="E546" s="31" t="s">
        <v>31</v>
      </c>
      <c r="F546" s="33" t="s">
        <v>2766</v>
      </c>
      <c r="G546" s="32"/>
      <c r="H546" s="32"/>
      <c r="I546" s="32"/>
      <c r="J546" s="32"/>
      <c r="K546" s="32"/>
      <c r="L546" s="32"/>
      <c r="M546" s="32"/>
      <c r="N546" s="32"/>
      <c r="O546" s="32"/>
      <c r="P546" s="32"/>
      <c r="Q546" s="32"/>
      <c r="R546" s="32"/>
      <c r="Y546" s="32"/>
    </row>
    <row r="547">
      <c r="A547" s="31" t="s">
        <v>24</v>
      </c>
      <c r="B547" s="31" t="s">
        <v>386</v>
      </c>
      <c r="C547" s="33" t="s">
        <v>440</v>
      </c>
      <c r="D547" s="31" t="s">
        <v>5</v>
      </c>
      <c r="E547" s="31" t="s">
        <v>31</v>
      </c>
      <c r="F547" s="33" t="s">
        <v>2767</v>
      </c>
      <c r="G547" s="32"/>
      <c r="H547" s="32"/>
      <c r="I547" s="32"/>
      <c r="J547" s="32"/>
      <c r="K547" s="32"/>
      <c r="L547" s="32"/>
      <c r="M547" s="32"/>
      <c r="N547" s="32"/>
      <c r="O547" s="32"/>
      <c r="P547" s="32"/>
      <c r="Q547" s="32"/>
      <c r="R547" s="32"/>
      <c r="Y547" s="32"/>
    </row>
    <row r="548">
      <c r="A548" s="31" t="s">
        <v>24</v>
      </c>
      <c r="B548" s="31" t="s">
        <v>386</v>
      </c>
      <c r="C548" s="33" t="s">
        <v>442</v>
      </c>
      <c r="D548" s="31" t="s">
        <v>5</v>
      </c>
      <c r="E548" s="31" t="s">
        <v>31</v>
      </c>
      <c r="F548" s="33" t="s">
        <v>2768</v>
      </c>
      <c r="G548" s="32"/>
      <c r="H548" s="32"/>
      <c r="I548" s="32"/>
      <c r="J548" s="32"/>
      <c r="K548" s="32"/>
      <c r="L548" s="32"/>
      <c r="M548" s="32"/>
      <c r="N548" s="32"/>
      <c r="O548" s="32"/>
      <c r="P548" s="32"/>
      <c r="Q548" s="32"/>
      <c r="R548" s="32"/>
      <c r="Y548" s="32"/>
    </row>
    <row r="549">
      <c r="A549" s="31" t="s">
        <v>24</v>
      </c>
      <c r="B549" s="31" t="s">
        <v>386</v>
      </c>
      <c r="C549" s="33" t="s">
        <v>444</v>
      </c>
      <c r="D549" s="31" t="s">
        <v>5</v>
      </c>
      <c r="E549" s="31" t="s">
        <v>31</v>
      </c>
      <c r="F549" s="33" t="s">
        <v>2769</v>
      </c>
      <c r="G549" s="32"/>
      <c r="H549" s="32"/>
      <c r="I549" s="32"/>
      <c r="J549" s="32"/>
      <c r="K549" s="32"/>
      <c r="L549" s="32"/>
      <c r="M549" s="32"/>
      <c r="N549" s="32"/>
      <c r="O549" s="32"/>
      <c r="P549" s="32"/>
      <c r="Q549" s="32"/>
      <c r="R549" s="32"/>
      <c r="Y549" s="32"/>
    </row>
    <row r="550">
      <c r="A550" s="31" t="s">
        <v>24</v>
      </c>
      <c r="B550" s="31" t="s">
        <v>386</v>
      </c>
      <c r="C550" s="33" t="s">
        <v>446</v>
      </c>
      <c r="D550" s="31" t="s">
        <v>5</v>
      </c>
      <c r="E550" s="31" t="s">
        <v>31</v>
      </c>
      <c r="F550" s="33" t="s">
        <v>2770</v>
      </c>
      <c r="G550" s="32"/>
      <c r="H550" s="32"/>
      <c r="I550" s="32"/>
      <c r="J550" s="32"/>
      <c r="K550" s="32"/>
      <c r="L550" s="32"/>
      <c r="M550" s="32"/>
      <c r="N550" s="32"/>
      <c r="O550" s="32"/>
      <c r="P550" s="32"/>
      <c r="Q550" s="32"/>
      <c r="R550" s="32"/>
      <c r="Y550" s="32"/>
    </row>
    <row r="551">
      <c r="A551" s="31" t="s">
        <v>24</v>
      </c>
      <c r="B551" s="31" t="s">
        <v>386</v>
      </c>
      <c r="C551" s="33" t="s">
        <v>448</v>
      </c>
      <c r="D551" s="31" t="s">
        <v>5</v>
      </c>
      <c r="E551" s="31" t="s">
        <v>31</v>
      </c>
      <c r="F551" s="33" t="s">
        <v>2771</v>
      </c>
      <c r="G551" s="32"/>
      <c r="H551" s="32"/>
      <c r="I551" s="32"/>
      <c r="J551" s="32"/>
      <c r="K551" s="32"/>
      <c r="L551" s="32"/>
      <c r="M551" s="32"/>
      <c r="N551" s="32"/>
      <c r="O551" s="32"/>
      <c r="P551" s="32"/>
      <c r="Q551" s="32"/>
      <c r="R551" s="32"/>
      <c r="Y551" s="32"/>
    </row>
    <row r="552">
      <c r="A552" s="31" t="s">
        <v>25</v>
      </c>
      <c r="B552" s="31" t="s">
        <v>406</v>
      </c>
      <c r="C552" s="33" t="s">
        <v>1129</v>
      </c>
      <c r="D552" s="31" t="s">
        <v>5</v>
      </c>
      <c r="E552" s="31" t="s">
        <v>31</v>
      </c>
      <c r="F552" s="33" t="s">
        <v>2772</v>
      </c>
      <c r="G552" s="32"/>
      <c r="H552" s="32"/>
      <c r="I552" s="32"/>
      <c r="J552" s="32"/>
      <c r="K552" s="32"/>
      <c r="L552" s="32"/>
      <c r="M552" s="32"/>
      <c r="N552" s="32"/>
      <c r="O552" s="32"/>
      <c r="P552" s="32"/>
      <c r="Q552" s="32"/>
      <c r="R552" s="32"/>
      <c r="Y552" s="32"/>
    </row>
    <row r="553">
      <c r="A553" s="31" t="s">
        <v>25</v>
      </c>
      <c r="B553" s="31" t="s">
        <v>406</v>
      </c>
      <c r="C553" s="33" t="s">
        <v>1130</v>
      </c>
      <c r="D553" s="31" t="s">
        <v>5</v>
      </c>
      <c r="E553" s="31" t="s">
        <v>31</v>
      </c>
      <c r="F553" s="33" t="s">
        <v>2773</v>
      </c>
      <c r="G553" s="32"/>
      <c r="H553" s="32"/>
      <c r="I553" s="32"/>
      <c r="J553" s="32"/>
      <c r="K553" s="32"/>
      <c r="L553" s="32"/>
      <c r="M553" s="32"/>
      <c r="N553" s="32"/>
      <c r="O553" s="32"/>
      <c r="P553" s="32"/>
      <c r="Q553" s="32"/>
      <c r="R553" s="32"/>
      <c r="Y553" s="32"/>
    </row>
    <row r="554">
      <c r="A554" s="31" t="s">
        <v>25</v>
      </c>
      <c r="B554" s="31" t="s">
        <v>406</v>
      </c>
      <c r="C554" s="33" t="s">
        <v>1131</v>
      </c>
      <c r="D554" s="31" t="s">
        <v>5</v>
      </c>
      <c r="E554" s="31" t="s">
        <v>31</v>
      </c>
      <c r="F554" s="33" t="s">
        <v>2774</v>
      </c>
      <c r="G554" s="32"/>
      <c r="H554" s="32"/>
      <c r="I554" s="32"/>
      <c r="J554" s="32"/>
      <c r="K554" s="32"/>
      <c r="L554" s="32"/>
      <c r="M554" s="32"/>
      <c r="N554" s="32"/>
      <c r="O554" s="32"/>
      <c r="P554" s="32"/>
      <c r="Q554" s="32"/>
      <c r="R554" s="32"/>
      <c r="Y554" s="32"/>
    </row>
    <row r="555">
      <c r="A555" s="31" t="s">
        <v>25</v>
      </c>
      <c r="B555" s="31" t="s">
        <v>406</v>
      </c>
      <c r="C555" s="33" t="s">
        <v>1132</v>
      </c>
      <c r="D555" s="31" t="s">
        <v>5</v>
      </c>
      <c r="E555" s="31" t="s">
        <v>31</v>
      </c>
      <c r="F555" s="33" t="s">
        <v>2775</v>
      </c>
      <c r="G555" s="32"/>
      <c r="H555" s="32"/>
      <c r="I555" s="32"/>
      <c r="J555" s="32"/>
      <c r="K555" s="32"/>
      <c r="L555" s="32"/>
      <c r="M555" s="32"/>
      <c r="N555" s="32"/>
      <c r="O555" s="32"/>
      <c r="P555" s="32"/>
      <c r="Q555" s="32"/>
      <c r="R555" s="32"/>
      <c r="Y555" s="32"/>
    </row>
    <row r="556">
      <c r="A556" s="31" t="s">
        <v>25</v>
      </c>
      <c r="B556" s="31" t="s">
        <v>406</v>
      </c>
      <c r="C556" s="33" t="s">
        <v>409</v>
      </c>
      <c r="D556" s="31" t="s">
        <v>5</v>
      </c>
      <c r="E556" s="31" t="s">
        <v>31</v>
      </c>
      <c r="F556" s="33" t="s">
        <v>2776</v>
      </c>
      <c r="G556" s="32"/>
      <c r="H556" s="32"/>
      <c r="I556" s="32"/>
      <c r="J556" s="32"/>
      <c r="K556" s="32"/>
      <c r="L556" s="32"/>
      <c r="M556" s="32"/>
      <c r="N556" s="32"/>
      <c r="O556" s="32"/>
      <c r="P556" s="32"/>
      <c r="Q556" s="32"/>
      <c r="R556" s="32"/>
      <c r="Y556" s="32"/>
    </row>
    <row r="557">
      <c r="A557" s="31" t="s">
        <v>25</v>
      </c>
      <c r="B557" s="31" t="s">
        <v>406</v>
      </c>
      <c r="C557" s="33" t="s">
        <v>411</v>
      </c>
      <c r="D557" s="31" t="s">
        <v>5</v>
      </c>
      <c r="E557" s="31" t="s">
        <v>31</v>
      </c>
      <c r="F557" s="33" t="s">
        <v>2777</v>
      </c>
      <c r="G557" s="32"/>
      <c r="H557" s="32"/>
      <c r="I557" s="32"/>
      <c r="J557" s="32"/>
      <c r="K557" s="32"/>
      <c r="L557" s="32"/>
      <c r="M557" s="32"/>
      <c r="N557" s="32"/>
      <c r="O557" s="32"/>
      <c r="P557" s="32"/>
      <c r="Q557" s="32"/>
      <c r="R557" s="32"/>
      <c r="Y557" s="32"/>
    </row>
    <row r="558">
      <c r="A558" s="31" t="s">
        <v>25</v>
      </c>
      <c r="B558" s="31" t="s">
        <v>406</v>
      </c>
      <c r="C558" s="33" t="s">
        <v>413</v>
      </c>
      <c r="D558" s="31" t="s">
        <v>5</v>
      </c>
      <c r="E558" s="31" t="s">
        <v>31</v>
      </c>
      <c r="F558" s="33" t="s">
        <v>2778</v>
      </c>
      <c r="G558" s="32"/>
      <c r="H558" s="32"/>
      <c r="I558" s="32"/>
      <c r="J558" s="32"/>
      <c r="K558" s="32"/>
      <c r="L558" s="32"/>
      <c r="M558" s="32"/>
      <c r="N558" s="32"/>
      <c r="O558" s="32"/>
      <c r="P558" s="32"/>
      <c r="Q558" s="32"/>
      <c r="R558" s="32"/>
      <c r="Y558" s="32"/>
    </row>
    <row r="559">
      <c r="A559" s="31" t="s">
        <v>25</v>
      </c>
      <c r="B559" s="31" t="s">
        <v>406</v>
      </c>
      <c r="C559" s="33" t="s">
        <v>415</v>
      </c>
      <c r="D559" s="31" t="s">
        <v>5</v>
      </c>
      <c r="E559" s="31" t="s">
        <v>31</v>
      </c>
      <c r="F559" s="33" t="s">
        <v>2779</v>
      </c>
      <c r="G559" s="32"/>
      <c r="H559" s="32"/>
      <c r="I559" s="32"/>
      <c r="J559" s="32"/>
      <c r="K559" s="32"/>
      <c r="L559" s="32"/>
      <c r="M559" s="32"/>
      <c r="N559" s="32"/>
      <c r="O559" s="32"/>
      <c r="P559" s="32"/>
      <c r="Q559" s="32"/>
      <c r="R559" s="32"/>
      <c r="Y559" s="32"/>
    </row>
    <row r="560">
      <c r="A560" s="31" t="s">
        <v>25</v>
      </c>
      <c r="B560" s="31" t="s">
        <v>406</v>
      </c>
      <c r="C560" s="33" t="s">
        <v>417</v>
      </c>
      <c r="D560" s="31" t="s">
        <v>5</v>
      </c>
      <c r="E560" s="31" t="s">
        <v>31</v>
      </c>
      <c r="F560" s="33" t="s">
        <v>2780</v>
      </c>
      <c r="G560" s="32"/>
      <c r="H560" s="32"/>
      <c r="I560" s="32"/>
      <c r="J560" s="32"/>
      <c r="K560" s="32"/>
      <c r="L560" s="32"/>
      <c r="M560" s="32"/>
      <c r="N560" s="32"/>
      <c r="O560" s="32"/>
      <c r="P560" s="32"/>
      <c r="Q560" s="32"/>
      <c r="R560" s="32"/>
      <c r="Y560" s="32"/>
    </row>
    <row r="561">
      <c r="A561" s="31" t="s">
        <v>25</v>
      </c>
      <c r="B561" s="31" t="s">
        <v>406</v>
      </c>
      <c r="C561" s="33" t="s">
        <v>419</v>
      </c>
      <c r="D561" s="31" t="s">
        <v>5</v>
      </c>
      <c r="E561" s="31" t="s">
        <v>31</v>
      </c>
      <c r="F561" s="33" t="s">
        <v>2781</v>
      </c>
      <c r="G561" s="32"/>
      <c r="H561" s="32"/>
      <c r="I561" s="32"/>
      <c r="J561" s="32"/>
      <c r="K561" s="32"/>
      <c r="L561" s="32"/>
      <c r="M561" s="32"/>
      <c r="N561" s="32"/>
      <c r="O561" s="32"/>
      <c r="P561" s="32"/>
      <c r="Q561" s="32"/>
      <c r="R561" s="32"/>
      <c r="Y561" s="32"/>
    </row>
    <row r="562">
      <c r="A562" s="31" t="s">
        <v>25</v>
      </c>
      <c r="B562" s="31" t="s">
        <v>406</v>
      </c>
      <c r="C562" s="33" t="s">
        <v>421</v>
      </c>
      <c r="D562" s="31" t="s">
        <v>5</v>
      </c>
      <c r="E562" s="31" t="s">
        <v>31</v>
      </c>
      <c r="F562" s="33" t="s">
        <v>2782</v>
      </c>
      <c r="G562" s="32"/>
      <c r="H562" s="32"/>
      <c r="I562" s="32"/>
      <c r="J562" s="32"/>
      <c r="K562" s="32"/>
      <c r="L562" s="32"/>
      <c r="M562" s="32"/>
      <c r="N562" s="32"/>
      <c r="O562" s="32"/>
      <c r="P562" s="32"/>
      <c r="Q562" s="32"/>
      <c r="R562" s="32"/>
      <c r="Y562" s="32"/>
    </row>
    <row r="563">
      <c r="A563" s="31" t="s">
        <v>25</v>
      </c>
      <c r="B563" s="31" t="s">
        <v>406</v>
      </c>
      <c r="C563" s="33" t="s">
        <v>423</v>
      </c>
      <c r="D563" s="31" t="s">
        <v>5</v>
      </c>
      <c r="E563" s="31" t="s">
        <v>31</v>
      </c>
      <c r="F563" s="33" t="s">
        <v>2783</v>
      </c>
      <c r="G563" s="32"/>
      <c r="H563" s="32"/>
      <c r="I563" s="32"/>
      <c r="J563" s="32"/>
      <c r="K563" s="32"/>
      <c r="L563" s="32"/>
      <c r="M563" s="32"/>
      <c r="N563" s="32"/>
      <c r="O563" s="32"/>
      <c r="P563" s="32"/>
      <c r="Q563" s="32"/>
      <c r="R563" s="32"/>
      <c r="Y563" s="32"/>
    </row>
    <row r="564">
      <c r="A564" s="31" t="s">
        <v>25</v>
      </c>
      <c r="B564" s="31" t="s">
        <v>406</v>
      </c>
      <c r="C564" s="33" t="s">
        <v>425</v>
      </c>
      <c r="D564" s="31" t="s">
        <v>5</v>
      </c>
      <c r="E564" s="31" t="s">
        <v>31</v>
      </c>
      <c r="F564" s="33" t="s">
        <v>2784</v>
      </c>
      <c r="G564" s="32"/>
      <c r="H564" s="32"/>
      <c r="I564" s="32"/>
      <c r="J564" s="32"/>
      <c r="K564" s="32"/>
      <c r="L564" s="32"/>
      <c r="M564" s="32"/>
      <c r="N564" s="32"/>
      <c r="O564" s="32"/>
      <c r="P564" s="32"/>
      <c r="Q564" s="32"/>
      <c r="R564" s="32"/>
      <c r="Y564" s="32"/>
    </row>
    <row r="565">
      <c r="A565" s="31" t="s">
        <v>25</v>
      </c>
      <c r="B565" s="31" t="s">
        <v>406</v>
      </c>
      <c r="C565" s="33" t="s">
        <v>427</v>
      </c>
      <c r="D565" s="31" t="s">
        <v>5</v>
      </c>
      <c r="E565" s="31" t="s">
        <v>31</v>
      </c>
      <c r="F565" s="33" t="s">
        <v>2785</v>
      </c>
      <c r="G565" s="32"/>
      <c r="H565" s="32"/>
      <c r="I565" s="32"/>
      <c r="J565" s="32"/>
      <c r="K565" s="32"/>
      <c r="L565" s="32"/>
      <c r="M565" s="32"/>
      <c r="N565" s="32"/>
      <c r="O565" s="32"/>
      <c r="P565" s="32"/>
      <c r="Q565" s="32"/>
      <c r="R565" s="32"/>
      <c r="Y565" s="32"/>
    </row>
    <row r="566">
      <c r="A566" s="31" t="s">
        <v>25</v>
      </c>
      <c r="B566" s="31" t="s">
        <v>406</v>
      </c>
      <c r="C566" s="33" t="s">
        <v>429</v>
      </c>
      <c r="D566" s="31" t="s">
        <v>5</v>
      </c>
      <c r="E566" s="31" t="s">
        <v>31</v>
      </c>
      <c r="F566" s="33" t="s">
        <v>2786</v>
      </c>
      <c r="G566" s="32"/>
      <c r="H566" s="32"/>
      <c r="I566" s="32"/>
      <c r="J566" s="32"/>
      <c r="K566" s="32"/>
      <c r="L566" s="32"/>
      <c r="M566" s="32"/>
      <c r="N566" s="32"/>
      <c r="O566" s="32"/>
      <c r="P566" s="32"/>
      <c r="Q566" s="32"/>
      <c r="R566" s="32"/>
      <c r="Y566" s="32"/>
    </row>
    <row r="567">
      <c r="A567" s="31" t="s">
        <v>25</v>
      </c>
      <c r="B567" s="31" t="s">
        <v>406</v>
      </c>
      <c r="C567" s="33" t="s">
        <v>323</v>
      </c>
      <c r="D567" s="31" t="s">
        <v>5</v>
      </c>
      <c r="E567" s="31" t="s">
        <v>31</v>
      </c>
      <c r="F567" s="33" t="s">
        <v>2787</v>
      </c>
      <c r="G567" s="32"/>
      <c r="H567" s="32"/>
      <c r="I567" s="32"/>
      <c r="J567" s="32"/>
      <c r="K567" s="32"/>
      <c r="L567" s="32"/>
      <c r="M567" s="32"/>
      <c r="N567" s="32"/>
      <c r="O567" s="32"/>
      <c r="P567" s="32"/>
      <c r="Q567" s="32"/>
      <c r="R567" s="32"/>
      <c r="Y567" s="32"/>
    </row>
    <row r="568">
      <c r="A568" s="31" t="s">
        <v>25</v>
      </c>
      <c r="B568" s="31" t="s">
        <v>406</v>
      </c>
      <c r="C568" s="33" t="s">
        <v>432</v>
      </c>
      <c r="D568" s="31" t="s">
        <v>5</v>
      </c>
      <c r="E568" s="31" t="s">
        <v>31</v>
      </c>
      <c r="F568" s="33" t="s">
        <v>2788</v>
      </c>
      <c r="G568" s="32"/>
      <c r="H568" s="32"/>
      <c r="I568" s="32"/>
      <c r="J568" s="32"/>
      <c r="K568" s="32"/>
      <c r="L568" s="32"/>
      <c r="M568" s="32"/>
      <c r="N568" s="32"/>
      <c r="O568" s="32"/>
      <c r="P568" s="32"/>
      <c r="Q568" s="32"/>
      <c r="R568" s="32"/>
      <c r="Y568" s="32"/>
    </row>
    <row r="569">
      <c r="A569" s="31" t="s">
        <v>25</v>
      </c>
      <c r="B569" s="31" t="s">
        <v>406</v>
      </c>
      <c r="C569" s="33" t="s">
        <v>434</v>
      </c>
      <c r="D569" s="31" t="s">
        <v>5</v>
      </c>
      <c r="E569" s="31" t="s">
        <v>31</v>
      </c>
      <c r="F569" s="33" t="s">
        <v>2789</v>
      </c>
      <c r="G569" s="32"/>
      <c r="H569" s="32"/>
      <c r="I569" s="32"/>
      <c r="J569" s="32"/>
      <c r="K569" s="32"/>
      <c r="L569" s="32"/>
      <c r="M569" s="32"/>
      <c r="N569" s="32"/>
      <c r="O569" s="32"/>
      <c r="P569" s="32"/>
      <c r="Q569" s="32"/>
      <c r="R569" s="32"/>
      <c r="Y569" s="32"/>
    </row>
    <row r="570">
      <c r="A570" s="31" t="s">
        <v>25</v>
      </c>
      <c r="B570" s="31" t="s">
        <v>406</v>
      </c>
      <c r="C570" s="33" t="s">
        <v>436</v>
      </c>
      <c r="D570" s="31" t="s">
        <v>5</v>
      </c>
      <c r="E570" s="31" t="s">
        <v>31</v>
      </c>
      <c r="F570" s="33" t="s">
        <v>2790</v>
      </c>
      <c r="G570" s="32"/>
      <c r="H570" s="32"/>
      <c r="I570" s="32"/>
      <c r="J570" s="32"/>
      <c r="K570" s="32"/>
      <c r="L570" s="32"/>
      <c r="M570" s="32"/>
      <c r="N570" s="32"/>
      <c r="O570" s="32"/>
      <c r="P570" s="32"/>
      <c r="Q570" s="32"/>
      <c r="R570" s="32"/>
      <c r="Y570" s="32"/>
    </row>
    <row r="571">
      <c r="A571" s="31" t="s">
        <v>25</v>
      </c>
      <c r="B571" s="31" t="s">
        <v>406</v>
      </c>
      <c r="C571" s="33" t="s">
        <v>438</v>
      </c>
      <c r="D571" s="31" t="s">
        <v>5</v>
      </c>
      <c r="E571" s="31" t="s">
        <v>31</v>
      </c>
      <c r="F571" s="33" t="s">
        <v>2791</v>
      </c>
      <c r="G571" s="32"/>
      <c r="H571" s="32"/>
      <c r="I571" s="32"/>
      <c r="J571" s="32"/>
      <c r="K571" s="32"/>
      <c r="L571" s="32"/>
      <c r="M571" s="32"/>
      <c r="N571" s="32"/>
      <c r="O571" s="32"/>
      <c r="P571" s="32"/>
      <c r="Q571" s="32"/>
      <c r="R571" s="32"/>
      <c r="Y571" s="32"/>
    </row>
    <row r="572">
      <c r="A572" s="31" t="s">
        <v>25</v>
      </c>
      <c r="B572" s="31" t="s">
        <v>406</v>
      </c>
      <c r="C572" s="33" t="s">
        <v>440</v>
      </c>
      <c r="D572" s="31" t="s">
        <v>5</v>
      </c>
      <c r="E572" s="31" t="s">
        <v>31</v>
      </c>
      <c r="F572" s="33" t="s">
        <v>2792</v>
      </c>
      <c r="G572" s="32"/>
      <c r="H572" s="32"/>
      <c r="I572" s="32"/>
      <c r="J572" s="32"/>
      <c r="K572" s="32"/>
      <c r="L572" s="32"/>
      <c r="M572" s="32"/>
      <c r="N572" s="32"/>
      <c r="O572" s="32"/>
      <c r="P572" s="32"/>
      <c r="Q572" s="32"/>
      <c r="R572" s="32"/>
      <c r="Y572" s="32"/>
    </row>
    <row r="573">
      <c r="A573" s="31" t="s">
        <v>25</v>
      </c>
      <c r="B573" s="31" t="s">
        <v>406</v>
      </c>
      <c r="C573" s="33" t="s">
        <v>442</v>
      </c>
      <c r="D573" s="31" t="s">
        <v>5</v>
      </c>
      <c r="E573" s="31" t="s">
        <v>31</v>
      </c>
      <c r="F573" s="33" t="s">
        <v>2793</v>
      </c>
      <c r="G573" s="32"/>
      <c r="H573" s="32"/>
      <c r="I573" s="32"/>
      <c r="J573" s="32"/>
      <c r="K573" s="32"/>
      <c r="L573" s="32"/>
      <c r="M573" s="32"/>
      <c r="N573" s="32"/>
      <c r="O573" s="32"/>
      <c r="P573" s="32"/>
      <c r="Q573" s="32"/>
      <c r="R573" s="32"/>
      <c r="Y573" s="32"/>
    </row>
    <row r="574">
      <c r="A574" s="31" t="s">
        <v>25</v>
      </c>
      <c r="B574" s="31" t="s">
        <v>406</v>
      </c>
      <c r="C574" s="33" t="s">
        <v>444</v>
      </c>
      <c r="D574" s="31" t="s">
        <v>5</v>
      </c>
      <c r="E574" s="31" t="s">
        <v>31</v>
      </c>
      <c r="F574" s="33" t="s">
        <v>2794</v>
      </c>
      <c r="G574" s="32"/>
      <c r="H574" s="32"/>
      <c r="I574" s="32"/>
      <c r="J574" s="32"/>
      <c r="K574" s="32"/>
      <c r="L574" s="32"/>
      <c r="M574" s="32"/>
      <c r="N574" s="32"/>
      <c r="O574" s="32"/>
      <c r="P574" s="32"/>
      <c r="Q574" s="32"/>
      <c r="R574" s="32"/>
      <c r="Y574" s="32"/>
    </row>
    <row r="575">
      <c r="A575" s="31" t="s">
        <v>25</v>
      </c>
      <c r="B575" s="31" t="s">
        <v>406</v>
      </c>
      <c r="C575" s="33" t="s">
        <v>446</v>
      </c>
      <c r="D575" s="31" t="s">
        <v>5</v>
      </c>
      <c r="E575" s="31" t="s">
        <v>31</v>
      </c>
      <c r="F575" s="33" t="s">
        <v>2795</v>
      </c>
      <c r="G575" s="32"/>
      <c r="H575" s="32"/>
      <c r="I575" s="32"/>
      <c r="J575" s="32"/>
      <c r="K575" s="32"/>
      <c r="L575" s="32"/>
      <c r="M575" s="32"/>
      <c r="N575" s="32"/>
      <c r="O575" s="32"/>
      <c r="P575" s="32"/>
      <c r="Q575" s="32"/>
      <c r="R575" s="32"/>
      <c r="Y575" s="32"/>
    </row>
    <row r="576">
      <c r="A576" s="31" t="s">
        <v>25</v>
      </c>
      <c r="B576" s="31" t="s">
        <v>406</v>
      </c>
      <c r="C576" s="33" t="s">
        <v>448</v>
      </c>
      <c r="D576" s="31" t="s">
        <v>5</v>
      </c>
      <c r="E576" s="31" t="s">
        <v>31</v>
      </c>
      <c r="F576" s="33" t="s">
        <v>2796</v>
      </c>
      <c r="G576" s="32"/>
      <c r="H576" s="32"/>
      <c r="I576" s="32"/>
      <c r="J576" s="32"/>
      <c r="K576" s="32"/>
      <c r="L576" s="32"/>
      <c r="M576" s="32"/>
      <c r="N576" s="32"/>
      <c r="O576" s="32"/>
      <c r="P576" s="32"/>
      <c r="Q576" s="32"/>
      <c r="R576" s="32"/>
      <c r="Y576" s="32"/>
    </row>
    <row r="577">
      <c r="A577" s="31" t="s">
        <v>26</v>
      </c>
      <c r="B577" s="31" t="s">
        <v>392</v>
      </c>
      <c r="C577" s="33" t="s">
        <v>1129</v>
      </c>
      <c r="D577" s="31" t="s">
        <v>5</v>
      </c>
      <c r="E577" s="31" t="s">
        <v>31</v>
      </c>
      <c r="F577" s="33" t="s">
        <v>2797</v>
      </c>
      <c r="G577" s="32"/>
      <c r="H577" s="32"/>
      <c r="I577" s="32"/>
      <c r="J577" s="32"/>
      <c r="K577" s="32"/>
      <c r="L577" s="32"/>
      <c r="M577" s="32"/>
      <c r="N577" s="32"/>
      <c r="O577" s="32"/>
      <c r="P577" s="32"/>
      <c r="Q577" s="32"/>
      <c r="R577" s="32"/>
      <c r="Y577" s="32"/>
    </row>
    <row r="578">
      <c r="A578" s="31" t="s">
        <v>26</v>
      </c>
      <c r="B578" s="31" t="s">
        <v>392</v>
      </c>
      <c r="C578" s="33" t="s">
        <v>1130</v>
      </c>
      <c r="D578" s="31" t="s">
        <v>5</v>
      </c>
      <c r="E578" s="31" t="s">
        <v>31</v>
      </c>
      <c r="F578" s="33" t="s">
        <v>2798</v>
      </c>
      <c r="G578" s="32"/>
      <c r="H578" s="32"/>
      <c r="I578" s="32"/>
      <c r="J578" s="32"/>
      <c r="K578" s="32"/>
      <c r="L578" s="32"/>
      <c r="M578" s="32"/>
      <c r="N578" s="32"/>
      <c r="O578" s="32"/>
      <c r="P578" s="32"/>
      <c r="Q578" s="32"/>
      <c r="R578" s="32"/>
      <c r="Y578" s="32"/>
    </row>
    <row r="579">
      <c r="A579" s="31" t="s">
        <v>26</v>
      </c>
      <c r="B579" s="31" t="s">
        <v>392</v>
      </c>
      <c r="C579" s="33" t="s">
        <v>1131</v>
      </c>
      <c r="D579" s="31" t="s">
        <v>5</v>
      </c>
      <c r="E579" s="31" t="s">
        <v>31</v>
      </c>
      <c r="F579" s="33" t="s">
        <v>2799</v>
      </c>
      <c r="G579" s="32"/>
      <c r="H579" s="32"/>
      <c r="I579" s="32"/>
      <c r="J579" s="32"/>
      <c r="K579" s="32"/>
      <c r="L579" s="32"/>
      <c r="M579" s="32"/>
      <c r="N579" s="32"/>
      <c r="O579" s="32"/>
      <c r="P579" s="32"/>
      <c r="Q579" s="32"/>
      <c r="R579" s="32"/>
      <c r="Y579" s="32"/>
    </row>
    <row r="580">
      <c r="A580" s="31" t="s">
        <v>26</v>
      </c>
      <c r="B580" s="31" t="s">
        <v>392</v>
      </c>
      <c r="C580" s="33" t="s">
        <v>1132</v>
      </c>
      <c r="D580" s="31" t="s">
        <v>5</v>
      </c>
      <c r="E580" s="31" t="s">
        <v>31</v>
      </c>
      <c r="F580" s="33" t="s">
        <v>2800</v>
      </c>
      <c r="G580" s="32"/>
      <c r="H580" s="32"/>
      <c r="I580" s="32"/>
      <c r="J580" s="32"/>
      <c r="K580" s="32"/>
      <c r="L580" s="32"/>
      <c r="M580" s="32"/>
      <c r="N580" s="32"/>
      <c r="O580" s="32"/>
      <c r="P580" s="32"/>
      <c r="Q580" s="32"/>
      <c r="R580" s="32"/>
      <c r="Y580" s="32"/>
    </row>
    <row r="581">
      <c r="A581" s="31" t="s">
        <v>26</v>
      </c>
      <c r="B581" s="31" t="s">
        <v>392</v>
      </c>
      <c r="C581" s="33" t="s">
        <v>409</v>
      </c>
      <c r="D581" s="31" t="s">
        <v>5</v>
      </c>
      <c r="E581" s="31" t="s">
        <v>31</v>
      </c>
      <c r="F581" s="33" t="s">
        <v>2801</v>
      </c>
      <c r="G581" s="32"/>
      <c r="H581" s="32"/>
      <c r="I581" s="32"/>
      <c r="J581" s="32"/>
      <c r="K581" s="32"/>
      <c r="L581" s="32"/>
      <c r="M581" s="32"/>
      <c r="N581" s="32"/>
      <c r="O581" s="32"/>
      <c r="P581" s="32"/>
      <c r="Q581" s="32"/>
      <c r="R581" s="32"/>
      <c r="Y581" s="32"/>
    </row>
    <row r="582">
      <c r="A582" s="31" t="s">
        <v>26</v>
      </c>
      <c r="B582" s="31" t="s">
        <v>392</v>
      </c>
      <c r="C582" s="33" t="s">
        <v>411</v>
      </c>
      <c r="D582" s="31" t="s">
        <v>5</v>
      </c>
      <c r="E582" s="31" t="s">
        <v>31</v>
      </c>
      <c r="F582" s="33" t="s">
        <v>2802</v>
      </c>
      <c r="G582" s="32"/>
      <c r="H582" s="32"/>
      <c r="I582" s="32"/>
      <c r="J582" s="32"/>
      <c r="K582" s="32"/>
      <c r="L582" s="32"/>
      <c r="M582" s="32"/>
      <c r="N582" s="32"/>
      <c r="O582" s="32"/>
      <c r="P582" s="32"/>
      <c r="Q582" s="32"/>
      <c r="R582" s="32"/>
      <c r="Y582" s="32"/>
    </row>
    <row r="583">
      <c r="A583" s="31" t="s">
        <v>26</v>
      </c>
      <c r="B583" s="31" t="s">
        <v>392</v>
      </c>
      <c r="C583" s="33" t="s">
        <v>413</v>
      </c>
      <c r="D583" s="31" t="s">
        <v>5</v>
      </c>
      <c r="E583" s="31" t="s">
        <v>31</v>
      </c>
      <c r="F583" s="33" t="s">
        <v>2803</v>
      </c>
      <c r="G583" s="32"/>
      <c r="H583" s="32"/>
      <c r="I583" s="32"/>
      <c r="J583" s="32"/>
      <c r="K583" s="32"/>
      <c r="L583" s="32"/>
      <c r="M583" s="32"/>
      <c r="N583" s="32"/>
      <c r="O583" s="32"/>
      <c r="P583" s="32"/>
      <c r="Q583" s="32"/>
      <c r="R583" s="32"/>
      <c r="Y583" s="32"/>
    </row>
    <row r="584">
      <c r="A584" s="31" t="s">
        <v>26</v>
      </c>
      <c r="B584" s="31" t="s">
        <v>392</v>
      </c>
      <c r="C584" s="33" t="s">
        <v>415</v>
      </c>
      <c r="D584" s="31" t="s">
        <v>5</v>
      </c>
      <c r="E584" s="31" t="s">
        <v>31</v>
      </c>
      <c r="F584" s="33" t="s">
        <v>2804</v>
      </c>
      <c r="G584" s="32"/>
      <c r="H584" s="32"/>
      <c r="I584" s="32"/>
      <c r="J584" s="32"/>
      <c r="K584" s="32"/>
      <c r="L584" s="32"/>
      <c r="M584" s="32"/>
      <c r="N584" s="32"/>
      <c r="O584" s="32"/>
      <c r="P584" s="32"/>
      <c r="Q584" s="32"/>
      <c r="R584" s="32"/>
      <c r="Y584" s="32"/>
    </row>
    <row r="585">
      <c r="A585" s="31" t="s">
        <v>26</v>
      </c>
      <c r="B585" s="31" t="s">
        <v>392</v>
      </c>
      <c r="C585" s="33" t="s">
        <v>417</v>
      </c>
      <c r="D585" s="31" t="s">
        <v>5</v>
      </c>
      <c r="E585" s="31" t="s">
        <v>31</v>
      </c>
      <c r="F585" s="33" t="s">
        <v>2805</v>
      </c>
      <c r="G585" s="32"/>
      <c r="H585" s="32"/>
      <c r="I585" s="32"/>
      <c r="J585" s="32"/>
      <c r="K585" s="32"/>
      <c r="L585" s="32"/>
      <c r="M585" s="32"/>
      <c r="N585" s="32"/>
      <c r="O585" s="32"/>
      <c r="P585" s="32"/>
      <c r="Q585" s="32"/>
      <c r="R585" s="32"/>
      <c r="Y585" s="32"/>
    </row>
    <row r="586">
      <c r="A586" s="31" t="s">
        <v>26</v>
      </c>
      <c r="B586" s="31" t="s">
        <v>392</v>
      </c>
      <c r="C586" s="33" t="s">
        <v>419</v>
      </c>
      <c r="D586" s="31" t="s">
        <v>5</v>
      </c>
      <c r="E586" s="31" t="s">
        <v>31</v>
      </c>
      <c r="F586" s="33" t="s">
        <v>2806</v>
      </c>
      <c r="G586" s="32"/>
      <c r="H586" s="32"/>
      <c r="I586" s="32"/>
      <c r="J586" s="32"/>
      <c r="K586" s="32"/>
      <c r="L586" s="32"/>
      <c r="M586" s="32"/>
      <c r="N586" s="32"/>
      <c r="O586" s="32"/>
      <c r="P586" s="32"/>
      <c r="Q586" s="32"/>
      <c r="R586" s="32"/>
      <c r="Y586" s="32"/>
    </row>
    <row r="587">
      <c r="A587" s="31" t="s">
        <v>26</v>
      </c>
      <c r="B587" s="31" t="s">
        <v>392</v>
      </c>
      <c r="C587" s="33" t="s">
        <v>421</v>
      </c>
      <c r="D587" s="31" t="s">
        <v>5</v>
      </c>
      <c r="E587" s="31" t="s">
        <v>31</v>
      </c>
      <c r="F587" s="33" t="s">
        <v>2807</v>
      </c>
      <c r="G587" s="32"/>
      <c r="H587" s="32"/>
      <c r="I587" s="32"/>
      <c r="J587" s="32"/>
      <c r="K587" s="32"/>
      <c r="L587" s="32"/>
      <c r="M587" s="32"/>
      <c r="N587" s="32"/>
      <c r="O587" s="32"/>
      <c r="P587" s="32"/>
      <c r="Q587" s="32"/>
      <c r="R587" s="32"/>
      <c r="Y587" s="32"/>
    </row>
    <row r="588">
      <c r="A588" s="31" t="s">
        <v>26</v>
      </c>
      <c r="B588" s="31" t="s">
        <v>392</v>
      </c>
      <c r="C588" s="33" t="s">
        <v>423</v>
      </c>
      <c r="D588" s="31" t="s">
        <v>5</v>
      </c>
      <c r="E588" s="31" t="s">
        <v>31</v>
      </c>
      <c r="F588" s="33" t="s">
        <v>2808</v>
      </c>
      <c r="G588" s="32"/>
      <c r="H588" s="32"/>
      <c r="I588" s="32"/>
      <c r="J588" s="32"/>
      <c r="K588" s="32"/>
      <c r="L588" s="32"/>
      <c r="M588" s="32"/>
      <c r="N588" s="32"/>
      <c r="O588" s="32"/>
      <c r="P588" s="32"/>
      <c r="Q588" s="32"/>
      <c r="R588" s="32"/>
      <c r="Y588" s="32"/>
    </row>
    <row r="589">
      <c r="A589" s="31" t="s">
        <v>26</v>
      </c>
      <c r="B589" s="31" t="s">
        <v>392</v>
      </c>
      <c r="C589" s="33" t="s">
        <v>425</v>
      </c>
      <c r="D589" s="31" t="s">
        <v>5</v>
      </c>
      <c r="E589" s="31" t="s">
        <v>31</v>
      </c>
      <c r="F589" s="33" t="s">
        <v>2809</v>
      </c>
      <c r="G589" s="32"/>
      <c r="H589" s="32"/>
      <c r="I589" s="32"/>
      <c r="J589" s="32"/>
      <c r="K589" s="32"/>
      <c r="L589" s="32"/>
      <c r="M589" s="32"/>
      <c r="N589" s="32"/>
      <c r="O589" s="32"/>
      <c r="P589" s="32"/>
      <c r="Q589" s="32"/>
      <c r="R589" s="32"/>
      <c r="Y589" s="32"/>
    </row>
    <row r="590">
      <c r="A590" s="31" t="s">
        <v>26</v>
      </c>
      <c r="B590" s="31" t="s">
        <v>392</v>
      </c>
      <c r="C590" s="33" t="s">
        <v>427</v>
      </c>
      <c r="D590" s="31" t="s">
        <v>5</v>
      </c>
      <c r="E590" s="31" t="s">
        <v>31</v>
      </c>
      <c r="F590" s="33" t="s">
        <v>2810</v>
      </c>
      <c r="G590" s="32"/>
      <c r="H590" s="32"/>
      <c r="I590" s="32"/>
      <c r="J590" s="32"/>
      <c r="K590" s="32"/>
      <c r="L590" s="32"/>
      <c r="M590" s="32"/>
      <c r="N590" s="32"/>
      <c r="O590" s="32"/>
      <c r="P590" s="32"/>
      <c r="Q590" s="32"/>
      <c r="R590" s="32"/>
      <c r="Y590" s="32"/>
    </row>
    <row r="591">
      <c r="A591" s="31" t="s">
        <v>26</v>
      </c>
      <c r="B591" s="31" t="s">
        <v>392</v>
      </c>
      <c r="C591" s="33" t="s">
        <v>429</v>
      </c>
      <c r="D591" s="31" t="s">
        <v>5</v>
      </c>
      <c r="E591" s="31" t="s">
        <v>31</v>
      </c>
      <c r="F591" s="33" t="s">
        <v>2811</v>
      </c>
      <c r="G591" s="32"/>
      <c r="H591" s="32"/>
      <c r="I591" s="32"/>
      <c r="J591" s="32"/>
      <c r="K591" s="32"/>
      <c r="L591" s="32"/>
      <c r="M591" s="32"/>
      <c r="N591" s="32"/>
      <c r="O591" s="32"/>
      <c r="P591" s="32"/>
      <c r="Q591" s="32"/>
      <c r="R591" s="32"/>
      <c r="Y591" s="32"/>
    </row>
    <row r="592">
      <c r="A592" s="31" t="s">
        <v>26</v>
      </c>
      <c r="B592" s="31" t="s">
        <v>392</v>
      </c>
      <c r="C592" s="33" t="s">
        <v>323</v>
      </c>
      <c r="D592" s="31" t="s">
        <v>5</v>
      </c>
      <c r="E592" s="31" t="s">
        <v>31</v>
      </c>
      <c r="F592" s="33" t="s">
        <v>2812</v>
      </c>
      <c r="G592" s="32"/>
      <c r="H592" s="32"/>
      <c r="I592" s="32"/>
      <c r="J592" s="32"/>
      <c r="K592" s="32"/>
      <c r="L592" s="32"/>
      <c r="M592" s="32"/>
      <c r="N592" s="32"/>
      <c r="O592" s="32"/>
      <c r="P592" s="32"/>
      <c r="Q592" s="32"/>
      <c r="R592" s="32"/>
      <c r="Y592" s="32"/>
    </row>
    <row r="593">
      <c r="A593" s="31" t="s">
        <v>26</v>
      </c>
      <c r="B593" s="31" t="s">
        <v>392</v>
      </c>
      <c r="C593" s="33" t="s">
        <v>432</v>
      </c>
      <c r="D593" s="31" t="s">
        <v>5</v>
      </c>
      <c r="E593" s="31" t="s">
        <v>31</v>
      </c>
      <c r="F593" s="33" t="s">
        <v>2813</v>
      </c>
      <c r="G593" s="32"/>
      <c r="H593" s="32"/>
      <c r="I593" s="32"/>
      <c r="J593" s="32"/>
      <c r="K593" s="32"/>
      <c r="L593" s="32"/>
      <c r="M593" s="32"/>
      <c r="N593" s="32"/>
      <c r="O593" s="32"/>
      <c r="P593" s="32"/>
      <c r="Q593" s="32"/>
      <c r="R593" s="32"/>
      <c r="Y593" s="32"/>
    </row>
    <row r="594">
      <c r="A594" s="31" t="s">
        <v>26</v>
      </c>
      <c r="B594" s="31" t="s">
        <v>392</v>
      </c>
      <c r="C594" s="33" t="s">
        <v>434</v>
      </c>
      <c r="D594" s="31" t="s">
        <v>5</v>
      </c>
      <c r="E594" s="31" t="s">
        <v>31</v>
      </c>
      <c r="F594" s="33" t="s">
        <v>2814</v>
      </c>
      <c r="G594" s="32"/>
      <c r="H594" s="32"/>
      <c r="I594" s="32"/>
      <c r="J594" s="32"/>
      <c r="K594" s="32"/>
      <c r="L594" s="32"/>
      <c r="M594" s="32"/>
      <c r="N594" s="32"/>
      <c r="O594" s="32"/>
      <c r="P594" s="32"/>
      <c r="Q594" s="32"/>
      <c r="R594" s="32"/>
      <c r="Y594" s="32"/>
    </row>
    <row r="595">
      <c r="A595" s="31" t="s">
        <v>26</v>
      </c>
      <c r="B595" s="31" t="s">
        <v>392</v>
      </c>
      <c r="C595" s="33" t="s">
        <v>436</v>
      </c>
      <c r="D595" s="31" t="s">
        <v>5</v>
      </c>
      <c r="E595" s="31" t="s">
        <v>31</v>
      </c>
      <c r="F595" s="33" t="s">
        <v>2815</v>
      </c>
      <c r="G595" s="32"/>
      <c r="H595" s="32"/>
      <c r="I595" s="32"/>
      <c r="J595" s="32"/>
      <c r="K595" s="32"/>
      <c r="L595" s="32"/>
      <c r="M595" s="32"/>
      <c r="N595" s="32"/>
      <c r="O595" s="32"/>
      <c r="P595" s="32"/>
      <c r="Q595" s="32"/>
      <c r="R595" s="32"/>
      <c r="Y595" s="32"/>
    </row>
    <row r="596">
      <c r="A596" s="31" t="s">
        <v>26</v>
      </c>
      <c r="B596" s="31" t="s">
        <v>392</v>
      </c>
      <c r="C596" s="33" t="s">
        <v>438</v>
      </c>
      <c r="D596" s="31" t="s">
        <v>5</v>
      </c>
      <c r="E596" s="31" t="s">
        <v>31</v>
      </c>
      <c r="F596" s="33" t="s">
        <v>2816</v>
      </c>
      <c r="G596" s="32"/>
      <c r="H596" s="32"/>
      <c r="I596" s="32"/>
      <c r="J596" s="32"/>
      <c r="K596" s="32"/>
      <c r="L596" s="32"/>
      <c r="M596" s="32"/>
      <c r="N596" s="32"/>
      <c r="O596" s="32"/>
      <c r="P596" s="32"/>
      <c r="Q596" s="32"/>
      <c r="R596" s="32"/>
      <c r="Y596" s="32"/>
    </row>
    <row r="597">
      <c r="A597" s="31" t="s">
        <v>26</v>
      </c>
      <c r="B597" s="31" t="s">
        <v>392</v>
      </c>
      <c r="C597" s="33" t="s">
        <v>440</v>
      </c>
      <c r="D597" s="31" t="s">
        <v>5</v>
      </c>
      <c r="E597" s="31" t="s">
        <v>31</v>
      </c>
      <c r="F597" s="33" t="s">
        <v>2817</v>
      </c>
      <c r="G597" s="32"/>
      <c r="H597" s="32"/>
      <c r="I597" s="32"/>
      <c r="J597" s="32"/>
      <c r="K597" s="32"/>
      <c r="L597" s="32"/>
      <c r="M597" s="32"/>
      <c r="N597" s="32"/>
      <c r="O597" s="32"/>
      <c r="P597" s="32"/>
      <c r="Q597" s="32"/>
      <c r="R597" s="32"/>
      <c r="Y597" s="32"/>
    </row>
    <row r="598">
      <c r="A598" s="31" t="s">
        <v>26</v>
      </c>
      <c r="B598" s="31" t="s">
        <v>392</v>
      </c>
      <c r="C598" s="33" t="s">
        <v>442</v>
      </c>
      <c r="D598" s="31" t="s">
        <v>5</v>
      </c>
      <c r="E598" s="31" t="s">
        <v>31</v>
      </c>
      <c r="F598" s="33" t="s">
        <v>2818</v>
      </c>
      <c r="G598" s="32"/>
      <c r="H598" s="32"/>
      <c r="I598" s="32"/>
      <c r="J598" s="32"/>
      <c r="K598" s="32"/>
      <c r="L598" s="32"/>
      <c r="M598" s="32"/>
      <c r="N598" s="32"/>
      <c r="O598" s="32"/>
      <c r="P598" s="32"/>
      <c r="Q598" s="32"/>
      <c r="R598" s="32"/>
      <c r="Y598" s="32"/>
    </row>
    <row r="599">
      <c r="A599" s="31" t="s">
        <v>26</v>
      </c>
      <c r="B599" s="31" t="s">
        <v>392</v>
      </c>
      <c r="C599" s="33" t="s">
        <v>444</v>
      </c>
      <c r="D599" s="31" t="s">
        <v>5</v>
      </c>
      <c r="E599" s="31" t="s">
        <v>31</v>
      </c>
      <c r="F599" s="33" t="s">
        <v>2819</v>
      </c>
      <c r="G599" s="32"/>
      <c r="H599" s="32"/>
      <c r="I599" s="32"/>
      <c r="J599" s="32"/>
      <c r="K599" s="32"/>
      <c r="L599" s="32"/>
      <c r="M599" s="32"/>
      <c r="N599" s="32"/>
      <c r="O599" s="32"/>
      <c r="P599" s="32"/>
      <c r="Q599" s="32"/>
      <c r="R599" s="32"/>
      <c r="Y599" s="32"/>
    </row>
    <row r="600">
      <c r="A600" s="31" t="s">
        <v>26</v>
      </c>
      <c r="B600" s="31" t="s">
        <v>392</v>
      </c>
      <c r="C600" s="33" t="s">
        <v>446</v>
      </c>
      <c r="D600" s="31" t="s">
        <v>5</v>
      </c>
      <c r="E600" s="31" t="s">
        <v>31</v>
      </c>
      <c r="F600" s="33" t="s">
        <v>2820</v>
      </c>
      <c r="G600" s="32"/>
      <c r="H600" s="32"/>
      <c r="I600" s="32"/>
      <c r="J600" s="32"/>
      <c r="K600" s="32"/>
      <c r="L600" s="32"/>
      <c r="M600" s="32"/>
      <c r="N600" s="32"/>
      <c r="O600" s="32"/>
      <c r="P600" s="32"/>
      <c r="Q600" s="32"/>
      <c r="R600" s="32"/>
      <c r="Y600" s="32"/>
    </row>
    <row r="601">
      <c r="A601" s="31" t="s">
        <v>26</v>
      </c>
      <c r="B601" s="31" t="s">
        <v>392</v>
      </c>
      <c r="C601" s="33" t="s">
        <v>448</v>
      </c>
      <c r="D601" s="31" t="s">
        <v>5</v>
      </c>
      <c r="E601" s="31" t="s">
        <v>31</v>
      </c>
      <c r="F601" s="33" t="s">
        <v>2821</v>
      </c>
      <c r="G601" s="32"/>
      <c r="H601" s="32"/>
      <c r="I601" s="32"/>
      <c r="J601" s="32"/>
      <c r="K601" s="32"/>
      <c r="L601" s="32"/>
      <c r="M601" s="32"/>
      <c r="N601" s="32"/>
      <c r="O601" s="32"/>
      <c r="P601" s="32"/>
      <c r="Q601" s="32"/>
      <c r="R601" s="32"/>
      <c r="Y601" s="32"/>
    </row>
    <row r="602">
      <c r="A602" s="31" t="s">
        <v>27</v>
      </c>
      <c r="B602" s="31" t="s">
        <v>389</v>
      </c>
      <c r="C602" s="33" t="s">
        <v>1129</v>
      </c>
      <c r="D602" s="31" t="s">
        <v>5</v>
      </c>
      <c r="E602" s="31" t="s">
        <v>31</v>
      </c>
      <c r="F602" s="33" t="s">
        <v>2822</v>
      </c>
      <c r="G602" s="32"/>
      <c r="H602" s="32"/>
      <c r="I602" s="32"/>
      <c r="J602" s="32"/>
      <c r="K602" s="32"/>
      <c r="L602" s="32"/>
      <c r="M602" s="32"/>
      <c r="N602" s="32"/>
      <c r="O602" s="32"/>
      <c r="P602" s="32"/>
      <c r="Q602" s="32"/>
      <c r="R602" s="32"/>
      <c r="Y602" s="32"/>
    </row>
    <row r="603">
      <c r="A603" s="31" t="s">
        <v>27</v>
      </c>
      <c r="B603" s="31" t="s">
        <v>389</v>
      </c>
      <c r="C603" s="33" t="s">
        <v>1130</v>
      </c>
      <c r="D603" s="31" t="s">
        <v>5</v>
      </c>
      <c r="E603" s="31" t="s">
        <v>31</v>
      </c>
      <c r="F603" s="33" t="s">
        <v>2823</v>
      </c>
      <c r="G603" s="32"/>
      <c r="H603" s="32"/>
      <c r="I603" s="32"/>
      <c r="J603" s="32"/>
      <c r="K603" s="32"/>
      <c r="L603" s="32"/>
      <c r="M603" s="32"/>
      <c r="N603" s="32"/>
      <c r="O603" s="32"/>
      <c r="P603" s="32"/>
      <c r="Q603" s="32"/>
      <c r="R603" s="32"/>
      <c r="Y603" s="32"/>
    </row>
    <row r="604">
      <c r="A604" s="31" t="s">
        <v>27</v>
      </c>
      <c r="B604" s="31" t="s">
        <v>389</v>
      </c>
      <c r="C604" s="33" t="s">
        <v>1131</v>
      </c>
      <c r="D604" s="31" t="s">
        <v>5</v>
      </c>
      <c r="E604" s="31" t="s">
        <v>31</v>
      </c>
      <c r="F604" s="33" t="s">
        <v>2824</v>
      </c>
      <c r="G604" s="32"/>
      <c r="H604" s="32"/>
      <c r="I604" s="32"/>
      <c r="J604" s="32"/>
      <c r="K604" s="32"/>
      <c r="L604" s="32"/>
      <c r="M604" s="32"/>
      <c r="N604" s="32"/>
      <c r="O604" s="32"/>
      <c r="P604" s="32"/>
      <c r="Q604" s="32"/>
      <c r="R604" s="32"/>
      <c r="Y604" s="32"/>
    </row>
    <row r="605">
      <c r="A605" s="31" t="s">
        <v>27</v>
      </c>
      <c r="B605" s="31" t="s">
        <v>389</v>
      </c>
      <c r="C605" s="33" t="s">
        <v>1132</v>
      </c>
      <c r="D605" s="31" t="s">
        <v>5</v>
      </c>
      <c r="E605" s="31" t="s">
        <v>31</v>
      </c>
      <c r="F605" s="33" t="s">
        <v>2825</v>
      </c>
      <c r="G605" s="32"/>
      <c r="H605" s="32"/>
      <c r="I605" s="32"/>
      <c r="J605" s="32"/>
      <c r="K605" s="32"/>
      <c r="L605" s="32"/>
      <c r="M605" s="32"/>
      <c r="N605" s="32"/>
      <c r="O605" s="32"/>
      <c r="P605" s="32"/>
      <c r="Q605" s="32"/>
      <c r="R605" s="32"/>
      <c r="Y605" s="32"/>
    </row>
    <row r="606">
      <c r="A606" s="31" t="s">
        <v>27</v>
      </c>
      <c r="B606" s="31" t="s">
        <v>389</v>
      </c>
      <c r="C606" s="33" t="s">
        <v>409</v>
      </c>
      <c r="D606" s="31" t="s">
        <v>5</v>
      </c>
      <c r="E606" s="31" t="s">
        <v>31</v>
      </c>
      <c r="F606" s="33" t="s">
        <v>2826</v>
      </c>
      <c r="G606" s="32"/>
      <c r="H606" s="32"/>
      <c r="I606" s="32"/>
      <c r="J606" s="32"/>
      <c r="K606" s="32"/>
      <c r="L606" s="32"/>
      <c r="M606" s="32"/>
      <c r="N606" s="32"/>
      <c r="O606" s="32"/>
      <c r="P606" s="32"/>
      <c r="Q606" s="32"/>
      <c r="R606" s="32"/>
      <c r="Y606" s="32"/>
    </row>
    <row r="607">
      <c r="A607" s="31" t="s">
        <v>27</v>
      </c>
      <c r="B607" s="31" t="s">
        <v>389</v>
      </c>
      <c r="C607" s="33" t="s">
        <v>411</v>
      </c>
      <c r="D607" s="31" t="s">
        <v>5</v>
      </c>
      <c r="E607" s="31" t="s">
        <v>31</v>
      </c>
      <c r="F607" s="33" t="s">
        <v>2827</v>
      </c>
      <c r="G607" s="32"/>
      <c r="H607" s="32"/>
      <c r="I607" s="32"/>
      <c r="J607" s="32"/>
      <c r="K607" s="32"/>
      <c r="L607" s="32"/>
      <c r="M607" s="32"/>
      <c r="N607" s="32"/>
      <c r="O607" s="32"/>
      <c r="P607" s="32"/>
      <c r="Q607" s="32"/>
      <c r="R607" s="32"/>
      <c r="Y607" s="32"/>
    </row>
    <row r="608">
      <c r="A608" s="31" t="s">
        <v>27</v>
      </c>
      <c r="B608" s="31" t="s">
        <v>389</v>
      </c>
      <c r="C608" s="33" t="s">
        <v>413</v>
      </c>
      <c r="D608" s="31" t="s">
        <v>5</v>
      </c>
      <c r="E608" s="31" t="s">
        <v>31</v>
      </c>
      <c r="F608" s="33" t="s">
        <v>2828</v>
      </c>
      <c r="G608" s="32"/>
      <c r="H608" s="32"/>
      <c r="I608" s="32"/>
      <c r="J608" s="32"/>
      <c r="K608" s="32"/>
      <c r="L608" s="32"/>
      <c r="M608" s="32"/>
      <c r="N608" s="32"/>
      <c r="O608" s="32"/>
      <c r="P608" s="32"/>
      <c r="Q608" s="32"/>
      <c r="R608" s="32"/>
      <c r="Y608" s="32"/>
    </row>
    <row r="609">
      <c r="A609" s="31" t="s">
        <v>27</v>
      </c>
      <c r="B609" s="31" t="s">
        <v>389</v>
      </c>
      <c r="C609" s="33" t="s">
        <v>415</v>
      </c>
      <c r="D609" s="31" t="s">
        <v>5</v>
      </c>
      <c r="E609" s="31" t="s">
        <v>31</v>
      </c>
      <c r="F609" s="33" t="s">
        <v>2829</v>
      </c>
      <c r="G609" s="32"/>
      <c r="H609" s="32"/>
      <c r="I609" s="32"/>
      <c r="J609" s="32"/>
      <c r="K609" s="32"/>
      <c r="L609" s="32"/>
      <c r="M609" s="32"/>
      <c r="N609" s="32"/>
      <c r="O609" s="32"/>
      <c r="P609" s="32"/>
      <c r="Q609" s="32"/>
      <c r="R609" s="32"/>
      <c r="Y609" s="32"/>
    </row>
    <row r="610">
      <c r="A610" s="31" t="s">
        <v>27</v>
      </c>
      <c r="B610" s="31" t="s">
        <v>389</v>
      </c>
      <c r="C610" s="33" t="s">
        <v>417</v>
      </c>
      <c r="D610" s="31" t="s">
        <v>5</v>
      </c>
      <c r="E610" s="31" t="s">
        <v>31</v>
      </c>
      <c r="F610" s="33" t="s">
        <v>2830</v>
      </c>
      <c r="G610" s="32"/>
      <c r="H610" s="32"/>
      <c r="I610" s="32"/>
      <c r="J610" s="32"/>
      <c r="K610" s="32"/>
      <c r="L610" s="32"/>
      <c r="M610" s="32"/>
      <c r="N610" s="32"/>
      <c r="O610" s="32"/>
      <c r="P610" s="32"/>
      <c r="Q610" s="32"/>
      <c r="R610" s="32"/>
      <c r="Y610" s="32"/>
    </row>
    <row r="611">
      <c r="A611" s="31" t="s">
        <v>27</v>
      </c>
      <c r="B611" s="31" t="s">
        <v>389</v>
      </c>
      <c r="C611" s="33" t="s">
        <v>419</v>
      </c>
      <c r="D611" s="31" t="s">
        <v>5</v>
      </c>
      <c r="E611" s="31" t="s">
        <v>31</v>
      </c>
      <c r="F611" s="33" t="s">
        <v>2831</v>
      </c>
      <c r="G611" s="32"/>
      <c r="H611" s="32"/>
      <c r="I611" s="32"/>
      <c r="J611" s="32"/>
      <c r="K611" s="32"/>
      <c r="L611" s="32"/>
      <c r="M611" s="32"/>
      <c r="N611" s="32"/>
      <c r="O611" s="32"/>
      <c r="P611" s="32"/>
      <c r="Q611" s="32"/>
      <c r="R611" s="32"/>
      <c r="Y611" s="32"/>
    </row>
    <row r="612">
      <c r="A612" s="31" t="s">
        <v>27</v>
      </c>
      <c r="B612" s="31" t="s">
        <v>389</v>
      </c>
      <c r="C612" s="33" t="s">
        <v>421</v>
      </c>
      <c r="D612" s="31" t="s">
        <v>5</v>
      </c>
      <c r="E612" s="31" t="s">
        <v>31</v>
      </c>
      <c r="F612" s="33" t="s">
        <v>2832</v>
      </c>
      <c r="G612" s="32"/>
      <c r="H612" s="32"/>
      <c r="I612" s="32"/>
      <c r="J612" s="32"/>
      <c r="K612" s="32"/>
      <c r="L612" s="32"/>
      <c r="M612" s="32"/>
      <c r="N612" s="32"/>
      <c r="O612" s="32"/>
      <c r="P612" s="32"/>
      <c r="Q612" s="32"/>
      <c r="R612" s="32"/>
      <c r="Y612" s="32"/>
    </row>
    <row r="613">
      <c r="A613" s="31" t="s">
        <v>27</v>
      </c>
      <c r="B613" s="31" t="s">
        <v>389</v>
      </c>
      <c r="C613" s="33" t="s">
        <v>423</v>
      </c>
      <c r="D613" s="31" t="s">
        <v>5</v>
      </c>
      <c r="E613" s="31" t="s">
        <v>31</v>
      </c>
      <c r="F613" s="33" t="s">
        <v>2833</v>
      </c>
      <c r="G613" s="32"/>
      <c r="H613" s="32"/>
      <c r="I613" s="32"/>
      <c r="J613" s="32"/>
      <c r="K613" s="32"/>
      <c r="L613" s="32"/>
      <c r="M613" s="32"/>
      <c r="N613" s="32"/>
      <c r="O613" s="32"/>
      <c r="P613" s="32"/>
      <c r="Q613" s="32"/>
      <c r="R613" s="32"/>
      <c r="Y613" s="32"/>
    </row>
    <row r="614">
      <c r="A614" s="31" t="s">
        <v>27</v>
      </c>
      <c r="B614" s="31" t="s">
        <v>389</v>
      </c>
      <c r="C614" s="33" t="s">
        <v>425</v>
      </c>
      <c r="D614" s="31" t="s">
        <v>5</v>
      </c>
      <c r="E614" s="31" t="s">
        <v>31</v>
      </c>
      <c r="F614" s="33" t="s">
        <v>2834</v>
      </c>
      <c r="G614" s="32"/>
      <c r="H614" s="32"/>
      <c r="I614" s="32"/>
      <c r="J614" s="32"/>
      <c r="K614" s="32"/>
      <c r="L614" s="32"/>
      <c r="M614" s="32"/>
      <c r="N614" s="32"/>
      <c r="O614" s="32"/>
      <c r="P614" s="32"/>
      <c r="Q614" s="32"/>
      <c r="R614" s="32"/>
      <c r="Y614" s="32"/>
    </row>
    <row r="615">
      <c r="A615" s="31" t="s">
        <v>27</v>
      </c>
      <c r="B615" s="31" t="s">
        <v>389</v>
      </c>
      <c r="C615" s="33" t="s">
        <v>427</v>
      </c>
      <c r="D615" s="31" t="s">
        <v>5</v>
      </c>
      <c r="E615" s="31" t="s">
        <v>31</v>
      </c>
      <c r="F615" s="33" t="s">
        <v>2835</v>
      </c>
      <c r="G615" s="32"/>
      <c r="H615" s="32"/>
      <c r="I615" s="32"/>
      <c r="J615" s="32"/>
      <c r="K615" s="32"/>
      <c r="L615" s="32"/>
      <c r="M615" s="32"/>
      <c r="N615" s="32"/>
      <c r="O615" s="32"/>
      <c r="P615" s="32"/>
      <c r="Q615" s="32"/>
      <c r="R615" s="32"/>
      <c r="Y615" s="32"/>
    </row>
    <row r="616">
      <c r="A616" s="31" t="s">
        <v>27</v>
      </c>
      <c r="B616" s="31" t="s">
        <v>389</v>
      </c>
      <c r="C616" s="33" t="s">
        <v>429</v>
      </c>
      <c r="D616" s="31" t="s">
        <v>5</v>
      </c>
      <c r="E616" s="31" t="s">
        <v>31</v>
      </c>
      <c r="F616" s="33" t="s">
        <v>2836</v>
      </c>
      <c r="G616" s="32"/>
      <c r="H616" s="32"/>
      <c r="I616" s="32"/>
      <c r="J616" s="32"/>
      <c r="K616" s="32"/>
      <c r="L616" s="32"/>
      <c r="M616" s="32"/>
      <c r="N616" s="32"/>
      <c r="O616" s="32"/>
      <c r="P616" s="32"/>
      <c r="Q616" s="32"/>
      <c r="R616" s="32"/>
      <c r="Y616" s="32"/>
    </row>
    <row r="617">
      <c r="A617" s="31" t="s">
        <v>27</v>
      </c>
      <c r="B617" s="31" t="s">
        <v>389</v>
      </c>
      <c r="C617" s="33" t="s">
        <v>323</v>
      </c>
      <c r="D617" s="31" t="s">
        <v>5</v>
      </c>
      <c r="E617" s="31" t="s">
        <v>31</v>
      </c>
      <c r="F617" s="33" t="s">
        <v>2837</v>
      </c>
      <c r="G617" s="32"/>
      <c r="H617" s="32"/>
      <c r="I617" s="32"/>
      <c r="J617" s="32"/>
      <c r="K617" s="32"/>
      <c r="L617" s="32"/>
      <c r="M617" s="32"/>
      <c r="N617" s="32"/>
      <c r="O617" s="32"/>
      <c r="P617" s="32"/>
      <c r="Q617" s="32"/>
      <c r="R617" s="32"/>
      <c r="Y617" s="32"/>
    </row>
    <row r="618">
      <c r="A618" s="31" t="s">
        <v>27</v>
      </c>
      <c r="B618" s="31" t="s">
        <v>389</v>
      </c>
      <c r="C618" s="33" t="s">
        <v>432</v>
      </c>
      <c r="D618" s="31" t="s">
        <v>5</v>
      </c>
      <c r="E618" s="31" t="s">
        <v>31</v>
      </c>
      <c r="F618" s="33" t="s">
        <v>2838</v>
      </c>
      <c r="G618" s="32"/>
      <c r="H618" s="32"/>
      <c r="I618" s="32"/>
      <c r="J618" s="32"/>
      <c r="K618" s="32"/>
      <c r="L618" s="32"/>
      <c r="M618" s="32"/>
      <c r="N618" s="32"/>
      <c r="O618" s="32"/>
      <c r="P618" s="32"/>
      <c r="Q618" s="32"/>
      <c r="R618" s="32"/>
      <c r="Y618" s="32"/>
    </row>
    <row r="619">
      <c r="A619" s="31" t="s">
        <v>27</v>
      </c>
      <c r="B619" s="31" t="s">
        <v>389</v>
      </c>
      <c r="C619" s="33" t="s">
        <v>434</v>
      </c>
      <c r="D619" s="31" t="s">
        <v>5</v>
      </c>
      <c r="E619" s="31" t="s">
        <v>31</v>
      </c>
      <c r="F619" s="33" t="s">
        <v>2839</v>
      </c>
      <c r="G619" s="32"/>
      <c r="H619" s="32"/>
      <c r="I619" s="32"/>
      <c r="J619" s="32"/>
      <c r="K619" s="32"/>
      <c r="L619" s="32"/>
      <c r="M619" s="32"/>
      <c r="N619" s="32"/>
      <c r="O619" s="32"/>
      <c r="P619" s="32"/>
      <c r="Q619" s="32"/>
      <c r="R619" s="32"/>
      <c r="Y619" s="32"/>
    </row>
    <row r="620">
      <c r="A620" s="31" t="s">
        <v>27</v>
      </c>
      <c r="B620" s="31" t="s">
        <v>389</v>
      </c>
      <c r="C620" s="33" t="s">
        <v>436</v>
      </c>
      <c r="D620" s="31" t="s">
        <v>5</v>
      </c>
      <c r="E620" s="31" t="s">
        <v>31</v>
      </c>
      <c r="F620" s="33" t="s">
        <v>2840</v>
      </c>
      <c r="G620" s="32"/>
      <c r="H620" s="32"/>
      <c r="I620" s="32"/>
      <c r="J620" s="32"/>
      <c r="K620" s="32"/>
      <c r="L620" s="32"/>
      <c r="M620" s="32"/>
      <c r="N620" s="32"/>
      <c r="O620" s="32"/>
      <c r="P620" s="32"/>
      <c r="Q620" s="32"/>
      <c r="R620" s="32"/>
      <c r="Y620" s="32"/>
    </row>
    <row r="621">
      <c r="A621" s="31" t="s">
        <v>27</v>
      </c>
      <c r="B621" s="31" t="s">
        <v>389</v>
      </c>
      <c r="C621" s="33" t="s">
        <v>438</v>
      </c>
      <c r="D621" s="31" t="s">
        <v>5</v>
      </c>
      <c r="E621" s="31" t="s">
        <v>31</v>
      </c>
      <c r="F621" s="33" t="s">
        <v>2841</v>
      </c>
      <c r="G621" s="32"/>
      <c r="H621" s="32"/>
      <c r="I621" s="32"/>
      <c r="J621" s="32"/>
      <c r="K621" s="32"/>
      <c r="L621" s="32"/>
      <c r="M621" s="32"/>
      <c r="N621" s="32"/>
      <c r="O621" s="32"/>
      <c r="P621" s="32"/>
      <c r="Q621" s="32"/>
      <c r="R621" s="32"/>
      <c r="Y621" s="32"/>
    </row>
    <row r="622">
      <c r="A622" s="31" t="s">
        <v>27</v>
      </c>
      <c r="B622" s="31" t="s">
        <v>389</v>
      </c>
      <c r="C622" s="33" t="s">
        <v>440</v>
      </c>
      <c r="D622" s="31" t="s">
        <v>5</v>
      </c>
      <c r="E622" s="31" t="s">
        <v>31</v>
      </c>
      <c r="F622" s="33" t="s">
        <v>2842</v>
      </c>
      <c r="G622" s="32"/>
      <c r="H622" s="32"/>
      <c r="I622" s="32"/>
      <c r="J622" s="32"/>
      <c r="K622" s="32"/>
      <c r="L622" s="32"/>
      <c r="M622" s="32"/>
      <c r="N622" s="32"/>
      <c r="O622" s="32"/>
      <c r="P622" s="32"/>
      <c r="Q622" s="32"/>
      <c r="R622" s="32"/>
      <c r="Y622" s="32"/>
    </row>
    <row r="623">
      <c r="A623" s="31" t="s">
        <v>27</v>
      </c>
      <c r="B623" s="31" t="s">
        <v>389</v>
      </c>
      <c r="C623" s="33" t="s">
        <v>442</v>
      </c>
      <c r="D623" s="31" t="s">
        <v>5</v>
      </c>
      <c r="E623" s="31" t="s">
        <v>31</v>
      </c>
      <c r="F623" s="33" t="s">
        <v>2843</v>
      </c>
      <c r="G623" s="32"/>
      <c r="H623" s="32"/>
      <c r="I623" s="32"/>
      <c r="J623" s="32"/>
      <c r="K623" s="32"/>
      <c r="L623" s="32"/>
      <c r="M623" s="32"/>
      <c r="N623" s="32"/>
      <c r="O623" s="32"/>
      <c r="P623" s="32"/>
      <c r="Q623" s="32"/>
      <c r="R623" s="32"/>
      <c r="Y623" s="32"/>
    </row>
    <row r="624">
      <c r="A624" s="31" t="s">
        <v>27</v>
      </c>
      <c r="B624" s="31" t="s">
        <v>389</v>
      </c>
      <c r="C624" s="33" t="s">
        <v>444</v>
      </c>
      <c r="D624" s="31" t="s">
        <v>5</v>
      </c>
      <c r="E624" s="31" t="s">
        <v>31</v>
      </c>
      <c r="F624" s="33" t="s">
        <v>2844</v>
      </c>
      <c r="G624" s="32"/>
      <c r="H624" s="32"/>
      <c r="I624" s="32"/>
      <c r="J624" s="32"/>
      <c r="K624" s="32"/>
      <c r="L624" s="32"/>
      <c r="M624" s="32"/>
      <c r="N624" s="32"/>
      <c r="O624" s="32"/>
      <c r="P624" s="32"/>
      <c r="Q624" s="32"/>
      <c r="R624" s="32"/>
      <c r="Y624" s="32"/>
    </row>
    <row r="625">
      <c r="A625" s="31" t="s">
        <v>27</v>
      </c>
      <c r="B625" s="31" t="s">
        <v>389</v>
      </c>
      <c r="C625" s="33" t="s">
        <v>446</v>
      </c>
      <c r="D625" s="31" t="s">
        <v>5</v>
      </c>
      <c r="E625" s="31" t="s">
        <v>31</v>
      </c>
      <c r="F625" s="33" t="s">
        <v>2845</v>
      </c>
      <c r="G625" s="32"/>
      <c r="H625" s="32"/>
      <c r="I625" s="32"/>
      <c r="J625" s="32"/>
      <c r="K625" s="32"/>
      <c r="L625" s="32"/>
      <c r="M625" s="32"/>
      <c r="N625" s="32"/>
      <c r="O625" s="32"/>
      <c r="P625" s="32"/>
      <c r="Q625" s="32"/>
      <c r="R625" s="32"/>
      <c r="Y625" s="32"/>
    </row>
    <row r="626">
      <c r="A626" s="31" t="s">
        <v>27</v>
      </c>
      <c r="B626" s="31" t="s">
        <v>389</v>
      </c>
      <c r="C626" s="33" t="s">
        <v>448</v>
      </c>
      <c r="D626" s="31" t="s">
        <v>5</v>
      </c>
      <c r="E626" s="31" t="s">
        <v>31</v>
      </c>
      <c r="F626" s="33" t="s">
        <v>2846</v>
      </c>
      <c r="G626" s="32"/>
      <c r="H626" s="32"/>
      <c r="I626" s="32"/>
      <c r="J626" s="32"/>
      <c r="K626" s="32"/>
      <c r="L626" s="32"/>
      <c r="M626" s="32"/>
      <c r="N626" s="32"/>
      <c r="O626" s="32"/>
      <c r="P626" s="32"/>
      <c r="Q626" s="32"/>
      <c r="R626" s="32"/>
      <c r="Y626" s="32"/>
    </row>
    <row r="627">
      <c r="A627" s="31" t="s">
        <v>28</v>
      </c>
      <c r="B627" s="31" t="s">
        <v>391</v>
      </c>
      <c r="C627" s="33" t="s">
        <v>1129</v>
      </c>
      <c r="D627" s="31" t="s">
        <v>5</v>
      </c>
      <c r="E627" s="31" t="s">
        <v>31</v>
      </c>
      <c r="F627" s="33" t="s">
        <v>2847</v>
      </c>
      <c r="G627" s="32"/>
      <c r="H627" s="32"/>
      <c r="I627" s="32"/>
      <c r="J627" s="32"/>
      <c r="K627" s="32"/>
      <c r="L627" s="32"/>
      <c r="M627" s="32"/>
      <c r="N627" s="32"/>
      <c r="O627" s="32"/>
      <c r="P627" s="32"/>
      <c r="Q627" s="32"/>
      <c r="R627" s="32"/>
      <c r="Y627" s="32"/>
    </row>
    <row r="628">
      <c r="A628" s="31" t="s">
        <v>28</v>
      </c>
      <c r="B628" s="31" t="s">
        <v>391</v>
      </c>
      <c r="C628" s="33" t="s">
        <v>1130</v>
      </c>
      <c r="D628" s="31" t="s">
        <v>5</v>
      </c>
      <c r="E628" s="31" t="s">
        <v>31</v>
      </c>
      <c r="F628" s="33" t="s">
        <v>2848</v>
      </c>
      <c r="G628" s="32"/>
      <c r="H628" s="32"/>
      <c r="I628" s="32"/>
      <c r="J628" s="32"/>
      <c r="K628" s="32"/>
      <c r="L628" s="32"/>
      <c r="M628" s="32"/>
      <c r="N628" s="32"/>
      <c r="O628" s="32"/>
      <c r="P628" s="32"/>
      <c r="Q628" s="32"/>
      <c r="R628" s="32"/>
      <c r="Y628" s="32"/>
    </row>
    <row r="629">
      <c r="A629" s="31" t="s">
        <v>28</v>
      </c>
      <c r="B629" s="31" t="s">
        <v>391</v>
      </c>
      <c r="C629" s="33" t="s">
        <v>1131</v>
      </c>
      <c r="D629" s="31" t="s">
        <v>5</v>
      </c>
      <c r="E629" s="31" t="s">
        <v>31</v>
      </c>
      <c r="F629" s="33" t="s">
        <v>2849</v>
      </c>
      <c r="G629" s="32"/>
      <c r="H629" s="32"/>
      <c r="I629" s="32"/>
      <c r="J629" s="32"/>
      <c r="K629" s="32"/>
      <c r="L629" s="32"/>
      <c r="M629" s="32"/>
      <c r="N629" s="32"/>
      <c r="O629" s="32"/>
      <c r="P629" s="32"/>
      <c r="Q629" s="32"/>
      <c r="R629" s="32"/>
      <c r="Y629" s="32"/>
    </row>
    <row r="630">
      <c r="A630" s="31" t="s">
        <v>28</v>
      </c>
      <c r="B630" s="31" t="s">
        <v>391</v>
      </c>
      <c r="C630" s="33" t="s">
        <v>1132</v>
      </c>
      <c r="D630" s="31" t="s">
        <v>5</v>
      </c>
      <c r="E630" s="31" t="s">
        <v>31</v>
      </c>
      <c r="F630" s="33" t="s">
        <v>2850</v>
      </c>
      <c r="G630" s="32"/>
      <c r="H630" s="32"/>
      <c r="I630" s="32"/>
      <c r="J630" s="32"/>
      <c r="K630" s="32"/>
      <c r="L630" s="32"/>
      <c r="M630" s="32"/>
      <c r="N630" s="32"/>
      <c r="O630" s="32"/>
      <c r="P630" s="32"/>
      <c r="Q630" s="32"/>
      <c r="R630" s="32"/>
      <c r="Y630" s="32"/>
    </row>
    <row r="631">
      <c r="A631" s="31" t="s">
        <v>28</v>
      </c>
      <c r="B631" s="31" t="s">
        <v>391</v>
      </c>
      <c r="C631" s="33" t="s">
        <v>409</v>
      </c>
      <c r="D631" s="31" t="s">
        <v>5</v>
      </c>
      <c r="E631" s="31" t="s">
        <v>31</v>
      </c>
      <c r="F631" s="33" t="s">
        <v>2851</v>
      </c>
      <c r="G631" s="32"/>
      <c r="H631" s="32"/>
      <c r="I631" s="32"/>
      <c r="J631" s="32"/>
      <c r="K631" s="32"/>
      <c r="L631" s="32"/>
      <c r="M631" s="32"/>
      <c r="N631" s="32"/>
      <c r="O631" s="32"/>
      <c r="P631" s="32"/>
      <c r="Q631" s="32"/>
      <c r="R631" s="32"/>
      <c r="Y631" s="32"/>
    </row>
    <row r="632">
      <c r="A632" s="31" t="s">
        <v>28</v>
      </c>
      <c r="B632" s="31" t="s">
        <v>391</v>
      </c>
      <c r="C632" s="33" t="s">
        <v>411</v>
      </c>
      <c r="D632" s="31" t="s">
        <v>5</v>
      </c>
      <c r="E632" s="31" t="s">
        <v>31</v>
      </c>
      <c r="F632" s="33" t="s">
        <v>2852</v>
      </c>
      <c r="G632" s="32"/>
      <c r="H632" s="32"/>
      <c r="I632" s="32"/>
      <c r="J632" s="32"/>
      <c r="K632" s="32"/>
      <c r="L632" s="32"/>
      <c r="M632" s="32"/>
      <c r="N632" s="32"/>
      <c r="O632" s="32"/>
      <c r="P632" s="32"/>
      <c r="Q632" s="32"/>
      <c r="R632" s="32"/>
      <c r="Y632" s="32"/>
    </row>
    <row r="633">
      <c r="A633" s="31" t="s">
        <v>28</v>
      </c>
      <c r="B633" s="31" t="s">
        <v>391</v>
      </c>
      <c r="C633" s="33" t="s">
        <v>413</v>
      </c>
      <c r="D633" s="31" t="s">
        <v>5</v>
      </c>
      <c r="E633" s="31" t="s">
        <v>31</v>
      </c>
      <c r="F633" s="33" t="s">
        <v>2853</v>
      </c>
      <c r="G633" s="32"/>
      <c r="H633" s="32"/>
      <c r="I633" s="32"/>
      <c r="J633" s="32"/>
      <c r="K633" s="32"/>
      <c r="L633" s="32"/>
      <c r="M633" s="32"/>
      <c r="N633" s="32"/>
      <c r="O633" s="32"/>
      <c r="P633" s="32"/>
      <c r="Q633" s="32"/>
      <c r="R633" s="32"/>
      <c r="Y633" s="32"/>
    </row>
    <row r="634">
      <c r="A634" s="31" t="s">
        <v>28</v>
      </c>
      <c r="B634" s="31" t="s">
        <v>391</v>
      </c>
      <c r="C634" s="33" t="s">
        <v>415</v>
      </c>
      <c r="D634" s="31" t="s">
        <v>5</v>
      </c>
      <c r="E634" s="31" t="s">
        <v>31</v>
      </c>
      <c r="F634" s="33" t="s">
        <v>2854</v>
      </c>
      <c r="G634" s="32"/>
      <c r="H634" s="32"/>
      <c r="I634" s="32"/>
      <c r="J634" s="32"/>
      <c r="K634" s="32"/>
      <c r="L634" s="32"/>
      <c r="M634" s="32"/>
      <c r="N634" s="32"/>
      <c r="O634" s="32"/>
      <c r="P634" s="32"/>
      <c r="Q634" s="32"/>
      <c r="R634" s="32"/>
      <c r="Y634" s="32"/>
    </row>
    <row r="635">
      <c r="A635" s="31" t="s">
        <v>28</v>
      </c>
      <c r="B635" s="31" t="s">
        <v>391</v>
      </c>
      <c r="C635" s="33" t="s">
        <v>417</v>
      </c>
      <c r="D635" s="31" t="s">
        <v>5</v>
      </c>
      <c r="E635" s="31" t="s">
        <v>31</v>
      </c>
      <c r="F635" s="33" t="s">
        <v>2855</v>
      </c>
      <c r="G635" s="32"/>
      <c r="H635" s="32"/>
      <c r="I635" s="32"/>
      <c r="J635" s="32"/>
      <c r="K635" s="32"/>
      <c r="L635" s="32"/>
      <c r="M635" s="32"/>
      <c r="N635" s="32"/>
      <c r="O635" s="32"/>
      <c r="P635" s="32"/>
      <c r="Q635" s="32"/>
      <c r="R635" s="32"/>
      <c r="Y635" s="32"/>
    </row>
    <row r="636">
      <c r="A636" s="31" t="s">
        <v>28</v>
      </c>
      <c r="B636" s="31" t="s">
        <v>391</v>
      </c>
      <c r="C636" s="33" t="s">
        <v>419</v>
      </c>
      <c r="D636" s="31" t="s">
        <v>5</v>
      </c>
      <c r="E636" s="31" t="s">
        <v>31</v>
      </c>
      <c r="F636" s="33" t="s">
        <v>2856</v>
      </c>
      <c r="G636" s="32"/>
      <c r="H636" s="32"/>
      <c r="I636" s="32"/>
      <c r="J636" s="32"/>
      <c r="K636" s="32"/>
      <c r="L636" s="32"/>
      <c r="M636" s="32"/>
      <c r="N636" s="32"/>
      <c r="O636" s="32"/>
      <c r="P636" s="32"/>
      <c r="Q636" s="32"/>
      <c r="R636" s="32"/>
      <c r="Y636" s="32"/>
    </row>
    <row r="637">
      <c r="A637" s="31" t="s">
        <v>28</v>
      </c>
      <c r="B637" s="31" t="s">
        <v>391</v>
      </c>
      <c r="C637" s="33" t="s">
        <v>421</v>
      </c>
      <c r="D637" s="31" t="s">
        <v>5</v>
      </c>
      <c r="E637" s="31" t="s">
        <v>31</v>
      </c>
      <c r="F637" s="33" t="s">
        <v>2857</v>
      </c>
      <c r="G637" s="32"/>
      <c r="H637" s="32"/>
      <c r="I637" s="32"/>
      <c r="J637" s="32"/>
      <c r="K637" s="32"/>
      <c r="L637" s="32"/>
      <c r="M637" s="32"/>
      <c r="N637" s="32"/>
      <c r="O637" s="32"/>
      <c r="P637" s="32"/>
      <c r="Q637" s="32"/>
      <c r="R637" s="32"/>
      <c r="Y637" s="32"/>
    </row>
    <row r="638">
      <c r="A638" s="31" t="s">
        <v>28</v>
      </c>
      <c r="B638" s="31" t="s">
        <v>391</v>
      </c>
      <c r="C638" s="33" t="s">
        <v>423</v>
      </c>
      <c r="D638" s="31" t="s">
        <v>5</v>
      </c>
      <c r="E638" s="31" t="s">
        <v>31</v>
      </c>
      <c r="F638" s="33" t="s">
        <v>2858</v>
      </c>
      <c r="G638" s="32"/>
      <c r="H638" s="32"/>
      <c r="I638" s="32"/>
      <c r="J638" s="32"/>
      <c r="K638" s="32"/>
      <c r="L638" s="32"/>
      <c r="M638" s="32"/>
      <c r="N638" s="32"/>
      <c r="O638" s="32"/>
      <c r="P638" s="32"/>
      <c r="Q638" s="32"/>
      <c r="R638" s="32"/>
      <c r="Y638" s="32"/>
    </row>
    <row r="639">
      <c r="A639" s="31" t="s">
        <v>28</v>
      </c>
      <c r="B639" s="31" t="s">
        <v>391</v>
      </c>
      <c r="C639" s="33" t="s">
        <v>425</v>
      </c>
      <c r="D639" s="31" t="s">
        <v>5</v>
      </c>
      <c r="E639" s="31" t="s">
        <v>31</v>
      </c>
      <c r="F639" s="33" t="s">
        <v>2859</v>
      </c>
      <c r="G639" s="32"/>
      <c r="H639" s="32"/>
      <c r="I639" s="32"/>
      <c r="J639" s="32"/>
      <c r="K639" s="32"/>
      <c r="L639" s="32"/>
      <c r="M639" s="32"/>
      <c r="N639" s="32"/>
      <c r="O639" s="32"/>
      <c r="P639" s="32"/>
      <c r="Q639" s="32"/>
      <c r="R639" s="32"/>
      <c r="Y639" s="32"/>
    </row>
    <row r="640">
      <c r="A640" s="31" t="s">
        <v>28</v>
      </c>
      <c r="B640" s="31" t="s">
        <v>391</v>
      </c>
      <c r="C640" s="33" t="s">
        <v>427</v>
      </c>
      <c r="D640" s="31" t="s">
        <v>5</v>
      </c>
      <c r="E640" s="31" t="s">
        <v>31</v>
      </c>
      <c r="F640" s="33" t="s">
        <v>2860</v>
      </c>
      <c r="G640" s="32"/>
      <c r="H640" s="32"/>
      <c r="I640" s="32"/>
      <c r="J640" s="32"/>
      <c r="K640" s="32"/>
      <c r="L640" s="32"/>
      <c r="M640" s="32"/>
      <c r="N640" s="32"/>
      <c r="O640" s="32"/>
      <c r="P640" s="32"/>
      <c r="Q640" s="32"/>
      <c r="R640" s="32"/>
      <c r="Y640" s="32"/>
    </row>
    <row r="641">
      <c r="A641" s="31" t="s">
        <v>28</v>
      </c>
      <c r="B641" s="31" t="s">
        <v>391</v>
      </c>
      <c r="C641" s="33" t="s">
        <v>429</v>
      </c>
      <c r="D641" s="31" t="s">
        <v>5</v>
      </c>
      <c r="E641" s="31" t="s">
        <v>31</v>
      </c>
      <c r="F641" s="33" t="s">
        <v>2861</v>
      </c>
      <c r="G641" s="32"/>
      <c r="H641" s="32"/>
      <c r="I641" s="32"/>
      <c r="J641" s="32"/>
      <c r="K641" s="32"/>
      <c r="L641" s="32"/>
      <c r="M641" s="32"/>
      <c r="N641" s="32"/>
      <c r="O641" s="32"/>
      <c r="P641" s="32"/>
      <c r="Q641" s="32"/>
      <c r="R641" s="32"/>
      <c r="Y641" s="32"/>
    </row>
    <row r="642">
      <c r="A642" s="31" t="s">
        <v>28</v>
      </c>
      <c r="B642" s="31" t="s">
        <v>391</v>
      </c>
      <c r="C642" s="33" t="s">
        <v>323</v>
      </c>
      <c r="D642" s="31" t="s">
        <v>5</v>
      </c>
      <c r="E642" s="31" t="s">
        <v>31</v>
      </c>
      <c r="F642" s="33" t="s">
        <v>2862</v>
      </c>
      <c r="G642" s="32"/>
      <c r="H642" s="32"/>
      <c r="I642" s="32"/>
      <c r="J642" s="32"/>
      <c r="K642" s="32"/>
      <c r="L642" s="32"/>
      <c r="M642" s="32"/>
      <c r="N642" s="32"/>
      <c r="O642" s="32"/>
      <c r="P642" s="32"/>
      <c r="Q642" s="32"/>
      <c r="R642" s="32"/>
      <c r="Y642" s="32"/>
    </row>
    <row r="643">
      <c r="A643" s="31" t="s">
        <v>28</v>
      </c>
      <c r="B643" s="31" t="s">
        <v>391</v>
      </c>
      <c r="C643" s="33" t="s">
        <v>432</v>
      </c>
      <c r="D643" s="31" t="s">
        <v>5</v>
      </c>
      <c r="E643" s="31" t="s">
        <v>31</v>
      </c>
      <c r="F643" s="33" t="s">
        <v>2863</v>
      </c>
      <c r="G643" s="32"/>
      <c r="H643" s="32"/>
      <c r="I643" s="32"/>
      <c r="J643" s="32"/>
      <c r="K643" s="32"/>
      <c r="L643" s="32"/>
      <c r="M643" s="32"/>
      <c r="N643" s="32"/>
      <c r="O643" s="32"/>
      <c r="P643" s="32"/>
      <c r="Q643" s="32"/>
      <c r="R643" s="32"/>
      <c r="Y643" s="32"/>
    </row>
    <row r="644">
      <c r="A644" s="31" t="s">
        <v>28</v>
      </c>
      <c r="B644" s="31" t="s">
        <v>391</v>
      </c>
      <c r="C644" s="33" t="s">
        <v>434</v>
      </c>
      <c r="D644" s="31" t="s">
        <v>5</v>
      </c>
      <c r="E644" s="31" t="s">
        <v>31</v>
      </c>
      <c r="F644" s="33" t="s">
        <v>2864</v>
      </c>
      <c r="G644" s="32"/>
      <c r="H644" s="32"/>
      <c r="I644" s="32"/>
      <c r="J644" s="32"/>
      <c r="K644" s="32"/>
      <c r="L644" s="32"/>
      <c r="M644" s="32"/>
      <c r="N644" s="32"/>
      <c r="O644" s="32"/>
      <c r="P644" s="32"/>
      <c r="Q644" s="32"/>
      <c r="R644" s="32"/>
      <c r="Y644" s="32"/>
    </row>
    <row r="645">
      <c r="A645" s="31" t="s">
        <v>28</v>
      </c>
      <c r="B645" s="31" t="s">
        <v>391</v>
      </c>
      <c r="C645" s="33" t="s">
        <v>436</v>
      </c>
      <c r="D645" s="31" t="s">
        <v>5</v>
      </c>
      <c r="E645" s="31" t="s">
        <v>31</v>
      </c>
      <c r="F645" s="33" t="s">
        <v>2865</v>
      </c>
      <c r="G645" s="32"/>
      <c r="H645" s="32"/>
      <c r="I645" s="32"/>
      <c r="J645" s="32"/>
      <c r="K645" s="32"/>
      <c r="L645" s="32"/>
      <c r="M645" s="32"/>
      <c r="N645" s="32"/>
      <c r="O645" s="32"/>
      <c r="P645" s="32"/>
      <c r="Q645" s="32"/>
      <c r="R645" s="32"/>
      <c r="Y645" s="32"/>
    </row>
    <row r="646">
      <c r="A646" s="31" t="s">
        <v>28</v>
      </c>
      <c r="B646" s="31" t="s">
        <v>391</v>
      </c>
      <c r="C646" s="33" t="s">
        <v>438</v>
      </c>
      <c r="D646" s="31" t="s">
        <v>5</v>
      </c>
      <c r="E646" s="31" t="s">
        <v>31</v>
      </c>
      <c r="F646" s="33" t="s">
        <v>2866</v>
      </c>
      <c r="G646" s="32"/>
      <c r="H646" s="32"/>
      <c r="I646" s="32"/>
      <c r="J646" s="32"/>
      <c r="K646" s="32"/>
      <c r="L646" s="32"/>
      <c r="M646" s="32"/>
      <c r="N646" s="32"/>
      <c r="O646" s="32"/>
      <c r="P646" s="32"/>
      <c r="Q646" s="32"/>
      <c r="R646" s="32"/>
      <c r="Y646" s="32"/>
    </row>
    <row r="647">
      <c r="A647" s="31" t="s">
        <v>28</v>
      </c>
      <c r="B647" s="31" t="s">
        <v>391</v>
      </c>
      <c r="C647" s="33" t="s">
        <v>440</v>
      </c>
      <c r="D647" s="31" t="s">
        <v>5</v>
      </c>
      <c r="E647" s="31" t="s">
        <v>31</v>
      </c>
      <c r="F647" s="33" t="s">
        <v>2867</v>
      </c>
      <c r="G647" s="32"/>
      <c r="H647" s="32"/>
      <c r="I647" s="32"/>
      <c r="J647" s="32"/>
      <c r="K647" s="32"/>
      <c r="L647" s="32"/>
      <c r="M647" s="32"/>
      <c r="N647" s="32"/>
      <c r="O647" s="32"/>
      <c r="P647" s="32"/>
      <c r="Q647" s="32"/>
      <c r="R647" s="32"/>
      <c r="Y647" s="32"/>
    </row>
    <row r="648">
      <c r="A648" s="31" t="s">
        <v>28</v>
      </c>
      <c r="B648" s="31" t="s">
        <v>391</v>
      </c>
      <c r="C648" s="33" t="s">
        <v>442</v>
      </c>
      <c r="D648" s="31" t="s">
        <v>5</v>
      </c>
      <c r="E648" s="31" t="s">
        <v>31</v>
      </c>
      <c r="F648" s="33" t="s">
        <v>2868</v>
      </c>
      <c r="G648" s="32"/>
      <c r="H648" s="32"/>
      <c r="I648" s="32"/>
      <c r="J648" s="32"/>
      <c r="K648" s="32"/>
      <c r="L648" s="32"/>
      <c r="M648" s="32"/>
      <c r="N648" s="32"/>
      <c r="O648" s="32"/>
      <c r="P648" s="32"/>
      <c r="Q648" s="32"/>
      <c r="R648" s="32"/>
      <c r="Y648" s="32"/>
    </row>
    <row r="649">
      <c r="A649" s="31" t="s">
        <v>28</v>
      </c>
      <c r="B649" s="31" t="s">
        <v>391</v>
      </c>
      <c r="C649" s="33" t="s">
        <v>444</v>
      </c>
      <c r="D649" s="31" t="s">
        <v>5</v>
      </c>
      <c r="E649" s="31" t="s">
        <v>31</v>
      </c>
      <c r="F649" s="33" t="s">
        <v>2869</v>
      </c>
      <c r="G649" s="32"/>
      <c r="H649" s="32"/>
      <c r="I649" s="32"/>
      <c r="J649" s="32"/>
      <c r="K649" s="32"/>
      <c r="L649" s="32"/>
      <c r="M649" s="32"/>
      <c r="N649" s="32"/>
      <c r="O649" s="32"/>
      <c r="P649" s="32"/>
      <c r="Q649" s="32"/>
      <c r="R649" s="32"/>
      <c r="Y649" s="32"/>
    </row>
    <row r="650">
      <c r="A650" s="31" t="s">
        <v>28</v>
      </c>
      <c r="B650" s="31" t="s">
        <v>391</v>
      </c>
      <c r="C650" s="33" t="s">
        <v>446</v>
      </c>
      <c r="D650" s="31" t="s">
        <v>5</v>
      </c>
      <c r="E650" s="31" t="s">
        <v>31</v>
      </c>
      <c r="F650" s="33" t="s">
        <v>2870</v>
      </c>
      <c r="G650" s="32"/>
      <c r="H650" s="32"/>
      <c r="I650" s="32"/>
      <c r="J650" s="32"/>
      <c r="K650" s="32"/>
      <c r="L650" s="32"/>
      <c r="M650" s="32"/>
      <c r="N650" s="32"/>
      <c r="O650" s="32"/>
      <c r="P650" s="32"/>
      <c r="Q650" s="32"/>
      <c r="R650" s="32"/>
      <c r="Y650" s="32"/>
    </row>
    <row r="651">
      <c r="A651" s="31" t="s">
        <v>28</v>
      </c>
      <c r="B651" s="31" t="s">
        <v>391</v>
      </c>
      <c r="C651" s="33" t="s">
        <v>448</v>
      </c>
      <c r="D651" s="31" t="s">
        <v>5</v>
      </c>
      <c r="E651" s="31" t="s">
        <v>31</v>
      </c>
      <c r="F651" s="33" t="s">
        <v>2871</v>
      </c>
      <c r="G651" s="32"/>
      <c r="H651" s="32"/>
      <c r="I651" s="32"/>
      <c r="J651" s="32"/>
      <c r="K651" s="32"/>
      <c r="L651" s="32"/>
      <c r="M651" s="32"/>
      <c r="N651" s="32"/>
      <c r="O651" s="32"/>
      <c r="P651" s="32"/>
      <c r="Q651" s="32"/>
      <c r="R651" s="32"/>
      <c r="Y651" s="32"/>
    </row>
    <row r="652">
      <c r="A652" s="31" t="s">
        <v>29</v>
      </c>
      <c r="B652" s="31" t="s">
        <v>396</v>
      </c>
      <c r="C652" s="33" t="s">
        <v>1129</v>
      </c>
      <c r="D652" s="31" t="s">
        <v>5</v>
      </c>
      <c r="E652" s="31" t="s">
        <v>31</v>
      </c>
      <c r="F652" s="33" t="s">
        <v>2872</v>
      </c>
      <c r="G652" s="32"/>
      <c r="H652" s="32"/>
      <c r="I652" s="32"/>
      <c r="J652" s="32"/>
      <c r="K652" s="32"/>
      <c r="L652" s="32"/>
      <c r="M652" s="32"/>
      <c r="N652" s="32"/>
      <c r="O652" s="32"/>
      <c r="P652" s="32"/>
      <c r="Q652" s="32"/>
      <c r="R652" s="32"/>
      <c r="Y652" s="32"/>
    </row>
    <row r="653">
      <c r="A653" s="31" t="s">
        <v>29</v>
      </c>
      <c r="B653" s="31" t="s">
        <v>396</v>
      </c>
      <c r="C653" s="33" t="s">
        <v>1130</v>
      </c>
      <c r="D653" s="31" t="s">
        <v>5</v>
      </c>
      <c r="E653" s="31" t="s">
        <v>31</v>
      </c>
      <c r="F653" s="33" t="s">
        <v>2873</v>
      </c>
      <c r="G653" s="32"/>
      <c r="H653" s="32"/>
      <c r="I653" s="32"/>
      <c r="J653" s="32"/>
      <c r="K653" s="32"/>
      <c r="L653" s="32"/>
      <c r="M653" s="32"/>
      <c r="N653" s="32"/>
      <c r="O653" s="32"/>
      <c r="P653" s="32"/>
      <c r="Q653" s="32"/>
      <c r="R653" s="32"/>
      <c r="Y653" s="32"/>
    </row>
    <row r="654">
      <c r="A654" s="31" t="s">
        <v>29</v>
      </c>
      <c r="B654" s="31" t="s">
        <v>396</v>
      </c>
      <c r="C654" s="33" t="s">
        <v>1131</v>
      </c>
      <c r="D654" s="31" t="s">
        <v>5</v>
      </c>
      <c r="E654" s="31" t="s">
        <v>31</v>
      </c>
      <c r="F654" s="33" t="s">
        <v>2874</v>
      </c>
      <c r="G654" s="32"/>
      <c r="H654" s="32"/>
      <c r="I654" s="32"/>
      <c r="J654" s="32"/>
      <c r="K654" s="32"/>
      <c r="L654" s="32"/>
      <c r="M654" s="32"/>
      <c r="N654" s="32"/>
      <c r="O654" s="32"/>
      <c r="P654" s="32"/>
      <c r="Q654" s="32"/>
      <c r="R654" s="32"/>
      <c r="Y654" s="32"/>
    </row>
    <row r="655">
      <c r="A655" s="31" t="s">
        <v>29</v>
      </c>
      <c r="B655" s="31" t="s">
        <v>396</v>
      </c>
      <c r="C655" s="33" t="s">
        <v>1132</v>
      </c>
      <c r="D655" s="31" t="s">
        <v>5</v>
      </c>
      <c r="E655" s="31" t="s">
        <v>31</v>
      </c>
      <c r="F655" s="33" t="s">
        <v>2875</v>
      </c>
      <c r="G655" s="32"/>
      <c r="H655" s="32"/>
      <c r="I655" s="32"/>
      <c r="J655" s="32"/>
      <c r="K655" s="32"/>
      <c r="L655" s="32"/>
      <c r="M655" s="32"/>
      <c r="N655" s="32"/>
      <c r="O655" s="32"/>
      <c r="P655" s="32"/>
      <c r="Q655" s="32"/>
      <c r="R655" s="32"/>
      <c r="Y655" s="32"/>
    </row>
    <row r="656">
      <c r="A656" s="31" t="s">
        <v>29</v>
      </c>
      <c r="B656" s="31" t="s">
        <v>396</v>
      </c>
      <c r="C656" s="33" t="s">
        <v>409</v>
      </c>
      <c r="D656" s="31" t="s">
        <v>5</v>
      </c>
      <c r="E656" s="31" t="s">
        <v>31</v>
      </c>
      <c r="F656" s="33" t="s">
        <v>2876</v>
      </c>
      <c r="G656" s="32"/>
      <c r="H656" s="32"/>
      <c r="I656" s="32"/>
      <c r="J656" s="32"/>
      <c r="K656" s="32"/>
      <c r="L656" s="32"/>
      <c r="M656" s="32"/>
      <c r="N656" s="32"/>
      <c r="O656" s="32"/>
      <c r="P656" s="32"/>
      <c r="Q656" s="32"/>
      <c r="R656" s="32"/>
      <c r="Y656" s="32"/>
    </row>
    <row r="657">
      <c r="A657" s="31" t="s">
        <v>29</v>
      </c>
      <c r="B657" s="31" t="s">
        <v>396</v>
      </c>
      <c r="C657" s="33" t="s">
        <v>411</v>
      </c>
      <c r="D657" s="31" t="s">
        <v>5</v>
      </c>
      <c r="E657" s="31" t="s">
        <v>31</v>
      </c>
      <c r="F657" s="33" t="s">
        <v>2877</v>
      </c>
      <c r="G657" s="32"/>
      <c r="H657" s="32"/>
      <c r="I657" s="32"/>
      <c r="J657" s="32"/>
      <c r="K657" s="32"/>
      <c r="L657" s="32"/>
      <c r="M657" s="32"/>
      <c r="N657" s="32"/>
      <c r="O657" s="32"/>
      <c r="P657" s="32"/>
      <c r="Q657" s="32"/>
      <c r="R657" s="32"/>
      <c r="Y657" s="32"/>
    </row>
    <row r="658">
      <c r="A658" s="31" t="s">
        <v>29</v>
      </c>
      <c r="B658" s="31" t="s">
        <v>396</v>
      </c>
      <c r="C658" s="33" t="s">
        <v>413</v>
      </c>
      <c r="D658" s="31" t="s">
        <v>5</v>
      </c>
      <c r="E658" s="31" t="s">
        <v>31</v>
      </c>
      <c r="F658" s="33" t="s">
        <v>2878</v>
      </c>
      <c r="G658" s="32"/>
      <c r="H658" s="32"/>
      <c r="I658" s="32"/>
      <c r="J658" s="32"/>
      <c r="K658" s="32"/>
      <c r="L658" s="32"/>
      <c r="M658" s="32"/>
      <c r="N658" s="32"/>
      <c r="O658" s="32"/>
      <c r="P658" s="32"/>
      <c r="Q658" s="32"/>
      <c r="R658" s="32"/>
      <c r="Y658" s="32"/>
    </row>
    <row r="659">
      <c r="A659" s="31" t="s">
        <v>29</v>
      </c>
      <c r="B659" s="31" t="s">
        <v>396</v>
      </c>
      <c r="C659" s="33" t="s">
        <v>415</v>
      </c>
      <c r="D659" s="31" t="s">
        <v>5</v>
      </c>
      <c r="E659" s="31" t="s">
        <v>31</v>
      </c>
      <c r="F659" s="33" t="s">
        <v>2879</v>
      </c>
      <c r="G659" s="32"/>
      <c r="H659" s="32"/>
      <c r="I659" s="32"/>
      <c r="J659" s="32"/>
      <c r="K659" s="32"/>
      <c r="L659" s="32"/>
      <c r="M659" s="32"/>
      <c r="N659" s="32"/>
      <c r="O659" s="32"/>
      <c r="P659" s="32"/>
      <c r="Q659" s="32"/>
      <c r="R659" s="32"/>
      <c r="Y659" s="32"/>
    </row>
    <row r="660">
      <c r="A660" s="31" t="s">
        <v>29</v>
      </c>
      <c r="B660" s="31" t="s">
        <v>396</v>
      </c>
      <c r="C660" s="33" t="s">
        <v>417</v>
      </c>
      <c r="D660" s="31" t="s">
        <v>5</v>
      </c>
      <c r="E660" s="31" t="s">
        <v>31</v>
      </c>
      <c r="F660" s="33" t="s">
        <v>2880</v>
      </c>
      <c r="G660" s="32"/>
      <c r="H660" s="32"/>
      <c r="I660" s="32"/>
      <c r="J660" s="32"/>
      <c r="K660" s="32"/>
      <c r="L660" s="32"/>
      <c r="M660" s="32"/>
      <c r="N660" s="32"/>
      <c r="O660" s="32"/>
      <c r="P660" s="32"/>
      <c r="Q660" s="32"/>
      <c r="R660" s="32"/>
      <c r="Y660" s="32"/>
    </row>
    <row r="661">
      <c r="A661" s="31" t="s">
        <v>29</v>
      </c>
      <c r="B661" s="31" t="s">
        <v>396</v>
      </c>
      <c r="C661" s="33" t="s">
        <v>419</v>
      </c>
      <c r="D661" s="31" t="s">
        <v>5</v>
      </c>
      <c r="E661" s="31" t="s">
        <v>31</v>
      </c>
      <c r="F661" s="33" t="s">
        <v>2881</v>
      </c>
      <c r="G661" s="32"/>
      <c r="H661" s="32"/>
      <c r="I661" s="32"/>
      <c r="J661" s="32"/>
      <c r="K661" s="32"/>
      <c r="L661" s="32"/>
      <c r="M661" s="32"/>
      <c r="N661" s="32"/>
      <c r="O661" s="32"/>
      <c r="P661" s="32"/>
      <c r="Q661" s="32"/>
      <c r="R661" s="32"/>
      <c r="Y661" s="32"/>
    </row>
    <row r="662">
      <c r="A662" s="31" t="s">
        <v>29</v>
      </c>
      <c r="B662" s="31" t="s">
        <v>396</v>
      </c>
      <c r="C662" s="33" t="s">
        <v>421</v>
      </c>
      <c r="D662" s="31" t="s">
        <v>5</v>
      </c>
      <c r="E662" s="31" t="s">
        <v>31</v>
      </c>
      <c r="F662" s="33" t="s">
        <v>2882</v>
      </c>
      <c r="G662" s="32"/>
      <c r="H662" s="32"/>
      <c r="I662" s="32"/>
      <c r="J662" s="32"/>
      <c r="K662" s="32"/>
      <c r="L662" s="32"/>
      <c r="M662" s="32"/>
      <c r="N662" s="32"/>
      <c r="O662" s="32"/>
      <c r="P662" s="32"/>
      <c r="Q662" s="32"/>
      <c r="R662" s="32"/>
      <c r="Y662" s="32"/>
    </row>
    <row r="663">
      <c r="A663" s="31" t="s">
        <v>29</v>
      </c>
      <c r="B663" s="31" t="s">
        <v>396</v>
      </c>
      <c r="C663" s="33" t="s">
        <v>423</v>
      </c>
      <c r="D663" s="31" t="s">
        <v>5</v>
      </c>
      <c r="E663" s="31" t="s">
        <v>31</v>
      </c>
      <c r="F663" s="33" t="s">
        <v>2883</v>
      </c>
      <c r="G663" s="32"/>
      <c r="H663" s="32"/>
      <c r="I663" s="32"/>
      <c r="J663" s="32"/>
      <c r="K663" s="32"/>
      <c r="L663" s="32"/>
      <c r="M663" s="32"/>
      <c r="N663" s="32"/>
      <c r="O663" s="32"/>
      <c r="P663" s="32"/>
      <c r="Q663" s="32"/>
      <c r="R663" s="32"/>
      <c r="Y663" s="32"/>
    </row>
    <row r="664">
      <c r="A664" s="31" t="s">
        <v>29</v>
      </c>
      <c r="B664" s="31" t="s">
        <v>396</v>
      </c>
      <c r="C664" s="33" t="s">
        <v>425</v>
      </c>
      <c r="D664" s="31" t="s">
        <v>5</v>
      </c>
      <c r="E664" s="31" t="s">
        <v>31</v>
      </c>
      <c r="F664" s="33" t="s">
        <v>2884</v>
      </c>
      <c r="G664" s="32"/>
      <c r="H664" s="32"/>
      <c r="I664" s="32"/>
      <c r="J664" s="32"/>
      <c r="K664" s="32"/>
      <c r="L664" s="32"/>
      <c r="M664" s="32"/>
      <c r="N664" s="32"/>
      <c r="O664" s="32"/>
      <c r="P664" s="32"/>
      <c r="Q664" s="32"/>
      <c r="R664" s="32"/>
      <c r="Y664" s="32"/>
    </row>
    <row r="665">
      <c r="A665" s="31" t="s">
        <v>29</v>
      </c>
      <c r="B665" s="31" t="s">
        <v>396</v>
      </c>
      <c r="C665" s="33" t="s">
        <v>427</v>
      </c>
      <c r="D665" s="31" t="s">
        <v>5</v>
      </c>
      <c r="E665" s="31" t="s">
        <v>31</v>
      </c>
      <c r="F665" s="33" t="s">
        <v>2885</v>
      </c>
      <c r="G665" s="32"/>
      <c r="H665" s="32"/>
      <c r="I665" s="32"/>
      <c r="J665" s="32"/>
      <c r="K665" s="32"/>
      <c r="L665" s="32"/>
      <c r="M665" s="32"/>
      <c r="N665" s="32"/>
      <c r="O665" s="32"/>
      <c r="P665" s="32"/>
      <c r="Q665" s="32"/>
      <c r="R665" s="32"/>
      <c r="Y665" s="32"/>
    </row>
    <row r="666">
      <c r="A666" s="31" t="s">
        <v>29</v>
      </c>
      <c r="B666" s="31" t="s">
        <v>396</v>
      </c>
      <c r="C666" s="33" t="s">
        <v>429</v>
      </c>
      <c r="D666" s="31" t="s">
        <v>5</v>
      </c>
      <c r="E666" s="31" t="s">
        <v>31</v>
      </c>
      <c r="F666" s="33" t="s">
        <v>2886</v>
      </c>
      <c r="G666" s="32"/>
      <c r="H666" s="32"/>
      <c r="I666" s="32"/>
      <c r="J666" s="32"/>
      <c r="K666" s="32"/>
      <c r="L666" s="32"/>
      <c r="M666" s="32"/>
      <c r="N666" s="32"/>
      <c r="O666" s="32"/>
      <c r="P666" s="32"/>
      <c r="Q666" s="32"/>
      <c r="R666" s="32"/>
      <c r="Y666" s="32"/>
    </row>
    <row r="667">
      <c r="A667" s="31" t="s">
        <v>29</v>
      </c>
      <c r="B667" s="31" t="s">
        <v>396</v>
      </c>
      <c r="C667" s="33" t="s">
        <v>323</v>
      </c>
      <c r="D667" s="31" t="s">
        <v>5</v>
      </c>
      <c r="E667" s="31" t="s">
        <v>31</v>
      </c>
      <c r="F667" s="33" t="s">
        <v>2887</v>
      </c>
      <c r="G667" s="32"/>
      <c r="H667" s="32"/>
      <c r="I667" s="32"/>
      <c r="J667" s="32"/>
      <c r="K667" s="32"/>
      <c r="L667" s="32"/>
      <c r="M667" s="32"/>
      <c r="N667" s="32"/>
      <c r="O667" s="32"/>
      <c r="P667" s="32"/>
      <c r="Q667" s="32"/>
      <c r="R667" s="32"/>
      <c r="Y667" s="32"/>
    </row>
    <row r="668">
      <c r="A668" s="31" t="s">
        <v>29</v>
      </c>
      <c r="B668" s="31" t="s">
        <v>396</v>
      </c>
      <c r="C668" s="33" t="s">
        <v>432</v>
      </c>
      <c r="D668" s="31" t="s">
        <v>5</v>
      </c>
      <c r="E668" s="31" t="s">
        <v>31</v>
      </c>
      <c r="F668" s="33" t="s">
        <v>2888</v>
      </c>
      <c r="G668" s="32"/>
      <c r="H668" s="32"/>
      <c r="I668" s="32"/>
      <c r="J668" s="32"/>
      <c r="K668" s="32"/>
      <c r="L668" s="32"/>
      <c r="M668" s="32"/>
      <c r="N668" s="32"/>
      <c r="O668" s="32"/>
      <c r="P668" s="32"/>
      <c r="Q668" s="32"/>
      <c r="R668" s="32"/>
      <c r="Y668" s="32"/>
    </row>
    <row r="669">
      <c r="A669" s="31" t="s">
        <v>29</v>
      </c>
      <c r="B669" s="31" t="s">
        <v>396</v>
      </c>
      <c r="C669" s="33" t="s">
        <v>434</v>
      </c>
      <c r="D669" s="31" t="s">
        <v>5</v>
      </c>
      <c r="E669" s="31" t="s">
        <v>31</v>
      </c>
      <c r="F669" s="33" t="s">
        <v>2889</v>
      </c>
      <c r="G669" s="32"/>
      <c r="H669" s="32"/>
      <c r="I669" s="32"/>
      <c r="J669" s="32"/>
      <c r="K669" s="32"/>
      <c r="L669" s="32"/>
      <c r="M669" s="32"/>
      <c r="N669" s="32"/>
      <c r="O669" s="32"/>
      <c r="P669" s="32"/>
      <c r="Q669" s="32"/>
      <c r="R669" s="32"/>
      <c r="Y669" s="32"/>
    </row>
    <row r="670">
      <c r="A670" s="31" t="s">
        <v>29</v>
      </c>
      <c r="B670" s="31" t="s">
        <v>396</v>
      </c>
      <c r="C670" s="33" t="s">
        <v>436</v>
      </c>
      <c r="D670" s="31" t="s">
        <v>5</v>
      </c>
      <c r="E670" s="31" t="s">
        <v>31</v>
      </c>
      <c r="F670" s="33" t="s">
        <v>2890</v>
      </c>
      <c r="G670" s="32"/>
      <c r="H670" s="32"/>
      <c r="I670" s="32"/>
      <c r="J670" s="32"/>
      <c r="K670" s="32"/>
      <c r="L670" s="32"/>
      <c r="M670" s="32"/>
      <c r="N670" s="32"/>
      <c r="O670" s="32"/>
      <c r="P670" s="32"/>
      <c r="Q670" s="32"/>
      <c r="R670" s="32"/>
      <c r="Y670" s="32"/>
    </row>
    <row r="671">
      <c r="A671" s="31" t="s">
        <v>29</v>
      </c>
      <c r="B671" s="31" t="s">
        <v>396</v>
      </c>
      <c r="C671" s="33" t="s">
        <v>438</v>
      </c>
      <c r="D671" s="31" t="s">
        <v>5</v>
      </c>
      <c r="E671" s="31" t="s">
        <v>31</v>
      </c>
      <c r="F671" s="33" t="s">
        <v>2891</v>
      </c>
      <c r="G671" s="32"/>
      <c r="H671" s="32"/>
      <c r="I671" s="32"/>
      <c r="J671" s="32"/>
      <c r="K671" s="32"/>
      <c r="L671" s="32"/>
      <c r="M671" s="32"/>
      <c r="N671" s="32"/>
      <c r="O671" s="32"/>
      <c r="P671" s="32"/>
      <c r="Q671" s="32"/>
      <c r="R671" s="32"/>
      <c r="Y671" s="32"/>
    </row>
    <row r="672">
      <c r="A672" s="31" t="s">
        <v>29</v>
      </c>
      <c r="B672" s="31" t="s">
        <v>396</v>
      </c>
      <c r="C672" s="33" t="s">
        <v>440</v>
      </c>
      <c r="D672" s="31" t="s">
        <v>5</v>
      </c>
      <c r="E672" s="31" t="s">
        <v>31</v>
      </c>
      <c r="F672" s="33" t="s">
        <v>2892</v>
      </c>
      <c r="G672" s="32"/>
      <c r="H672" s="32"/>
      <c r="I672" s="32"/>
      <c r="J672" s="32"/>
      <c r="K672" s="32"/>
      <c r="L672" s="32"/>
      <c r="M672" s="32"/>
      <c r="N672" s="32"/>
      <c r="O672" s="32"/>
      <c r="P672" s="32"/>
      <c r="Q672" s="32"/>
      <c r="R672" s="32"/>
      <c r="Y672" s="32"/>
    </row>
    <row r="673">
      <c r="A673" s="31" t="s">
        <v>29</v>
      </c>
      <c r="B673" s="31" t="s">
        <v>396</v>
      </c>
      <c r="C673" s="33" t="s">
        <v>442</v>
      </c>
      <c r="D673" s="31" t="s">
        <v>5</v>
      </c>
      <c r="E673" s="31" t="s">
        <v>31</v>
      </c>
      <c r="F673" s="33" t="s">
        <v>2893</v>
      </c>
      <c r="G673" s="32"/>
      <c r="H673" s="32"/>
      <c r="I673" s="32"/>
      <c r="J673" s="32"/>
      <c r="K673" s="32"/>
      <c r="L673" s="32"/>
      <c r="M673" s="32"/>
      <c r="N673" s="32"/>
      <c r="O673" s="32"/>
      <c r="P673" s="32"/>
      <c r="Q673" s="32"/>
      <c r="R673" s="32"/>
      <c r="Y673" s="32"/>
    </row>
    <row r="674">
      <c r="A674" s="31" t="s">
        <v>29</v>
      </c>
      <c r="B674" s="31" t="s">
        <v>396</v>
      </c>
      <c r="C674" s="33" t="s">
        <v>444</v>
      </c>
      <c r="D674" s="31" t="s">
        <v>5</v>
      </c>
      <c r="E674" s="31" t="s">
        <v>31</v>
      </c>
      <c r="F674" s="33" t="s">
        <v>2894</v>
      </c>
      <c r="G674" s="32"/>
      <c r="H674" s="32"/>
      <c r="I674" s="32"/>
      <c r="J674" s="32"/>
      <c r="K674" s="32"/>
      <c r="L674" s="32"/>
      <c r="M674" s="32"/>
      <c r="N674" s="32"/>
      <c r="O674" s="32"/>
      <c r="P674" s="32"/>
      <c r="Q674" s="32"/>
      <c r="R674" s="32"/>
      <c r="Y674" s="32"/>
    </row>
    <row r="675">
      <c r="A675" s="31" t="s">
        <v>29</v>
      </c>
      <c r="B675" s="31" t="s">
        <v>396</v>
      </c>
      <c r="C675" s="33" t="s">
        <v>446</v>
      </c>
      <c r="D675" s="31" t="s">
        <v>5</v>
      </c>
      <c r="E675" s="31" t="s">
        <v>31</v>
      </c>
      <c r="F675" s="33" t="s">
        <v>2895</v>
      </c>
      <c r="G675" s="32"/>
      <c r="H675" s="32"/>
      <c r="I675" s="32"/>
      <c r="J675" s="32"/>
      <c r="K675" s="32"/>
      <c r="L675" s="32"/>
      <c r="M675" s="32"/>
      <c r="N675" s="32"/>
      <c r="O675" s="32"/>
      <c r="P675" s="32"/>
      <c r="Q675" s="32"/>
      <c r="R675" s="32"/>
      <c r="Y675" s="32"/>
    </row>
    <row r="676">
      <c r="A676" s="31" t="s">
        <v>29</v>
      </c>
      <c r="B676" s="31" t="s">
        <v>396</v>
      </c>
      <c r="C676" s="33" t="s">
        <v>448</v>
      </c>
      <c r="D676" s="31" t="s">
        <v>5</v>
      </c>
      <c r="E676" s="31" t="s">
        <v>31</v>
      </c>
      <c r="F676" s="33" t="s">
        <v>2896</v>
      </c>
      <c r="G676" s="32"/>
      <c r="H676" s="32"/>
      <c r="I676" s="32"/>
      <c r="J676" s="32"/>
      <c r="K676" s="32"/>
      <c r="L676" s="32"/>
      <c r="M676" s="32"/>
      <c r="N676" s="32"/>
      <c r="O676" s="32"/>
      <c r="P676" s="32"/>
      <c r="Q676" s="32"/>
      <c r="R676" s="32"/>
      <c r="Y676" s="32"/>
    </row>
    <row r="677">
      <c r="A677" s="31" t="s">
        <v>30</v>
      </c>
      <c r="B677" s="31" t="s">
        <v>376</v>
      </c>
      <c r="C677" s="33" t="s">
        <v>1129</v>
      </c>
      <c r="D677" s="31" t="s">
        <v>5</v>
      </c>
      <c r="E677" s="31" t="s">
        <v>31</v>
      </c>
      <c r="F677" s="33" t="s">
        <v>2897</v>
      </c>
      <c r="G677" s="32"/>
      <c r="H677" s="32"/>
      <c r="I677" s="32"/>
      <c r="J677" s="32"/>
      <c r="K677" s="32"/>
      <c r="L677" s="32"/>
      <c r="M677" s="32"/>
      <c r="N677" s="32"/>
      <c r="O677" s="32"/>
      <c r="P677" s="32"/>
      <c r="Q677" s="32"/>
      <c r="R677" s="32"/>
      <c r="Y677" s="32"/>
    </row>
    <row r="678">
      <c r="A678" s="31" t="s">
        <v>30</v>
      </c>
      <c r="B678" s="31" t="s">
        <v>376</v>
      </c>
      <c r="C678" s="33" t="s">
        <v>1130</v>
      </c>
      <c r="D678" s="31" t="s">
        <v>5</v>
      </c>
      <c r="E678" s="31" t="s">
        <v>31</v>
      </c>
      <c r="F678" s="33" t="s">
        <v>2898</v>
      </c>
      <c r="G678" s="32"/>
      <c r="H678" s="32"/>
      <c r="I678" s="32"/>
      <c r="J678" s="32"/>
      <c r="K678" s="32"/>
      <c r="L678" s="32"/>
      <c r="M678" s="32"/>
      <c r="N678" s="32"/>
      <c r="O678" s="32"/>
      <c r="P678" s="32"/>
      <c r="Q678" s="32"/>
      <c r="R678" s="32"/>
      <c r="Y678" s="32"/>
    </row>
    <row r="679">
      <c r="A679" s="31" t="s">
        <v>30</v>
      </c>
      <c r="B679" s="31" t="s">
        <v>376</v>
      </c>
      <c r="C679" s="33" t="s">
        <v>1131</v>
      </c>
      <c r="D679" s="31" t="s">
        <v>5</v>
      </c>
      <c r="E679" s="31" t="s">
        <v>31</v>
      </c>
      <c r="F679" s="33" t="s">
        <v>2899</v>
      </c>
      <c r="G679" s="32"/>
      <c r="H679" s="32"/>
      <c r="I679" s="32"/>
      <c r="J679" s="32"/>
      <c r="K679" s="32"/>
      <c r="L679" s="32"/>
      <c r="M679" s="32"/>
      <c r="N679" s="32"/>
      <c r="O679" s="32"/>
      <c r="P679" s="32"/>
      <c r="Q679" s="32"/>
      <c r="R679" s="32"/>
      <c r="Y679" s="32"/>
    </row>
    <row r="680">
      <c r="A680" s="31" t="s">
        <v>30</v>
      </c>
      <c r="B680" s="31" t="s">
        <v>376</v>
      </c>
      <c r="C680" s="33" t="s">
        <v>1132</v>
      </c>
      <c r="D680" s="31" t="s">
        <v>5</v>
      </c>
      <c r="E680" s="31" t="s">
        <v>31</v>
      </c>
      <c r="F680" s="33" t="s">
        <v>2900</v>
      </c>
      <c r="G680" s="32"/>
      <c r="H680" s="32"/>
      <c r="I680" s="32"/>
      <c r="J680" s="32"/>
      <c r="K680" s="32"/>
      <c r="L680" s="32"/>
      <c r="M680" s="32"/>
      <c r="N680" s="32"/>
      <c r="O680" s="32"/>
      <c r="P680" s="32"/>
      <c r="Q680" s="32"/>
      <c r="R680" s="32"/>
      <c r="Y680" s="32"/>
    </row>
    <row r="681">
      <c r="A681" s="31" t="s">
        <v>30</v>
      </c>
      <c r="B681" s="31" t="s">
        <v>376</v>
      </c>
      <c r="C681" s="33" t="s">
        <v>409</v>
      </c>
      <c r="D681" s="31" t="s">
        <v>5</v>
      </c>
      <c r="E681" s="31" t="s">
        <v>31</v>
      </c>
      <c r="F681" s="33" t="s">
        <v>2901</v>
      </c>
      <c r="G681" s="32"/>
      <c r="H681" s="32"/>
      <c r="I681" s="32"/>
      <c r="J681" s="32"/>
      <c r="K681" s="32"/>
      <c r="L681" s="32"/>
      <c r="M681" s="32"/>
      <c r="N681" s="32"/>
      <c r="O681" s="32"/>
      <c r="P681" s="32"/>
      <c r="Q681" s="32"/>
      <c r="R681" s="32"/>
      <c r="Y681" s="32"/>
    </row>
    <row r="682">
      <c r="A682" s="31" t="s">
        <v>30</v>
      </c>
      <c r="B682" s="31" t="s">
        <v>376</v>
      </c>
      <c r="C682" s="33" t="s">
        <v>411</v>
      </c>
      <c r="D682" s="31" t="s">
        <v>5</v>
      </c>
      <c r="E682" s="31" t="s">
        <v>31</v>
      </c>
      <c r="F682" s="33" t="s">
        <v>2902</v>
      </c>
      <c r="G682" s="32"/>
      <c r="H682" s="32"/>
      <c r="I682" s="32"/>
      <c r="J682" s="32"/>
      <c r="K682" s="32"/>
      <c r="L682" s="32"/>
      <c r="M682" s="32"/>
      <c r="N682" s="32"/>
      <c r="O682" s="32"/>
      <c r="P682" s="32"/>
      <c r="Q682" s="32"/>
      <c r="R682" s="32"/>
      <c r="Y682" s="32"/>
    </row>
    <row r="683">
      <c r="A683" s="31" t="s">
        <v>30</v>
      </c>
      <c r="B683" s="31" t="s">
        <v>376</v>
      </c>
      <c r="C683" s="33" t="s">
        <v>413</v>
      </c>
      <c r="D683" s="31" t="s">
        <v>5</v>
      </c>
      <c r="E683" s="31" t="s">
        <v>31</v>
      </c>
      <c r="F683" s="33" t="s">
        <v>2903</v>
      </c>
      <c r="G683" s="32"/>
      <c r="H683" s="32"/>
      <c r="I683" s="32"/>
      <c r="J683" s="32"/>
      <c r="K683" s="32"/>
      <c r="L683" s="32"/>
      <c r="M683" s="32"/>
      <c r="N683" s="32"/>
      <c r="O683" s="32"/>
      <c r="P683" s="32"/>
      <c r="Q683" s="32"/>
      <c r="R683" s="32"/>
      <c r="Y683" s="32"/>
    </row>
    <row r="684">
      <c r="A684" s="31" t="s">
        <v>30</v>
      </c>
      <c r="B684" s="31" t="s">
        <v>376</v>
      </c>
      <c r="C684" s="33" t="s">
        <v>415</v>
      </c>
      <c r="D684" s="31" t="s">
        <v>5</v>
      </c>
      <c r="E684" s="31" t="s">
        <v>31</v>
      </c>
      <c r="F684" s="33" t="s">
        <v>2904</v>
      </c>
      <c r="G684" s="32"/>
      <c r="H684" s="32"/>
      <c r="I684" s="32"/>
      <c r="J684" s="32"/>
      <c r="K684" s="32"/>
      <c r="L684" s="32"/>
      <c r="M684" s="32"/>
      <c r="N684" s="32"/>
      <c r="O684" s="32"/>
      <c r="P684" s="32"/>
      <c r="Q684" s="32"/>
      <c r="R684" s="32"/>
      <c r="Y684" s="32"/>
    </row>
    <row r="685">
      <c r="A685" s="31" t="s">
        <v>30</v>
      </c>
      <c r="B685" s="31" t="s">
        <v>376</v>
      </c>
      <c r="C685" s="33" t="s">
        <v>417</v>
      </c>
      <c r="D685" s="31" t="s">
        <v>5</v>
      </c>
      <c r="E685" s="31" t="s">
        <v>31</v>
      </c>
      <c r="F685" s="33" t="s">
        <v>2905</v>
      </c>
      <c r="G685" s="32"/>
      <c r="H685" s="32"/>
      <c r="I685" s="32"/>
      <c r="J685" s="32"/>
      <c r="K685" s="32"/>
      <c r="L685" s="32"/>
      <c r="M685" s="32"/>
      <c r="N685" s="32"/>
      <c r="O685" s="32"/>
      <c r="P685" s="32"/>
      <c r="Q685" s="32"/>
      <c r="R685" s="32"/>
      <c r="Y685" s="32"/>
    </row>
    <row r="686">
      <c r="A686" s="31" t="s">
        <v>30</v>
      </c>
      <c r="B686" s="31" t="s">
        <v>376</v>
      </c>
      <c r="C686" s="33" t="s">
        <v>419</v>
      </c>
      <c r="D686" s="31" t="s">
        <v>5</v>
      </c>
      <c r="E686" s="31" t="s">
        <v>31</v>
      </c>
      <c r="F686" s="33" t="s">
        <v>2906</v>
      </c>
      <c r="G686" s="32"/>
      <c r="H686" s="32"/>
      <c r="I686" s="32"/>
      <c r="J686" s="32"/>
      <c r="K686" s="32"/>
      <c r="L686" s="32"/>
      <c r="M686" s="32"/>
      <c r="N686" s="32"/>
      <c r="O686" s="32"/>
      <c r="P686" s="32"/>
      <c r="Q686" s="32"/>
      <c r="R686" s="32"/>
      <c r="Y686" s="32"/>
    </row>
    <row r="687">
      <c r="A687" s="31" t="s">
        <v>30</v>
      </c>
      <c r="B687" s="31" t="s">
        <v>376</v>
      </c>
      <c r="C687" s="33" t="s">
        <v>421</v>
      </c>
      <c r="D687" s="31" t="s">
        <v>5</v>
      </c>
      <c r="E687" s="31" t="s">
        <v>31</v>
      </c>
      <c r="F687" s="33" t="s">
        <v>2907</v>
      </c>
      <c r="G687" s="32"/>
      <c r="H687" s="32"/>
      <c r="I687" s="32"/>
      <c r="J687" s="32"/>
      <c r="K687" s="32"/>
      <c r="L687" s="32"/>
      <c r="M687" s="32"/>
      <c r="N687" s="32"/>
      <c r="O687" s="32"/>
      <c r="P687" s="32"/>
      <c r="Q687" s="32"/>
      <c r="R687" s="32"/>
      <c r="Y687" s="32"/>
    </row>
    <row r="688">
      <c r="A688" s="31" t="s">
        <v>30</v>
      </c>
      <c r="B688" s="31" t="s">
        <v>376</v>
      </c>
      <c r="C688" s="33" t="s">
        <v>423</v>
      </c>
      <c r="D688" s="31" t="s">
        <v>5</v>
      </c>
      <c r="E688" s="31" t="s">
        <v>31</v>
      </c>
      <c r="F688" s="33" t="s">
        <v>2908</v>
      </c>
      <c r="G688" s="32"/>
      <c r="H688" s="32"/>
      <c r="I688" s="32"/>
      <c r="J688" s="32"/>
      <c r="K688" s="32"/>
      <c r="L688" s="32"/>
      <c r="M688" s="32"/>
      <c r="N688" s="32"/>
      <c r="O688" s="32"/>
      <c r="P688" s="32"/>
      <c r="Q688" s="32"/>
      <c r="R688" s="32"/>
      <c r="Y688" s="32"/>
    </row>
    <row r="689">
      <c r="A689" s="31" t="s">
        <v>30</v>
      </c>
      <c r="B689" s="31" t="s">
        <v>376</v>
      </c>
      <c r="C689" s="33" t="s">
        <v>425</v>
      </c>
      <c r="D689" s="31" t="s">
        <v>5</v>
      </c>
      <c r="E689" s="31" t="s">
        <v>31</v>
      </c>
      <c r="F689" s="33" t="s">
        <v>2909</v>
      </c>
      <c r="G689" s="32"/>
      <c r="H689" s="32"/>
      <c r="I689" s="32"/>
      <c r="J689" s="32"/>
      <c r="K689" s="32"/>
      <c r="L689" s="32"/>
      <c r="M689" s="32"/>
      <c r="N689" s="32"/>
      <c r="O689" s="32"/>
      <c r="P689" s="32"/>
      <c r="Q689" s="32"/>
      <c r="R689" s="32"/>
      <c r="Y689" s="32"/>
    </row>
    <row r="690">
      <c r="A690" s="31" t="s">
        <v>30</v>
      </c>
      <c r="B690" s="31" t="s">
        <v>376</v>
      </c>
      <c r="C690" s="33" t="s">
        <v>427</v>
      </c>
      <c r="D690" s="31" t="s">
        <v>5</v>
      </c>
      <c r="E690" s="31" t="s">
        <v>31</v>
      </c>
      <c r="F690" s="33" t="s">
        <v>2910</v>
      </c>
      <c r="G690" s="32"/>
      <c r="H690" s="32"/>
      <c r="I690" s="32"/>
      <c r="J690" s="32"/>
      <c r="K690" s="32"/>
      <c r="L690" s="32"/>
      <c r="M690" s="32"/>
      <c r="N690" s="32"/>
      <c r="O690" s="32"/>
      <c r="P690" s="32"/>
      <c r="Q690" s="32"/>
      <c r="R690" s="32"/>
      <c r="Y690" s="32"/>
    </row>
    <row r="691">
      <c r="A691" s="31" t="s">
        <v>30</v>
      </c>
      <c r="B691" s="31" t="s">
        <v>376</v>
      </c>
      <c r="C691" s="33" t="s">
        <v>429</v>
      </c>
      <c r="D691" s="31" t="s">
        <v>5</v>
      </c>
      <c r="E691" s="31" t="s">
        <v>31</v>
      </c>
      <c r="F691" s="33" t="s">
        <v>2911</v>
      </c>
      <c r="G691" s="32"/>
      <c r="H691" s="32"/>
      <c r="I691" s="32"/>
      <c r="J691" s="32"/>
      <c r="K691" s="32"/>
      <c r="L691" s="32"/>
      <c r="M691" s="32"/>
      <c r="N691" s="32"/>
      <c r="O691" s="32"/>
      <c r="P691" s="32"/>
      <c r="Q691" s="32"/>
      <c r="R691" s="32"/>
      <c r="Y691" s="32"/>
    </row>
    <row r="692">
      <c r="A692" s="31" t="s">
        <v>30</v>
      </c>
      <c r="B692" s="31" t="s">
        <v>376</v>
      </c>
      <c r="C692" s="33" t="s">
        <v>323</v>
      </c>
      <c r="D692" s="31" t="s">
        <v>5</v>
      </c>
      <c r="E692" s="31" t="s">
        <v>31</v>
      </c>
      <c r="F692" s="33" t="s">
        <v>2912</v>
      </c>
      <c r="G692" s="32"/>
      <c r="H692" s="32"/>
      <c r="I692" s="32"/>
      <c r="J692" s="32"/>
      <c r="K692" s="32"/>
      <c r="L692" s="32"/>
      <c r="M692" s="32"/>
      <c r="N692" s="32"/>
      <c r="O692" s="32"/>
      <c r="P692" s="32"/>
      <c r="Q692" s="32"/>
      <c r="R692" s="32"/>
      <c r="Y692" s="32"/>
    </row>
    <row r="693">
      <c r="A693" s="31" t="s">
        <v>30</v>
      </c>
      <c r="B693" s="31" t="s">
        <v>376</v>
      </c>
      <c r="C693" s="33" t="s">
        <v>432</v>
      </c>
      <c r="D693" s="31" t="s">
        <v>5</v>
      </c>
      <c r="E693" s="31" t="s">
        <v>31</v>
      </c>
      <c r="F693" s="33" t="s">
        <v>2913</v>
      </c>
      <c r="G693" s="32"/>
      <c r="H693" s="32"/>
      <c r="I693" s="32"/>
      <c r="J693" s="32"/>
      <c r="K693" s="32"/>
      <c r="L693" s="32"/>
      <c r="M693" s="32"/>
      <c r="N693" s="32"/>
      <c r="O693" s="32"/>
      <c r="P693" s="32"/>
      <c r="Q693" s="32"/>
      <c r="R693" s="32"/>
      <c r="Y693" s="32"/>
    </row>
    <row r="694">
      <c r="A694" s="31" t="s">
        <v>30</v>
      </c>
      <c r="B694" s="31" t="s">
        <v>376</v>
      </c>
      <c r="C694" s="33" t="s">
        <v>434</v>
      </c>
      <c r="D694" s="31" t="s">
        <v>5</v>
      </c>
      <c r="E694" s="31" t="s">
        <v>31</v>
      </c>
      <c r="F694" s="33" t="s">
        <v>2914</v>
      </c>
      <c r="G694" s="32"/>
      <c r="H694" s="32"/>
      <c r="I694" s="32"/>
      <c r="J694" s="32"/>
      <c r="K694" s="32"/>
      <c r="L694" s="32"/>
      <c r="M694" s="32"/>
      <c r="N694" s="32"/>
      <c r="O694" s="32"/>
      <c r="P694" s="32"/>
      <c r="Q694" s="32"/>
      <c r="R694" s="32"/>
      <c r="Y694" s="32"/>
    </row>
    <row r="695">
      <c r="A695" s="31" t="s">
        <v>30</v>
      </c>
      <c r="B695" s="31" t="s">
        <v>376</v>
      </c>
      <c r="C695" s="33" t="s">
        <v>436</v>
      </c>
      <c r="D695" s="31" t="s">
        <v>5</v>
      </c>
      <c r="E695" s="31" t="s">
        <v>31</v>
      </c>
      <c r="F695" s="33" t="s">
        <v>2915</v>
      </c>
      <c r="G695" s="32"/>
      <c r="H695" s="32"/>
      <c r="I695" s="32"/>
      <c r="J695" s="32"/>
      <c r="K695" s="32"/>
      <c r="L695" s="32"/>
      <c r="M695" s="32"/>
      <c r="N695" s="32"/>
      <c r="O695" s="32"/>
      <c r="P695" s="32"/>
      <c r="Q695" s="32"/>
      <c r="R695" s="32"/>
      <c r="Y695" s="32"/>
    </row>
    <row r="696">
      <c r="A696" s="31" t="s">
        <v>30</v>
      </c>
      <c r="B696" s="31" t="s">
        <v>376</v>
      </c>
      <c r="C696" s="33" t="s">
        <v>438</v>
      </c>
      <c r="D696" s="31" t="s">
        <v>5</v>
      </c>
      <c r="E696" s="31" t="s">
        <v>31</v>
      </c>
      <c r="F696" s="33" t="s">
        <v>2916</v>
      </c>
      <c r="G696" s="32"/>
      <c r="H696" s="32"/>
      <c r="I696" s="32"/>
      <c r="J696" s="32"/>
      <c r="K696" s="32"/>
      <c r="L696" s="32"/>
      <c r="M696" s="32"/>
      <c r="N696" s="32"/>
      <c r="O696" s="32"/>
      <c r="P696" s="32"/>
      <c r="Q696" s="32"/>
      <c r="R696" s="32"/>
      <c r="Y696" s="32"/>
    </row>
    <row r="697">
      <c r="A697" s="31" t="s">
        <v>30</v>
      </c>
      <c r="B697" s="31" t="s">
        <v>376</v>
      </c>
      <c r="C697" s="33" t="s">
        <v>440</v>
      </c>
      <c r="D697" s="31" t="s">
        <v>5</v>
      </c>
      <c r="E697" s="31" t="s">
        <v>31</v>
      </c>
      <c r="F697" s="33" t="s">
        <v>2917</v>
      </c>
      <c r="G697" s="32"/>
      <c r="H697" s="32"/>
      <c r="I697" s="32"/>
      <c r="J697" s="32"/>
      <c r="K697" s="32"/>
      <c r="L697" s="32"/>
      <c r="M697" s="32"/>
      <c r="N697" s="32"/>
      <c r="O697" s="32"/>
      <c r="P697" s="32"/>
      <c r="Q697" s="32"/>
      <c r="R697" s="32"/>
      <c r="Y697" s="32"/>
    </row>
    <row r="698">
      <c r="A698" s="31" t="s">
        <v>30</v>
      </c>
      <c r="B698" s="31" t="s">
        <v>376</v>
      </c>
      <c r="C698" s="33" t="s">
        <v>442</v>
      </c>
      <c r="D698" s="31" t="s">
        <v>5</v>
      </c>
      <c r="E698" s="31" t="s">
        <v>31</v>
      </c>
      <c r="F698" s="33" t="s">
        <v>2918</v>
      </c>
      <c r="G698" s="32"/>
      <c r="H698" s="32"/>
      <c r="I698" s="32"/>
      <c r="J698" s="32"/>
      <c r="K698" s="32"/>
      <c r="L698" s="32"/>
      <c r="M698" s="32"/>
      <c r="N698" s="32"/>
      <c r="O698" s="32"/>
      <c r="P698" s="32"/>
      <c r="Q698" s="32"/>
      <c r="R698" s="32"/>
      <c r="Y698" s="32"/>
    </row>
    <row r="699">
      <c r="A699" s="31" t="s">
        <v>30</v>
      </c>
      <c r="B699" s="31" t="s">
        <v>376</v>
      </c>
      <c r="C699" s="33" t="s">
        <v>444</v>
      </c>
      <c r="D699" s="31" t="s">
        <v>5</v>
      </c>
      <c r="E699" s="31" t="s">
        <v>31</v>
      </c>
      <c r="F699" s="33" t="s">
        <v>2919</v>
      </c>
      <c r="G699" s="32"/>
      <c r="H699" s="32"/>
      <c r="I699" s="32"/>
      <c r="J699" s="32"/>
      <c r="K699" s="32"/>
      <c r="L699" s="32"/>
      <c r="M699" s="32"/>
      <c r="N699" s="32"/>
      <c r="O699" s="32"/>
      <c r="P699" s="32"/>
      <c r="Q699" s="32"/>
      <c r="R699" s="32"/>
      <c r="Y699" s="32"/>
    </row>
    <row r="700">
      <c r="A700" s="31" t="s">
        <v>30</v>
      </c>
      <c r="B700" s="31" t="s">
        <v>376</v>
      </c>
      <c r="C700" s="33" t="s">
        <v>446</v>
      </c>
      <c r="D700" s="31" t="s">
        <v>5</v>
      </c>
      <c r="E700" s="31" t="s">
        <v>31</v>
      </c>
      <c r="F700" s="33" t="s">
        <v>2920</v>
      </c>
      <c r="G700" s="32"/>
      <c r="H700" s="32"/>
      <c r="I700" s="32"/>
      <c r="J700" s="32"/>
      <c r="K700" s="32"/>
      <c r="L700" s="32"/>
      <c r="M700" s="32"/>
      <c r="N700" s="32"/>
      <c r="O700" s="32"/>
      <c r="P700" s="32"/>
      <c r="Q700" s="32"/>
      <c r="R700" s="32"/>
      <c r="Y700" s="32"/>
    </row>
    <row r="701">
      <c r="A701" s="31" t="s">
        <v>30</v>
      </c>
      <c r="B701" s="31" t="s">
        <v>376</v>
      </c>
      <c r="C701" s="33" t="s">
        <v>448</v>
      </c>
      <c r="D701" s="31" t="s">
        <v>5</v>
      </c>
      <c r="E701" s="31" t="s">
        <v>31</v>
      </c>
      <c r="F701" s="33" t="s">
        <v>2921</v>
      </c>
      <c r="G701" s="32"/>
      <c r="H701" s="32"/>
      <c r="I701" s="32"/>
      <c r="J701" s="32"/>
      <c r="K701" s="32"/>
      <c r="L701" s="32"/>
      <c r="M701" s="32"/>
      <c r="N701" s="32"/>
      <c r="O701" s="32"/>
      <c r="P701" s="32"/>
      <c r="Q701" s="32"/>
      <c r="R701" s="32"/>
      <c r="Y701" s="32"/>
    </row>
    <row r="702">
      <c r="A702" s="31" t="s">
        <v>31</v>
      </c>
      <c r="B702" s="31" t="s">
        <v>407</v>
      </c>
      <c r="C702" s="33" t="s">
        <v>1129</v>
      </c>
      <c r="D702" s="31" t="s">
        <v>5</v>
      </c>
      <c r="E702" s="31" t="s">
        <v>31</v>
      </c>
      <c r="F702" s="33" t="s">
        <v>2922</v>
      </c>
      <c r="G702" s="32"/>
      <c r="H702" s="32"/>
      <c r="I702" s="32"/>
      <c r="J702" s="32"/>
      <c r="K702" s="32"/>
      <c r="L702" s="32"/>
      <c r="M702" s="32"/>
      <c r="N702" s="32"/>
      <c r="O702" s="32"/>
      <c r="P702" s="32"/>
      <c r="Q702" s="32"/>
      <c r="R702" s="32"/>
      <c r="Y702" s="32"/>
    </row>
    <row r="703">
      <c r="A703" s="31" t="s">
        <v>31</v>
      </c>
      <c r="B703" s="31" t="s">
        <v>407</v>
      </c>
      <c r="C703" s="33" t="s">
        <v>1130</v>
      </c>
      <c r="D703" s="31" t="s">
        <v>5</v>
      </c>
      <c r="E703" s="31" t="s">
        <v>31</v>
      </c>
      <c r="F703" s="33" t="s">
        <v>2923</v>
      </c>
      <c r="G703" s="32"/>
      <c r="H703" s="32"/>
      <c r="I703" s="32"/>
      <c r="J703" s="32"/>
      <c r="K703" s="32"/>
      <c r="L703" s="32"/>
      <c r="M703" s="32"/>
      <c r="N703" s="32"/>
      <c r="O703" s="32"/>
      <c r="P703" s="32"/>
      <c r="Q703" s="32"/>
      <c r="R703" s="32"/>
      <c r="Y703" s="32"/>
    </row>
    <row r="704">
      <c r="A704" s="31" t="s">
        <v>31</v>
      </c>
      <c r="B704" s="31" t="s">
        <v>407</v>
      </c>
      <c r="C704" s="33" t="s">
        <v>1131</v>
      </c>
      <c r="D704" s="31" t="s">
        <v>5</v>
      </c>
      <c r="E704" s="31" t="s">
        <v>31</v>
      </c>
      <c r="F704" s="33" t="s">
        <v>2924</v>
      </c>
      <c r="G704" s="32"/>
      <c r="H704" s="32"/>
      <c r="I704" s="32"/>
      <c r="J704" s="32"/>
      <c r="K704" s="32"/>
      <c r="L704" s="32"/>
      <c r="M704" s="32"/>
      <c r="N704" s="32"/>
      <c r="O704" s="32"/>
      <c r="P704" s="32"/>
      <c r="Q704" s="32"/>
      <c r="R704" s="32"/>
      <c r="Y704" s="32"/>
    </row>
    <row r="705">
      <c r="A705" s="31" t="s">
        <v>31</v>
      </c>
      <c r="B705" s="31" t="s">
        <v>407</v>
      </c>
      <c r="C705" s="33" t="s">
        <v>1132</v>
      </c>
      <c r="D705" s="31" t="s">
        <v>5</v>
      </c>
      <c r="E705" s="31" t="s">
        <v>31</v>
      </c>
      <c r="F705" s="33" t="s">
        <v>2925</v>
      </c>
      <c r="G705" s="32"/>
      <c r="H705" s="32"/>
      <c r="I705" s="32"/>
      <c r="J705" s="32"/>
      <c r="K705" s="32"/>
      <c r="L705" s="32"/>
      <c r="M705" s="32"/>
      <c r="N705" s="32"/>
      <c r="O705" s="32"/>
      <c r="P705" s="32"/>
      <c r="Q705" s="32"/>
      <c r="R705" s="32"/>
      <c r="Y705" s="32"/>
    </row>
    <row r="706">
      <c r="A706" s="31" t="s">
        <v>31</v>
      </c>
      <c r="B706" s="31" t="s">
        <v>407</v>
      </c>
      <c r="C706" s="33" t="s">
        <v>409</v>
      </c>
      <c r="D706" s="31" t="s">
        <v>5</v>
      </c>
      <c r="E706" s="31" t="s">
        <v>31</v>
      </c>
      <c r="F706" s="33" t="s">
        <v>2926</v>
      </c>
      <c r="G706" s="32"/>
      <c r="H706" s="32"/>
      <c r="I706" s="32"/>
      <c r="J706" s="32"/>
      <c r="K706" s="32"/>
      <c r="L706" s="32"/>
      <c r="M706" s="32"/>
      <c r="N706" s="32"/>
      <c r="O706" s="32"/>
      <c r="P706" s="32"/>
      <c r="Q706" s="32"/>
      <c r="R706" s="32"/>
      <c r="Y706" s="32"/>
    </row>
    <row r="707">
      <c r="A707" s="31" t="s">
        <v>31</v>
      </c>
      <c r="B707" s="31" t="s">
        <v>407</v>
      </c>
      <c r="C707" s="33" t="s">
        <v>411</v>
      </c>
      <c r="D707" s="31" t="s">
        <v>5</v>
      </c>
      <c r="E707" s="31" t="s">
        <v>31</v>
      </c>
      <c r="F707" s="33" t="s">
        <v>2927</v>
      </c>
      <c r="G707" s="32"/>
      <c r="H707" s="32"/>
      <c r="I707" s="32"/>
      <c r="J707" s="32"/>
      <c r="K707" s="32"/>
      <c r="L707" s="32"/>
      <c r="M707" s="32"/>
      <c r="N707" s="32"/>
      <c r="O707" s="32"/>
      <c r="P707" s="32"/>
      <c r="Q707" s="32"/>
      <c r="R707" s="32"/>
      <c r="Y707" s="32"/>
    </row>
    <row r="708">
      <c r="A708" s="31" t="s">
        <v>31</v>
      </c>
      <c r="B708" s="31" t="s">
        <v>407</v>
      </c>
      <c r="C708" s="33" t="s">
        <v>413</v>
      </c>
      <c r="D708" s="31" t="s">
        <v>5</v>
      </c>
      <c r="E708" s="31" t="s">
        <v>31</v>
      </c>
      <c r="F708" s="33" t="s">
        <v>2928</v>
      </c>
      <c r="G708" s="32"/>
      <c r="H708" s="32"/>
      <c r="I708" s="32"/>
      <c r="J708" s="32"/>
      <c r="K708" s="32"/>
      <c r="L708" s="32"/>
      <c r="M708" s="32"/>
      <c r="N708" s="32"/>
      <c r="O708" s="32"/>
      <c r="P708" s="32"/>
      <c r="Q708" s="32"/>
      <c r="R708" s="32"/>
      <c r="Y708" s="32"/>
    </row>
    <row r="709">
      <c r="A709" s="31" t="s">
        <v>31</v>
      </c>
      <c r="B709" s="31" t="s">
        <v>407</v>
      </c>
      <c r="C709" s="33" t="s">
        <v>415</v>
      </c>
      <c r="D709" s="31" t="s">
        <v>5</v>
      </c>
      <c r="E709" s="31" t="s">
        <v>31</v>
      </c>
      <c r="F709" s="33" t="s">
        <v>2929</v>
      </c>
      <c r="G709" s="32"/>
      <c r="H709" s="32"/>
      <c r="I709" s="32"/>
      <c r="J709" s="32"/>
      <c r="K709" s="32"/>
      <c r="L709" s="32"/>
      <c r="M709" s="32"/>
      <c r="N709" s="32"/>
      <c r="O709" s="32"/>
      <c r="P709" s="32"/>
      <c r="Q709" s="32"/>
      <c r="R709" s="32"/>
      <c r="Y709" s="32"/>
    </row>
    <row r="710">
      <c r="A710" s="31" t="s">
        <v>31</v>
      </c>
      <c r="B710" s="31" t="s">
        <v>407</v>
      </c>
      <c r="C710" s="33" t="s">
        <v>417</v>
      </c>
      <c r="D710" s="31" t="s">
        <v>5</v>
      </c>
      <c r="E710" s="31" t="s">
        <v>31</v>
      </c>
      <c r="F710" s="33" t="s">
        <v>2930</v>
      </c>
      <c r="G710" s="32"/>
      <c r="H710" s="32"/>
      <c r="I710" s="32"/>
      <c r="J710" s="32"/>
      <c r="K710" s="32"/>
      <c r="L710" s="32"/>
      <c r="M710" s="32"/>
      <c r="N710" s="32"/>
      <c r="O710" s="32"/>
      <c r="P710" s="32"/>
      <c r="Q710" s="32"/>
      <c r="R710" s="32"/>
      <c r="Y710" s="32"/>
    </row>
    <row r="711">
      <c r="A711" s="31" t="s">
        <v>31</v>
      </c>
      <c r="B711" s="31" t="s">
        <v>407</v>
      </c>
      <c r="C711" s="33" t="s">
        <v>419</v>
      </c>
      <c r="D711" s="31" t="s">
        <v>5</v>
      </c>
      <c r="E711" s="31" t="s">
        <v>31</v>
      </c>
      <c r="F711" s="33" t="s">
        <v>2931</v>
      </c>
      <c r="G711" s="32"/>
      <c r="H711" s="32"/>
      <c r="I711" s="32"/>
      <c r="J711" s="32"/>
      <c r="K711" s="32"/>
      <c r="L711" s="32"/>
      <c r="M711" s="32"/>
      <c r="N711" s="32"/>
      <c r="O711" s="32"/>
      <c r="P711" s="32"/>
      <c r="Q711" s="32"/>
      <c r="R711" s="32"/>
      <c r="Y711" s="32"/>
    </row>
    <row r="712">
      <c r="A712" s="31" t="s">
        <v>31</v>
      </c>
      <c r="B712" s="31" t="s">
        <v>407</v>
      </c>
      <c r="C712" s="33" t="s">
        <v>421</v>
      </c>
      <c r="D712" s="31" t="s">
        <v>5</v>
      </c>
      <c r="E712" s="31" t="s">
        <v>31</v>
      </c>
      <c r="F712" s="33" t="s">
        <v>2932</v>
      </c>
      <c r="G712" s="32"/>
      <c r="H712" s="32"/>
      <c r="I712" s="32"/>
      <c r="J712" s="32"/>
      <c r="K712" s="32"/>
      <c r="L712" s="32"/>
      <c r="M712" s="32"/>
      <c r="N712" s="32"/>
      <c r="O712" s="32"/>
      <c r="P712" s="32"/>
      <c r="Q712" s="32"/>
      <c r="R712" s="32"/>
      <c r="Y712" s="32"/>
    </row>
    <row r="713">
      <c r="A713" s="31" t="s">
        <v>31</v>
      </c>
      <c r="B713" s="31" t="s">
        <v>407</v>
      </c>
      <c r="C713" s="33" t="s">
        <v>423</v>
      </c>
      <c r="D713" s="31" t="s">
        <v>5</v>
      </c>
      <c r="E713" s="31" t="s">
        <v>31</v>
      </c>
      <c r="F713" s="33" t="s">
        <v>2933</v>
      </c>
      <c r="G713" s="32"/>
      <c r="H713" s="32"/>
      <c r="I713" s="32"/>
      <c r="J713" s="32"/>
      <c r="K713" s="32"/>
      <c r="L713" s="32"/>
      <c r="M713" s="32"/>
      <c r="N713" s="32"/>
      <c r="O713" s="32"/>
      <c r="P713" s="32"/>
      <c r="Q713" s="32"/>
      <c r="R713" s="32"/>
      <c r="Y713" s="32"/>
    </row>
    <row r="714">
      <c r="A714" s="31" t="s">
        <v>31</v>
      </c>
      <c r="B714" s="31" t="s">
        <v>407</v>
      </c>
      <c r="C714" s="33" t="s">
        <v>425</v>
      </c>
      <c r="D714" s="31" t="s">
        <v>5</v>
      </c>
      <c r="E714" s="31" t="s">
        <v>31</v>
      </c>
      <c r="F714" s="33" t="s">
        <v>2934</v>
      </c>
      <c r="G714" s="32"/>
      <c r="H714" s="32"/>
      <c r="I714" s="32"/>
      <c r="J714" s="32"/>
      <c r="K714" s="32"/>
      <c r="L714" s="32"/>
      <c r="M714" s="32"/>
      <c r="N714" s="32"/>
      <c r="O714" s="32"/>
      <c r="P714" s="32"/>
      <c r="Q714" s="32"/>
      <c r="R714" s="32"/>
      <c r="Y714" s="32"/>
    </row>
    <row r="715">
      <c r="A715" s="31" t="s">
        <v>31</v>
      </c>
      <c r="B715" s="31" t="s">
        <v>407</v>
      </c>
      <c r="C715" s="33" t="s">
        <v>427</v>
      </c>
      <c r="D715" s="31" t="s">
        <v>5</v>
      </c>
      <c r="E715" s="31" t="s">
        <v>31</v>
      </c>
      <c r="F715" s="33" t="s">
        <v>2935</v>
      </c>
      <c r="G715" s="32"/>
      <c r="H715" s="32"/>
      <c r="I715" s="32"/>
      <c r="J715" s="32"/>
      <c r="K715" s="32"/>
      <c r="L715" s="32"/>
      <c r="M715" s="32"/>
      <c r="N715" s="32"/>
      <c r="O715" s="32"/>
      <c r="P715" s="32"/>
      <c r="Q715" s="32"/>
      <c r="R715" s="32"/>
      <c r="Y715" s="32"/>
    </row>
    <row r="716">
      <c r="A716" s="31" t="s">
        <v>31</v>
      </c>
      <c r="B716" s="31" t="s">
        <v>407</v>
      </c>
      <c r="C716" s="33" t="s">
        <v>429</v>
      </c>
      <c r="D716" s="31" t="s">
        <v>5</v>
      </c>
      <c r="E716" s="31" t="s">
        <v>31</v>
      </c>
      <c r="F716" s="33" t="s">
        <v>2936</v>
      </c>
      <c r="G716" s="32"/>
      <c r="H716" s="32"/>
      <c r="I716" s="32"/>
      <c r="J716" s="32"/>
      <c r="K716" s="32"/>
      <c r="L716" s="32"/>
      <c r="M716" s="32"/>
      <c r="N716" s="32"/>
      <c r="O716" s="32"/>
      <c r="P716" s="32"/>
      <c r="Q716" s="32"/>
      <c r="R716" s="32"/>
      <c r="Y716" s="32"/>
    </row>
    <row r="717">
      <c r="A717" s="31" t="s">
        <v>31</v>
      </c>
      <c r="B717" s="31" t="s">
        <v>407</v>
      </c>
      <c r="C717" s="33" t="s">
        <v>323</v>
      </c>
      <c r="D717" s="31" t="s">
        <v>5</v>
      </c>
      <c r="E717" s="31" t="s">
        <v>31</v>
      </c>
      <c r="F717" s="33" t="s">
        <v>2937</v>
      </c>
      <c r="G717" s="32"/>
      <c r="H717" s="32"/>
      <c r="I717" s="32"/>
      <c r="J717" s="32"/>
      <c r="K717" s="32"/>
      <c r="L717" s="32"/>
      <c r="M717" s="32"/>
      <c r="N717" s="32"/>
      <c r="O717" s="32"/>
      <c r="P717" s="32"/>
      <c r="Q717" s="32"/>
      <c r="R717" s="32"/>
      <c r="Y717" s="32"/>
    </row>
    <row r="718">
      <c r="A718" s="31" t="s">
        <v>31</v>
      </c>
      <c r="B718" s="31" t="s">
        <v>407</v>
      </c>
      <c r="C718" s="33" t="s">
        <v>432</v>
      </c>
      <c r="D718" s="31" t="s">
        <v>5</v>
      </c>
      <c r="E718" s="31" t="s">
        <v>31</v>
      </c>
      <c r="F718" s="33" t="s">
        <v>2938</v>
      </c>
      <c r="G718" s="32"/>
      <c r="H718" s="32"/>
      <c r="I718" s="32"/>
      <c r="J718" s="32"/>
      <c r="K718" s="32"/>
      <c r="L718" s="32"/>
      <c r="M718" s="32"/>
      <c r="N718" s="32"/>
      <c r="O718" s="32"/>
      <c r="P718" s="32"/>
      <c r="Q718" s="32"/>
      <c r="R718" s="32"/>
      <c r="Y718" s="32"/>
    </row>
    <row r="719">
      <c r="A719" s="31" t="s">
        <v>31</v>
      </c>
      <c r="B719" s="31" t="s">
        <v>407</v>
      </c>
      <c r="C719" s="33" t="s">
        <v>434</v>
      </c>
      <c r="D719" s="31" t="s">
        <v>5</v>
      </c>
      <c r="E719" s="31" t="s">
        <v>31</v>
      </c>
      <c r="F719" s="33" t="s">
        <v>2939</v>
      </c>
      <c r="G719" s="32"/>
      <c r="H719" s="32"/>
      <c r="I719" s="32"/>
      <c r="J719" s="32"/>
      <c r="K719" s="32"/>
      <c r="L719" s="32"/>
      <c r="M719" s="32"/>
      <c r="N719" s="32"/>
      <c r="O719" s="32"/>
      <c r="P719" s="32"/>
      <c r="Q719" s="32"/>
      <c r="R719" s="32"/>
      <c r="Y719" s="32"/>
    </row>
    <row r="720">
      <c r="A720" s="31" t="s">
        <v>31</v>
      </c>
      <c r="B720" s="31" t="s">
        <v>407</v>
      </c>
      <c r="C720" s="33" t="s">
        <v>436</v>
      </c>
      <c r="D720" s="31" t="s">
        <v>5</v>
      </c>
      <c r="E720" s="31" t="s">
        <v>31</v>
      </c>
      <c r="F720" s="33" t="s">
        <v>2940</v>
      </c>
      <c r="G720" s="32"/>
      <c r="H720" s="32"/>
      <c r="I720" s="32"/>
      <c r="J720" s="32"/>
      <c r="K720" s="32"/>
      <c r="L720" s="32"/>
      <c r="M720" s="32"/>
      <c r="N720" s="32"/>
      <c r="O720" s="32"/>
      <c r="P720" s="32"/>
      <c r="Q720" s="32"/>
      <c r="R720" s="32"/>
      <c r="Y720" s="32"/>
    </row>
    <row r="721">
      <c r="A721" s="31" t="s">
        <v>31</v>
      </c>
      <c r="B721" s="31" t="s">
        <v>407</v>
      </c>
      <c r="C721" s="33" t="s">
        <v>438</v>
      </c>
      <c r="D721" s="31" t="s">
        <v>5</v>
      </c>
      <c r="E721" s="31" t="s">
        <v>31</v>
      </c>
      <c r="F721" s="33" t="s">
        <v>2941</v>
      </c>
      <c r="G721" s="32"/>
      <c r="H721" s="32"/>
      <c r="I721" s="32"/>
      <c r="J721" s="32"/>
      <c r="K721" s="32"/>
      <c r="L721" s="32"/>
      <c r="M721" s="32"/>
      <c r="N721" s="32"/>
      <c r="O721" s="32"/>
      <c r="P721" s="32"/>
      <c r="Q721" s="32"/>
      <c r="R721" s="32"/>
      <c r="Y721" s="32"/>
    </row>
    <row r="722">
      <c r="A722" s="31" t="s">
        <v>31</v>
      </c>
      <c r="B722" s="31" t="s">
        <v>407</v>
      </c>
      <c r="C722" s="33" t="s">
        <v>440</v>
      </c>
      <c r="D722" s="31" t="s">
        <v>5</v>
      </c>
      <c r="E722" s="31" t="s">
        <v>31</v>
      </c>
      <c r="F722" s="33" t="s">
        <v>2942</v>
      </c>
      <c r="G722" s="32"/>
      <c r="H722" s="32"/>
      <c r="I722" s="32"/>
      <c r="J722" s="32"/>
      <c r="K722" s="32"/>
      <c r="L722" s="32"/>
      <c r="M722" s="32"/>
      <c r="N722" s="32"/>
      <c r="O722" s="32"/>
      <c r="P722" s="32"/>
      <c r="Q722" s="32"/>
      <c r="R722" s="32"/>
      <c r="Y722" s="32"/>
    </row>
    <row r="723">
      <c r="A723" s="31" t="s">
        <v>31</v>
      </c>
      <c r="B723" s="31" t="s">
        <v>407</v>
      </c>
      <c r="C723" s="33" t="s">
        <v>442</v>
      </c>
      <c r="D723" s="31" t="s">
        <v>5</v>
      </c>
      <c r="E723" s="31" t="s">
        <v>31</v>
      </c>
      <c r="F723" s="33" t="s">
        <v>2943</v>
      </c>
      <c r="G723" s="32"/>
      <c r="H723" s="32"/>
      <c r="I723" s="32"/>
      <c r="J723" s="32"/>
      <c r="K723" s="32"/>
      <c r="L723" s="32"/>
      <c r="M723" s="32"/>
      <c r="N723" s="32"/>
      <c r="O723" s="32"/>
      <c r="P723" s="32"/>
      <c r="Q723" s="32"/>
      <c r="R723" s="32"/>
      <c r="Y723" s="32"/>
    </row>
    <row r="724">
      <c r="A724" s="31" t="s">
        <v>31</v>
      </c>
      <c r="B724" s="31" t="s">
        <v>407</v>
      </c>
      <c r="C724" s="33" t="s">
        <v>444</v>
      </c>
      <c r="D724" s="31" t="s">
        <v>5</v>
      </c>
      <c r="E724" s="31" t="s">
        <v>31</v>
      </c>
      <c r="F724" s="33" t="s">
        <v>2944</v>
      </c>
      <c r="G724" s="32"/>
      <c r="H724" s="32"/>
      <c r="I724" s="32"/>
      <c r="J724" s="32"/>
      <c r="K724" s="32"/>
      <c r="L724" s="32"/>
      <c r="M724" s="32"/>
      <c r="N724" s="32"/>
      <c r="O724" s="32"/>
      <c r="P724" s="32"/>
      <c r="Q724" s="32"/>
      <c r="R724" s="32"/>
      <c r="Y724" s="32"/>
    </row>
    <row r="725">
      <c r="A725" s="31" t="s">
        <v>31</v>
      </c>
      <c r="B725" s="31" t="s">
        <v>407</v>
      </c>
      <c r="C725" s="33" t="s">
        <v>446</v>
      </c>
      <c r="D725" s="31" t="s">
        <v>5</v>
      </c>
      <c r="E725" s="31" t="s">
        <v>31</v>
      </c>
      <c r="F725" s="33" t="s">
        <v>2945</v>
      </c>
      <c r="G725" s="32"/>
      <c r="H725" s="32"/>
      <c r="I725" s="32"/>
      <c r="J725" s="32"/>
      <c r="K725" s="32"/>
      <c r="L725" s="32"/>
      <c r="M725" s="32"/>
      <c r="N725" s="32"/>
      <c r="O725" s="32"/>
      <c r="P725" s="32"/>
      <c r="Q725" s="32"/>
      <c r="R725" s="32"/>
      <c r="Y725" s="32"/>
    </row>
    <row r="726">
      <c r="A726" s="31" t="s">
        <v>31</v>
      </c>
      <c r="B726" s="31" t="s">
        <v>407</v>
      </c>
      <c r="C726" s="33" t="s">
        <v>448</v>
      </c>
      <c r="D726" s="31" t="s">
        <v>5</v>
      </c>
      <c r="E726" s="31" t="s">
        <v>31</v>
      </c>
      <c r="F726" s="33" t="s">
        <v>2946</v>
      </c>
      <c r="G726" s="32"/>
      <c r="H726" s="32"/>
      <c r="I726" s="32"/>
      <c r="J726" s="32"/>
      <c r="K726" s="32"/>
      <c r="L726" s="32"/>
      <c r="M726" s="32"/>
      <c r="N726" s="32"/>
      <c r="O726" s="32"/>
      <c r="P726" s="32"/>
      <c r="Q726" s="32"/>
      <c r="R726" s="32"/>
      <c r="Y726" s="32"/>
    </row>
    <row r="727">
      <c r="A727" s="31" t="s">
        <v>32</v>
      </c>
      <c r="B727" s="31" t="s">
        <v>381</v>
      </c>
      <c r="C727" s="33" t="s">
        <v>1129</v>
      </c>
      <c r="D727" s="31" t="s">
        <v>5</v>
      </c>
      <c r="E727" s="31" t="s">
        <v>31</v>
      </c>
      <c r="F727" s="33" t="s">
        <v>2947</v>
      </c>
      <c r="G727" s="32"/>
      <c r="H727" s="32"/>
      <c r="I727" s="32"/>
      <c r="J727" s="32"/>
      <c r="K727" s="32"/>
      <c r="L727" s="32"/>
      <c r="M727" s="32"/>
      <c r="N727" s="32"/>
      <c r="O727" s="32"/>
      <c r="P727" s="32"/>
      <c r="Q727" s="32"/>
      <c r="R727" s="32"/>
      <c r="Y727" s="32"/>
    </row>
    <row r="728">
      <c r="A728" s="31" t="s">
        <v>32</v>
      </c>
      <c r="B728" s="31" t="s">
        <v>381</v>
      </c>
      <c r="C728" s="33" t="s">
        <v>1130</v>
      </c>
      <c r="D728" s="31" t="s">
        <v>5</v>
      </c>
      <c r="E728" s="31" t="s">
        <v>31</v>
      </c>
      <c r="F728" s="33" t="s">
        <v>2948</v>
      </c>
      <c r="G728" s="32"/>
      <c r="H728" s="32"/>
      <c r="I728" s="32"/>
      <c r="J728" s="32"/>
      <c r="K728" s="32"/>
      <c r="L728" s="32"/>
      <c r="M728" s="32"/>
      <c r="N728" s="32"/>
      <c r="O728" s="32"/>
      <c r="P728" s="32"/>
      <c r="Q728" s="32"/>
      <c r="R728" s="32"/>
      <c r="Y728" s="32"/>
    </row>
    <row r="729">
      <c r="A729" s="31" t="s">
        <v>32</v>
      </c>
      <c r="B729" s="31" t="s">
        <v>381</v>
      </c>
      <c r="C729" s="33" t="s">
        <v>1131</v>
      </c>
      <c r="D729" s="31" t="s">
        <v>5</v>
      </c>
      <c r="E729" s="31" t="s">
        <v>31</v>
      </c>
      <c r="F729" s="33" t="s">
        <v>2949</v>
      </c>
      <c r="G729" s="32"/>
      <c r="H729" s="32"/>
      <c r="I729" s="32"/>
      <c r="J729" s="32"/>
      <c r="K729" s="32"/>
      <c r="L729" s="32"/>
      <c r="M729" s="32"/>
      <c r="N729" s="32"/>
      <c r="O729" s="32"/>
      <c r="P729" s="32"/>
      <c r="Q729" s="32"/>
      <c r="R729" s="32"/>
      <c r="Y729" s="32"/>
    </row>
    <row r="730">
      <c r="A730" s="31" t="s">
        <v>32</v>
      </c>
      <c r="B730" s="31" t="s">
        <v>381</v>
      </c>
      <c r="C730" s="33" t="s">
        <v>1132</v>
      </c>
      <c r="D730" s="31" t="s">
        <v>5</v>
      </c>
      <c r="E730" s="31" t="s">
        <v>31</v>
      </c>
      <c r="F730" s="33" t="s">
        <v>2950</v>
      </c>
      <c r="G730" s="32"/>
      <c r="H730" s="32"/>
      <c r="I730" s="32"/>
      <c r="J730" s="32"/>
      <c r="K730" s="32"/>
      <c r="L730" s="32"/>
      <c r="M730" s="32"/>
      <c r="N730" s="32"/>
      <c r="O730" s="32"/>
      <c r="P730" s="32"/>
      <c r="Q730" s="32"/>
      <c r="R730" s="32"/>
      <c r="Y730" s="32"/>
    </row>
    <row r="731">
      <c r="A731" s="31" t="s">
        <v>32</v>
      </c>
      <c r="B731" s="31" t="s">
        <v>381</v>
      </c>
      <c r="C731" s="33" t="s">
        <v>409</v>
      </c>
      <c r="D731" s="31" t="s">
        <v>5</v>
      </c>
      <c r="E731" s="31" t="s">
        <v>31</v>
      </c>
      <c r="F731" s="33" t="s">
        <v>2951</v>
      </c>
      <c r="G731" s="32"/>
      <c r="H731" s="32"/>
      <c r="I731" s="32"/>
      <c r="J731" s="32"/>
      <c r="K731" s="32"/>
      <c r="L731" s="32"/>
      <c r="M731" s="32"/>
      <c r="N731" s="32"/>
      <c r="O731" s="32"/>
      <c r="P731" s="32"/>
      <c r="Q731" s="32"/>
      <c r="R731" s="32"/>
      <c r="Y731" s="32"/>
    </row>
    <row r="732">
      <c r="A732" s="31" t="s">
        <v>32</v>
      </c>
      <c r="B732" s="31" t="s">
        <v>381</v>
      </c>
      <c r="C732" s="33" t="s">
        <v>411</v>
      </c>
      <c r="D732" s="31" t="s">
        <v>5</v>
      </c>
      <c r="E732" s="31" t="s">
        <v>31</v>
      </c>
      <c r="F732" s="33" t="s">
        <v>2952</v>
      </c>
      <c r="G732" s="32"/>
      <c r="H732" s="32"/>
      <c r="I732" s="32"/>
      <c r="J732" s="32"/>
      <c r="K732" s="32"/>
      <c r="L732" s="32"/>
      <c r="M732" s="32"/>
      <c r="N732" s="32"/>
      <c r="O732" s="32"/>
      <c r="P732" s="32"/>
      <c r="Q732" s="32"/>
      <c r="R732" s="32"/>
      <c r="Y732" s="32"/>
    </row>
    <row r="733">
      <c r="A733" s="31" t="s">
        <v>32</v>
      </c>
      <c r="B733" s="31" t="s">
        <v>381</v>
      </c>
      <c r="C733" s="33" t="s">
        <v>413</v>
      </c>
      <c r="D733" s="31" t="s">
        <v>5</v>
      </c>
      <c r="E733" s="31" t="s">
        <v>31</v>
      </c>
      <c r="F733" s="33" t="s">
        <v>2953</v>
      </c>
      <c r="G733" s="32"/>
      <c r="H733" s="32"/>
      <c r="I733" s="32"/>
      <c r="J733" s="32"/>
      <c r="K733" s="32"/>
      <c r="L733" s="32"/>
      <c r="M733" s="32"/>
      <c r="N733" s="32"/>
      <c r="O733" s="32"/>
      <c r="P733" s="32"/>
      <c r="Q733" s="32"/>
      <c r="R733" s="32"/>
      <c r="Y733" s="32"/>
    </row>
    <row r="734">
      <c r="A734" s="31" t="s">
        <v>32</v>
      </c>
      <c r="B734" s="31" t="s">
        <v>381</v>
      </c>
      <c r="C734" s="33" t="s">
        <v>415</v>
      </c>
      <c r="D734" s="31" t="s">
        <v>5</v>
      </c>
      <c r="E734" s="31" t="s">
        <v>31</v>
      </c>
      <c r="F734" s="33" t="s">
        <v>2954</v>
      </c>
      <c r="G734" s="32"/>
      <c r="H734" s="32"/>
      <c r="I734" s="32"/>
      <c r="J734" s="32"/>
      <c r="K734" s="32"/>
      <c r="L734" s="32"/>
      <c r="M734" s="32"/>
      <c r="N734" s="32"/>
      <c r="O734" s="32"/>
      <c r="P734" s="32"/>
      <c r="Q734" s="32"/>
      <c r="R734" s="32"/>
      <c r="Y734" s="32"/>
    </row>
    <row r="735">
      <c r="A735" s="31" t="s">
        <v>32</v>
      </c>
      <c r="B735" s="31" t="s">
        <v>381</v>
      </c>
      <c r="C735" s="33" t="s">
        <v>417</v>
      </c>
      <c r="D735" s="31" t="s">
        <v>5</v>
      </c>
      <c r="E735" s="31" t="s">
        <v>31</v>
      </c>
      <c r="F735" s="33" t="s">
        <v>2955</v>
      </c>
      <c r="G735" s="32"/>
      <c r="H735" s="32"/>
      <c r="I735" s="32"/>
      <c r="J735" s="32"/>
      <c r="K735" s="32"/>
      <c r="L735" s="32"/>
      <c r="M735" s="32"/>
      <c r="N735" s="32"/>
      <c r="O735" s="32"/>
      <c r="P735" s="32"/>
      <c r="Q735" s="32"/>
      <c r="R735" s="32"/>
      <c r="Y735" s="32"/>
    </row>
    <row r="736">
      <c r="A736" s="31" t="s">
        <v>32</v>
      </c>
      <c r="B736" s="31" t="s">
        <v>381</v>
      </c>
      <c r="C736" s="33" t="s">
        <v>419</v>
      </c>
      <c r="D736" s="31" t="s">
        <v>5</v>
      </c>
      <c r="E736" s="31" t="s">
        <v>31</v>
      </c>
      <c r="F736" s="33" t="s">
        <v>2956</v>
      </c>
      <c r="G736" s="32"/>
      <c r="H736" s="32"/>
      <c r="I736" s="32"/>
      <c r="J736" s="32"/>
      <c r="K736" s="32"/>
      <c r="L736" s="32"/>
      <c r="M736" s="32"/>
      <c r="N736" s="32"/>
      <c r="O736" s="32"/>
      <c r="P736" s="32"/>
      <c r="Q736" s="32"/>
      <c r="R736" s="32"/>
      <c r="Y736" s="32"/>
    </row>
    <row r="737">
      <c r="A737" s="31" t="s">
        <v>32</v>
      </c>
      <c r="B737" s="31" t="s">
        <v>381</v>
      </c>
      <c r="C737" s="33" t="s">
        <v>421</v>
      </c>
      <c r="D737" s="31" t="s">
        <v>5</v>
      </c>
      <c r="E737" s="31" t="s">
        <v>31</v>
      </c>
      <c r="F737" s="33" t="s">
        <v>2957</v>
      </c>
      <c r="G737" s="32"/>
      <c r="H737" s="32"/>
      <c r="I737" s="32"/>
      <c r="J737" s="32"/>
      <c r="K737" s="32"/>
      <c r="L737" s="32"/>
      <c r="M737" s="32"/>
      <c r="N737" s="32"/>
      <c r="O737" s="32"/>
      <c r="P737" s="32"/>
      <c r="Q737" s="32"/>
      <c r="R737" s="32"/>
      <c r="Y737" s="32"/>
    </row>
    <row r="738">
      <c r="A738" s="31" t="s">
        <v>32</v>
      </c>
      <c r="B738" s="31" t="s">
        <v>381</v>
      </c>
      <c r="C738" s="33" t="s">
        <v>423</v>
      </c>
      <c r="D738" s="31" t="s">
        <v>5</v>
      </c>
      <c r="E738" s="31" t="s">
        <v>31</v>
      </c>
      <c r="F738" s="33" t="s">
        <v>2958</v>
      </c>
      <c r="G738" s="32"/>
      <c r="H738" s="32"/>
      <c r="I738" s="32"/>
      <c r="J738" s="32"/>
      <c r="K738" s="32"/>
      <c r="L738" s="32"/>
      <c r="M738" s="32"/>
      <c r="N738" s="32"/>
      <c r="O738" s="32"/>
      <c r="P738" s="32"/>
      <c r="Q738" s="32"/>
      <c r="R738" s="32"/>
      <c r="Y738" s="32"/>
    </row>
    <row r="739">
      <c r="A739" s="31" t="s">
        <v>32</v>
      </c>
      <c r="B739" s="31" t="s">
        <v>381</v>
      </c>
      <c r="C739" s="33" t="s">
        <v>425</v>
      </c>
      <c r="D739" s="31" t="s">
        <v>5</v>
      </c>
      <c r="E739" s="31" t="s">
        <v>31</v>
      </c>
      <c r="F739" s="33" t="s">
        <v>2959</v>
      </c>
      <c r="G739" s="32"/>
      <c r="H739" s="32"/>
      <c r="I739" s="32"/>
      <c r="J739" s="32"/>
      <c r="K739" s="32"/>
      <c r="L739" s="32"/>
      <c r="M739" s="32"/>
      <c r="N739" s="32"/>
      <c r="O739" s="32"/>
      <c r="P739" s="32"/>
      <c r="Q739" s="32"/>
      <c r="R739" s="32"/>
      <c r="Y739" s="32"/>
    </row>
    <row r="740">
      <c r="A740" s="31" t="s">
        <v>32</v>
      </c>
      <c r="B740" s="31" t="s">
        <v>381</v>
      </c>
      <c r="C740" s="33" t="s">
        <v>427</v>
      </c>
      <c r="D740" s="31" t="s">
        <v>5</v>
      </c>
      <c r="E740" s="31" t="s">
        <v>31</v>
      </c>
      <c r="F740" s="33" t="s">
        <v>2960</v>
      </c>
      <c r="G740" s="32"/>
      <c r="H740" s="32"/>
      <c r="I740" s="32"/>
      <c r="J740" s="32"/>
      <c r="K740" s="32"/>
      <c r="L740" s="32"/>
      <c r="M740" s="32"/>
      <c r="N740" s="32"/>
      <c r="O740" s="32"/>
      <c r="P740" s="32"/>
      <c r="Q740" s="32"/>
      <c r="R740" s="32"/>
      <c r="Y740" s="32"/>
    </row>
    <row r="741">
      <c r="A741" s="31" t="s">
        <v>32</v>
      </c>
      <c r="B741" s="31" t="s">
        <v>381</v>
      </c>
      <c r="C741" s="33" t="s">
        <v>429</v>
      </c>
      <c r="D741" s="31" t="s">
        <v>5</v>
      </c>
      <c r="E741" s="31" t="s">
        <v>31</v>
      </c>
      <c r="F741" s="33" t="s">
        <v>2961</v>
      </c>
      <c r="G741" s="32"/>
      <c r="H741" s="32"/>
      <c r="I741" s="32"/>
      <c r="J741" s="32"/>
      <c r="K741" s="32"/>
      <c r="L741" s="32"/>
      <c r="M741" s="32"/>
      <c r="N741" s="32"/>
      <c r="O741" s="32"/>
      <c r="P741" s="32"/>
      <c r="Q741" s="32"/>
      <c r="R741" s="32"/>
      <c r="Y741" s="32"/>
    </row>
    <row r="742">
      <c r="A742" s="31" t="s">
        <v>32</v>
      </c>
      <c r="B742" s="31" t="s">
        <v>381</v>
      </c>
      <c r="C742" s="33" t="s">
        <v>323</v>
      </c>
      <c r="D742" s="31" t="s">
        <v>5</v>
      </c>
      <c r="E742" s="31" t="s">
        <v>31</v>
      </c>
      <c r="F742" s="33" t="s">
        <v>2962</v>
      </c>
      <c r="G742" s="32"/>
      <c r="H742" s="32"/>
      <c r="I742" s="32"/>
      <c r="J742" s="32"/>
      <c r="K742" s="32"/>
      <c r="L742" s="32"/>
      <c r="M742" s="32"/>
      <c r="N742" s="32"/>
      <c r="O742" s="32"/>
      <c r="P742" s="32"/>
      <c r="Q742" s="32"/>
      <c r="R742" s="32"/>
      <c r="Y742" s="32"/>
    </row>
    <row r="743">
      <c r="A743" s="31" t="s">
        <v>32</v>
      </c>
      <c r="B743" s="31" t="s">
        <v>381</v>
      </c>
      <c r="C743" s="33" t="s">
        <v>432</v>
      </c>
      <c r="D743" s="31" t="s">
        <v>5</v>
      </c>
      <c r="E743" s="31" t="s">
        <v>31</v>
      </c>
      <c r="F743" s="33" t="s">
        <v>2963</v>
      </c>
      <c r="G743" s="32"/>
      <c r="H743" s="32"/>
      <c r="I743" s="32"/>
      <c r="J743" s="32"/>
      <c r="K743" s="32"/>
      <c r="L743" s="32"/>
      <c r="M743" s="32"/>
      <c r="N743" s="32"/>
      <c r="O743" s="32"/>
      <c r="P743" s="32"/>
      <c r="Q743" s="32"/>
      <c r="R743" s="32"/>
      <c r="Y743" s="32"/>
    </row>
    <row r="744">
      <c r="A744" s="31" t="s">
        <v>32</v>
      </c>
      <c r="B744" s="31" t="s">
        <v>381</v>
      </c>
      <c r="C744" s="33" t="s">
        <v>434</v>
      </c>
      <c r="D744" s="31" t="s">
        <v>5</v>
      </c>
      <c r="E744" s="31" t="s">
        <v>31</v>
      </c>
      <c r="F744" s="33" t="s">
        <v>2964</v>
      </c>
      <c r="G744" s="32"/>
      <c r="H744" s="32"/>
      <c r="I744" s="32"/>
      <c r="J744" s="32"/>
      <c r="K744" s="32"/>
      <c r="L744" s="32"/>
      <c r="M744" s="32"/>
      <c r="N744" s="32"/>
      <c r="O744" s="32"/>
      <c r="P744" s="32"/>
      <c r="Q744" s="32"/>
      <c r="R744" s="32"/>
      <c r="Y744" s="32"/>
    </row>
    <row r="745">
      <c r="A745" s="31" t="s">
        <v>32</v>
      </c>
      <c r="B745" s="31" t="s">
        <v>381</v>
      </c>
      <c r="C745" s="33" t="s">
        <v>436</v>
      </c>
      <c r="D745" s="31" t="s">
        <v>5</v>
      </c>
      <c r="E745" s="31" t="s">
        <v>31</v>
      </c>
      <c r="F745" s="33" t="s">
        <v>2965</v>
      </c>
      <c r="G745" s="32"/>
      <c r="H745" s="32"/>
      <c r="I745" s="32"/>
      <c r="J745" s="32"/>
      <c r="K745" s="32"/>
      <c r="L745" s="32"/>
      <c r="M745" s="32"/>
      <c r="N745" s="32"/>
      <c r="O745" s="32"/>
      <c r="P745" s="32"/>
      <c r="Q745" s="32"/>
      <c r="R745" s="32"/>
      <c r="Y745" s="32"/>
    </row>
    <row r="746">
      <c r="A746" s="31" t="s">
        <v>32</v>
      </c>
      <c r="B746" s="31" t="s">
        <v>381</v>
      </c>
      <c r="C746" s="33" t="s">
        <v>438</v>
      </c>
      <c r="D746" s="31" t="s">
        <v>5</v>
      </c>
      <c r="E746" s="31" t="s">
        <v>31</v>
      </c>
      <c r="F746" s="33" t="s">
        <v>2966</v>
      </c>
      <c r="G746" s="32"/>
      <c r="H746" s="32"/>
      <c r="I746" s="32"/>
      <c r="J746" s="32"/>
      <c r="K746" s="32"/>
      <c r="L746" s="32"/>
      <c r="M746" s="32"/>
      <c r="N746" s="32"/>
      <c r="O746" s="32"/>
      <c r="P746" s="32"/>
      <c r="Q746" s="32"/>
      <c r="R746" s="32"/>
      <c r="Y746" s="32"/>
    </row>
    <row r="747">
      <c r="A747" s="31" t="s">
        <v>32</v>
      </c>
      <c r="B747" s="31" t="s">
        <v>381</v>
      </c>
      <c r="C747" s="33" t="s">
        <v>440</v>
      </c>
      <c r="D747" s="31" t="s">
        <v>5</v>
      </c>
      <c r="E747" s="31" t="s">
        <v>31</v>
      </c>
      <c r="F747" s="33" t="s">
        <v>2967</v>
      </c>
      <c r="G747" s="32"/>
      <c r="H747" s="32"/>
      <c r="I747" s="32"/>
      <c r="J747" s="32"/>
      <c r="K747" s="32"/>
      <c r="L747" s="32"/>
      <c r="M747" s="32"/>
      <c r="N747" s="32"/>
      <c r="O747" s="32"/>
      <c r="P747" s="32"/>
      <c r="Q747" s="32"/>
      <c r="R747" s="32"/>
      <c r="Y747" s="32"/>
    </row>
    <row r="748">
      <c r="A748" s="31" t="s">
        <v>32</v>
      </c>
      <c r="B748" s="31" t="s">
        <v>381</v>
      </c>
      <c r="C748" s="33" t="s">
        <v>442</v>
      </c>
      <c r="D748" s="31" t="s">
        <v>5</v>
      </c>
      <c r="E748" s="31" t="s">
        <v>31</v>
      </c>
      <c r="F748" s="33" t="s">
        <v>2968</v>
      </c>
      <c r="G748" s="32"/>
      <c r="H748" s="32"/>
      <c r="I748" s="32"/>
      <c r="J748" s="32"/>
      <c r="K748" s="32"/>
      <c r="L748" s="32"/>
      <c r="M748" s="32"/>
      <c r="N748" s="32"/>
      <c r="O748" s="32"/>
      <c r="P748" s="32"/>
      <c r="Q748" s="32"/>
      <c r="R748" s="32"/>
      <c r="Y748" s="32"/>
    </row>
    <row r="749">
      <c r="A749" s="31" t="s">
        <v>32</v>
      </c>
      <c r="B749" s="31" t="s">
        <v>381</v>
      </c>
      <c r="C749" s="33" t="s">
        <v>444</v>
      </c>
      <c r="D749" s="31" t="s">
        <v>5</v>
      </c>
      <c r="E749" s="31" t="s">
        <v>31</v>
      </c>
      <c r="F749" s="33" t="s">
        <v>2969</v>
      </c>
      <c r="G749" s="32"/>
      <c r="H749" s="32"/>
      <c r="I749" s="32"/>
      <c r="J749" s="32"/>
      <c r="K749" s="32"/>
      <c r="L749" s="32"/>
      <c r="M749" s="32"/>
      <c r="N749" s="32"/>
      <c r="O749" s="32"/>
      <c r="P749" s="32"/>
      <c r="Q749" s="32"/>
      <c r="R749" s="32"/>
      <c r="Y749" s="32"/>
    </row>
    <row r="750">
      <c r="A750" s="31" t="s">
        <v>32</v>
      </c>
      <c r="B750" s="31" t="s">
        <v>381</v>
      </c>
      <c r="C750" s="33" t="s">
        <v>446</v>
      </c>
      <c r="D750" s="31" t="s">
        <v>5</v>
      </c>
      <c r="E750" s="31" t="s">
        <v>31</v>
      </c>
      <c r="F750" s="33" t="s">
        <v>2970</v>
      </c>
      <c r="G750" s="32"/>
      <c r="H750" s="32"/>
      <c r="I750" s="32"/>
      <c r="J750" s="32"/>
      <c r="K750" s="32"/>
      <c r="L750" s="32"/>
      <c r="M750" s="32"/>
      <c r="N750" s="32"/>
      <c r="O750" s="32"/>
      <c r="P750" s="32"/>
      <c r="Q750" s="32"/>
      <c r="R750" s="32"/>
      <c r="Y750" s="32"/>
    </row>
    <row r="751">
      <c r="A751" s="31" t="s">
        <v>32</v>
      </c>
      <c r="B751" s="31" t="s">
        <v>381</v>
      </c>
      <c r="C751" s="33" t="s">
        <v>448</v>
      </c>
      <c r="D751" s="31" t="s">
        <v>5</v>
      </c>
      <c r="E751" s="31" t="s">
        <v>31</v>
      </c>
      <c r="F751" s="33" t="s">
        <v>2971</v>
      </c>
      <c r="G751" s="32"/>
      <c r="H751" s="32"/>
      <c r="I751" s="32"/>
      <c r="J751" s="32"/>
      <c r="K751" s="32"/>
      <c r="L751" s="32"/>
      <c r="M751" s="32"/>
      <c r="N751" s="32"/>
      <c r="O751" s="32"/>
      <c r="P751" s="32"/>
      <c r="Q751" s="32"/>
      <c r="R751" s="32"/>
      <c r="Y751" s="32"/>
    </row>
    <row r="752">
      <c r="A752" s="31" t="s">
        <v>33</v>
      </c>
      <c r="B752" s="31" t="s">
        <v>390</v>
      </c>
      <c r="C752" s="33" t="s">
        <v>1129</v>
      </c>
      <c r="D752" s="31" t="s">
        <v>5</v>
      </c>
      <c r="E752" s="31" t="s">
        <v>31</v>
      </c>
      <c r="F752" s="33" t="s">
        <v>2972</v>
      </c>
      <c r="G752" s="32"/>
      <c r="H752" s="32"/>
      <c r="I752" s="32"/>
      <c r="J752" s="32"/>
      <c r="K752" s="32"/>
      <c r="L752" s="32"/>
      <c r="M752" s="32"/>
      <c r="N752" s="32"/>
      <c r="O752" s="32"/>
      <c r="P752" s="32"/>
      <c r="Q752" s="32"/>
      <c r="R752" s="32"/>
      <c r="Y752" s="32"/>
    </row>
    <row r="753">
      <c r="A753" s="31" t="s">
        <v>33</v>
      </c>
      <c r="B753" s="31" t="s">
        <v>390</v>
      </c>
      <c r="C753" s="33" t="s">
        <v>1130</v>
      </c>
      <c r="D753" s="31" t="s">
        <v>5</v>
      </c>
      <c r="E753" s="31" t="s">
        <v>31</v>
      </c>
      <c r="F753" s="33" t="s">
        <v>2973</v>
      </c>
      <c r="G753" s="32"/>
      <c r="H753" s="32"/>
      <c r="I753" s="32"/>
      <c r="J753" s="32"/>
      <c r="K753" s="32"/>
      <c r="L753" s="32"/>
      <c r="M753" s="32"/>
      <c r="N753" s="32"/>
      <c r="O753" s="32"/>
      <c r="P753" s="32"/>
      <c r="Q753" s="32"/>
      <c r="R753" s="32"/>
      <c r="Y753" s="32"/>
    </row>
    <row r="754">
      <c r="A754" s="31" t="s">
        <v>33</v>
      </c>
      <c r="B754" s="31" t="s">
        <v>390</v>
      </c>
      <c r="C754" s="33" t="s">
        <v>1131</v>
      </c>
      <c r="D754" s="31" t="s">
        <v>5</v>
      </c>
      <c r="E754" s="31" t="s">
        <v>31</v>
      </c>
      <c r="F754" s="33" t="s">
        <v>2974</v>
      </c>
      <c r="G754" s="32"/>
      <c r="H754" s="32"/>
      <c r="I754" s="32"/>
      <c r="J754" s="32"/>
      <c r="K754" s="32"/>
      <c r="L754" s="32"/>
      <c r="M754" s="32"/>
      <c r="N754" s="32"/>
      <c r="O754" s="32"/>
      <c r="P754" s="32"/>
      <c r="Q754" s="32"/>
      <c r="R754" s="32"/>
      <c r="Y754" s="32"/>
    </row>
    <row r="755">
      <c r="A755" s="31" t="s">
        <v>33</v>
      </c>
      <c r="B755" s="31" t="s">
        <v>390</v>
      </c>
      <c r="C755" s="33" t="s">
        <v>1132</v>
      </c>
      <c r="D755" s="31" t="s">
        <v>5</v>
      </c>
      <c r="E755" s="31" t="s">
        <v>31</v>
      </c>
      <c r="F755" s="33" t="s">
        <v>2975</v>
      </c>
      <c r="G755" s="32"/>
      <c r="H755" s="32"/>
      <c r="I755" s="32"/>
      <c r="J755" s="32"/>
      <c r="K755" s="32"/>
      <c r="L755" s="32"/>
      <c r="M755" s="32"/>
      <c r="N755" s="32"/>
      <c r="O755" s="32"/>
      <c r="P755" s="32"/>
      <c r="Q755" s="32"/>
      <c r="R755" s="32"/>
      <c r="Y755" s="32"/>
    </row>
    <row r="756">
      <c r="A756" s="31" t="s">
        <v>33</v>
      </c>
      <c r="B756" s="31" t="s">
        <v>390</v>
      </c>
      <c r="C756" s="33" t="s">
        <v>409</v>
      </c>
      <c r="D756" s="31" t="s">
        <v>5</v>
      </c>
      <c r="E756" s="31" t="s">
        <v>31</v>
      </c>
      <c r="F756" s="33" t="s">
        <v>2976</v>
      </c>
      <c r="G756" s="32"/>
      <c r="H756" s="32"/>
      <c r="I756" s="32"/>
      <c r="J756" s="32"/>
      <c r="K756" s="32"/>
      <c r="L756" s="32"/>
      <c r="M756" s="32"/>
      <c r="N756" s="32"/>
      <c r="O756" s="32"/>
      <c r="P756" s="32"/>
      <c r="Q756" s="32"/>
      <c r="R756" s="32"/>
      <c r="Y756" s="32"/>
    </row>
    <row r="757">
      <c r="A757" s="31" t="s">
        <v>33</v>
      </c>
      <c r="B757" s="31" t="s">
        <v>390</v>
      </c>
      <c r="C757" s="33" t="s">
        <v>411</v>
      </c>
      <c r="D757" s="31" t="s">
        <v>5</v>
      </c>
      <c r="E757" s="31" t="s">
        <v>31</v>
      </c>
      <c r="F757" s="33" t="s">
        <v>2977</v>
      </c>
      <c r="G757" s="32"/>
      <c r="H757" s="32"/>
      <c r="I757" s="32"/>
      <c r="J757" s="32"/>
      <c r="K757" s="32"/>
      <c r="L757" s="32"/>
      <c r="M757" s="32"/>
      <c r="N757" s="32"/>
      <c r="O757" s="32"/>
      <c r="P757" s="32"/>
      <c r="Q757" s="32"/>
      <c r="R757" s="32"/>
      <c r="Y757" s="32"/>
    </row>
    <row r="758">
      <c r="A758" s="31" t="s">
        <v>33</v>
      </c>
      <c r="B758" s="31" t="s">
        <v>390</v>
      </c>
      <c r="C758" s="33" t="s">
        <v>413</v>
      </c>
      <c r="D758" s="31" t="s">
        <v>5</v>
      </c>
      <c r="E758" s="31" t="s">
        <v>31</v>
      </c>
      <c r="F758" s="33" t="s">
        <v>2978</v>
      </c>
      <c r="G758" s="32"/>
      <c r="H758" s="32"/>
      <c r="I758" s="32"/>
      <c r="J758" s="32"/>
      <c r="K758" s="32"/>
      <c r="L758" s="32"/>
      <c r="M758" s="32"/>
      <c r="N758" s="32"/>
      <c r="O758" s="32"/>
      <c r="P758" s="32"/>
      <c r="Q758" s="32"/>
      <c r="R758" s="32"/>
      <c r="Y758" s="32"/>
    </row>
    <row r="759">
      <c r="A759" s="31" t="s">
        <v>33</v>
      </c>
      <c r="B759" s="31" t="s">
        <v>390</v>
      </c>
      <c r="C759" s="33" t="s">
        <v>415</v>
      </c>
      <c r="D759" s="31" t="s">
        <v>5</v>
      </c>
      <c r="E759" s="31" t="s">
        <v>31</v>
      </c>
      <c r="F759" s="33" t="s">
        <v>2979</v>
      </c>
      <c r="G759" s="32"/>
      <c r="H759" s="32"/>
      <c r="I759" s="32"/>
      <c r="J759" s="32"/>
      <c r="K759" s="32"/>
      <c r="L759" s="32"/>
      <c r="M759" s="32"/>
      <c r="N759" s="32"/>
      <c r="O759" s="32"/>
      <c r="P759" s="32"/>
      <c r="Q759" s="32"/>
      <c r="R759" s="32"/>
      <c r="Y759" s="32"/>
    </row>
    <row r="760">
      <c r="A760" s="31" t="s">
        <v>33</v>
      </c>
      <c r="B760" s="31" t="s">
        <v>390</v>
      </c>
      <c r="C760" s="33" t="s">
        <v>417</v>
      </c>
      <c r="D760" s="31" t="s">
        <v>5</v>
      </c>
      <c r="E760" s="31" t="s">
        <v>31</v>
      </c>
      <c r="F760" s="33" t="s">
        <v>2980</v>
      </c>
      <c r="G760" s="32"/>
      <c r="H760" s="32"/>
      <c r="I760" s="32"/>
      <c r="J760" s="32"/>
      <c r="K760" s="32"/>
      <c r="L760" s="32"/>
      <c r="M760" s="32"/>
      <c r="N760" s="32"/>
      <c r="O760" s="32"/>
      <c r="P760" s="32"/>
      <c r="Q760" s="32"/>
      <c r="R760" s="32"/>
      <c r="Y760" s="32"/>
    </row>
    <row r="761">
      <c r="A761" s="31" t="s">
        <v>33</v>
      </c>
      <c r="B761" s="31" t="s">
        <v>390</v>
      </c>
      <c r="C761" s="33" t="s">
        <v>419</v>
      </c>
      <c r="D761" s="31" t="s">
        <v>5</v>
      </c>
      <c r="E761" s="31" t="s">
        <v>31</v>
      </c>
      <c r="F761" s="33" t="s">
        <v>2981</v>
      </c>
      <c r="G761" s="32"/>
      <c r="H761" s="32"/>
      <c r="I761" s="32"/>
      <c r="J761" s="32"/>
      <c r="K761" s="32"/>
      <c r="L761" s="32"/>
      <c r="M761" s="32"/>
      <c r="N761" s="32"/>
      <c r="O761" s="32"/>
      <c r="P761" s="32"/>
      <c r="Q761" s="32"/>
      <c r="R761" s="32"/>
      <c r="Y761" s="32"/>
    </row>
    <row r="762">
      <c r="A762" s="31" t="s">
        <v>33</v>
      </c>
      <c r="B762" s="31" t="s">
        <v>390</v>
      </c>
      <c r="C762" s="33" t="s">
        <v>421</v>
      </c>
      <c r="D762" s="31" t="s">
        <v>5</v>
      </c>
      <c r="E762" s="31" t="s">
        <v>31</v>
      </c>
      <c r="F762" s="33" t="s">
        <v>2982</v>
      </c>
      <c r="G762" s="32"/>
      <c r="H762" s="32"/>
      <c r="I762" s="32"/>
      <c r="J762" s="32"/>
      <c r="K762" s="32"/>
      <c r="L762" s="32"/>
      <c r="M762" s="32"/>
      <c r="N762" s="32"/>
      <c r="O762" s="32"/>
      <c r="P762" s="32"/>
      <c r="Q762" s="32"/>
      <c r="R762" s="32"/>
      <c r="Y762" s="32"/>
    </row>
    <row r="763">
      <c r="A763" s="31" t="s">
        <v>33</v>
      </c>
      <c r="B763" s="31" t="s">
        <v>390</v>
      </c>
      <c r="C763" s="33" t="s">
        <v>423</v>
      </c>
      <c r="D763" s="31" t="s">
        <v>5</v>
      </c>
      <c r="E763" s="31" t="s">
        <v>31</v>
      </c>
      <c r="F763" s="33" t="s">
        <v>2983</v>
      </c>
      <c r="G763" s="32"/>
      <c r="H763" s="32"/>
      <c r="I763" s="32"/>
      <c r="J763" s="32"/>
      <c r="K763" s="32"/>
      <c r="L763" s="32"/>
      <c r="M763" s="32"/>
      <c r="N763" s="32"/>
      <c r="O763" s="32"/>
      <c r="P763" s="32"/>
      <c r="Q763" s="32"/>
      <c r="R763" s="32"/>
      <c r="Y763" s="32"/>
    </row>
    <row r="764">
      <c r="A764" s="31" t="s">
        <v>33</v>
      </c>
      <c r="B764" s="31" t="s">
        <v>390</v>
      </c>
      <c r="C764" s="33" t="s">
        <v>425</v>
      </c>
      <c r="D764" s="31" t="s">
        <v>5</v>
      </c>
      <c r="E764" s="31" t="s">
        <v>31</v>
      </c>
      <c r="F764" s="33" t="s">
        <v>2984</v>
      </c>
      <c r="G764" s="32"/>
      <c r="H764" s="32"/>
      <c r="I764" s="32"/>
      <c r="J764" s="32"/>
      <c r="K764" s="32"/>
      <c r="L764" s="32"/>
      <c r="M764" s="32"/>
      <c r="N764" s="32"/>
      <c r="O764" s="32"/>
      <c r="P764" s="32"/>
      <c r="Q764" s="32"/>
      <c r="R764" s="32"/>
      <c r="Y764" s="32"/>
    </row>
    <row r="765">
      <c r="A765" s="31" t="s">
        <v>33</v>
      </c>
      <c r="B765" s="31" t="s">
        <v>390</v>
      </c>
      <c r="C765" s="33" t="s">
        <v>427</v>
      </c>
      <c r="D765" s="31" t="s">
        <v>5</v>
      </c>
      <c r="E765" s="31" t="s">
        <v>31</v>
      </c>
      <c r="F765" s="33" t="s">
        <v>2985</v>
      </c>
      <c r="G765" s="32"/>
      <c r="H765" s="32"/>
      <c r="I765" s="32"/>
      <c r="J765" s="32"/>
      <c r="K765" s="32"/>
      <c r="L765" s="32"/>
      <c r="M765" s="32"/>
      <c r="N765" s="32"/>
      <c r="O765" s="32"/>
      <c r="P765" s="32"/>
      <c r="Q765" s="32"/>
      <c r="R765" s="32"/>
      <c r="Y765" s="32"/>
    </row>
    <row r="766">
      <c r="A766" s="31" t="s">
        <v>33</v>
      </c>
      <c r="B766" s="31" t="s">
        <v>390</v>
      </c>
      <c r="C766" s="33" t="s">
        <v>429</v>
      </c>
      <c r="D766" s="31" t="s">
        <v>5</v>
      </c>
      <c r="E766" s="31" t="s">
        <v>31</v>
      </c>
      <c r="F766" s="33" t="s">
        <v>2986</v>
      </c>
      <c r="G766" s="32"/>
      <c r="H766" s="32"/>
      <c r="I766" s="32"/>
      <c r="J766" s="32"/>
      <c r="K766" s="32"/>
      <c r="L766" s="32"/>
      <c r="M766" s="32"/>
      <c r="N766" s="32"/>
      <c r="O766" s="32"/>
      <c r="P766" s="32"/>
      <c r="Q766" s="32"/>
      <c r="R766" s="32"/>
      <c r="Y766" s="32"/>
    </row>
    <row r="767">
      <c r="A767" s="31" t="s">
        <v>33</v>
      </c>
      <c r="B767" s="31" t="s">
        <v>390</v>
      </c>
      <c r="C767" s="33" t="s">
        <v>323</v>
      </c>
      <c r="D767" s="31" t="s">
        <v>5</v>
      </c>
      <c r="E767" s="31" t="s">
        <v>31</v>
      </c>
      <c r="F767" s="33" t="s">
        <v>2987</v>
      </c>
      <c r="G767" s="32"/>
      <c r="H767" s="32"/>
      <c r="I767" s="32"/>
      <c r="J767" s="32"/>
      <c r="K767" s="32"/>
      <c r="L767" s="32"/>
      <c r="M767" s="32"/>
      <c r="N767" s="32"/>
      <c r="O767" s="32"/>
      <c r="P767" s="32"/>
      <c r="Q767" s="32"/>
      <c r="R767" s="32"/>
      <c r="Y767" s="32"/>
    </row>
    <row r="768">
      <c r="A768" s="31" t="s">
        <v>33</v>
      </c>
      <c r="B768" s="31" t="s">
        <v>390</v>
      </c>
      <c r="C768" s="33" t="s">
        <v>432</v>
      </c>
      <c r="D768" s="31" t="s">
        <v>5</v>
      </c>
      <c r="E768" s="31" t="s">
        <v>31</v>
      </c>
      <c r="F768" s="33" t="s">
        <v>2988</v>
      </c>
      <c r="G768" s="32"/>
      <c r="H768" s="32"/>
      <c r="I768" s="32"/>
      <c r="J768" s="32"/>
      <c r="K768" s="32"/>
      <c r="L768" s="32"/>
      <c r="M768" s="32"/>
      <c r="N768" s="32"/>
      <c r="O768" s="32"/>
      <c r="P768" s="32"/>
      <c r="Q768" s="32"/>
      <c r="R768" s="32"/>
      <c r="Y768" s="32"/>
    </row>
    <row r="769">
      <c r="A769" s="31" t="s">
        <v>33</v>
      </c>
      <c r="B769" s="31" t="s">
        <v>390</v>
      </c>
      <c r="C769" s="33" t="s">
        <v>434</v>
      </c>
      <c r="D769" s="31" t="s">
        <v>5</v>
      </c>
      <c r="E769" s="31" t="s">
        <v>31</v>
      </c>
      <c r="F769" s="33" t="s">
        <v>2989</v>
      </c>
      <c r="G769" s="32"/>
      <c r="H769" s="32"/>
      <c r="I769" s="32"/>
      <c r="J769" s="32"/>
      <c r="K769" s="32"/>
      <c r="L769" s="32"/>
      <c r="M769" s="32"/>
      <c r="N769" s="32"/>
      <c r="O769" s="32"/>
      <c r="P769" s="32"/>
      <c r="Q769" s="32"/>
      <c r="R769" s="32"/>
      <c r="Y769" s="32"/>
    </row>
    <row r="770">
      <c r="A770" s="31" t="s">
        <v>33</v>
      </c>
      <c r="B770" s="31" t="s">
        <v>390</v>
      </c>
      <c r="C770" s="33" t="s">
        <v>436</v>
      </c>
      <c r="D770" s="31" t="s">
        <v>5</v>
      </c>
      <c r="E770" s="31" t="s">
        <v>31</v>
      </c>
      <c r="F770" s="33" t="s">
        <v>2990</v>
      </c>
      <c r="G770" s="32"/>
      <c r="H770" s="32"/>
      <c r="I770" s="32"/>
      <c r="J770" s="32"/>
      <c r="K770" s="32"/>
      <c r="L770" s="32"/>
      <c r="M770" s="32"/>
      <c r="N770" s="32"/>
      <c r="O770" s="32"/>
      <c r="P770" s="32"/>
      <c r="Q770" s="32"/>
      <c r="R770" s="32"/>
      <c r="Y770" s="32"/>
    </row>
    <row r="771">
      <c r="A771" s="31" t="s">
        <v>33</v>
      </c>
      <c r="B771" s="31" t="s">
        <v>390</v>
      </c>
      <c r="C771" s="33" t="s">
        <v>438</v>
      </c>
      <c r="D771" s="31" t="s">
        <v>5</v>
      </c>
      <c r="E771" s="31" t="s">
        <v>31</v>
      </c>
      <c r="F771" s="33" t="s">
        <v>2991</v>
      </c>
      <c r="G771" s="32"/>
      <c r="H771" s="32"/>
      <c r="I771" s="32"/>
      <c r="J771" s="32"/>
      <c r="K771" s="32"/>
      <c r="L771" s="32"/>
      <c r="M771" s="32"/>
      <c r="N771" s="32"/>
      <c r="O771" s="32"/>
      <c r="P771" s="32"/>
      <c r="Q771" s="32"/>
      <c r="R771" s="32"/>
      <c r="Y771" s="32"/>
    </row>
    <row r="772">
      <c r="A772" s="31" t="s">
        <v>33</v>
      </c>
      <c r="B772" s="31" t="s">
        <v>390</v>
      </c>
      <c r="C772" s="33" t="s">
        <v>440</v>
      </c>
      <c r="D772" s="31" t="s">
        <v>5</v>
      </c>
      <c r="E772" s="31" t="s">
        <v>31</v>
      </c>
      <c r="F772" s="33" t="s">
        <v>2992</v>
      </c>
      <c r="G772" s="32"/>
      <c r="H772" s="32"/>
      <c r="I772" s="32"/>
      <c r="J772" s="32"/>
      <c r="K772" s="32"/>
      <c r="L772" s="32"/>
      <c r="M772" s="32"/>
      <c r="N772" s="32"/>
      <c r="O772" s="32"/>
      <c r="P772" s="32"/>
      <c r="Q772" s="32"/>
      <c r="R772" s="32"/>
      <c r="Y772" s="32"/>
    </row>
    <row r="773">
      <c r="A773" s="31" t="s">
        <v>33</v>
      </c>
      <c r="B773" s="31" t="s">
        <v>390</v>
      </c>
      <c r="C773" s="33" t="s">
        <v>442</v>
      </c>
      <c r="D773" s="31" t="s">
        <v>5</v>
      </c>
      <c r="E773" s="31" t="s">
        <v>31</v>
      </c>
      <c r="F773" s="33" t="s">
        <v>2993</v>
      </c>
      <c r="G773" s="32"/>
      <c r="H773" s="32"/>
      <c r="I773" s="32"/>
      <c r="J773" s="32"/>
      <c r="K773" s="32"/>
      <c r="L773" s="32"/>
      <c r="M773" s="32"/>
      <c r="N773" s="32"/>
      <c r="O773" s="32"/>
      <c r="P773" s="32"/>
      <c r="Q773" s="32"/>
      <c r="R773" s="32"/>
      <c r="Y773" s="32"/>
    </row>
    <row r="774">
      <c r="A774" s="31" t="s">
        <v>33</v>
      </c>
      <c r="B774" s="31" t="s">
        <v>390</v>
      </c>
      <c r="C774" s="33" t="s">
        <v>444</v>
      </c>
      <c r="D774" s="31" t="s">
        <v>5</v>
      </c>
      <c r="E774" s="31" t="s">
        <v>31</v>
      </c>
      <c r="F774" s="33" t="s">
        <v>2994</v>
      </c>
      <c r="G774" s="32"/>
      <c r="H774" s="32"/>
      <c r="I774" s="32"/>
      <c r="J774" s="32"/>
      <c r="K774" s="32"/>
      <c r="L774" s="32"/>
      <c r="M774" s="32"/>
      <c r="N774" s="32"/>
      <c r="O774" s="32"/>
      <c r="P774" s="32"/>
      <c r="Q774" s="32"/>
      <c r="R774" s="32"/>
      <c r="Y774" s="32"/>
    </row>
    <row r="775">
      <c r="A775" s="31" t="s">
        <v>33</v>
      </c>
      <c r="B775" s="31" t="s">
        <v>390</v>
      </c>
      <c r="C775" s="33" t="s">
        <v>446</v>
      </c>
      <c r="D775" s="31" t="s">
        <v>5</v>
      </c>
      <c r="E775" s="31" t="s">
        <v>31</v>
      </c>
      <c r="F775" s="33" t="s">
        <v>2995</v>
      </c>
      <c r="G775" s="32"/>
      <c r="H775" s="32"/>
      <c r="I775" s="32"/>
      <c r="J775" s="32"/>
      <c r="K775" s="32"/>
      <c r="L775" s="32"/>
      <c r="M775" s="32"/>
      <c r="N775" s="32"/>
      <c r="O775" s="32"/>
      <c r="P775" s="32"/>
      <c r="Q775" s="32"/>
      <c r="R775" s="32"/>
      <c r="Y775" s="32"/>
    </row>
    <row r="776">
      <c r="A776" s="31" t="s">
        <v>33</v>
      </c>
      <c r="B776" s="31" t="s">
        <v>390</v>
      </c>
      <c r="C776" s="33" t="s">
        <v>448</v>
      </c>
      <c r="D776" s="31" t="s">
        <v>5</v>
      </c>
      <c r="E776" s="31" t="s">
        <v>31</v>
      </c>
      <c r="F776" s="33" t="s">
        <v>2996</v>
      </c>
      <c r="G776" s="32"/>
      <c r="H776" s="32"/>
      <c r="I776" s="32"/>
      <c r="J776" s="32"/>
      <c r="K776" s="32"/>
      <c r="L776" s="32"/>
      <c r="M776" s="32"/>
      <c r="N776" s="32"/>
      <c r="O776" s="32"/>
      <c r="P776" s="32"/>
      <c r="Q776" s="32"/>
      <c r="R776" s="32"/>
      <c r="Y776" s="32"/>
    </row>
    <row r="777">
      <c r="A777" s="31" t="s">
        <v>34</v>
      </c>
      <c r="B777" s="31" t="s">
        <v>398</v>
      </c>
      <c r="C777" s="33" t="s">
        <v>1129</v>
      </c>
      <c r="D777" s="31" t="s">
        <v>5</v>
      </c>
      <c r="E777" s="31" t="s">
        <v>31</v>
      </c>
      <c r="F777" s="33" t="s">
        <v>2997</v>
      </c>
      <c r="G777" s="32"/>
      <c r="H777" s="32"/>
      <c r="I777" s="32"/>
      <c r="J777" s="32"/>
      <c r="K777" s="32"/>
      <c r="L777" s="32"/>
      <c r="M777" s="32"/>
      <c r="N777" s="32"/>
      <c r="O777" s="32"/>
      <c r="P777" s="32"/>
      <c r="Q777" s="32"/>
      <c r="R777" s="32"/>
      <c r="Y777" s="32"/>
    </row>
    <row r="778">
      <c r="A778" s="31" t="s">
        <v>34</v>
      </c>
      <c r="B778" s="31" t="s">
        <v>398</v>
      </c>
      <c r="C778" s="33" t="s">
        <v>1130</v>
      </c>
      <c r="D778" s="31" t="s">
        <v>5</v>
      </c>
      <c r="E778" s="31" t="s">
        <v>31</v>
      </c>
      <c r="F778" s="33" t="s">
        <v>2998</v>
      </c>
      <c r="G778" s="32"/>
      <c r="H778" s="32"/>
      <c r="I778" s="32"/>
      <c r="J778" s="32"/>
      <c r="K778" s="32"/>
      <c r="L778" s="32"/>
      <c r="M778" s="32"/>
      <c r="N778" s="32"/>
      <c r="O778" s="32"/>
      <c r="P778" s="32"/>
      <c r="Q778" s="32"/>
      <c r="R778" s="32"/>
      <c r="Y778" s="32"/>
    </row>
    <row r="779">
      <c r="A779" s="31" t="s">
        <v>34</v>
      </c>
      <c r="B779" s="31" t="s">
        <v>398</v>
      </c>
      <c r="C779" s="33" t="s">
        <v>1131</v>
      </c>
      <c r="D779" s="31" t="s">
        <v>5</v>
      </c>
      <c r="E779" s="31" t="s">
        <v>31</v>
      </c>
      <c r="F779" s="33" t="s">
        <v>2999</v>
      </c>
      <c r="G779" s="32"/>
      <c r="H779" s="32"/>
      <c r="I779" s="32"/>
      <c r="J779" s="32"/>
      <c r="K779" s="32"/>
      <c r="L779" s="32"/>
      <c r="M779" s="32"/>
      <c r="N779" s="32"/>
      <c r="O779" s="32"/>
      <c r="P779" s="32"/>
      <c r="Q779" s="32"/>
      <c r="R779" s="32"/>
      <c r="Y779" s="32"/>
    </row>
    <row r="780">
      <c r="A780" s="31" t="s">
        <v>34</v>
      </c>
      <c r="B780" s="31" t="s">
        <v>398</v>
      </c>
      <c r="C780" s="33" t="s">
        <v>1132</v>
      </c>
      <c r="D780" s="31" t="s">
        <v>5</v>
      </c>
      <c r="E780" s="31" t="s">
        <v>31</v>
      </c>
      <c r="F780" s="33" t="s">
        <v>3000</v>
      </c>
      <c r="G780" s="32"/>
      <c r="H780" s="32"/>
      <c r="I780" s="32"/>
      <c r="J780" s="32"/>
      <c r="K780" s="32"/>
      <c r="L780" s="32"/>
      <c r="M780" s="32"/>
      <c r="N780" s="32"/>
      <c r="O780" s="32"/>
      <c r="P780" s="32"/>
      <c r="Q780" s="32"/>
      <c r="R780" s="32"/>
      <c r="Y780" s="32"/>
    </row>
    <row r="781">
      <c r="A781" s="31" t="s">
        <v>34</v>
      </c>
      <c r="B781" s="31" t="s">
        <v>398</v>
      </c>
      <c r="C781" s="33" t="s">
        <v>409</v>
      </c>
      <c r="D781" s="31" t="s">
        <v>5</v>
      </c>
      <c r="E781" s="31" t="s">
        <v>31</v>
      </c>
      <c r="F781" s="33" t="s">
        <v>3001</v>
      </c>
      <c r="G781" s="32"/>
      <c r="H781" s="32"/>
      <c r="I781" s="32"/>
      <c r="J781" s="32"/>
      <c r="K781" s="32"/>
      <c r="L781" s="32"/>
      <c r="M781" s="32"/>
      <c r="N781" s="32"/>
      <c r="O781" s="32"/>
      <c r="P781" s="32"/>
      <c r="Q781" s="32"/>
      <c r="R781" s="32"/>
      <c r="Y781" s="32"/>
    </row>
    <row r="782">
      <c r="A782" s="31" t="s">
        <v>34</v>
      </c>
      <c r="B782" s="31" t="s">
        <v>398</v>
      </c>
      <c r="C782" s="33" t="s">
        <v>411</v>
      </c>
      <c r="D782" s="31" t="s">
        <v>5</v>
      </c>
      <c r="E782" s="31" t="s">
        <v>31</v>
      </c>
      <c r="F782" s="33" t="s">
        <v>3002</v>
      </c>
      <c r="G782" s="32"/>
      <c r="H782" s="32"/>
      <c r="I782" s="32"/>
      <c r="J782" s="32"/>
      <c r="K782" s="32"/>
      <c r="L782" s="32"/>
      <c r="M782" s="32"/>
      <c r="N782" s="32"/>
      <c r="O782" s="32"/>
      <c r="P782" s="32"/>
      <c r="Q782" s="32"/>
      <c r="R782" s="32"/>
      <c r="Y782" s="32"/>
    </row>
    <row r="783">
      <c r="A783" s="31" t="s">
        <v>34</v>
      </c>
      <c r="B783" s="31" t="s">
        <v>398</v>
      </c>
      <c r="C783" s="33" t="s">
        <v>413</v>
      </c>
      <c r="D783" s="31" t="s">
        <v>5</v>
      </c>
      <c r="E783" s="31" t="s">
        <v>31</v>
      </c>
      <c r="F783" s="33" t="s">
        <v>3003</v>
      </c>
      <c r="G783" s="32"/>
      <c r="H783" s="32"/>
      <c r="I783" s="32"/>
      <c r="J783" s="32"/>
      <c r="K783" s="32"/>
      <c r="L783" s="32"/>
      <c r="M783" s="32"/>
      <c r="N783" s="32"/>
      <c r="O783" s="32"/>
      <c r="P783" s="32"/>
      <c r="Q783" s="32"/>
      <c r="R783" s="32"/>
      <c r="Y783" s="32"/>
    </row>
    <row r="784">
      <c r="A784" s="31" t="s">
        <v>34</v>
      </c>
      <c r="B784" s="31" t="s">
        <v>398</v>
      </c>
      <c r="C784" s="33" t="s">
        <v>415</v>
      </c>
      <c r="D784" s="31" t="s">
        <v>5</v>
      </c>
      <c r="E784" s="31" t="s">
        <v>31</v>
      </c>
      <c r="F784" s="33" t="s">
        <v>3004</v>
      </c>
      <c r="G784" s="32"/>
      <c r="H784" s="32"/>
      <c r="I784" s="32"/>
      <c r="J784" s="32"/>
      <c r="K784" s="32"/>
      <c r="L784" s="32"/>
      <c r="M784" s="32"/>
      <c r="N784" s="32"/>
      <c r="O784" s="32"/>
      <c r="P784" s="32"/>
      <c r="Q784" s="32"/>
      <c r="R784" s="32"/>
      <c r="Y784" s="32"/>
    </row>
    <row r="785">
      <c r="A785" s="31" t="s">
        <v>34</v>
      </c>
      <c r="B785" s="31" t="s">
        <v>398</v>
      </c>
      <c r="C785" s="33" t="s">
        <v>417</v>
      </c>
      <c r="D785" s="31" t="s">
        <v>5</v>
      </c>
      <c r="E785" s="31" t="s">
        <v>31</v>
      </c>
      <c r="F785" s="33" t="s">
        <v>3005</v>
      </c>
      <c r="G785" s="32"/>
      <c r="H785" s="32"/>
      <c r="I785" s="32"/>
      <c r="J785" s="32"/>
      <c r="K785" s="32"/>
      <c r="L785" s="32"/>
      <c r="M785" s="32"/>
      <c r="N785" s="32"/>
      <c r="O785" s="32"/>
      <c r="P785" s="32"/>
      <c r="Q785" s="32"/>
      <c r="R785" s="32"/>
      <c r="Y785" s="32"/>
    </row>
    <row r="786">
      <c r="A786" s="31" t="s">
        <v>34</v>
      </c>
      <c r="B786" s="31" t="s">
        <v>398</v>
      </c>
      <c r="C786" s="33" t="s">
        <v>419</v>
      </c>
      <c r="D786" s="31" t="s">
        <v>5</v>
      </c>
      <c r="E786" s="31" t="s">
        <v>31</v>
      </c>
      <c r="F786" s="33" t="s">
        <v>3006</v>
      </c>
      <c r="G786" s="32"/>
      <c r="H786" s="32"/>
      <c r="I786" s="32"/>
      <c r="J786" s="32"/>
      <c r="K786" s="32"/>
      <c r="L786" s="32"/>
      <c r="M786" s="32"/>
      <c r="N786" s="32"/>
      <c r="O786" s="32"/>
      <c r="P786" s="32"/>
      <c r="Q786" s="32"/>
      <c r="R786" s="32"/>
      <c r="Y786" s="32"/>
    </row>
    <row r="787">
      <c r="A787" s="31" t="s">
        <v>34</v>
      </c>
      <c r="B787" s="31" t="s">
        <v>398</v>
      </c>
      <c r="C787" s="33" t="s">
        <v>421</v>
      </c>
      <c r="D787" s="31" t="s">
        <v>5</v>
      </c>
      <c r="E787" s="31" t="s">
        <v>31</v>
      </c>
      <c r="F787" s="33" t="s">
        <v>3007</v>
      </c>
      <c r="G787" s="32"/>
      <c r="H787" s="32"/>
      <c r="I787" s="32"/>
      <c r="J787" s="32"/>
      <c r="K787" s="32"/>
      <c r="L787" s="32"/>
      <c r="M787" s="32"/>
      <c r="N787" s="32"/>
      <c r="O787" s="32"/>
      <c r="P787" s="32"/>
      <c r="Q787" s="32"/>
      <c r="R787" s="32"/>
      <c r="Y787" s="32"/>
    </row>
    <row r="788">
      <c r="A788" s="31" t="s">
        <v>34</v>
      </c>
      <c r="B788" s="31" t="s">
        <v>398</v>
      </c>
      <c r="C788" s="33" t="s">
        <v>423</v>
      </c>
      <c r="D788" s="31" t="s">
        <v>5</v>
      </c>
      <c r="E788" s="31" t="s">
        <v>31</v>
      </c>
      <c r="F788" s="33" t="s">
        <v>3008</v>
      </c>
      <c r="G788" s="32"/>
      <c r="H788" s="32"/>
      <c r="I788" s="32"/>
      <c r="J788" s="32"/>
      <c r="K788" s="32"/>
      <c r="L788" s="32"/>
      <c r="M788" s="32"/>
      <c r="N788" s="32"/>
      <c r="O788" s="32"/>
      <c r="P788" s="32"/>
      <c r="Q788" s="32"/>
      <c r="R788" s="32"/>
      <c r="Y788" s="32"/>
    </row>
    <row r="789">
      <c r="A789" s="31" t="s">
        <v>34</v>
      </c>
      <c r="B789" s="31" t="s">
        <v>398</v>
      </c>
      <c r="C789" s="33" t="s">
        <v>425</v>
      </c>
      <c r="D789" s="31" t="s">
        <v>5</v>
      </c>
      <c r="E789" s="31" t="s">
        <v>31</v>
      </c>
      <c r="F789" s="33" t="s">
        <v>3009</v>
      </c>
      <c r="G789" s="32"/>
      <c r="H789" s="32"/>
      <c r="I789" s="32"/>
      <c r="J789" s="32"/>
      <c r="K789" s="32"/>
      <c r="L789" s="32"/>
      <c r="M789" s="32"/>
      <c r="N789" s="32"/>
      <c r="O789" s="32"/>
      <c r="P789" s="32"/>
      <c r="Q789" s="32"/>
      <c r="R789" s="32"/>
      <c r="Y789" s="32"/>
    </row>
    <row r="790">
      <c r="A790" s="31" t="s">
        <v>34</v>
      </c>
      <c r="B790" s="31" t="s">
        <v>398</v>
      </c>
      <c r="C790" s="33" t="s">
        <v>427</v>
      </c>
      <c r="D790" s="31" t="s">
        <v>5</v>
      </c>
      <c r="E790" s="31" t="s">
        <v>31</v>
      </c>
      <c r="F790" s="33" t="s">
        <v>3010</v>
      </c>
      <c r="G790" s="32"/>
      <c r="H790" s="32"/>
      <c r="I790" s="32"/>
      <c r="J790" s="32"/>
      <c r="K790" s="32"/>
      <c r="L790" s="32"/>
      <c r="M790" s="32"/>
      <c r="N790" s="32"/>
      <c r="O790" s="32"/>
      <c r="P790" s="32"/>
      <c r="Q790" s="32"/>
      <c r="R790" s="32"/>
      <c r="Y790" s="32"/>
    </row>
    <row r="791">
      <c r="A791" s="31" t="s">
        <v>34</v>
      </c>
      <c r="B791" s="31" t="s">
        <v>398</v>
      </c>
      <c r="C791" s="33" t="s">
        <v>429</v>
      </c>
      <c r="D791" s="31" t="s">
        <v>5</v>
      </c>
      <c r="E791" s="31" t="s">
        <v>31</v>
      </c>
      <c r="F791" s="33" t="s">
        <v>3011</v>
      </c>
      <c r="G791" s="32"/>
      <c r="H791" s="32"/>
      <c r="I791" s="32"/>
      <c r="J791" s="32"/>
      <c r="K791" s="32"/>
      <c r="L791" s="32"/>
      <c r="M791" s="32"/>
      <c r="N791" s="32"/>
      <c r="O791" s="32"/>
      <c r="P791" s="32"/>
      <c r="Q791" s="32"/>
      <c r="R791" s="32"/>
      <c r="Y791" s="32"/>
    </row>
    <row r="792">
      <c r="A792" s="31" t="s">
        <v>34</v>
      </c>
      <c r="B792" s="31" t="s">
        <v>398</v>
      </c>
      <c r="C792" s="33" t="s">
        <v>323</v>
      </c>
      <c r="D792" s="31" t="s">
        <v>5</v>
      </c>
      <c r="E792" s="31" t="s">
        <v>31</v>
      </c>
      <c r="F792" s="33" t="s">
        <v>3012</v>
      </c>
      <c r="G792" s="32"/>
      <c r="H792" s="32"/>
      <c r="I792" s="32"/>
      <c r="J792" s="32"/>
      <c r="K792" s="32"/>
      <c r="L792" s="32"/>
      <c r="M792" s="32"/>
      <c r="N792" s="32"/>
      <c r="O792" s="32"/>
      <c r="P792" s="32"/>
      <c r="Q792" s="32"/>
      <c r="R792" s="32"/>
      <c r="Y792" s="32"/>
    </row>
    <row r="793">
      <c r="A793" s="31" t="s">
        <v>34</v>
      </c>
      <c r="B793" s="31" t="s">
        <v>398</v>
      </c>
      <c r="C793" s="33" t="s">
        <v>432</v>
      </c>
      <c r="D793" s="31" t="s">
        <v>5</v>
      </c>
      <c r="E793" s="31" t="s">
        <v>31</v>
      </c>
      <c r="F793" s="33" t="s">
        <v>3013</v>
      </c>
      <c r="G793" s="32"/>
      <c r="H793" s="32"/>
      <c r="I793" s="32"/>
      <c r="J793" s="32"/>
      <c r="K793" s="32"/>
      <c r="L793" s="32"/>
      <c r="M793" s="32"/>
      <c r="N793" s="32"/>
      <c r="O793" s="32"/>
      <c r="P793" s="32"/>
      <c r="Q793" s="32"/>
      <c r="R793" s="32"/>
      <c r="Y793" s="32"/>
    </row>
    <row r="794">
      <c r="A794" s="31" t="s">
        <v>34</v>
      </c>
      <c r="B794" s="31" t="s">
        <v>398</v>
      </c>
      <c r="C794" s="33" t="s">
        <v>434</v>
      </c>
      <c r="D794" s="31" t="s">
        <v>5</v>
      </c>
      <c r="E794" s="31" t="s">
        <v>31</v>
      </c>
      <c r="F794" s="33" t="s">
        <v>3014</v>
      </c>
      <c r="G794" s="32"/>
      <c r="H794" s="32"/>
      <c r="I794" s="32"/>
      <c r="J794" s="32"/>
      <c r="K794" s="32"/>
      <c r="L794" s="32"/>
      <c r="M794" s="32"/>
      <c r="N794" s="32"/>
      <c r="O794" s="32"/>
      <c r="P794" s="32"/>
      <c r="Q794" s="32"/>
      <c r="R794" s="32"/>
      <c r="Y794" s="32"/>
    </row>
    <row r="795">
      <c r="A795" s="31" t="s">
        <v>34</v>
      </c>
      <c r="B795" s="31" t="s">
        <v>398</v>
      </c>
      <c r="C795" s="33" t="s">
        <v>436</v>
      </c>
      <c r="D795" s="31" t="s">
        <v>5</v>
      </c>
      <c r="E795" s="31" t="s">
        <v>31</v>
      </c>
      <c r="F795" s="33" t="s">
        <v>3015</v>
      </c>
      <c r="G795" s="32"/>
      <c r="H795" s="32"/>
      <c r="I795" s="32"/>
      <c r="J795" s="32"/>
      <c r="K795" s="32"/>
      <c r="L795" s="32"/>
      <c r="M795" s="32"/>
      <c r="N795" s="32"/>
      <c r="O795" s="32"/>
      <c r="P795" s="32"/>
      <c r="Q795" s="32"/>
      <c r="R795" s="32"/>
      <c r="Y795" s="32"/>
    </row>
    <row r="796">
      <c r="A796" s="31" t="s">
        <v>34</v>
      </c>
      <c r="B796" s="31" t="s">
        <v>398</v>
      </c>
      <c r="C796" s="33" t="s">
        <v>438</v>
      </c>
      <c r="D796" s="31" t="s">
        <v>5</v>
      </c>
      <c r="E796" s="31" t="s">
        <v>31</v>
      </c>
      <c r="F796" s="33" t="s">
        <v>3016</v>
      </c>
      <c r="G796" s="32"/>
      <c r="H796" s="32"/>
      <c r="I796" s="32"/>
      <c r="J796" s="32"/>
      <c r="K796" s="32"/>
      <c r="L796" s="32"/>
      <c r="M796" s="32"/>
      <c r="N796" s="32"/>
      <c r="O796" s="32"/>
      <c r="P796" s="32"/>
      <c r="Q796" s="32"/>
      <c r="R796" s="32"/>
      <c r="Y796" s="32"/>
    </row>
    <row r="797">
      <c r="A797" s="31" t="s">
        <v>34</v>
      </c>
      <c r="B797" s="31" t="s">
        <v>398</v>
      </c>
      <c r="C797" s="33" t="s">
        <v>440</v>
      </c>
      <c r="D797" s="31" t="s">
        <v>5</v>
      </c>
      <c r="E797" s="31" t="s">
        <v>31</v>
      </c>
      <c r="F797" s="33" t="s">
        <v>3017</v>
      </c>
      <c r="G797" s="32"/>
      <c r="H797" s="32"/>
      <c r="I797" s="32"/>
      <c r="J797" s="32"/>
      <c r="K797" s="32"/>
      <c r="L797" s="32"/>
      <c r="M797" s="32"/>
      <c r="N797" s="32"/>
      <c r="O797" s="32"/>
      <c r="P797" s="32"/>
      <c r="Q797" s="32"/>
      <c r="R797" s="32"/>
      <c r="Y797" s="32"/>
    </row>
    <row r="798">
      <c r="A798" s="31" t="s">
        <v>34</v>
      </c>
      <c r="B798" s="31" t="s">
        <v>398</v>
      </c>
      <c r="C798" s="33" t="s">
        <v>442</v>
      </c>
      <c r="D798" s="31" t="s">
        <v>5</v>
      </c>
      <c r="E798" s="31" t="s">
        <v>31</v>
      </c>
      <c r="F798" s="33" t="s">
        <v>3018</v>
      </c>
      <c r="G798" s="32"/>
      <c r="H798" s="32"/>
      <c r="I798" s="32"/>
      <c r="J798" s="32"/>
      <c r="K798" s="32"/>
      <c r="L798" s="32"/>
      <c r="M798" s="32"/>
      <c r="N798" s="32"/>
      <c r="O798" s="32"/>
      <c r="P798" s="32"/>
      <c r="Q798" s="32"/>
      <c r="R798" s="32"/>
      <c r="Y798" s="32"/>
    </row>
    <row r="799">
      <c r="A799" s="31" t="s">
        <v>34</v>
      </c>
      <c r="B799" s="31" t="s">
        <v>398</v>
      </c>
      <c r="C799" s="33" t="s">
        <v>444</v>
      </c>
      <c r="D799" s="31" t="s">
        <v>5</v>
      </c>
      <c r="E799" s="31" t="s">
        <v>31</v>
      </c>
      <c r="F799" s="33" t="s">
        <v>3019</v>
      </c>
      <c r="G799" s="32"/>
      <c r="H799" s="32"/>
      <c r="I799" s="32"/>
      <c r="J799" s="32"/>
      <c r="K799" s="32"/>
      <c r="L799" s="32"/>
      <c r="M799" s="32"/>
      <c r="N799" s="32"/>
      <c r="O799" s="32"/>
      <c r="P799" s="32"/>
      <c r="Q799" s="32"/>
      <c r="R799" s="32"/>
      <c r="Y799" s="32"/>
    </row>
    <row r="800">
      <c r="A800" s="31" t="s">
        <v>34</v>
      </c>
      <c r="B800" s="31" t="s">
        <v>398</v>
      </c>
      <c r="C800" s="33" t="s">
        <v>446</v>
      </c>
      <c r="D800" s="31" t="s">
        <v>5</v>
      </c>
      <c r="E800" s="31" t="s">
        <v>31</v>
      </c>
      <c r="F800" s="33" t="s">
        <v>3020</v>
      </c>
      <c r="G800" s="32"/>
      <c r="H800" s="32"/>
      <c r="I800" s="32"/>
      <c r="J800" s="32"/>
      <c r="K800" s="32"/>
      <c r="L800" s="32"/>
      <c r="M800" s="32"/>
      <c r="N800" s="32"/>
      <c r="O800" s="32"/>
      <c r="P800" s="32"/>
      <c r="Q800" s="32"/>
      <c r="R800" s="32"/>
      <c r="Y800" s="32"/>
    </row>
    <row r="801">
      <c r="A801" s="31" t="s">
        <v>34</v>
      </c>
      <c r="B801" s="31" t="s">
        <v>398</v>
      </c>
      <c r="C801" s="33" t="s">
        <v>448</v>
      </c>
      <c r="D801" s="31" t="s">
        <v>5</v>
      </c>
      <c r="E801" s="31" t="s">
        <v>31</v>
      </c>
      <c r="F801" s="33" t="s">
        <v>3021</v>
      </c>
      <c r="G801" s="32"/>
      <c r="H801" s="32"/>
      <c r="I801" s="32"/>
      <c r="J801" s="32"/>
      <c r="K801" s="32"/>
      <c r="L801" s="32"/>
      <c r="M801" s="32"/>
      <c r="N801" s="32"/>
      <c r="O801" s="32"/>
      <c r="P801" s="32"/>
      <c r="Q801" s="32"/>
      <c r="R801" s="32"/>
      <c r="Y801" s="32"/>
    </row>
    <row r="802">
      <c r="A802" s="31" t="s">
        <v>35</v>
      </c>
      <c r="B802" s="31" t="s">
        <v>399</v>
      </c>
      <c r="C802" s="33" t="s">
        <v>1129</v>
      </c>
      <c r="D802" s="31" t="s">
        <v>5</v>
      </c>
      <c r="E802" s="31" t="s">
        <v>31</v>
      </c>
      <c r="F802" s="33" t="s">
        <v>3022</v>
      </c>
      <c r="G802" s="32"/>
      <c r="H802" s="32"/>
      <c r="I802" s="32"/>
      <c r="J802" s="32"/>
      <c r="K802" s="32"/>
      <c r="L802" s="32"/>
      <c r="M802" s="32"/>
      <c r="N802" s="32"/>
      <c r="O802" s="32"/>
      <c r="P802" s="32"/>
      <c r="Q802" s="32"/>
      <c r="R802" s="32"/>
      <c r="Y802" s="32"/>
    </row>
    <row r="803">
      <c r="A803" s="31" t="s">
        <v>35</v>
      </c>
      <c r="B803" s="31" t="s">
        <v>399</v>
      </c>
      <c r="C803" s="33" t="s">
        <v>1130</v>
      </c>
      <c r="D803" s="31" t="s">
        <v>5</v>
      </c>
      <c r="E803" s="31" t="s">
        <v>31</v>
      </c>
      <c r="F803" s="33" t="s">
        <v>3023</v>
      </c>
      <c r="G803" s="32"/>
      <c r="H803" s="32"/>
      <c r="I803" s="32"/>
      <c r="J803" s="32"/>
      <c r="K803" s="32"/>
      <c r="L803" s="32"/>
      <c r="M803" s="32"/>
      <c r="N803" s="32"/>
      <c r="O803" s="32"/>
      <c r="P803" s="32"/>
      <c r="Q803" s="32"/>
      <c r="R803" s="32"/>
      <c r="Y803" s="32"/>
    </row>
    <row r="804">
      <c r="A804" s="31" t="s">
        <v>35</v>
      </c>
      <c r="B804" s="31" t="s">
        <v>399</v>
      </c>
      <c r="C804" s="33" t="s">
        <v>1131</v>
      </c>
      <c r="D804" s="31" t="s">
        <v>5</v>
      </c>
      <c r="E804" s="31" t="s">
        <v>31</v>
      </c>
      <c r="F804" s="33" t="s">
        <v>3024</v>
      </c>
      <c r="G804" s="32"/>
      <c r="H804" s="32"/>
      <c r="I804" s="32"/>
      <c r="J804" s="32"/>
      <c r="K804" s="32"/>
      <c r="L804" s="32"/>
      <c r="M804" s="32"/>
      <c r="N804" s="32"/>
      <c r="O804" s="32"/>
      <c r="P804" s="32"/>
      <c r="Q804" s="32"/>
      <c r="R804" s="32"/>
      <c r="Y804" s="32"/>
    </row>
    <row r="805">
      <c r="A805" s="31" t="s">
        <v>35</v>
      </c>
      <c r="B805" s="31" t="s">
        <v>399</v>
      </c>
      <c r="C805" s="33" t="s">
        <v>1132</v>
      </c>
      <c r="D805" s="31" t="s">
        <v>5</v>
      </c>
      <c r="E805" s="31" t="s">
        <v>31</v>
      </c>
      <c r="F805" s="33" t="s">
        <v>3025</v>
      </c>
      <c r="G805" s="32"/>
      <c r="H805" s="32"/>
      <c r="I805" s="32"/>
      <c r="J805" s="32"/>
      <c r="K805" s="32"/>
      <c r="L805" s="32"/>
      <c r="M805" s="32"/>
      <c r="N805" s="32"/>
      <c r="O805" s="32"/>
      <c r="P805" s="32"/>
      <c r="Q805" s="32"/>
      <c r="R805" s="32"/>
      <c r="Y805" s="32"/>
    </row>
    <row r="806">
      <c r="A806" s="31" t="s">
        <v>35</v>
      </c>
      <c r="B806" s="31" t="s">
        <v>399</v>
      </c>
      <c r="C806" s="33" t="s">
        <v>409</v>
      </c>
      <c r="D806" s="31" t="s">
        <v>5</v>
      </c>
      <c r="E806" s="31" t="s">
        <v>31</v>
      </c>
      <c r="F806" s="33" t="s">
        <v>3026</v>
      </c>
      <c r="G806" s="32"/>
      <c r="H806" s="32"/>
      <c r="I806" s="32"/>
      <c r="J806" s="32"/>
      <c r="K806" s="32"/>
      <c r="L806" s="32"/>
      <c r="M806" s="32"/>
      <c r="N806" s="32"/>
      <c r="O806" s="32"/>
      <c r="P806" s="32"/>
      <c r="Q806" s="32"/>
      <c r="R806" s="32"/>
      <c r="Y806" s="32"/>
    </row>
    <row r="807">
      <c r="A807" s="31" t="s">
        <v>35</v>
      </c>
      <c r="B807" s="31" t="s">
        <v>399</v>
      </c>
      <c r="C807" s="33" t="s">
        <v>411</v>
      </c>
      <c r="D807" s="31" t="s">
        <v>5</v>
      </c>
      <c r="E807" s="31" t="s">
        <v>31</v>
      </c>
      <c r="F807" s="33" t="s">
        <v>3027</v>
      </c>
      <c r="G807" s="32"/>
      <c r="H807" s="32"/>
      <c r="I807" s="32"/>
      <c r="J807" s="32"/>
      <c r="K807" s="32"/>
      <c r="L807" s="32"/>
      <c r="M807" s="32"/>
      <c r="N807" s="32"/>
      <c r="O807" s="32"/>
      <c r="P807" s="32"/>
      <c r="Q807" s="32"/>
      <c r="R807" s="32"/>
      <c r="Y807" s="32"/>
    </row>
    <row r="808">
      <c r="A808" s="31" t="s">
        <v>35</v>
      </c>
      <c r="B808" s="31" t="s">
        <v>399</v>
      </c>
      <c r="C808" s="33" t="s">
        <v>413</v>
      </c>
      <c r="D808" s="31" t="s">
        <v>5</v>
      </c>
      <c r="E808" s="31" t="s">
        <v>31</v>
      </c>
      <c r="F808" s="33" t="s">
        <v>3028</v>
      </c>
      <c r="G808" s="32"/>
      <c r="H808" s="32"/>
      <c r="I808" s="32"/>
      <c r="J808" s="32"/>
      <c r="K808" s="32"/>
      <c r="L808" s="32"/>
      <c r="M808" s="32"/>
      <c r="N808" s="32"/>
      <c r="O808" s="32"/>
      <c r="P808" s="32"/>
      <c r="Q808" s="32"/>
      <c r="R808" s="32"/>
      <c r="Y808" s="32"/>
    </row>
    <row r="809">
      <c r="A809" s="31" t="s">
        <v>35</v>
      </c>
      <c r="B809" s="31" t="s">
        <v>399</v>
      </c>
      <c r="C809" s="33" t="s">
        <v>415</v>
      </c>
      <c r="D809" s="31" t="s">
        <v>5</v>
      </c>
      <c r="E809" s="31" t="s">
        <v>31</v>
      </c>
      <c r="F809" s="33" t="s">
        <v>3029</v>
      </c>
      <c r="G809" s="32"/>
      <c r="H809" s="32"/>
      <c r="I809" s="32"/>
      <c r="J809" s="32"/>
      <c r="K809" s="32"/>
      <c r="L809" s="32"/>
      <c r="M809" s="32"/>
      <c r="N809" s="32"/>
      <c r="O809" s="32"/>
      <c r="P809" s="32"/>
      <c r="Q809" s="32"/>
      <c r="R809" s="32"/>
      <c r="Y809" s="32"/>
    </row>
    <row r="810">
      <c r="A810" s="31" t="s">
        <v>35</v>
      </c>
      <c r="B810" s="31" t="s">
        <v>399</v>
      </c>
      <c r="C810" s="33" t="s">
        <v>417</v>
      </c>
      <c r="D810" s="31" t="s">
        <v>5</v>
      </c>
      <c r="E810" s="31" t="s">
        <v>31</v>
      </c>
      <c r="F810" s="33" t="s">
        <v>3030</v>
      </c>
      <c r="G810" s="32"/>
      <c r="H810" s="32"/>
      <c r="I810" s="32"/>
      <c r="J810" s="32"/>
      <c r="K810" s="32"/>
      <c r="L810" s="32"/>
      <c r="M810" s="32"/>
      <c r="N810" s="32"/>
      <c r="O810" s="32"/>
      <c r="P810" s="32"/>
      <c r="Q810" s="32"/>
      <c r="R810" s="32"/>
      <c r="Y810" s="32"/>
    </row>
    <row r="811">
      <c r="A811" s="31" t="s">
        <v>35</v>
      </c>
      <c r="B811" s="31" t="s">
        <v>399</v>
      </c>
      <c r="C811" s="33" t="s">
        <v>419</v>
      </c>
      <c r="D811" s="31" t="s">
        <v>5</v>
      </c>
      <c r="E811" s="31" t="s">
        <v>31</v>
      </c>
      <c r="F811" s="33" t="s">
        <v>3031</v>
      </c>
      <c r="G811" s="32"/>
      <c r="H811" s="32"/>
      <c r="I811" s="32"/>
      <c r="J811" s="32"/>
      <c r="K811" s="32"/>
      <c r="L811" s="32"/>
      <c r="M811" s="32"/>
      <c r="N811" s="32"/>
      <c r="O811" s="32"/>
      <c r="P811" s="32"/>
      <c r="Q811" s="32"/>
      <c r="R811" s="32"/>
      <c r="Y811" s="32"/>
    </row>
    <row r="812">
      <c r="A812" s="31" t="s">
        <v>35</v>
      </c>
      <c r="B812" s="31" t="s">
        <v>399</v>
      </c>
      <c r="C812" s="33" t="s">
        <v>421</v>
      </c>
      <c r="D812" s="31" t="s">
        <v>5</v>
      </c>
      <c r="E812" s="31" t="s">
        <v>31</v>
      </c>
      <c r="F812" s="33" t="s">
        <v>3032</v>
      </c>
      <c r="G812" s="32"/>
      <c r="H812" s="32"/>
      <c r="I812" s="32"/>
      <c r="J812" s="32"/>
      <c r="K812" s="32"/>
      <c r="L812" s="32"/>
      <c r="M812" s="32"/>
      <c r="N812" s="32"/>
      <c r="O812" s="32"/>
      <c r="P812" s="32"/>
      <c r="Q812" s="32"/>
      <c r="R812" s="32"/>
      <c r="Y812" s="32"/>
    </row>
    <row r="813">
      <c r="A813" s="31" t="s">
        <v>35</v>
      </c>
      <c r="B813" s="31" t="s">
        <v>399</v>
      </c>
      <c r="C813" s="33" t="s">
        <v>423</v>
      </c>
      <c r="D813" s="31" t="s">
        <v>5</v>
      </c>
      <c r="E813" s="31" t="s">
        <v>31</v>
      </c>
      <c r="F813" s="33" t="s">
        <v>3033</v>
      </c>
      <c r="G813" s="32"/>
      <c r="H813" s="32"/>
      <c r="I813" s="32"/>
      <c r="J813" s="32"/>
      <c r="K813" s="32"/>
      <c r="L813" s="32"/>
      <c r="M813" s="32"/>
      <c r="N813" s="32"/>
      <c r="O813" s="32"/>
      <c r="P813" s="32"/>
      <c r="Q813" s="32"/>
      <c r="R813" s="32"/>
      <c r="Y813" s="32"/>
    </row>
    <row r="814">
      <c r="A814" s="31" t="s">
        <v>35</v>
      </c>
      <c r="B814" s="31" t="s">
        <v>399</v>
      </c>
      <c r="C814" s="33" t="s">
        <v>425</v>
      </c>
      <c r="D814" s="31" t="s">
        <v>5</v>
      </c>
      <c r="E814" s="31" t="s">
        <v>31</v>
      </c>
      <c r="F814" s="33" t="s">
        <v>3034</v>
      </c>
      <c r="G814" s="32"/>
      <c r="H814" s="32"/>
      <c r="I814" s="32"/>
      <c r="J814" s="32"/>
      <c r="K814" s="32"/>
      <c r="L814" s="32"/>
      <c r="M814" s="32"/>
      <c r="N814" s="32"/>
      <c r="O814" s="32"/>
      <c r="P814" s="32"/>
      <c r="Q814" s="32"/>
      <c r="R814" s="32"/>
      <c r="Y814" s="32"/>
    </row>
    <row r="815">
      <c r="A815" s="31" t="s">
        <v>35</v>
      </c>
      <c r="B815" s="31" t="s">
        <v>399</v>
      </c>
      <c r="C815" s="33" t="s">
        <v>427</v>
      </c>
      <c r="D815" s="31" t="s">
        <v>5</v>
      </c>
      <c r="E815" s="31" t="s">
        <v>31</v>
      </c>
      <c r="F815" s="33" t="s">
        <v>3035</v>
      </c>
      <c r="G815" s="32"/>
      <c r="H815" s="32"/>
      <c r="I815" s="32"/>
      <c r="J815" s="32"/>
      <c r="K815" s="32"/>
      <c r="L815" s="32"/>
      <c r="M815" s="32"/>
      <c r="N815" s="32"/>
      <c r="O815" s="32"/>
      <c r="P815" s="32"/>
      <c r="Q815" s="32"/>
      <c r="R815" s="32"/>
      <c r="Y815" s="32"/>
    </row>
    <row r="816">
      <c r="A816" s="31" t="s">
        <v>35</v>
      </c>
      <c r="B816" s="31" t="s">
        <v>399</v>
      </c>
      <c r="C816" s="33" t="s">
        <v>429</v>
      </c>
      <c r="D816" s="31" t="s">
        <v>5</v>
      </c>
      <c r="E816" s="31" t="s">
        <v>31</v>
      </c>
      <c r="F816" s="33" t="s">
        <v>3036</v>
      </c>
      <c r="G816" s="32"/>
      <c r="H816" s="32"/>
      <c r="I816" s="32"/>
      <c r="J816" s="32"/>
      <c r="K816" s="32"/>
      <c r="L816" s="32"/>
      <c r="M816" s="32"/>
      <c r="N816" s="32"/>
      <c r="O816" s="32"/>
      <c r="P816" s="32"/>
      <c r="Q816" s="32"/>
      <c r="R816" s="32"/>
      <c r="Y816" s="32"/>
    </row>
    <row r="817">
      <c r="A817" s="31" t="s">
        <v>35</v>
      </c>
      <c r="B817" s="31" t="s">
        <v>399</v>
      </c>
      <c r="C817" s="33" t="s">
        <v>323</v>
      </c>
      <c r="D817" s="31" t="s">
        <v>5</v>
      </c>
      <c r="E817" s="31" t="s">
        <v>31</v>
      </c>
      <c r="F817" s="33" t="s">
        <v>3037</v>
      </c>
      <c r="G817" s="32"/>
      <c r="H817" s="32"/>
      <c r="I817" s="32"/>
      <c r="J817" s="32"/>
      <c r="K817" s="32"/>
      <c r="L817" s="32"/>
      <c r="M817" s="32"/>
      <c r="N817" s="32"/>
      <c r="O817" s="32"/>
      <c r="P817" s="32"/>
      <c r="Q817" s="32"/>
      <c r="R817" s="32"/>
      <c r="Y817" s="32"/>
    </row>
    <row r="818">
      <c r="A818" s="31" t="s">
        <v>35</v>
      </c>
      <c r="B818" s="31" t="s">
        <v>399</v>
      </c>
      <c r="C818" s="33" t="s">
        <v>432</v>
      </c>
      <c r="D818" s="31" t="s">
        <v>5</v>
      </c>
      <c r="E818" s="31" t="s">
        <v>31</v>
      </c>
      <c r="F818" s="33" t="s">
        <v>3038</v>
      </c>
      <c r="G818" s="32"/>
      <c r="H818" s="32"/>
      <c r="I818" s="32"/>
      <c r="J818" s="32"/>
      <c r="K818" s="32"/>
      <c r="L818" s="32"/>
      <c r="M818" s="32"/>
      <c r="N818" s="32"/>
      <c r="O818" s="32"/>
      <c r="P818" s="32"/>
      <c r="Q818" s="32"/>
      <c r="R818" s="32"/>
      <c r="Y818" s="32"/>
    </row>
    <row r="819">
      <c r="A819" s="31" t="s">
        <v>35</v>
      </c>
      <c r="B819" s="31" t="s">
        <v>399</v>
      </c>
      <c r="C819" s="33" t="s">
        <v>434</v>
      </c>
      <c r="D819" s="31" t="s">
        <v>5</v>
      </c>
      <c r="E819" s="31" t="s">
        <v>31</v>
      </c>
      <c r="F819" s="33" t="s">
        <v>3039</v>
      </c>
      <c r="G819" s="32"/>
      <c r="H819" s="32"/>
      <c r="I819" s="32"/>
      <c r="J819" s="32"/>
      <c r="K819" s="32"/>
      <c r="L819" s="32"/>
      <c r="M819" s="32"/>
      <c r="N819" s="32"/>
      <c r="O819" s="32"/>
      <c r="P819" s="32"/>
      <c r="Q819" s="32"/>
      <c r="R819" s="32"/>
      <c r="Y819" s="32"/>
    </row>
    <row r="820">
      <c r="A820" s="31" t="s">
        <v>35</v>
      </c>
      <c r="B820" s="31" t="s">
        <v>399</v>
      </c>
      <c r="C820" s="33" t="s">
        <v>436</v>
      </c>
      <c r="D820" s="31" t="s">
        <v>5</v>
      </c>
      <c r="E820" s="31" t="s">
        <v>31</v>
      </c>
      <c r="F820" s="33" t="s">
        <v>3040</v>
      </c>
      <c r="G820" s="32"/>
      <c r="H820" s="32"/>
      <c r="I820" s="32"/>
      <c r="J820" s="32"/>
      <c r="K820" s="32"/>
      <c r="L820" s="32"/>
      <c r="M820" s="32"/>
      <c r="N820" s="32"/>
      <c r="O820" s="32"/>
      <c r="P820" s="32"/>
      <c r="Q820" s="32"/>
      <c r="R820" s="32"/>
      <c r="Y820" s="32"/>
    </row>
    <row r="821">
      <c r="A821" s="31" t="s">
        <v>35</v>
      </c>
      <c r="B821" s="31" t="s">
        <v>399</v>
      </c>
      <c r="C821" s="33" t="s">
        <v>438</v>
      </c>
      <c r="D821" s="31" t="s">
        <v>5</v>
      </c>
      <c r="E821" s="31" t="s">
        <v>31</v>
      </c>
      <c r="F821" s="33" t="s">
        <v>3041</v>
      </c>
      <c r="G821" s="32"/>
      <c r="H821" s="32"/>
      <c r="I821" s="32"/>
      <c r="J821" s="32"/>
      <c r="K821" s="32"/>
      <c r="L821" s="32"/>
      <c r="M821" s="32"/>
      <c r="N821" s="32"/>
      <c r="O821" s="32"/>
      <c r="P821" s="32"/>
      <c r="Q821" s="32"/>
      <c r="R821" s="32"/>
      <c r="Y821" s="32"/>
    </row>
    <row r="822">
      <c r="A822" s="31" t="s">
        <v>35</v>
      </c>
      <c r="B822" s="31" t="s">
        <v>399</v>
      </c>
      <c r="C822" s="33" t="s">
        <v>440</v>
      </c>
      <c r="D822" s="31" t="s">
        <v>5</v>
      </c>
      <c r="E822" s="31" t="s">
        <v>31</v>
      </c>
      <c r="F822" s="33" t="s">
        <v>3042</v>
      </c>
      <c r="G822" s="32"/>
      <c r="H822" s="32"/>
      <c r="I822" s="32"/>
      <c r="J822" s="32"/>
      <c r="K822" s="32"/>
      <c r="L822" s="32"/>
      <c r="M822" s="32"/>
      <c r="N822" s="32"/>
      <c r="O822" s="32"/>
      <c r="P822" s="32"/>
      <c r="Q822" s="32"/>
      <c r="R822" s="32"/>
      <c r="Y822" s="32"/>
    </row>
    <row r="823">
      <c r="A823" s="31" t="s">
        <v>35</v>
      </c>
      <c r="B823" s="31" t="s">
        <v>399</v>
      </c>
      <c r="C823" s="33" t="s">
        <v>442</v>
      </c>
      <c r="D823" s="31" t="s">
        <v>5</v>
      </c>
      <c r="E823" s="31" t="s">
        <v>31</v>
      </c>
      <c r="F823" s="33" t="s">
        <v>3043</v>
      </c>
      <c r="G823" s="32"/>
      <c r="H823" s="32"/>
      <c r="I823" s="32"/>
      <c r="J823" s="32"/>
      <c r="K823" s="32"/>
      <c r="L823" s="32"/>
      <c r="M823" s="32"/>
      <c r="N823" s="32"/>
      <c r="O823" s="32"/>
      <c r="P823" s="32"/>
      <c r="Q823" s="32"/>
      <c r="R823" s="32"/>
      <c r="Y823" s="32"/>
    </row>
    <row r="824">
      <c r="A824" s="31" t="s">
        <v>35</v>
      </c>
      <c r="B824" s="31" t="s">
        <v>399</v>
      </c>
      <c r="C824" s="33" t="s">
        <v>444</v>
      </c>
      <c r="D824" s="31" t="s">
        <v>5</v>
      </c>
      <c r="E824" s="31" t="s">
        <v>31</v>
      </c>
      <c r="F824" s="33" t="s">
        <v>3044</v>
      </c>
      <c r="G824" s="32"/>
      <c r="H824" s="32"/>
      <c r="I824" s="32"/>
      <c r="J824" s="32"/>
      <c r="K824" s="32"/>
      <c r="L824" s="32"/>
      <c r="M824" s="32"/>
      <c r="N824" s="32"/>
      <c r="O824" s="32"/>
      <c r="P824" s="32"/>
      <c r="Q824" s="32"/>
      <c r="R824" s="32"/>
      <c r="Y824" s="32"/>
    </row>
    <row r="825">
      <c r="A825" s="31" t="s">
        <v>35</v>
      </c>
      <c r="B825" s="31" t="s">
        <v>399</v>
      </c>
      <c r="C825" s="33" t="s">
        <v>446</v>
      </c>
      <c r="D825" s="31" t="s">
        <v>5</v>
      </c>
      <c r="E825" s="31" t="s">
        <v>31</v>
      </c>
      <c r="F825" s="33" t="s">
        <v>3045</v>
      </c>
      <c r="G825" s="32"/>
      <c r="H825" s="32"/>
      <c r="I825" s="32"/>
      <c r="J825" s="32"/>
      <c r="K825" s="32"/>
      <c r="L825" s="32"/>
      <c r="M825" s="32"/>
      <c r="N825" s="32"/>
      <c r="O825" s="32"/>
      <c r="P825" s="32"/>
      <c r="Q825" s="32"/>
      <c r="R825" s="32"/>
      <c r="Y825" s="32"/>
    </row>
    <row r="826">
      <c r="A826" s="31" t="s">
        <v>35</v>
      </c>
      <c r="B826" s="31" t="s">
        <v>399</v>
      </c>
      <c r="C826" s="33" t="s">
        <v>448</v>
      </c>
      <c r="D826" s="31" t="s">
        <v>5</v>
      </c>
      <c r="E826" s="31" t="s">
        <v>31</v>
      </c>
      <c r="F826" s="33" t="s">
        <v>3046</v>
      </c>
      <c r="G826" s="32"/>
      <c r="H826" s="32"/>
      <c r="I826" s="32"/>
      <c r="J826" s="32"/>
      <c r="K826" s="32"/>
      <c r="L826" s="32"/>
      <c r="M826" s="32"/>
      <c r="N826" s="32"/>
      <c r="O826" s="32"/>
      <c r="P826" s="32"/>
      <c r="Q826" s="32"/>
      <c r="R826" s="32"/>
      <c r="Y826" s="32"/>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31" t="s">
        <v>3</v>
      </c>
      <c r="B2" s="31" t="s">
        <v>400</v>
      </c>
      <c r="C2" s="33" t="s">
        <v>1129</v>
      </c>
      <c r="D2" s="31" t="s">
        <v>5</v>
      </c>
      <c r="E2" s="31" t="s">
        <v>32</v>
      </c>
      <c r="F2" s="33" t="s">
        <v>3047</v>
      </c>
      <c r="G2" s="32"/>
      <c r="H2" s="32"/>
      <c r="I2" s="32"/>
      <c r="J2" s="32"/>
      <c r="K2" s="32"/>
      <c r="L2" s="32"/>
      <c r="M2" s="32"/>
      <c r="N2" s="32"/>
      <c r="O2" s="32"/>
      <c r="P2" s="32"/>
      <c r="Q2" s="32"/>
      <c r="R2" s="32"/>
      <c r="S2" s="32"/>
      <c r="T2" s="32"/>
      <c r="U2" s="32"/>
      <c r="V2" s="32"/>
      <c r="W2" s="32"/>
      <c r="X2" s="32"/>
      <c r="Y2" s="32"/>
      <c r="Z2" s="32"/>
    </row>
    <row r="3">
      <c r="A3" s="31" t="s">
        <v>3</v>
      </c>
      <c r="B3" s="31" t="s">
        <v>400</v>
      </c>
      <c r="C3" s="33" t="s">
        <v>1130</v>
      </c>
      <c r="D3" s="31" t="s">
        <v>5</v>
      </c>
      <c r="E3" s="31" t="s">
        <v>32</v>
      </c>
      <c r="F3" s="33" t="s">
        <v>3048</v>
      </c>
      <c r="G3" s="32"/>
      <c r="H3" s="32"/>
      <c r="I3" s="32"/>
      <c r="J3" s="32"/>
      <c r="K3" s="32"/>
      <c r="L3" s="32"/>
      <c r="M3" s="32"/>
      <c r="N3" s="32"/>
      <c r="O3" s="32"/>
      <c r="P3" s="32"/>
      <c r="Q3" s="32"/>
      <c r="R3" s="32"/>
      <c r="S3" s="32"/>
      <c r="T3" s="32"/>
      <c r="U3" s="32"/>
      <c r="V3" s="32"/>
      <c r="W3" s="32"/>
      <c r="X3" s="32"/>
      <c r="Y3" s="32"/>
      <c r="Z3" s="32"/>
    </row>
    <row r="4">
      <c r="A4" s="31" t="s">
        <v>3</v>
      </c>
      <c r="B4" s="31" t="s">
        <v>400</v>
      </c>
      <c r="C4" s="33" t="s">
        <v>1131</v>
      </c>
      <c r="D4" s="31" t="s">
        <v>5</v>
      </c>
      <c r="E4" s="31" t="s">
        <v>32</v>
      </c>
      <c r="F4" s="33" t="s">
        <v>3049</v>
      </c>
      <c r="G4" s="32"/>
      <c r="H4" s="32"/>
      <c r="I4" s="32"/>
      <c r="J4" s="32"/>
      <c r="K4" s="32"/>
      <c r="L4" s="32"/>
      <c r="M4" s="32"/>
      <c r="N4" s="32"/>
      <c r="O4" s="32"/>
      <c r="P4" s="32"/>
      <c r="Q4" s="32"/>
      <c r="R4" s="32"/>
      <c r="S4" s="32"/>
      <c r="T4" s="32"/>
      <c r="U4" s="32"/>
      <c r="V4" s="32"/>
      <c r="W4" s="32"/>
      <c r="X4" s="32"/>
      <c r="Y4" s="32"/>
      <c r="Z4" s="32"/>
    </row>
    <row r="5">
      <c r="A5" s="31" t="s">
        <v>3</v>
      </c>
      <c r="B5" s="31" t="s">
        <v>400</v>
      </c>
      <c r="C5" s="33" t="s">
        <v>1132</v>
      </c>
      <c r="D5" s="31" t="s">
        <v>5</v>
      </c>
      <c r="E5" s="31" t="s">
        <v>32</v>
      </c>
      <c r="F5" s="33" t="s">
        <v>3050</v>
      </c>
      <c r="G5" s="32"/>
      <c r="H5" s="32"/>
      <c r="I5" s="32"/>
      <c r="J5" s="32"/>
      <c r="K5" s="32"/>
      <c r="L5" s="32"/>
      <c r="M5" s="32"/>
      <c r="N5" s="32"/>
      <c r="O5" s="32"/>
      <c r="P5" s="32"/>
      <c r="Q5" s="32"/>
      <c r="R5" s="32"/>
      <c r="S5" s="32"/>
      <c r="T5" s="32"/>
      <c r="U5" s="32"/>
      <c r="V5" s="32"/>
      <c r="W5" s="32"/>
      <c r="X5" s="32"/>
      <c r="Y5" s="32"/>
      <c r="Z5" s="32"/>
    </row>
    <row r="6">
      <c r="A6" s="31" t="s">
        <v>3</v>
      </c>
      <c r="B6" s="31" t="s">
        <v>400</v>
      </c>
      <c r="C6" s="33" t="s">
        <v>409</v>
      </c>
      <c r="D6" s="31" t="s">
        <v>5</v>
      </c>
      <c r="E6" s="31" t="s">
        <v>32</v>
      </c>
      <c r="F6" s="33" t="s">
        <v>3051</v>
      </c>
      <c r="G6" s="32"/>
      <c r="H6" s="32"/>
      <c r="I6" s="32"/>
      <c r="J6" s="32"/>
      <c r="K6" s="32"/>
      <c r="L6" s="32"/>
      <c r="M6" s="32"/>
      <c r="N6" s="32"/>
      <c r="O6" s="32"/>
      <c r="P6" s="32"/>
      <c r="Q6" s="32"/>
      <c r="R6" s="32"/>
      <c r="S6" s="32"/>
      <c r="T6" s="32"/>
      <c r="U6" s="32"/>
      <c r="V6" s="32"/>
      <c r="W6" s="32"/>
      <c r="X6" s="32"/>
      <c r="Y6" s="32"/>
      <c r="Z6" s="32"/>
    </row>
    <row r="7">
      <c r="A7" s="31" t="s">
        <v>3</v>
      </c>
      <c r="B7" s="31" t="s">
        <v>400</v>
      </c>
      <c r="C7" s="33" t="s">
        <v>411</v>
      </c>
      <c r="D7" s="31" t="s">
        <v>5</v>
      </c>
      <c r="E7" s="31" t="s">
        <v>32</v>
      </c>
      <c r="F7" s="33" t="s">
        <v>3052</v>
      </c>
      <c r="G7" s="32"/>
      <c r="H7" s="32"/>
      <c r="I7" s="32"/>
      <c r="J7" s="32"/>
      <c r="K7" s="32"/>
      <c r="L7" s="32"/>
      <c r="M7" s="32"/>
      <c r="N7" s="32"/>
      <c r="O7" s="32"/>
      <c r="P7" s="32"/>
      <c r="Q7" s="32"/>
      <c r="R7" s="32"/>
      <c r="S7" s="32"/>
      <c r="T7" s="32"/>
      <c r="U7" s="32"/>
      <c r="V7" s="32"/>
      <c r="W7" s="32"/>
      <c r="X7" s="32"/>
      <c r="Y7" s="32"/>
      <c r="Z7" s="32"/>
    </row>
    <row r="8">
      <c r="A8" s="31" t="s">
        <v>3</v>
      </c>
      <c r="B8" s="31" t="s">
        <v>400</v>
      </c>
      <c r="C8" s="33" t="s">
        <v>413</v>
      </c>
      <c r="D8" s="31" t="s">
        <v>5</v>
      </c>
      <c r="E8" s="31" t="s">
        <v>32</v>
      </c>
      <c r="F8" s="33" t="s">
        <v>3053</v>
      </c>
      <c r="G8" s="32"/>
      <c r="H8" s="32"/>
      <c r="I8" s="32"/>
      <c r="J8" s="32"/>
      <c r="K8" s="32"/>
      <c r="L8" s="32"/>
      <c r="M8" s="32"/>
      <c r="N8" s="32"/>
      <c r="O8" s="32"/>
      <c r="P8" s="32"/>
      <c r="Q8" s="32"/>
      <c r="R8" s="32"/>
      <c r="S8" s="32"/>
      <c r="T8" s="32"/>
      <c r="U8" s="32"/>
      <c r="V8" s="32"/>
      <c r="W8" s="32"/>
      <c r="X8" s="32"/>
      <c r="Y8" s="32"/>
      <c r="Z8" s="32"/>
    </row>
    <row r="9">
      <c r="A9" s="31" t="s">
        <v>3</v>
      </c>
      <c r="B9" s="31" t="s">
        <v>400</v>
      </c>
      <c r="C9" s="33" t="s">
        <v>415</v>
      </c>
      <c r="D9" s="31" t="s">
        <v>5</v>
      </c>
      <c r="E9" s="31" t="s">
        <v>32</v>
      </c>
      <c r="F9" s="33" t="s">
        <v>3054</v>
      </c>
      <c r="G9" s="32"/>
      <c r="H9" s="32"/>
      <c r="I9" s="32"/>
      <c r="J9" s="32"/>
      <c r="K9" s="32"/>
      <c r="L9" s="32"/>
      <c r="M9" s="32"/>
      <c r="N9" s="32"/>
      <c r="O9" s="32"/>
      <c r="P9" s="32"/>
      <c r="Q9" s="32"/>
      <c r="R9" s="32"/>
      <c r="S9" s="32"/>
      <c r="T9" s="32"/>
      <c r="U9" s="32"/>
      <c r="V9" s="32"/>
      <c r="W9" s="32"/>
      <c r="X9" s="32"/>
      <c r="Y9" s="32"/>
      <c r="Z9" s="32"/>
    </row>
    <row r="10">
      <c r="A10" s="31" t="s">
        <v>3</v>
      </c>
      <c r="B10" s="31" t="s">
        <v>400</v>
      </c>
      <c r="C10" s="33" t="s">
        <v>417</v>
      </c>
      <c r="D10" s="31" t="s">
        <v>5</v>
      </c>
      <c r="E10" s="31" t="s">
        <v>32</v>
      </c>
      <c r="F10" s="33" t="s">
        <v>3055</v>
      </c>
      <c r="G10" s="32"/>
      <c r="H10" s="32"/>
      <c r="I10" s="32"/>
      <c r="J10" s="32"/>
      <c r="K10" s="32"/>
      <c r="L10" s="32"/>
      <c r="M10" s="32"/>
      <c r="N10" s="32"/>
      <c r="O10" s="32"/>
      <c r="P10" s="32"/>
      <c r="Q10" s="32"/>
      <c r="R10" s="32"/>
      <c r="S10" s="32"/>
      <c r="T10" s="32"/>
      <c r="U10" s="32"/>
      <c r="V10" s="32"/>
      <c r="W10" s="32"/>
      <c r="X10" s="32"/>
      <c r="Y10" s="32"/>
      <c r="Z10" s="32"/>
    </row>
    <row r="11">
      <c r="A11" s="31" t="s">
        <v>3</v>
      </c>
      <c r="B11" s="31" t="s">
        <v>400</v>
      </c>
      <c r="C11" s="33" t="s">
        <v>419</v>
      </c>
      <c r="D11" s="31" t="s">
        <v>5</v>
      </c>
      <c r="E11" s="31" t="s">
        <v>32</v>
      </c>
      <c r="F11" s="33" t="s">
        <v>3056</v>
      </c>
      <c r="G11" s="32"/>
      <c r="H11" s="32"/>
      <c r="I11" s="32"/>
      <c r="J11" s="32"/>
      <c r="K11" s="32"/>
      <c r="L11" s="32"/>
      <c r="M11" s="32"/>
      <c r="N11" s="32"/>
      <c r="O11" s="32"/>
      <c r="P11" s="32"/>
      <c r="Q11" s="32"/>
      <c r="R11" s="32"/>
      <c r="S11" s="32"/>
      <c r="T11" s="32"/>
      <c r="U11" s="32"/>
      <c r="V11" s="32"/>
      <c r="W11" s="32"/>
      <c r="X11" s="32"/>
      <c r="Y11" s="32"/>
      <c r="Z11" s="32"/>
    </row>
    <row r="12">
      <c r="A12" s="31" t="s">
        <v>3</v>
      </c>
      <c r="B12" s="31" t="s">
        <v>400</v>
      </c>
      <c r="C12" s="33" t="s">
        <v>421</v>
      </c>
      <c r="D12" s="31" t="s">
        <v>5</v>
      </c>
      <c r="E12" s="31" t="s">
        <v>32</v>
      </c>
      <c r="F12" s="33" t="s">
        <v>3057</v>
      </c>
      <c r="G12" s="32"/>
      <c r="H12" s="32"/>
      <c r="I12" s="32"/>
      <c r="J12" s="32"/>
      <c r="K12" s="32"/>
      <c r="L12" s="32"/>
      <c r="M12" s="32"/>
      <c r="N12" s="32"/>
      <c r="O12" s="32"/>
      <c r="P12" s="32"/>
      <c r="Q12" s="32"/>
      <c r="R12" s="32"/>
      <c r="S12" s="32"/>
      <c r="T12" s="32"/>
      <c r="U12" s="32"/>
      <c r="V12" s="32"/>
      <c r="W12" s="32"/>
      <c r="X12" s="32"/>
      <c r="Y12" s="32"/>
      <c r="Z12" s="32"/>
    </row>
    <row r="13">
      <c r="A13" s="31" t="s">
        <v>3</v>
      </c>
      <c r="B13" s="31" t="s">
        <v>400</v>
      </c>
      <c r="C13" s="33" t="s">
        <v>423</v>
      </c>
      <c r="D13" s="31" t="s">
        <v>5</v>
      </c>
      <c r="E13" s="31" t="s">
        <v>32</v>
      </c>
      <c r="F13" s="33" t="s">
        <v>3058</v>
      </c>
      <c r="G13" s="32"/>
      <c r="H13" s="32"/>
      <c r="I13" s="32"/>
      <c r="J13" s="32"/>
      <c r="K13" s="32"/>
      <c r="L13" s="32"/>
      <c r="M13" s="32"/>
      <c r="N13" s="32"/>
      <c r="O13" s="32"/>
      <c r="P13" s="32"/>
      <c r="Q13" s="32"/>
      <c r="R13" s="32"/>
      <c r="S13" s="32"/>
      <c r="T13" s="32"/>
      <c r="U13" s="32"/>
      <c r="V13" s="32"/>
      <c r="W13" s="32"/>
      <c r="X13" s="32"/>
      <c r="Y13" s="32"/>
      <c r="Z13" s="32"/>
    </row>
    <row r="14">
      <c r="A14" s="31" t="s">
        <v>3</v>
      </c>
      <c r="B14" s="31" t="s">
        <v>400</v>
      </c>
      <c r="C14" s="33" t="s">
        <v>425</v>
      </c>
      <c r="D14" s="31" t="s">
        <v>5</v>
      </c>
      <c r="E14" s="31" t="s">
        <v>32</v>
      </c>
      <c r="F14" s="33" t="s">
        <v>3059</v>
      </c>
      <c r="G14" s="32"/>
      <c r="H14" s="32"/>
      <c r="I14" s="32"/>
      <c r="J14" s="32"/>
      <c r="K14" s="32"/>
      <c r="L14" s="32"/>
      <c r="M14" s="32"/>
      <c r="N14" s="32"/>
      <c r="O14" s="32"/>
      <c r="P14" s="32"/>
      <c r="Q14" s="32"/>
      <c r="R14" s="32"/>
      <c r="S14" s="32"/>
      <c r="T14" s="32"/>
      <c r="U14" s="32"/>
      <c r="V14" s="32"/>
      <c r="W14" s="32"/>
      <c r="X14" s="32"/>
      <c r="Y14" s="32"/>
      <c r="Z14" s="32"/>
    </row>
    <row r="15">
      <c r="A15" s="31" t="s">
        <v>3</v>
      </c>
      <c r="B15" s="31" t="s">
        <v>400</v>
      </c>
      <c r="C15" s="33" t="s">
        <v>427</v>
      </c>
      <c r="D15" s="31" t="s">
        <v>5</v>
      </c>
      <c r="E15" s="31" t="s">
        <v>32</v>
      </c>
      <c r="F15" s="33" t="s">
        <v>3060</v>
      </c>
      <c r="G15" s="32"/>
      <c r="H15" s="32"/>
      <c r="I15" s="32"/>
      <c r="J15" s="32"/>
      <c r="K15" s="32"/>
      <c r="L15" s="32"/>
      <c r="M15" s="32"/>
      <c r="N15" s="32"/>
      <c r="O15" s="32"/>
      <c r="P15" s="32"/>
      <c r="Q15" s="32"/>
      <c r="R15" s="32"/>
      <c r="S15" s="32"/>
      <c r="T15" s="32"/>
      <c r="U15" s="32"/>
      <c r="V15" s="32"/>
      <c r="W15" s="32"/>
      <c r="X15" s="32"/>
      <c r="Y15" s="32"/>
      <c r="Z15" s="32"/>
    </row>
    <row r="16">
      <c r="A16" s="31" t="s">
        <v>3</v>
      </c>
      <c r="B16" s="31" t="s">
        <v>400</v>
      </c>
      <c r="C16" s="33" t="s">
        <v>429</v>
      </c>
      <c r="D16" s="31" t="s">
        <v>5</v>
      </c>
      <c r="E16" s="31" t="s">
        <v>32</v>
      </c>
      <c r="F16" s="33" t="s">
        <v>3061</v>
      </c>
      <c r="G16" s="32"/>
      <c r="H16" s="32"/>
      <c r="I16" s="32"/>
      <c r="J16" s="32"/>
      <c r="K16" s="32"/>
      <c r="L16" s="32"/>
      <c r="M16" s="32"/>
      <c r="N16" s="32"/>
      <c r="O16" s="32"/>
      <c r="P16" s="32"/>
      <c r="Q16" s="32"/>
      <c r="R16" s="32"/>
      <c r="S16" s="32"/>
      <c r="T16" s="32"/>
      <c r="U16" s="32"/>
      <c r="V16" s="32"/>
      <c r="W16" s="32"/>
      <c r="X16" s="32"/>
      <c r="Y16" s="32"/>
      <c r="Z16" s="32"/>
    </row>
    <row r="17">
      <c r="A17" s="31" t="s">
        <v>3</v>
      </c>
      <c r="B17" s="31" t="s">
        <v>400</v>
      </c>
      <c r="C17" s="33" t="s">
        <v>323</v>
      </c>
      <c r="D17" s="31" t="s">
        <v>5</v>
      </c>
      <c r="E17" s="31" t="s">
        <v>32</v>
      </c>
      <c r="F17" s="33" t="s">
        <v>3062</v>
      </c>
      <c r="G17" s="32"/>
      <c r="H17" s="32"/>
      <c r="I17" s="32"/>
      <c r="J17" s="32"/>
      <c r="K17" s="32"/>
      <c r="L17" s="32"/>
      <c r="M17" s="32"/>
      <c r="N17" s="32"/>
      <c r="O17" s="32"/>
      <c r="P17" s="32"/>
      <c r="Q17" s="32"/>
      <c r="R17" s="32"/>
      <c r="S17" s="32"/>
      <c r="T17" s="32"/>
      <c r="U17" s="32"/>
      <c r="V17" s="32"/>
      <c r="W17" s="32"/>
      <c r="X17" s="32"/>
      <c r="Y17" s="32"/>
      <c r="Z17" s="32"/>
    </row>
    <row r="18">
      <c r="A18" s="31" t="s">
        <v>3</v>
      </c>
      <c r="B18" s="31" t="s">
        <v>400</v>
      </c>
      <c r="C18" s="33" t="s">
        <v>432</v>
      </c>
      <c r="D18" s="31" t="s">
        <v>5</v>
      </c>
      <c r="E18" s="31" t="s">
        <v>32</v>
      </c>
      <c r="F18" s="33" t="s">
        <v>3063</v>
      </c>
      <c r="G18" s="32"/>
      <c r="H18" s="32"/>
      <c r="I18" s="32"/>
      <c r="J18" s="32"/>
      <c r="K18" s="32"/>
      <c r="L18" s="32"/>
      <c r="M18" s="32"/>
      <c r="N18" s="32"/>
      <c r="O18" s="32"/>
      <c r="P18" s="32"/>
      <c r="Q18" s="32"/>
      <c r="R18" s="32"/>
      <c r="S18" s="32"/>
      <c r="T18" s="32"/>
      <c r="U18" s="32"/>
      <c r="V18" s="32"/>
      <c r="W18" s="32"/>
      <c r="X18" s="32"/>
      <c r="Y18" s="32"/>
      <c r="Z18" s="32"/>
    </row>
    <row r="19">
      <c r="A19" s="31" t="s">
        <v>3</v>
      </c>
      <c r="B19" s="31" t="s">
        <v>400</v>
      </c>
      <c r="C19" s="33" t="s">
        <v>434</v>
      </c>
      <c r="D19" s="31" t="s">
        <v>5</v>
      </c>
      <c r="E19" s="31" t="s">
        <v>32</v>
      </c>
      <c r="F19" s="33" t="s">
        <v>3064</v>
      </c>
      <c r="G19" s="32"/>
      <c r="H19" s="32"/>
      <c r="I19" s="32"/>
      <c r="J19" s="32"/>
      <c r="K19" s="32"/>
      <c r="L19" s="32"/>
      <c r="M19" s="32"/>
      <c r="N19" s="32"/>
      <c r="O19" s="32"/>
      <c r="P19" s="32"/>
      <c r="Q19" s="32"/>
      <c r="R19" s="32"/>
      <c r="S19" s="32"/>
      <c r="T19" s="32"/>
      <c r="U19" s="32"/>
      <c r="V19" s="32"/>
      <c r="W19" s="32"/>
      <c r="X19" s="32"/>
      <c r="Y19" s="32"/>
      <c r="Z19" s="32"/>
    </row>
    <row r="20">
      <c r="A20" s="31" t="s">
        <v>3</v>
      </c>
      <c r="B20" s="31" t="s">
        <v>400</v>
      </c>
      <c r="C20" s="33" t="s">
        <v>436</v>
      </c>
      <c r="D20" s="31" t="s">
        <v>5</v>
      </c>
      <c r="E20" s="31" t="s">
        <v>32</v>
      </c>
      <c r="F20" s="33" t="s">
        <v>3065</v>
      </c>
      <c r="G20" s="32"/>
      <c r="H20" s="32"/>
      <c r="I20" s="32"/>
      <c r="J20" s="32"/>
      <c r="K20" s="32"/>
      <c r="L20" s="32"/>
      <c r="M20" s="32"/>
      <c r="N20" s="32"/>
      <c r="O20" s="32"/>
      <c r="P20" s="32"/>
      <c r="Q20" s="32"/>
      <c r="R20" s="32"/>
      <c r="S20" s="32"/>
      <c r="T20" s="32"/>
      <c r="U20" s="32"/>
      <c r="V20" s="32"/>
      <c r="W20" s="32"/>
      <c r="X20" s="32"/>
      <c r="Y20" s="32"/>
      <c r="Z20" s="32"/>
    </row>
    <row r="21">
      <c r="A21" s="31" t="s">
        <v>3</v>
      </c>
      <c r="B21" s="31" t="s">
        <v>400</v>
      </c>
      <c r="C21" s="33" t="s">
        <v>438</v>
      </c>
      <c r="D21" s="31" t="s">
        <v>5</v>
      </c>
      <c r="E21" s="31" t="s">
        <v>32</v>
      </c>
      <c r="F21" s="33" t="s">
        <v>3066</v>
      </c>
      <c r="G21" s="32"/>
      <c r="H21" s="32"/>
      <c r="I21" s="32"/>
      <c r="J21" s="32"/>
      <c r="K21" s="32"/>
      <c r="L21" s="32"/>
      <c r="M21" s="32"/>
      <c r="N21" s="32"/>
      <c r="O21" s="32"/>
      <c r="P21" s="32"/>
      <c r="Q21" s="32"/>
      <c r="R21" s="32"/>
      <c r="S21" s="32"/>
      <c r="T21" s="32"/>
      <c r="U21" s="32"/>
      <c r="V21" s="32"/>
      <c r="W21" s="32"/>
      <c r="X21" s="32"/>
      <c r="Y21" s="32"/>
      <c r="Z21" s="32"/>
    </row>
    <row r="22">
      <c r="A22" s="31" t="s">
        <v>3</v>
      </c>
      <c r="B22" s="31" t="s">
        <v>400</v>
      </c>
      <c r="C22" s="33" t="s">
        <v>440</v>
      </c>
      <c r="D22" s="31" t="s">
        <v>5</v>
      </c>
      <c r="E22" s="31" t="s">
        <v>32</v>
      </c>
      <c r="F22" s="33" t="s">
        <v>3067</v>
      </c>
      <c r="G22" s="32"/>
      <c r="H22" s="32"/>
      <c r="I22" s="32"/>
      <c r="J22" s="32"/>
      <c r="K22" s="32"/>
      <c r="L22" s="32"/>
      <c r="M22" s="32"/>
      <c r="N22" s="32"/>
      <c r="O22" s="32"/>
      <c r="P22" s="32"/>
      <c r="Q22" s="32"/>
      <c r="R22" s="32"/>
      <c r="S22" s="32"/>
      <c r="T22" s="32"/>
      <c r="U22" s="32"/>
      <c r="V22" s="32"/>
      <c r="W22" s="32"/>
      <c r="X22" s="32"/>
      <c r="Y22" s="32"/>
      <c r="Z22" s="32"/>
    </row>
    <row r="23">
      <c r="A23" s="31" t="s">
        <v>3</v>
      </c>
      <c r="B23" s="31" t="s">
        <v>400</v>
      </c>
      <c r="C23" s="33" t="s">
        <v>442</v>
      </c>
      <c r="D23" s="31" t="s">
        <v>5</v>
      </c>
      <c r="E23" s="31" t="s">
        <v>32</v>
      </c>
      <c r="F23" s="33" t="s">
        <v>3068</v>
      </c>
      <c r="G23" s="32"/>
      <c r="H23" s="32"/>
      <c r="I23" s="32"/>
      <c r="J23" s="32"/>
      <c r="K23" s="32"/>
      <c r="L23" s="32"/>
      <c r="M23" s="32"/>
      <c r="N23" s="32"/>
      <c r="O23" s="32"/>
      <c r="P23" s="32"/>
      <c r="Q23" s="32"/>
      <c r="R23" s="32"/>
      <c r="S23" s="32"/>
      <c r="T23" s="32"/>
      <c r="U23" s="32"/>
      <c r="V23" s="32"/>
      <c r="W23" s="32"/>
      <c r="X23" s="32"/>
      <c r="Y23" s="32"/>
      <c r="Z23" s="32"/>
    </row>
    <row r="24">
      <c r="A24" s="31" t="s">
        <v>3</v>
      </c>
      <c r="B24" s="31" t="s">
        <v>400</v>
      </c>
      <c r="C24" s="33" t="s">
        <v>444</v>
      </c>
      <c r="D24" s="31" t="s">
        <v>5</v>
      </c>
      <c r="E24" s="31" t="s">
        <v>32</v>
      </c>
      <c r="F24" s="33" t="s">
        <v>3069</v>
      </c>
      <c r="G24" s="32"/>
      <c r="H24" s="32"/>
      <c r="I24" s="32"/>
      <c r="J24" s="32"/>
      <c r="K24" s="32"/>
      <c r="L24" s="32"/>
      <c r="M24" s="32"/>
      <c r="N24" s="32"/>
      <c r="O24" s="32"/>
      <c r="P24" s="32"/>
      <c r="Q24" s="32"/>
      <c r="R24" s="32"/>
      <c r="S24" s="32"/>
      <c r="T24" s="32"/>
      <c r="U24" s="32"/>
      <c r="V24" s="32"/>
      <c r="W24" s="32"/>
      <c r="X24" s="32"/>
      <c r="Y24" s="32"/>
      <c r="Z24" s="32"/>
    </row>
    <row r="25">
      <c r="A25" s="31" t="s">
        <v>3</v>
      </c>
      <c r="B25" s="31" t="s">
        <v>400</v>
      </c>
      <c r="C25" s="33" t="s">
        <v>446</v>
      </c>
      <c r="D25" s="31" t="s">
        <v>5</v>
      </c>
      <c r="E25" s="31" t="s">
        <v>32</v>
      </c>
      <c r="F25" s="33" t="s">
        <v>3070</v>
      </c>
      <c r="G25" s="32"/>
      <c r="H25" s="32"/>
      <c r="I25" s="32"/>
      <c r="J25" s="32"/>
      <c r="K25" s="32"/>
      <c r="L25" s="32"/>
      <c r="M25" s="32"/>
      <c r="N25" s="32"/>
      <c r="O25" s="32"/>
      <c r="P25" s="32"/>
      <c r="Q25" s="32"/>
      <c r="R25" s="32"/>
      <c r="S25" s="32"/>
      <c r="T25" s="32"/>
      <c r="U25" s="32"/>
      <c r="V25" s="32"/>
      <c r="W25" s="32"/>
      <c r="X25" s="32"/>
      <c r="Y25" s="32"/>
      <c r="Z25" s="32"/>
    </row>
    <row r="26">
      <c r="A26" s="31" t="s">
        <v>3</v>
      </c>
      <c r="B26" s="31" t="s">
        <v>400</v>
      </c>
      <c r="C26" s="33" t="s">
        <v>448</v>
      </c>
      <c r="D26" s="31" t="s">
        <v>5</v>
      </c>
      <c r="E26" s="31" t="s">
        <v>32</v>
      </c>
      <c r="F26" s="33" t="s">
        <v>3071</v>
      </c>
      <c r="G26" s="32"/>
      <c r="H26" s="32"/>
      <c r="I26" s="32"/>
      <c r="J26" s="32"/>
      <c r="K26" s="32"/>
      <c r="L26" s="32"/>
      <c r="M26" s="32"/>
      <c r="N26" s="32"/>
      <c r="O26" s="32"/>
      <c r="P26" s="32"/>
      <c r="Q26" s="32"/>
      <c r="R26" s="32"/>
      <c r="S26" s="32"/>
      <c r="T26" s="32"/>
      <c r="U26" s="32"/>
      <c r="V26" s="32"/>
      <c r="W26" s="32"/>
      <c r="X26" s="32"/>
      <c r="Y26" s="32"/>
      <c r="Z26" s="32"/>
    </row>
    <row r="27">
      <c r="A27" s="31" t="s">
        <v>4</v>
      </c>
      <c r="B27" s="31" t="s">
        <v>378</v>
      </c>
      <c r="C27" s="33" t="s">
        <v>1129</v>
      </c>
      <c r="D27" s="31" t="s">
        <v>5</v>
      </c>
      <c r="E27" s="31" t="s">
        <v>32</v>
      </c>
      <c r="F27" s="33" t="s">
        <v>3072</v>
      </c>
      <c r="G27" s="32"/>
      <c r="H27" s="32"/>
      <c r="I27" s="32"/>
      <c r="J27" s="32"/>
      <c r="K27" s="32"/>
      <c r="L27" s="32"/>
      <c r="M27" s="32"/>
      <c r="N27" s="32"/>
      <c r="O27" s="32"/>
      <c r="P27" s="32"/>
      <c r="Q27" s="32"/>
      <c r="R27" s="32"/>
      <c r="S27" s="32"/>
      <c r="T27" s="32"/>
      <c r="U27" s="32"/>
      <c r="V27" s="32"/>
      <c r="W27" s="32"/>
      <c r="X27" s="32"/>
      <c r="Y27" s="32"/>
      <c r="Z27" s="32"/>
    </row>
    <row r="28">
      <c r="A28" s="31" t="s">
        <v>4</v>
      </c>
      <c r="B28" s="31" t="s">
        <v>378</v>
      </c>
      <c r="C28" s="33" t="s">
        <v>1130</v>
      </c>
      <c r="D28" s="31" t="s">
        <v>5</v>
      </c>
      <c r="E28" s="31" t="s">
        <v>32</v>
      </c>
      <c r="F28" s="33" t="s">
        <v>3073</v>
      </c>
      <c r="G28" s="32"/>
      <c r="H28" s="32"/>
      <c r="I28" s="32"/>
      <c r="J28" s="32"/>
      <c r="K28" s="32"/>
      <c r="L28" s="32"/>
      <c r="M28" s="32"/>
      <c r="N28" s="32"/>
      <c r="O28" s="32"/>
      <c r="P28" s="32"/>
      <c r="Q28" s="32"/>
      <c r="R28" s="32"/>
      <c r="S28" s="32"/>
      <c r="T28" s="32"/>
      <c r="U28" s="32"/>
      <c r="V28" s="32"/>
      <c r="W28" s="32"/>
      <c r="X28" s="32"/>
      <c r="Y28" s="32"/>
      <c r="Z28" s="32"/>
    </row>
    <row r="29">
      <c r="A29" s="31" t="s">
        <v>4</v>
      </c>
      <c r="B29" s="31" t="s">
        <v>378</v>
      </c>
      <c r="C29" s="33" t="s">
        <v>1131</v>
      </c>
      <c r="D29" s="31" t="s">
        <v>5</v>
      </c>
      <c r="E29" s="31" t="s">
        <v>32</v>
      </c>
      <c r="F29" s="33" t="s">
        <v>3074</v>
      </c>
      <c r="G29" s="32"/>
      <c r="H29" s="32"/>
      <c r="I29" s="32"/>
      <c r="J29" s="32"/>
      <c r="K29" s="32"/>
      <c r="L29" s="32"/>
      <c r="M29" s="32"/>
      <c r="N29" s="32"/>
      <c r="O29" s="32"/>
      <c r="P29" s="32"/>
      <c r="Q29" s="32"/>
      <c r="R29" s="32"/>
      <c r="S29" s="32"/>
      <c r="T29" s="32"/>
      <c r="U29" s="32"/>
      <c r="V29" s="32"/>
      <c r="W29" s="32"/>
      <c r="X29" s="32"/>
      <c r="Y29" s="32"/>
      <c r="Z29" s="32"/>
    </row>
    <row r="30">
      <c r="A30" s="31" t="s">
        <v>4</v>
      </c>
      <c r="B30" s="31" t="s">
        <v>378</v>
      </c>
      <c r="C30" s="33" t="s">
        <v>1132</v>
      </c>
      <c r="D30" s="31" t="s">
        <v>5</v>
      </c>
      <c r="E30" s="31" t="s">
        <v>32</v>
      </c>
      <c r="F30" s="33" t="s">
        <v>3075</v>
      </c>
      <c r="G30" s="32"/>
      <c r="H30" s="32"/>
      <c r="I30" s="32"/>
      <c r="J30" s="32"/>
      <c r="K30" s="32"/>
      <c r="L30" s="32"/>
      <c r="M30" s="32"/>
      <c r="N30" s="32"/>
      <c r="O30" s="32"/>
      <c r="P30" s="32"/>
      <c r="Q30" s="32"/>
      <c r="R30" s="32"/>
      <c r="S30" s="32"/>
      <c r="T30" s="32"/>
      <c r="U30" s="32"/>
      <c r="V30" s="32"/>
      <c r="W30" s="32"/>
      <c r="X30" s="32"/>
      <c r="Y30" s="32"/>
      <c r="Z30" s="32"/>
    </row>
    <row r="31">
      <c r="A31" s="31" t="s">
        <v>4</v>
      </c>
      <c r="B31" s="31" t="s">
        <v>378</v>
      </c>
      <c r="C31" s="33" t="s">
        <v>409</v>
      </c>
      <c r="D31" s="31" t="s">
        <v>5</v>
      </c>
      <c r="E31" s="31" t="s">
        <v>32</v>
      </c>
      <c r="F31" s="33" t="s">
        <v>3076</v>
      </c>
      <c r="G31" s="32"/>
      <c r="H31" s="32"/>
      <c r="I31" s="32"/>
      <c r="J31" s="32"/>
      <c r="K31" s="32"/>
      <c r="L31" s="32"/>
      <c r="M31" s="32"/>
      <c r="N31" s="32"/>
      <c r="O31" s="32"/>
      <c r="P31" s="32"/>
      <c r="Q31" s="32"/>
      <c r="R31" s="32"/>
      <c r="S31" s="32"/>
      <c r="T31" s="32"/>
      <c r="U31" s="32"/>
      <c r="V31" s="32"/>
      <c r="W31" s="32"/>
      <c r="X31" s="32"/>
      <c r="Y31" s="32"/>
      <c r="Z31" s="32"/>
    </row>
    <row r="32">
      <c r="A32" s="31" t="s">
        <v>4</v>
      </c>
      <c r="B32" s="31" t="s">
        <v>378</v>
      </c>
      <c r="C32" s="33" t="s">
        <v>411</v>
      </c>
      <c r="D32" s="31" t="s">
        <v>5</v>
      </c>
      <c r="E32" s="31" t="s">
        <v>32</v>
      </c>
      <c r="F32" s="33" t="s">
        <v>3077</v>
      </c>
      <c r="G32" s="32"/>
      <c r="H32" s="32"/>
      <c r="I32" s="32"/>
      <c r="J32" s="32"/>
      <c r="K32" s="32"/>
      <c r="L32" s="32"/>
      <c r="M32" s="32"/>
      <c r="N32" s="32"/>
      <c r="O32" s="32"/>
      <c r="P32" s="32"/>
      <c r="Q32" s="32"/>
      <c r="R32" s="32"/>
      <c r="S32" s="32"/>
      <c r="T32" s="32"/>
      <c r="U32" s="32"/>
      <c r="V32" s="32"/>
      <c r="W32" s="32"/>
      <c r="X32" s="32"/>
      <c r="Y32" s="32"/>
      <c r="Z32" s="32"/>
    </row>
    <row r="33">
      <c r="A33" s="31" t="s">
        <v>4</v>
      </c>
      <c r="B33" s="31" t="s">
        <v>378</v>
      </c>
      <c r="C33" s="33" t="s">
        <v>413</v>
      </c>
      <c r="D33" s="31" t="s">
        <v>5</v>
      </c>
      <c r="E33" s="31" t="s">
        <v>32</v>
      </c>
      <c r="F33" s="33" t="s">
        <v>3078</v>
      </c>
      <c r="G33" s="32"/>
      <c r="H33" s="32"/>
      <c r="I33" s="32"/>
      <c r="J33" s="32"/>
      <c r="K33" s="32"/>
      <c r="L33" s="32"/>
      <c r="M33" s="32"/>
      <c r="N33" s="32"/>
      <c r="O33" s="32"/>
      <c r="P33" s="32"/>
      <c r="Q33" s="32"/>
      <c r="R33" s="32"/>
      <c r="S33" s="32"/>
      <c r="T33" s="32"/>
      <c r="U33" s="32"/>
      <c r="V33" s="32"/>
      <c r="W33" s="32"/>
      <c r="X33" s="32"/>
      <c r="Y33" s="32"/>
      <c r="Z33" s="32"/>
    </row>
    <row r="34">
      <c r="A34" s="31" t="s">
        <v>4</v>
      </c>
      <c r="B34" s="31" t="s">
        <v>378</v>
      </c>
      <c r="C34" s="33" t="s">
        <v>415</v>
      </c>
      <c r="D34" s="31" t="s">
        <v>5</v>
      </c>
      <c r="E34" s="31" t="s">
        <v>32</v>
      </c>
      <c r="F34" s="33" t="s">
        <v>3079</v>
      </c>
      <c r="G34" s="32"/>
      <c r="H34" s="32"/>
      <c r="I34" s="32"/>
      <c r="J34" s="32"/>
      <c r="K34" s="32"/>
      <c r="L34" s="32"/>
      <c r="M34" s="32"/>
      <c r="N34" s="32"/>
      <c r="O34" s="32"/>
      <c r="P34" s="32"/>
      <c r="Q34" s="32"/>
      <c r="R34" s="32"/>
      <c r="S34" s="32"/>
      <c r="T34" s="32"/>
      <c r="U34" s="32"/>
      <c r="V34" s="32"/>
      <c r="W34" s="32"/>
      <c r="X34" s="32"/>
      <c r="Y34" s="32"/>
      <c r="Z34" s="32"/>
    </row>
    <row r="35">
      <c r="A35" s="31" t="s">
        <v>4</v>
      </c>
      <c r="B35" s="31" t="s">
        <v>378</v>
      </c>
      <c r="C35" s="33" t="s">
        <v>417</v>
      </c>
      <c r="D35" s="31" t="s">
        <v>5</v>
      </c>
      <c r="E35" s="31" t="s">
        <v>32</v>
      </c>
      <c r="F35" s="33" t="s">
        <v>3080</v>
      </c>
      <c r="G35" s="32"/>
      <c r="H35" s="32"/>
      <c r="I35" s="32"/>
      <c r="J35" s="32"/>
      <c r="K35" s="32"/>
      <c r="L35" s="32"/>
      <c r="M35" s="32"/>
      <c r="N35" s="32"/>
      <c r="O35" s="32"/>
      <c r="P35" s="32"/>
      <c r="Q35" s="32"/>
      <c r="R35" s="32"/>
      <c r="S35" s="32"/>
      <c r="T35" s="32"/>
      <c r="U35" s="32"/>
      <c r="V35" s="32"/>
      <c r="W35" s="32"/>
      <c r="X35" s="32"/>
      <c r="Y35" s="32"/>
      <c r="Z35" s="32"/>
    </row>
    <row r="36">
      <c r="A36" s="31" t="s">
        <v>4</v>
      </c>
      <c r="B36" s="31" t="s">
        <v>378</v>
      </c>
      <c r="C36" s="33" t="s">
        <v>419</v>
      </c>
      <c r="D36" s="31" t="s">
        <v>5</v>
      </c>
      <c r="E36" s="31" t="s">
        <v>32</v>
      </c>
      <c r="F36" s="33" t="s">
        <v>3081</v>
      </c>
      <c r="G36" s="32"/>
      <c r="H36" s="32"/>
      <c r="I36" s="32"/>
      <c r="J36" s="32"/>
      <c r="K36" s="32"/>
      <c r="L36" s="32"/>
      <c r="M36" s="32"/>
      <c r="N36" s="32"/>
      <c r="O36" s="32"/>
      <c r="P36" s="32"/>
      <c r="Q36" s="32"/>
      <c r="R36" s="32"/>
      <c r="S36" s="32"/>
      <c r="T36" s="32"/>
      <c r="U36" s="32"/>
      <c r="V36" s="32"/>
      <c r="W36" s="32"/>
      <c r="X36" s="32"/>
      <c r="Y36" s="32"/>
      <c r="Z36" s="32"/>
    </row>
    <row r="37">
      <c r="A37" s="31" t="s">
        <v>4</v>
      </c>
      <c r="B37" s="31" t="s">
        <v>378</v>
      </c>
      <c r="C37" s="33" t="s">
        <v>421</v>
      </c>
      <c r="D37" s="31" t="s">
        <v>5</v>
      </c>
      <c r="E37" s="31" t="s">
        <v>32</v>
      </c>
      <c r="F37" s="33" t="s">
        <v>3082</v>
      </c>
      <c r="G37" s="32"/>
      <c r="H37" s="32"/>
      <c r="I37" s="32"/>
      <c r="J37" s="32"/>
      <c r="K37" s="32"/>
      <c r="L37" s="32"/>
      <c r="M37" s="32"/>
      <c r="N37" s="32"/>
      <c r="O37" s="32"/>
      <c r="P37" s="32"/>
      <c r="Q37" s="32"/>
      <c r="R37" s="32"/>
      <c r="S37" s="32"/>
      <c r="T37" s="32"/>
      <c r="U37" s="32"/>
      <c r="V37" s="32"/>
      <c r="W37" s="32"/>
      <c r="X37" s="32"/>
      <c r="Y37" s="32"/>
      <c r="Z37" s="32"/>
    </row>
    <row r="38">
      <c r="A38" s="31" t="s">
        <v>4</v>
      </c>
      <c r="B38" s="31" t="s">
        <v>378</v>
      </c>
      <c r="C38" s="33" t="s">
        <v>423</v>
      </c>
      <c r="D38" s="31" t="s">
        <v>5</v>
      </c>
      <c r="E38" s="31" t="s">
        <v>32</v>
      </c>
      <c r="F38" s="33" t="s">
        <v>3083</v>
      </c>
      <c r="G38" s="32"/>
      <c r="H38" s="32"/>
      <c r="I38" s="32"/>
      <c r="J38" s="32"/>
      <c r="K38" s="32"/>
      <c r="L38" s="32"/>
      <c r="M38" s="32"/>
      <c r="N38" s="32"/>
      <c r="O38" s="32"/>
      <c r="P38" s="32"/>
      <c r="Q38" s="32"/>
      <c r="R38" s="32"/>
      <c r="S38" s="32"/>
      <c r="T38" s="32"/>
      <c r="U38" s="32"/>
      <c r="V38" s="32"/>
      <c r="W38" s="32"/>
      <c r="X38" s="32"/>
      <c r="Y38" s="32"/>
      <c r="Z38" s="32"/>
    </row>
    <row r="39">
      <c r="A39" s="31" t="s">
        <v>4</v>
      </c>
      <c r="B39" s="31" t="s">
        <v>378</v>
      </c>
      <c r="C39" s="33" t="s">
        <v>425</v>
      </c>
      <c r="D39" s="31" t="s">
        <v>5</v>
      </c>
      <c r="E39" s="31" t="s">
        <v>32</v>
      </c>
      <c r="F39" s="33" t="s">
        <v>3084</v>
      </c>
      <c r="G39" s="32"/>
      <c r="H39" s="32"/>
      <c r="I39" s="32"/>
      <c r="J39" s="32"/>
      <c r="K39" s="32"/>
      <c r="L39" s="32"/>
      <c r="M39" s="32"/>
      <c r="N39" s="32"/>
      <c r="O39" s="32"/>
      <c r="P39" s="32"/>
      <c r="Q39" s="32"/>
      <c r="R39" s="32"/>
      <c r="S39" s="32"/>
      <c r="T39" s="32"/>
      <c r="U39" s="32"/>
      <c r="V39" s="32"/>
      <c r="W39" s="32"/>
      <c r="X39" s="32"/>
      <c r="Y39" s="32"/>
      <c r="Z39" s="32"/>
    </row>
    <row r="40">
      <c r="A40" s="31" t="s">
        <v>4</v>
      </c>
      <c r="B40" s="31" t="s">
        <v>378</v>
      </c>
      <c r="C40" s="33" t="s">
        <v>427</v>
      </c>
      <c r="D40" s="31" t="s">
        <v>5</v>
      </c>
      <c r="E40" s="31" t="s">
        <v>32</v>
      </c>
      <c r="F40" s="33" t="s">
        <v>3085</v>
      </c>
      <c r="G40" s="32"/>
      <c r="H40" s="32"/>
      <c r="I40" s="32"/>
      <c r="J40" s="32"/>
      <c r="K40" s="32"/>
      <c r="L40" s="32"/>
      <c r="M40" s="32"/>
      <c r="N40" s="32"/>
      <c r="O40" s="32"/>
      <c r="P40" s="32"/>
      <c r="Q40" s="32"/>
      <c r="R40" s="32"/>
      <c r="S40" s="32"/>
      <c r="T40" s="32"/>
      <c r="U40" s="32"/>
      <c r="V40" s="32"/>
      <c r="W40" s="32"/>
      <c r="X40" s="32"/>
      <c r="Y40" s="32"/>
      <c r="Z40" s="32"/>
    </row>
    <row r="41">
      <c r="A41" s="31" t="s">
        <v>4</v>
      </c>
      <c r="B41" s="31" t="s">
        <v>378</v>
      </c>
      <c r="C41" s="33" t="s">
        <v>429</v>
      </c>
      <c r="D41" s="31" t="s">
        <v>5</v>
      </c>
      <c r="E41" s="31" t="s">
        <v>32</v>
      </c>
      <c r="F41" s="33" t="s">
        <v>3086</v>
      </c>
      <c r="G41" s="32"/>
      <c r="H41" s="32"/>
      <c r="I41" s="32"/>
      <c r="J41" s="32"/>
      <c r="K41" s="32"/>
      <c r="L41" s="32"/>
      <c r="M41" s="32"/>
      <c r="N41" s="32"/>
      <c r="O41" s="32"/>
      <c r="P41" s="32"/>
      <c r="Q41" s="32"/>
      <c r="R41" s="32"/>
      <c r="S41" s="32"/>
      <c r="T41" s="32"/>
      <c r="U41" s="32"/>
      <c r="V41" s="32"/>
      <c r="W41" s="32"/>
      <c r="X41" s="32"/>
      <c r="Y41" s="32"/>
      <c r="Z41" s="32"/>
    </row>
    <row r="42">
      <c r="A42" s="31" t="s">
        <v>4</v>
      </c>
      <c r="B42" s="31" t="s">
        <v>378</v>
      </c>
      <c r="C42" s="33" t="s">
        <v>323</v>
      </c>
      <c r="D42" s="31" t="s">
        <v>5</v>
      </c>
      <c r="E42" s="31" t="s">
        <v>32</v>
      </c>
      <c r="F42" s="33" t="s">
        <v>3087</v>
      </c>
      <c r="G42" s="32"/>
      <c r="H42" s="32"/>
      <c r="I42" s="32"/>
      <c r="J42" s="32"/>
      <c r="K42" s="32"/>
      <c r="L42" s="32"/>
      <c r="M42" s="32"/>
      <c r="N42" s="32"/>
      <c r="O42" s="32"/>
      <c r="P42" s="32"/>
      <c r="Q42" s="32"/>
      <c r="R42" s="32"/>
      <c r="S42" s="32"/>
      <c r="T42" s="32"/>
      <c r="U42" s="32"/>
      <c r="V42" s="32"/>
      <c r="W42" s="32"/>
      <c r="X42" s="32"/>
      <c r="Y42" s="32"/>
      <c r="Z42" s="32"/>
    </row>
    <row r="43">
      <c r="A43" s="31" t="s">
        <v>4</v>
      </c>
      <c r="B43" s="31" t="s">
        <v>378</v>
      </c>
      <c r="C43" s="33" t="s">
        <v>432</v>
      </c>
      <c r="D43" s="31" t="s">
        <v>5</v>
      </c>
      <c r="E43" s="31" t="s">
        <v>32</v>
      </c>
      <c r="F43" s="33" t="s">
        <v>3088</v>
      </c>
      <c r="G43" s="32"/>
      <c r="H43" s="32"/>
      <c r="I43" s="32"/>
      <c r="J43" s="32"/>
      <c r="K43" s="32"/>
      <c r="L43" s="32"/>
      <c r="M43" s="32"/>
      <c r="N43" s="32"/>
      <c r="O43" s="32"/>
      <c r="P43" s="32"/>
      <c r="Q43" s="32"/>
      <c r="R43" s="32"/>
      <c r="S43" s="32"/>
      <c r="T43" s="32"/>
      <c r="U43" s="32"/>
      <c r="V43" s="32"/>
      <c r="W43" s="32"/>
      <c r="X43" s="32"/>
      <c r="Y43" s="32"/>
      <c r="Z43" s="32"/>
    </row>
    <row r="44">
      <c r="A44" s="31" t="s">
        <v>4</v>
      </c>
      <c r="B44" s="31" t="s">
        <v>378</v>
      </c>
      <c r="C44" s="33" t="s">
        <v>434</v>
      </c>
      <c r="D44" s="31" t="s">
        <v>5</v>
      </c>
      <c r="E44" s="31" t="s">
        <v>32</v>
      </c>
      <c r="F44" s="33" t="s">
        <v>3089</v>
      </c>
      <c r="G44" s="32"/>
      <c r="H44" s="32"/>
      <c r="I44" s="32"/>
      <c r="J44" s="32"/>
      <c r="K44" s="32"/>
      <c r="L44" s="32"/>
      <c r="M44" s="32"/>
      <c r="N44" s="32"/>
      <c r="O44" s="32"/>
      <c r="P44" s="32"/>
      <c r="Q44" s="32"/>
      <c r="R44" s="32"/>
      <c r="S44" s="32"/>
      <c r="T44" s="32"/>
      <c r="U44" s="32"/>
      <c r="V44" s="32"/>
      <c r="W44" s="32"/>
      <c r="X44" s="32"/>
      <c r="Y44" s="32"/>
      <c r="Z44" s="32"/>
    </row>
    <row r="45">
      <c r="A45" s="31" t="s">
        <v>4</v>
      </c>
      <c r="B45" s="31" t="s">
        <v>378</v>
      </c>
      <c r="C45" s="33" t="s">
        <v>436</v>
      </c>
      <c r="D45" s="31" t="s">
        <v>5</v>
      </c>
      <c r="E45" s="31" t="s">
        <v>32</v>
      </c>
      <c r="F45" s="33" t="s">
        <v>3090</v>
      </c>
      <c r="G45" s="32"/>
      <c r="H45" s="32"/>
      <c r="I45" s="32"/>
      <c r="J45" s="32"/>
      <c r="K45" s="32"/>
      <c r="L45" s="32"/>
      <c r="M45" s="32"/>
      <c r="N45" s="32"/>
      <c r="O45" s="32"/>
      <c r="P45" s="32"/>
      <c r="Q45" s="32"/>
      <c r="R45" s="32"/>
      <c r="S45" s="32"/>
      <c r="T45" s="32"/>
      <c r="U45" s="32"/>
      <c r="V45" s="32"/>
      <c r="W45" s="32"/>
      <c r="X45" s="32"/>
      <c r="Y45" s="32"/>
      <c r="Z45" s="32"/>
    </row>
    <row r="46">
      <c r="A46" s="31" t="s">
        <v>4</v>
      </c>
      <c r="B46" s="31" t="s">
        <v>378</v>
      </c>
      <c r="C46" s="33" t="s">
        <v>438</v>
      </c>
      <c r="D46" s="31" t="s">
        <v>5</v>
      </c>
      <c r="E46" s="31" t="s">
        <v>32</v>
      </c>
      <c r="F46" s="33" t="s">
        <v>3091</v>
      </c>
      <c r="G46" s="32"/>
      <c r="H46" s="32"/>
      <c r="I46" s="32"/>
      <c r="J46" s="32"/>
      <c r="K46" s="32"/>
      <c r="L46" s="32"/>
      <c r="M46" s="32"/>
      <c r="N46" s="32"/>
      <c r="O46" s="32"/>
      <c r="P46" s="32"/>
      <c r="Q46" s="32"/>
      <c r="R46" s="32"/>
      <c r="S46" s="32"/>
      <c r="T46" s="32"/>
      <c r="U46" s="32"/>
      <c r="V46" s="32"/>
      <c r="W46" s="32"/>
      <c r="X46" s="32"/>
      <c r="Y46" s="32"/>
      <c r="Z46" s="32"/>
    </row>
    <row r="47">
      <c r="A47" s="31" t="s">
        <v>4</v>
      </c>
      <c r="B47" s="31" t="s">
        <v>378</v>
      </c>
      <c r="C47" s="33" t="s">
        <v>440</v>
      </c>
      <c r="D47" s="31" t="s">
        <v>5</v>
      </c>
      <c r="E47" s="31" t="s">
        <v>32</v>
      </c>
      <c r="F47" s="33" t="s">
        <v>3092</v>
      </c>
      <c r="G47" s="32"/>
      <c r="H47" s="32"/>
      <c r="I47" s="32"/>
      <c r="J47" s="32"/>
      <c r="K47" s="32"/>
      <c r="L47" s="32"/>
      <c r="M47" s="32"/>
      <c r="N47" s="32"/>
      <c r="O47" s="32"/>
      <c r="P47" s="32"/>
      <c r="Q47" s="32"/>
      <c r="R47" s="32"/>
      <c r="S47" s="32"/>
      <c r="T47" s="32"/>
      <c r="U47" s="32"/>
      <c r="V47" s="32"/>
      <c r="W47" s="32"/>
      <c r="X47" s="32"/>
      <c r="Y47" s="32"/>
      <c r="Z47" s="32"/>
    </row>
    <row r="48">
      <c r="A48" s="31" t="s">
        <v>4</v>
      </c>
      <c r="B48" s="31" t="s">
        <v>378</v>
      </c>
      <c r="C48" s="33" t="s">
        <v>442</v>
      </c>
      <c r="D48" s="31" t="s">
        <v>5</v>
      </c>
      <c r="E48" s="31" t="s">
        <v>32</v>
      </c>
      <c r="F48" s="33" t="s">
        <v>3093</v>
      </c>
      <c r="G48" s="32"/>
      <c r="H48" s="32"/>
      <c r="I48" s="32"/>
      <c r="J48" s="32"/>
      <c r="K48" s="32"/>
      <c r="L48" s="32"/>
      <c r="M48" s="32"/>
      <c r="N48" s="32"/>
      <c r="O48" s="32"/>
      <c r="P48" s="32"/>
      <c r="Q48" s="32"/>
      <c r="R48" s="32"/>
      <c r="S48" s="32"/>
      <c r="T48" s="32"/>
      <c r="U48" s="32"/>
      <c r="V48" s="32"/>
      <c r="W48" s="32"/>
      <c r="X48" s="32"/>
      <c r="Y48" s="32"/>
      <c r="Z48" s="32"/>
    </row>
    <row r="49">
      <c r="A49" s="31" t="s">
        <v>4</v>
      </c>
      <c r="B49" s="31" t="s">
        <v>378</v>
      </c>
      <c r="C49" s="33" t="s">
        <v>444</v>
      </c>
      <c r="D49" s="31" t="s">
        <v>5</v>
      </c>
      <c r="E49" s="31" t="s">
        <v>32</v>
      </c>
      <c r="F49" s="33" t="s">
        <v>3094</v>
      </c>
      <c r="G49" s="32"/>
      <c r="H49" s="32"/>
      <c r="I49" s="32"/>
      <c r="J49" s="32"/>
      <c r="K49" s="32"/>
      <c r="L49" s="32"/>
      <c r="M49" s="32"/>
      <c r="N49" s="32"/>
      <c r="O49" s="32"/>
      <c r="P49" s="32"/>
      <c r="Q49" s="32"/>
      <c r="R49" s="32"/>
      <c r="S49" s="32"/>
      <c r="T49" s="32"/>
      <c r="U49" s="32"/>
      <c r="V49" s="32"/>
      <c r="W49" s="32"/>
      <c r="X49" s="32"/>
      <c r="Y49" s="32"/>
      <c r="Z49" s="32"/>
    </row>
    <row r="50">
      <c r="A50" s="31" t="s">
        <v>4</v>
      </c>
      <c r="B50" s="31" t="s">
        <v>378</v>
      </c>
      <c r="C50" s="33" t="s">
        <v>446</v>
      </c>
      <c r="D50" s="31" t="s">
        <v>5</v>
      </c>
      <c r="E50" s="31" t="s">
        <v>32</v>
      </c>
      <c r="F50" s="33" t="s">
        <v>3095</v>
      </c>
      <c r="G50" s="32"/>
      <c r="H50" s="32"/>
      <c r="I50" s="32"/>
      <c r="J50" s="32"/>
      <c r="K50" s="32"/>
      <c r="L50" s="32"/>
      <c r="M50" s="32"/>
      <c r="N50" s="32"/>
      <c r="O50" s="32"/>
      <c r="P50" s="32"/>
      <c r="Q50" s="32"/>
      <c r="R50" s="32"/>
      <c r="S50" s="32"/>
      <c r="T50" s="32"/>
      <c r="U50" s="32"/>
      <c r="V50" s="32"/>
      <c r="W50" s="32"/>
      <c r="X50" s="32"/>
      <c r="Y50" s="32"/>
      <c r="Z50" s="32"/>
    </row>
    <row r="51">
      <c r="A51" s="31" t="s">
        <v>4</v>
      </c>
      <c r="B51" s="31" t="s">
        <v>378</v>
      </c>
      <c r="C51" s="33" t="s">
        <v>448</v>
      </c>
      <c r="D51" s="31" t="s">
        <v>5</v>
      </c>
      <c r="E51" s="31" t="s">
        <v>32</v>
      </c>
      <c r="F51" s="33" t="s">
        <v>3096</v>
      </c>
      <c r="G51" s="32"/>
      <c r="H51" s="32"/>
      <c r="I51" s="32"/>
      <c r="J51" s="32"/>
      <c r="K51" s="32"/>
      <c r="L51" s="32"/>
      <c r="M51" s="32"/>
      <c r="N51" s="32"/>
      <c r="O51" s="32"/>
      <c r="P51" s="32"/>
      <c r="Q51" s="32"/>
      <c r="R51" s="32"/>
      <c r="S51" s="32"/>
      <c r="T51" s="32"/>
      <c r="U51" s="32"/>
      <c r="V51" s="32"/>
      <c r="W51" s="32"/>
      <c r="X51" s="32"/>
      <c r="Y51" s="32"/>
      <c r="Z51" s="32"/>
    </row>
    <row r="52">
      <c r="A52" s="31" t="s">
        <v>5</v>
      </c>
      <c r="B52" s="31" t="s">
        <v>384</v>
      </c>
      <c r="C52" s="33" t="s">
        <v>1129</v>
      </c>
      <c r="D52" s="31" t="s">
        <v>5</v>
      </c>
      <c r="E52" s="31" t="s">
        <v>32</v>
      </c>
      <c r="F52" s="33" t="s">
        <v>3097</v>
      </c>
      <c r="G52" s="32"/>
      <c r="H52" s="32"/>
      <c r="I52" s="32"/>
      <c r="J52" s="32"/>
      <c r="K52" s="32"/>
      <c r="L52" s="32"/>
      <c r="M52" s="32"/>
      <c r="N52" s="32"/>
      <c r="O52" s="32"/>
      <c r="P52" s="32"/>
      <c r="Q52" s="32"/>
      <c r="R52" s="32"/>
      <c r="S52" s="32"/>
      <c r="T52" s="32"/>
      <c r="U52" s="32"/>
      <c r="V52" s="32"/>
      <c r="W52" s="32"/>
      <c r="X52" s="32"/>
      <c r="Y52" s="32"/>
      <c r="Z52" s="32"/>
    </row>
    <row r="53">
      <c r="A53" s="31" t="s">
        <v>5</v>
      </c>
      <c r="B53" s="31" t="s">
        <v>384</v>
      </c>
      <c r="C53" s="33" t="s">
        <v>1130</v>
      </c>
      <c r="D53" s="31" t="s">
        <v>5</v>
      </c>
      <c r="E53" s="31" t="s">
        <v>32</v>
      </c>
      <c r="F53" s="33" t="s">
        <v>3098</v>
      </c>
      <c r="G53" s="32"/>
      <c r="H53" s="32"/>
      <c r="I53" s="32"/>
      <c r="J53" s="32"/>
      <c r="K53" s="32"/>
      <c r="L53" s="32"/>
      <c r="M53" s="32"/>
      <c r="N53" s="32"/>
      <c r="O53" s="32"/>
      <c r="P53" s="32"/>
      <c r="Q53" s="32"/>
      <c r="R53" s="32"/>
      <c r="S53" s="32"/>
      <c r="T53" s="32"/>
      <c r="U53" s="32"/>
      <c r="V53" s="32"/>
      <c r="W53" s="32"/>
      <c r="X53" s="32"/>
      <c r="Y53" s="32"/>
      <c r="Z53" s="32"/>
    </row>
    <row r="54">
      <c r="A54" s="31" t="s">
        <v>5</v>
      </c>
      <c r="B54" s="31" t="s">
        <v>384</v>
      </c>
      <c r="C54" s="33" t="s">
        <v>1131</v>
      </c>
      <c r="D54" s="31" t="s">
        <v>5</v>
      </c>
      <c r="E54" s="31" t="s">
        <v>32</v>
      </c>
      <c r="F54" s="33" t="s">
        <v>3099</v>
      </c>
      <c r="G54" s="32"/>
      <c r="H54" s="32"/>
      <c r="I54" s="32"/>
      <c r="J54" s="32"/>
      <c r="K54" s="32"/>
      <c r="L54" s="32"/>
      <c r="M54" s="32"/>
      <c r="N54" s="32"/>
      <c r="O54" s="32"/>
      <c r="P54" s="32"/>
      <c r="Q54" s="32"/>
      <c r="R54" s="32"/>
      <c r="S54" s="32"/>
      <c r="T54" s="32"/>
      <c r="U54" s="32"/>
      <c r="V54" s="32"/>
      <c r="W54" s="32"/>
      <c r="X54" s="32"/>
      <c r="Y54" s="32"/>
      <c r="Z54" s="32"/>
    </row>
    <row r="55">
      <c r="A55" s="31" t="s">
        <v>5</v>
      </c>
      <c r="B55" s="31" t="s">
        <v>384</v>
      </c>
      <c r="C55" s="33" t="s">
        <v>1132</v>
      </c>
      <c r="D55" s="31" t="s">
        <v>5</v>
      </c>
      <c r="E55" s="31" t="s">
        <v>32</v>
      </c>
      <c r="F55" s="33" t="s">
        <v>3100</v>
      </c>
      <c r="G55" s="32"/>
      <c r="H55" s="32"/>
      <c r="I55" s="32"/>
      <c r="J55" s="32"/>
      <c r="K55" s="32"/>
      <c r="L55" s="32"/>
      <c r="M55" s="32"/>
      <c r="N55" s="32"/>
      <c r="O55" s="32"/>
      <c r="P55" s="32"/>
      <c r="Q55" s="32"/>
      <c r="R55" s="32"/>
      <c r="S55" s="32"/>
      <c r="T55" s="32"/>
      <c r="U55" s="32"/>
      <c r="V55" s="32"/>
      <c r="W55" s="32"/>
      <c r="X55" s="32"/>
      <c r="Y55" s="32"/>
      <c r="Z55" s="32"/>
    </row>
    <row r="56">
      <c r="A56" s="31" t="s">
        <v>5</v>
      </c>
      <c r="B56" s="31" t="s">
        <v>384</v>
      </c>
      <c r="C56" s="33" t="s">
        <v>409</v>
      </c>
      <c r="D56" s="31" t="s">
        <v>5</v>
      </c>
      <c r="E56" s="31" t="s">
        <v>32</v>
      </c>
      <c r="F56" s="33" t="s">
        <v>3101</v>
      </c>
      <c r="G56" s="32"/>
      <c r="H56" s="32"/>
      <c r="I56" s="32"/>
      <c r="J56" s="32"/>
      <c r="K56" s="32"/>
      <c r="L56" s="32"/>
      <c r="M56" s="32"/>
      <c r="N56" s="32"/>
      <c r="O56" s="32"/>
      <c r="P56" s="32"/>
      <c r="Q56" s="32"/>
      <c r="R56" s="32"/>
      <c r="S56" s="32"/>
      <c r="T56" s="32"/>
      <c r="U56" s="32"/>
      <c r="V56" s="32"/>
      <c r="W56" s="32"/>
      <c r="X56" s="32"/>
      <c r="Y56" s="32"/>
      <c r="Z56" s="32"/>
    </row>
    <row r="57">
      <c r="A57" s="31" t="s">
        <v>5</v>
      </c>
      <c r="B57" s="31" t="s">
        <v>384</v>
      </c>
      <c r="C57" s="33" t="s">
        <v>411</v>
      </c>
      <c r="D57" s="31" t="s">
        <v>5</v>
      </c>
      <c r="E57" s="31" t="s">
        <v>32</v>
      </c>
      <c r="F57" s="33" t="s">
        <v>3102</v>
      </c>
      <c r="G57" s="32"/>
      <c r="H57" s="32"/>
      <c r="I57" s="32"/>
      <c r="J57" s="32"/>
      <c r="K57" s="32"/>
      <c r="L57" s="32"/>
      <c r="M57" s="32"/>
      <c r="N57" s="32"/>
      <c r="O57" s="32"/>
      <c r="P57" s="32"/>
      <c r="Q57" s="32"/>
      <c r="R57" s="32"/>
      <c r="S57" s="32"/>
      <c r="T57" s="32"/>
      <c r="U57" s="32"/>
      <c r="V57" s="32"/>
      <c r="W57" s="32"/>
      <c r="X57" s="32"/>
      <c r="Y57" s="32"/>
      <c r="Z57" s="32"/>
    </row>
    <row r="58">
      <c r="A58" s="31" t="s">
        <v>5</v>
      </c>
      <c r="B58" s="31" t="s">
        <v>384</v>
      </c>
      <c r="C58" s="33" t="s">
        <v>413</v>
      </c>
      <c r="D58" s="31" t="s">
        <v>5</v>
      </c>
      <c r="E58" s="31" t="s">
        <v>32</v>
      </c>
      <c r="F58" s="33" t="s">
        <v>3103</v>
      </c>
      <c r="G58" s="32"/>
      <c r="H58" s="32"/>
      <c r="I58" s="32"/>
      <c r="J58" s="32"/>
      <c r="K58" s="32"/>
      <c r="L58" s="32"/>
      <c r="M58" s="32"/>
      <c r="N58" s="32"/>
      <c r="O58" s="32"/>
      <c r="P58" s="32"/>
      <c r="Q58" s="32"/>
      <c r="R58" s="32"/>
      <c r="S58" s="32"/>
      <c r="T58" s="32"/>
      <c r="U58" s="32"/>
      <c r="V58" s="32"/>
      <c r="W58" s="32"/>
      <c r="X58" s="32"/>
      <c r="Y58" s="32"/>
      <c r="Z58" s="32"/>
    </row>
    <row r="59">
      <c r="A59" s="31" t="s">
        <v>5</v>
      </c>
      <c r="B59" s="31" t="s">
        <v>384</v>
      </c>
      <c r="C59" s="33" t="s">
        <v>415</v>
      </c>
      <c r="D59" s="31" t="s">
        <v>5</v>
      </c>
      <c r="E59" s="31" t="s">
        <v>32</v>
      </c>
      <c r="F59" s="33" t="s">
        <v>3104</v>
      </c>
      <c r="G59" s="32"/>
      <c r="H59" s="32"/>
      <c r="I59" s="32"/>
      <c r="J59" s="32"/>
      <c r="K59" s="32"/>
      <c r="L59" s="32"/>
      <c r="M59" s="32"/>
      <c r="N59" s="32"/>
      <c r="O59" s="32"/>
      <c r="P59" s="32"/>
      <c r="Q59" s="32"/>
      <c r="R59" s="32"/>
      <c r="S59" s="32"/>
      <c r="T59" s="32"/>
      <c r="U59" s="32"/>
      <c r="V59" s="32"/>
      <c r="W59" s="32"/>
      <c r="X59" s="32"/>
      <c r="Y59" s="32"/>
      <c r="Z59" s="32"/>
    </row>
    <row r="60">
      <c r="A60" s="31" t="s">
        <v>5</v>
      </c>
      <c r="B60" s="31" t="s">
        <v>384</v>
      </c>
      <c r="C60" s="33" t="s">
        <v>417</v>
      </c>
      <c r="D60" s="31" t="s">
        <v>5</v>
      </c>
      <c r="E60" s="31" t="s">
        <v>32</v>
      </c>
      <c r="F60" s="33" t="s">
        <v>3105</v>
      </c>
      <c r="G60" s="32"/>
      <c r="H60" s="32"/>
      <c r="I60" s="32"/>
      <c r="J60" s="32"/>
      <c r="K60" s="32"/>
      <c r="L60" s="32"/>
      <c r="M60" s="32"/>
      <c r="N60" s="32"/>
      <c r="O60" s="32"/>
      <c r="P60" s="32"/>
      <c r="Q60" s="32"/>
      <c r="R60" s="32"/>
      <c r="S60" s="32"/>
      <c r="T60" s="32"/>
      <c r="U60" s="32"/>
      <c r="V60" s="32"/>
      <c r="W60" s="32"/>
      <c r="X60" s="32"/>
      <c r="Y60" s="32"/>
      <c r="Z60" s="32"/>
    </row>
    <row r="61">
      <c r="A61" s="31" t="s">
        <v>5</v>
      </c>
      <c r="B61" s="31" t="s">
        <v>384</v>
      </c>
      <c r="C61" s="33" t="s">
        <v>419</v>
      </c>
      <c r="D61" s="31" t="s">
        <v>5</v>
      </c>
      <c r="E61" s="31" t="s">
        <v>32</v>
      </c>
      <c r="F61" s="33" t="s">
        <v>3106</v>
      </c>
      <c r="G61" s="32"/>
      <c r="H61" s="32"/>
      <c r="I61" s="32"/>
      <c r="J61" s="32"/>
      <c r="K61" s="32"/>
      <c r="L61" s="32"/>
      <c r="M61" s="32"/>
      <c r="N61" s="32"/>
      <c r="O61" s="32"/>
      <c r="P61" s="32"/>
      <c r="Q61" s="32"/>
      <c r="R61" s="32"/>
      <c r="S61" s="32"/>
      <c r="T61" s="32"/>
      <c r="U61" s="32"/>
      <c r="V61" s="32"/>
      <c r="W61" s="32"/>
      <c r="X61" s="32"/>
      <c r="Y61" s="32"/>
      <c r="Z61" s="32"/>
    </row>
    <row r="62">
      <c r="A62" s="31" t="s">
        <v>5</v>
      </c>
      <c r="B62" s="31" t="s">
        <v>384</v>
      </c>
      <c r="C62" s="33" t="s">
        <v>421</v>
      </c>
      <c r="D62" s="31" t="s">
        <v>5</v>
      </c>
      <c r="E62" s="31" t="s">
        <v>32</v>
      </c>
      <c r="F62" s="33" t="s">
        <v>3107</v>
      </c>
      <c r="G62" s="32"/>
      <c r="H62" s="32"/>
      <c r="I62" s="32"/>
      <c r="J62" s="32"/>
      <c r="K62" s="32"/>
      <c r="L62" s="32"/>
      <c r="M62" s="32"/>
      <c r="N62" s="32"/>
      <c r="O62" s="32"/>
      <c r="P62" s="32"/>
      <c r="Q62" s="32"/>
      <c r="R62" s="32"/>
      <c r="S62" s="32"/>
      <c r="T62" s="32"/>
      <c r="U62" s="32"/>
      <c r="V62" s="32"/>
      <c r="W62" s="32"/>
      <c r="X62" s="32"/>
      <c r="Y62" s="32"/>
      <c r="Z62" s="32"/>
    </row>
    <row r="63">
      <c r="A63" s="31" t="s">
        <v>5</v>
      </c>
      <c r="B63" s="31" t="s">
        <v>384</v>
      </c>
      <c r="C63" s="33" t="s">
        <v>423</v>
      </c>
      <c r="D63" s="31" t="s">
        <v>5</v>
      </c>
      <c r="E63" s="31" t="s">
        <v>32</v>
      </c>
      <c r="F63" s="33" t="s">
        <v>3108</v>
      </c>
      <c r="G63" s="32"/>
      <c r="H63" s="32"/>
      <c r="I63" s="32"/>
      <c r="J63" s="32"/>
      <c r="K63" s="32"/>
      <c r="L63" s="32"/>
      <c r="M63" s="32"/>
      <c r="N63" s="32"/>
      <c r="O63" s="32"/>
      <c r="P63" s="32"/>
      <c r="Q63" s="32"/>
      <c r="R63" s="32"/>
      <c r="S63" s="32"/>
      <c r="T63" s="32"/>
      <c r="U63" s="32"/>
      <c r="V63" s="32"/>
      <c r="W63" s="32"/>
      <c r="X63" s="32"/>
      <c r="Y63" s="32"/>
      <c r="Z63" s="32"/>
    </row>
    <row r="64">
      <c r="A64" s="31" t="s">
        <v>5</v>
      </c>
      <c r="B64" s="31" t="s">
        <v>384</v>
      </c>
      <c r="C64" s="33" t="s">
        <v>425</v>
      </c>
      <c r="D64" s="31" t="s">
        <v>5</v>
      </c>
      <c r="E64" s="31" t="s">
        <v>32</v>
      </c>
      <c r="F64" s="33" t="s">
        <v>3109</v>
      </c>
      <c r="G64" s="32"/>
      <c r="H64" s="32"/>
      <c r="I64" s="32"/>
      <c r="J64" s="32"/>
      <c r="K64" s="32"/>
      <c r="L64" s="32"/>
      <c r="M64" s="32"/>
      <c r="N64" s="32"/>
      <c r="O64" s="32"/>
      <c r="P64" s="32"/>
      <c r="Q64" s="32"/>
      <c r="R64" s="32"/>
      <c r="S64" s="32"/>
      <c r="T64" s="32"/>
      <c r="U64" s="32"/>
      <c r="V64" s="32"/>
      <c r="W64" s="32"/>
      <c r="X64" s="32"/>
      <c r="Y64" s="32"/>
      <c r="Z64" s="32"/>
    </row>
    <row r="65">
      <c r="A65" s="31" t="s">
        <v>5</v>
      </c>
      <c r="B65" s="31" t="s">
        <v>384</v>
      </c>
      <c r="C65" s="33" t="s">
        <v>427</v>
      </c>
      <c r="D65" s="31" t="s">
        <v>5</v>
      </c>
      <c r="E65" s="31" t="s">
        <v>32</v>
      </c>
      <c r="F65" s="33" t="s">
        <v>3110</v>
      </c>
      <c r="G65" s="32"/>
      <c r="H65" s="32"/>
      <c r="I65" s="32"/>
      <c r="J65" s="32"/>
      <c r="K65" s="32"/>
      <c r="L65" s="32"/>
      <c r="M65" s="32"/>
      <c r="N65" s="32"/>
      <c r="O65" s="32"/>
      <c r="P65" s="32"/>
      <c r="Q65" s="32"/>
      <c r="R65" s="32"/>
      <c r="S65" s="32"/>
      <c r="T65" s="32"/>
      <c r="U65" s="32"/>
      <c r="V65" s="32"/>
      <c r="W65" s="32"/>
      <c r="X65" s="32"/>
      <c r="Y65" s="32"/>
      <c r="Z65" s="32"/>
    </row>
    <row r="66">
      <c r="A66" s="31" t="s">
        <v>5</v>
      </c>
      <c r="B66" s="31" t="s">
        <v>384</v>
      </c>
      <c r="C66" s="33" t="s">
        <v>429</v>
      </c>
      <c r="D66" s="31" t="s">
        <v>5</v>
      </c>
      <c r="E66" s="31" t="s">
        <v>32</v>
      </c>
      <c r="F66" s="33" t="s">
        <v>3111</v>
      </c>
      <c r="G66" s="32"/>
      <c r="H66" s="32"/>
      <c r="I66" s="32"/>
      <c r="J66" s="32"/>
      <c r="K66" s="32"/>
      <c r="L66" s="32"/>
      <c r="M66" s="32"/>
      <c r="N66" s="32"/>
      <c r="O66" s="32"/>
      <c r="P66" s="32"/>
      <c r="Q66" s="32"/>
      <c r="R66" s="32"/>
      <c r="S66" s="32"/>
      <c r="T66" s="32"/>
      <c r="U66" s="32"/>
      <c r="V66" s="32"/>
      <c r="W66" s="32"/>
      <c r="X66" s="32"/>
      <c r="Y66" s="32"/>
      <c r="Z66" s="32"/>
    </row>
    <row r="67">
      <c r="A67" s="31" t="s">
        <v>5</v>
      </c>
      <c r="B67" s="31" t="s">
        <v>384</v>
      </c>
      <c r="C67" s="33" t="s">
        <v>323</v>
      </c>
      <c r="D67" s="31" t="s">
        <v>5</v>
      </c>
      <c r="E67" s="31" t="s">
        <v>32</v>
      </c>
      <c r="F67" s="33" t="s">
        <v>3112</v>
      </c>
      <c r="G67" s="32"/>
      <c r="H67" s="32"/>
      <c r="I67" s="32"/>
      <c r="J67" s="32"/>
      <c r="K67" s="32"/>
      <c r="L67" s="32"/>
      <c r="M67" s="32"/>
      <c r="N67" s="32"/>
      <c r="O67" s="32"/>
      <c r="P67" s="32"/>
      <c r="Q67" s="32"/>
      <c r="R67" s="32"/>
      <c r="S67" s="32"/>
      <c r="T67" s="32"/>
      <c r="U67" s="32"/>
      <c r="V67" s="32"/>
      <c r="W67" s="32"/>
      <c r="X67" s="32"/>
      <c r="Y67" s="32"/>
      <c r="Z67" s="32"/>
    </row>
    <row r="68">
      <c r="A68" s="31" t="s">
        <v>5</v>
      </c>
      <c r="B68" s="31" t="s">
        <v>384</v>
      </c>
      <c r="C68" s="33" t="s">
        <v>432</v>
      </c>
      <c r="D68" s="31" t="s">
        <v>5</v>
      </c>
      <c r="E68" s="31" t="s">
        <v>32</v>
      </c>
      <c r="F68" s="33" t="s">
        <v>3113</v>
      </c>
      <c r="G68" s="32"/>
      <c r="H68" s="32"/>
      <c r="I68" s="32"/>
      <c r="J68" s="32"/>
      <c r="K68" s="32"/>
      <c r="L68" s="32"/>
      <c r="M68" s="32"/>
      <c r="N68" s="32"/>
      <c r="O68" s="32"/>
      <c r="P68" s="32"/>
      <c r="Q68" s="32"/>
      <c r="R68" s="32"/>
      <c r="S68" s="32"/>
      <c r="T68" s="32"/>
      <c r="U68" s="32"/>
      <c r="V68" s="32"/>
      <c r="W68" s="32"/>
      <c r="X68" s="32"/>
      <c r="Y68" s="32"/>
      <c r="Z68" s="32"/>
    </row>
    <row r="69">
      <c r="A69" s="31" t="s">
        <v>5</v>
      </c>
      <c r="B69" s="31" t="s">
        <v>384</v>
      </c>
      <c r="C69" s="33" t="s">
        <v>434</v>
      </c>
      <c r="D69" s="31" t="s">
        <v>5</v>
      </c>
      <c r="E69" s="31" t="s">
        <v>32</v>
      </c>
      <c r="F69" s="33" t="s">
        <v>3114</v>
      </c>
      <c r="G69" s="32"/>
      <c r="H69" s="32"/>
      <c r="I69" s="32"/>
      <c r="J69" s="32"/>
      <c r="K69" s="32"/>
      <c r="L69" s="32"/>
      <c r="M69" s="32"/>
      <c r="N69" s="32"/>
      <c r="O69" s="32"/>
      <c r="P69" s="32"/>
      <c r="Q69" s="32"/>
      <c r="R69" s="32"/>
      <c r="S69" s="32"/>
      <c r="T69" s="32"/>
      <c r="U69" s="32"/>
      <c r="V69" s="32"/>
      <c r="W69" s="32"/>
      <c r="X69" s="32"/>
      <c r="Y69" s="32"/>
      <c r="Z69" s="32"/>
    </row>
    <row r="70">
      <c r="A70" s="31" t="s">
        <v>5</v>
      </c>
      <c r="B70" s="31" t="s">
        <v>384</v>
      </c>
      <c r="C70" s="33" t="s">
        <v>436</v>
      </c>
      <c r="D70" s="31" t="s">
        <v>5</v>
      </c>
      <c r="E70" s="31" t="s">
        <v>32</v>
      </c>
      <c r="F70" s="33" t="s">
        <v>3115</v>
      </c>
      <c r="G70" s="32"/>
      <c r="H70" s="32"/>
      <c r="I70" s="32"/>
      <c r="J70" s="32"/>
      <c r="K70" s="32"/>
      <c r="L70" s="32"/>
      <c r="M70" s="32"/>
      <c r="N70" s="32"/>
      <c r="O70" s="32"/>
      <c r="P70" s="32"/>
      <c r="Q70" s="32"/>
      <c r="R70" s="32"/>
      <c r="S70" s="32"/>
      <c r="T70" s="32"/>
      <c r="U70" s="32"/>
      <c r="V70" s="32"/>
      <c r="W70" s="32"/>
      <c r="X70" s="32"/>
      <c r="Y70" s="32"/>
      <c r="Z70" s="32"/>
    </row>
    <row r="71">
      <c r="A71" s="31" t="s">
        <v>5</v>
      </c>
      <c r="B71" s="31" t="s">
        <v>384</v>
      </c>
      <c r="C71" s="33" t="s">
        <v>438</v>
      </c>
      <c r="D71" s="31" t="s">
        <v>5</v>
      </c>
      <c r="E71" s="31" t="s">
        <v>32</v>
      </c>
      <c r="F71" s="33" t="s">
        <v>3116</v>
      </c>
      <c r="G71" s="32"/>
      <c r="H71" s="32"/>
      <c r="I71" s="32"/>
      <c r="J71" s="32"/>
      <c r="K71" s="32"/>
      <c r="L71" s="32"/>
      <c r="M71" s="32"/>
      <c r="N71" s="32"/>
      <c r="O71" s="32"/>
      <c r="P71" s="32"/>
      <c r="Q71" s="32"/>
      <c r="R71" s="32"/>
      <c r="S71" s="32"/>
      <c r="T71" s="32"/>
      <c r="U71" s="32"/>
      <c r="V71" s="32"/>
      <c r="W71" s="32"/>
      <c r="X71" s="32"/>
      <c r="Y71" s="32"/>
      <c r="Z71" s="32"/>
    </row>
    <row r="72">
      <c r="A72" s="31" t="s">
        <v>5</v>
      </c>
      <c r="B72" s="31" t="s">
        <v>384</v>
      </c>
      <c r="C72" s="33" t="s">
        <v>440</v>
      </c>
      <c r="D72" s="31" t="s">
        <v>5</v>
      </c>
      <c r="E72" s="31" t="s">
        <v>32</v>
      </c>
      <c r="F72" s="33" t="s">
        <v>3117</v>
      </c>
      <c r="G72" s="32"/>
      <c r="H72" s="32"/>
      <c r="I72" s="32"/>
      <c r="J72" s="32"/>
      <c r="K72" s="32"/>
      <c r="L72" s="32"/>
      <c r="M72" s="32"/>
      <c r="N72" s="32"/>
      <c r="O72" s="32"/>
      <c r="P72" s="32"/>
      <c r="Q72" s="32"/>
      <c r="R72" s="32"/>
      <c r="S72" s="32"/>
      <c r="T72" s="32"/>
      <c r="U72" s="32"/>
      <c r="V72" s="32"/>
      <c r="W72" s="32"/>
      <c r="X72" s="32"/>
      <c r="Y72" s="32"/>
      <c r="Z72" s="32"/>
    </row>
    <row r="73">
      <c r="A73" s="31" t="s">
        <v>5</v>
      </c>
      <c r="B73" s="31" t="s">
        <v>384</v>
      </c>
      <c r="C73" s="33" t="s">
        <v>442</v>
      </c>
      <c r="D73" s="31" t="s">
        <v>5</v>
      </c>
      <c r="E73" s="31" t="s">
        <v>32</v>
      </c>
      <c r="F73" s="33" t="s">
        <v>3118</v>
      </c>
      <c r="G73" s="32"/>
      <c r="H73" s="32"/>
      <c r="I73" s="32"/>
      <c r="J73" s="32"/>
      <c r="K73" s="32"/>
      <c r="L73" s="32"/>
      <c r="M73" s="32"/>
      <c r="N73" s="32"/>
      <c r="O73" s="32"/>
      <c r="P73" s="32"/>
      <c r="Q73" s="32"/>
      <c r="R73" s="32"/>
      <c r="S73" s="32"/>
      <c r="T73" s="32"/>
      <c r="U73" s="32"/>
      <c r="V73" s="32"/>
      <c r="W73" s="32"/>
      <c r="X73" s="32"/>
      <c r="Y73" s="32"/>
      <c r="Z73" s="32"/>
    </row>
    <row r="74">
      <c r="A74" s="31" t="s">
        <v>5</v>
      </c>
      <c r="B74" s="31" t="s">
        <v>384</v>
      </c>
      <c r="C74" s="33" t="s">
        <v>444</v>
      </c>
      <c r="D74" s="31" t="s">
        <v>5</v>
      </c>
      <c r="E74" s="31" t="s">
        <v>32</v>
      </c>
      <c r="F74" s="33" t="s">
        <v>3119</v>
      </c>
      <c r="G74" s="32"/>
      <c r="H74" s="32"/>
      <c r="I74" s="32"/>
      <c r="J74" s="32"/>
      <c r="K74" s="32"/>
      <c r="L74" s="32"/>
      <c r="M74" s="32"/>
      <c r="N74" s="32"/>
      <c r="O74" s="32"/>
      <c r="P74" s="32"/>
      <c r="Q74" s="32"/>
      <c r="R74" s="32"/>
      <c r="S74" s="32"/>
      <c r="T74" s="32"/>
      <c r="U74" s="32"/>
      <c r="V74" s="32"/>
      <c r="W74" s="32"/>
      <c r="X74" s="32"/>
      <c r="Y74" s="32"/>
      <c r="Z74" s="32"/>
    </row>
    <row r="75">
      <c r="A75" s="31" t="s">
        <v>5</v>
      </c>
      <c r="B75" s="31" t="s">
        <v>384</v>
      </c>
      <c r="C75" s="33" t="s">
        <v>446</v>
      </c>
      <c r="D75" s="31" t="s">
        <v>5</v>
      </c>
      <c r="E75" s="31" t="s">
        <v>32</v>
      </c>
      <c r="F75" s="33" t="s">
        <v>3120</v>
      </c>
      <c r="G75" s="32"/>
      <c r="H75" s="32"/>
      <c r="I75" s="32"/>
      <c r="J75" s="32"/>
      <c r="K75" s="32"/>
      <c r="L75" s="32"/>
      <c r="M75" s="32"/>
      <c r="N75" s="32"/>
      <c r="O75" s="32"/>
      <c r="P75" s="32"/>
      <c r="Q75" s="32"/>
      <c r="R75" s="32"/>
      <c r="S75" s="32"/>
      <c r="T75" s="32"/>
      <c r="U75" s="32"/>
      <c r="V75" s="32"/>
      <c r="W75" s="32"/>
      <c r="X75" s="32"/>
      <c r="Y75" s="32"/>
      <c r="Z75" s="32"/>
    </row>
    <row r="76">
      <c r="A76" s="31" t="s">
        <v>5</v>
      </c>
      <c r="B76" s="31" t="s">
        <v>384</v>
      </c>
      <c r="C76" s="33" t="s">
        <v>448</v>
      </c>
      <c r="D76" s="31" t="s">
        <v>5</v>
      </c>
      <c r="E76" s="31" t="s">
        <v>32</v>
      </c>
      <c r="F76" s="33" t="s">
        <v>3121</v>
      </c>
      <c r="G76" s="32"/>
      <c r="H76" s="32"/>
      <c r="I76" s="32"/>
      <c r="J76" s="32"/>
      <c r="K76" s="32"/>
      <c r="L76" s="32"/>
      <c r="M76" s="32"/>
      <c r="N76" s="32"/>
      <c r="O76" s="32"/>
      <c r="P76" s="32"/>
      <c r="Q76" s="32"/>
      <c r="R76" s="32"/>
      <c r="S76" s="32"/>
      <c r="T76" s="32"/>
      <c r="U76" s="32"/>
      <c r="V76" s="32"/>
      <c r="W76" s="32"/>
      <c r="X76" s="32"/>
      <c r="Y76" s="32"/>
      <c r="Z76" s="32"/>
    </row>
    <row r="77">
      <c r="A77" s="31" t="s">
        <v>6</v>
      </c>
      <c r="B77" s="31" t="s">
        <v>394</v>
      </c>
      <c r="C77" s="33" t="s">
        <v>1129</v>
      </c>
      <c r="D77" s="31" t="s">
        <v>5</v>
      </c>
      <c r="E77" s="31" t="s">
        <v>32</v>
      </c>
      <c r="F77" s="33" t="s">
        <v>3122</v>
      </c>
      <c r="G77" s="32"/>
      <c r="H77" s="32"/>
      <c r="I77" s="32"/>
      <c r="J77" s="32"/>
      <c r="K77" s="32"/>
      <c r="L77" s="32"/>
      <c r="M77" s="32"/>
      <c r="N77" s="32"/>
      <c r="O77" s="32"/>
      <c r="P77" s="32"/>
      <c r="Q77" s="32"/>
      <c r="R77" s="32"/>
      <c r="S77" s="32"/>
      <c r="T77" s="32"/>
      <c r="U77" s="32"/>
      <c r="V77" s="32"/>
      <c r="W77" s="32"/>
      <c r="X77" s="32"/>
      <c r="Y77" s="32"/>
      <c r="Z77" s="32"/>
    </row>
    <row r="78">
      <c r="A78" s="31" t="s">
        <v>6</v>
      </c>
      <c r="B78" s="31" t="s">
        <v>394</v>
      </c>
      <c r="C78" s="33" t="s">
        <v>1130</v>
      </c>
      <c r="D78" s="31" t="s">
        <v>5</v>
      </c>
      <c r="E78" s="31" t="s">
        <v>32</v>
      </c>
      <c r="F78" s="33" t="s">
        <v>3123</v>
      </c>
      <c r="G78" s="32"/>
      <c r="H78" s="32"/>
      <c r="I78" s="32"/>
      <c r="J78" s="32"/>
      <c r="K78" s="32"/>
      <c r="L78" s="32"/>
      <c r="M78" s="32"/>
      <c r="N78" s="32"/>
      <c r="O78" s="32"/>
      <c r="P78" s="32"/>
      <c r="Q78" s="32"/>
      <c r="R78" s="32"/>
      <c r="S78" s="32"/>
      <c r="T78" s="32"/>
      <c r="U78" s="32"/>
      <c r="V78" s="32"/>
      <c r="W78" s="32"/>
      <c r="X78" s="32"/>
      <c r="Y78" s="32"/>
      <c r="Z78" s="32"/>
    </row>
    <row r="79">
      <c r="A79" s="31" t="s">
        <v>6</v>
      </c>
      <c r="B79" s="31" t="s">
        <v>394</v>
      </c>
      <c r="C79" s="33" t="s">
        <v>1131</v>
      </c>
      <c r="D79" s="31" t="s">
        <v>5</v>
      </c>
      <c r="E79" s="31" t="s">
        <v>32</v>
      </c>
      <c r="F79" s="33" t="s">
        <v>3124</v>
      </c>
      <c r="G79" s="32"/>
      <c r="H79" s="32"/>
      <c r="I79" s="32"/>
      <c r="J79" s="32"/>
      <c r="K79" s="32"/>
      <c r="L79" s="32"/>
      <c r="M79" s="32"/>
      <c r="N79" s="32"/>
      <c r="O79" s="32"/>
      <c r="P79" s="32"/>
      <c r="Q79" s="32"/>
      <c r="R79" s="32"/>
      <c r="S79" s="32"/>
      <c r="T79" s="32"/>
      <c r="U79" s="32"/>
      <c r="V79" s="32"/>
      <c r="W79" s="32"/>
      <c r="X79" s="32"/>
      <c r="Y79" s="32"/>
      <c r="Z79" s="32"/>
    </row>
    <row r="80">
      <c r="A80" s="31" t="s">
        <v>6</v>
      </c>
      <c r="B80" s="31" t="s">
        <v>394</v>
      </c>
      <c r="C80" s="33" t="s">
        <v>1132</v>
      </c>
      <c r="D80" s="31" t="s">
        <v>5</v>
      </c>
      <c r="E80" s="31" t="s">
        <v>32</v>
      </c>
      <c r="F80" s="33" t="s">
        <v>3125</v>
      </c>
      <c r="G80" s="32"/>
      <c r="H80" s="32"/>
      <c r="I80" s="32"/>
      <c r="J80" s="32"/>
      <c r="K80" s="32"/>
      <c r="L80" s="32"/>
      <c r="M80" s="32"/>
      <c r="N80" s="32"/>
      <c r="O80" s="32"/>
      <c r="P80" s="32"/>
      <c r="Q80" s="32"/>
      <c r="R80" s="32"/>
      <c r="S80" s="32"/>
      <c r="T80" s="32"/>
      <c r="U80" s="32"/>
      <c r="V80" s="32"/>
      <c r="W80" s="32"/>
      <c r="X80" s="32"/>
      <c r="Y80" s="32"/>
      <c r="Z80" s="32"/>
    </row>
    <row r="81">
      <c r="A81" s="31" t="s">
        <v>6</v>
      </c>
      <c r="B81" s="31" t="s">
        <v>394</v>
      </c>
      <c r="C81" s="33" t="s">
        <v>409</v>
      </c>
      <c r="D81" s="31" t="s">
        <v>5</v>
      </c>
      <c r="E81" s="31" t="s">
        <v>32</v>
      </c>
      <c r="F81" s="33" t="s">
        <v>3126</v>
      </c>
      <c r="G81" s="32"/>
      <c r="H81" s="32"/>
      <c r="I81" s="32"/>
      <c r="J81" s="32"/>
      <c r="K81" s="32"/>
      <c r="L81" s="32"/>
      <c r="M81" s="32"/>
      <c r="N81" s="32"/>
      <c r="O81" s="32"/>
      <c r="P81" s="32"/>
      <c r="Q81" s="32"/>
      <c r="R81" s="32"/>
      <c r="S81" s="32"/>
      <c r="T81" s="32"/>
      <c r="U81" s="32"/>
      <c r="V81" s="32"/>
      <c r="W81" s="32"/>
      <c r="X81" s="32"/>
      <c r="Y81" s="32"/>
      <c r="Z81" s="32"/>
    </row>
    <row r="82">
      <c r="A82" s="31" t="s">
        <v>6</v>
      </c>
      <c r="B82" s="31" t="s">
        <v>394</v>
      </c>
      <c r="C82" s="33" t="s">
        <v>411</v>
      </c>
      <c r="D82" s="31" t="s">
        <v>5</v>
      </c>
      <c r="E82" s="31" t="s">
        <v>32</v>
      </c>
      <c r="F82" s="33" t="s">
        <v>3127</v>
      </c>
      <c r="G82" s="32"/>
      <c r="H82" s="32"/>
      <c r="I82" s="32"/>
      <c r="J82" s="32"/>
      <c r="K82" s="32"/>
      <c r="L82" s="32"/>
      <c r="M82" s="32"/>
      <c r="N82" s="32"/>
      <c r="O82" s="32"/>
      <c r="P82" s="32"/>
      <c r="Q82" s="32"/>
      <c r="R82" s="32"/>
      <c r="S82" s="32"/>
      <c r="T82" s="32"/>
      <c r="U82" s="32"/>
      <c r="V82" s="32"/>
      <c r="W82" s="32"/>
      <c r="X82" s="32"/>
      <c r="Y82" s="32"/>
      <c r="Z82" s="32"/>
    </row>
    <row r="83">
      <c r="A83" s="31" t="s">
        <v>6</v>
      </c>
      <c r="B83" s="31" t="s">
        <v>394</v>
      </c>
      <c r="C83" s="33" t="s">
        <v>413</v>
      </c>
      <c r="D83" s="31" t="s">
        <v>5</v>
      </c>
      <c r="E83" s="31" t="s">
        <v>32</v>
      </c>
      <c r="F83" s="33" t="s">
        <v>3128</v>
      </c>
      <c r="G83" s="32"/>
      <c r="H83" s="32"/>
      <c r="I83" s="32"/>
      <c r="J83" s="32"/>
      <c r="K83" s="32"/>
      <c r="L83" s="32"/>
      <c r="M83" s="32"/>
      <c r="N83" s="32"/>
      <c r="O83" s="32"/>
      <c r="P83" s="32"/>
      <c r="Q83" s="32"/>
      <c r="R83" s="32"/>
      <c r="S83" s="32"/>
      <c r="T83" s="32"/>
      <c r="U83" s="32"/>
      <c r="V83" s="32"/>
      <c r="W83" s="32"/>
      <c r="X83" s="32"/>
      <c r="Y83" s="32"/>
      <c r="Z83" s="32"/>
    </row>
    <row r="84">
      <c r="A84" s="31" t="s">
        <v>6</v>
      </c>
      <c r="B84" s="31" t="s">
        <v>394</v>
      </c>
      <c r="C84" s="33" t="s">
        <v>415</v>
      </c>
      <c r="D84" s="31" t="s">
        <v>5</v>
      </c>
      <c r="E84" s="31" t="s">
        <v>32</v>
      </c>
      <c r="F84" s="33" t="s">
        <v>3129</v>
      </c>
      <c r="G84" s="32"/>
      <c r="H84" s="32"/>
      <c r="I84" s="32"/>
      <c r="J84" s="32"/>
      <c r="K84" s="32"/>
      <c r="L84" s="32"/>
      <c r="M84" s="32"/>
      <c r="N84" s="32"/>
      <c r="O84" s="32"/>
      <c r="P84" s="32"/>
      <c r="Q84" s="32"/>
      <c r="R84" s="32"/>
      <c r="S84" s="32"/>
      <c r="T84" s="32"/>
      <c r="U84" s="32"/>
      <c r="V84" s="32"/>
      <c r="W84" s="32"/>
      <c r="X84" s="32"/>
      <c r="Y84" s="32"/>
      <c r="Z84" s="32"/>
    </row>
    <row r="85">
      <c r="A85" s="31" t="s">
        <v>6</v>
      </c>
      <c r="B85" s="31" t="s">
        <v>394</v>
      </c>
      <c r="C85" s="33" t="s">
        <v>417</v>
      </c>
      <c r="D85" s="31" t="s">
        <v>5</v>
      </c>
      <c r="E85" s="31" t="s">
        <v>32</v>
      </c>
      <c r="F85" s="33" t="s">
        <v>3130</v>
      </c>
      <c r="G85" s="32"/>
      <c r="H85" s="32"/>
      <c r="I85" s="32"/>
      <c r="J85" s="32"/>
      <c r="K85" s="32"/>
      <c r="L85" s="32"/>
      <c r="M85" s="32"/>
      <c r="N85" s="32"/>
      <c r="O85" s="32"/>
      <c r="P85" s="32"/>
      <c r="Q85" s="32"/>
      <c r="R85" s="32"/>
      <c r="S85" s="32"/>
      <c r="T85" s="32"/>
      <c r="U85" s="32"/>
      <c r="V85" s="32"/>
      <c r="W85" s="32"/>
      <c r="X85" s="32"/>
      <c r="Y85" s="32"/>
      <c r="Z85" s="32"/>
    </row>
    <row r="86">
      <c r="A86" s="31" t="s">
        <v>6</v>
      </c>
      <c r="B86" s="31" t="s">
        <v>394</v>
      </c>
      <c r="C86" s="33" t="s">
        <v>419</v>
      </c>
      <c r="D86" s="31" t="s">
        <v>5</v>
      </c>
      <c r="E86" s="31" t="s">
        <v>32</v>
      </c>
      <c r="F86" s="33" t="s">
        <v>3131</v>
      </c>
      <c r="G86" s="32"/>
      <c r="H86" s="32"/>
      <c r="I86" s="32"/>
      <c r="J86" s="32"/>
      <c r="K86" s="32"/>
      <c r="L86" s="32"/>
      <c r="M86" s="32"/>
      <c r="N86" s="32"/>
      <c r="O86" s="32"/>
      <c r="P86" s="32"/>
      <c r="Q86" s="32"/>
      <c r="R86" s="32"/>
      <c r="S86" s="32"/>
      <c r="T86" s="32"/>
      <c r="U86" s="32"/>
      <c r="V86" s="32"/>
      <c r="W86" s="32"/>
      <c r="X86" s="32"/>
      <c r="Y86" s="32"/>
      <c r="Z86" s="32"/>
    </row>
    <row r="87">
      <c r="A87" s="31" t="s">
        <v>6</v>
      </c>
      <c r="B87" s="31" t="s">
        <v>394</v>
      </c>
      <c r="C87" s="33" t="s">
        <v>421</v>
      </c>
      <c r="D87" s="31" t="s">
        <v>5</v>
      </c>
      <c r="E87" s="31" t="s">
        <v>32</v>
      </c>
      <c r="F87" s="33" t="s">
        <v>3132</v>
      </c>
      <c r="G87" s="32"/>
      <c r="H87" s="32"/>
      <c r="I87" s="32"/>
      <c r="J87" s="32"/>
      <c r="K87" s="32"/>
      <c r="L87" s="32"/>
      <c r="M87" s="32"/>
      <c r="N87" s="32"/>
      <c r="O87" s="32"/>
      <c r="P87" s="32"/>
      <c r="Q87" s="32"/>
      <c r="R87" s="32"/>
      <c r="S87" s="32"/>
      <c r="T87" s="32"/>
      <c r="U87" s="32"/>
      <c r="V87" s="32"/>
      <c r="W87" s="32"/>
      <c r="X87" s="32"/>
      <c r="Y87" s="32"/>
      <c r="Z87" s="32"/>
    </row>
    <row r="88">
      <c r="A88" s="31" t="s">
        <v>6</v>
      </c>
      <c r="B88" s="31" t="s">
        <v>394</v>
      </c>
      <c r="C88" s="33" t="s">
        <v>423</v>
      </c>
      <c r="D88" s="31" t="s">
        <v>5</v>
      </c>
      <c r="E88" s="31" t="s">
        <v>32</v>
      </c>
      <c r="F88" s="33" t="s">
        <v>3133</v>
      </c>
      <c r="G88" s="32"/>
      <c r="H88" s="32"/>
      <c r="I88" s="32"/>
      <c r="J88" s="32"/>
      <c r="K88" s="32"/>
      <c r="L88" s="32"/>
      <c r="M88" s="32"/>
      <c r="N88" s="32"/>
      <c r="O88" s="32"/>
      <c r="P88" s="32"/>
      <c r="Q88" s="32"/>
      <c r="R88" s="32"/>
      <c r="S88" s="32"/>
      <c r="T88" s="32"/>
      <c r="U88" s="32"/>
      <c r="V88" s="32"/>
      <c r="W88" s="32"/>
      <c r="X88" s="32"/>
      <c r="Y88" s="32"/>
      <c r="Z88" s="32"/>
    </row>
    <row r="89">
      <c r="A89" s="31" t="s">
        <v>6</v>
      </c>
      <c r="B89" s="31" t="s">
        <v>394</v>
      </c>
      <c r="C89" s="33" t="s">
        <v>425</v>
      </c>
      <c r="D89" s="31" t="s">
        <v>5</v>
      </c>
      <c r="E89" s="31" t="s">
        <v>32</v>
      </c>
      <c r="F89" s="33" t="s">
        <v>3134</v>
      </c>
      <c r="G89" s="32"/>
      <c r="H89" s="32"/>
      <c r="I89" s="32"/>
      <c r="J89" s="32"/>
      <c r="K89" s="32"/>
      <c r="L89" s="32"/>
      <c r="M89" s="32"/>
      <c r="N89" s="32"/>
      <c r="O89" s="32"/>
      <c r="P89" s="32"/>
      <c r="Q89" s="32"/>
      <c r="R89" s="32"/>
      <c r="S89" s="32"/>
      <c r="T89" s="32"/>
      <c r="U89" s="32"/>
      <c r="V89" s="32"/>
      <c r="W89" s="32"/>
      <c r="X89" s="32"/>
      <c r="Y89" s="32"/>
      <c r="Z89" s="32"/>
    </row>
    <row r="90">
      <c r="A90" s="31" t="s">
        <v>6</v>
      </c>
      <c r="B90" s="31" t="s">
        <v>394</v>
      </c>
      <c r="C90" s="33" t="s">
        <v>427</v>
      </c>
      <c r="D90" s="31" t="s">
        <v>5</v>
      </c>
      <c r="E90" s="31" t="s">
        <v>32</v>
      </c>
      <c r="F90" s="33" t="s">
        <v>3135</v>
      </c>
      <c r="G90" s="32"/>
      <c r="H90" s="32"/>
      <c r="I90" s="32"/>
      <c r="J90" s="32"/>
      <c r="K90" s="32"/>
      <c r="L90" s="32"/>
      <c r="M90" s="32"/>
      <c r="N90" s="32"/>
      <c r="O90" s="32"/>
      <c r="P90" s="32"/>
      <c r="Q90" s="32"/>
      <c r="R90" s="32"/>
      <c r="S90" s="32"/>
      <c r="T90" s="32"/>
      <c r="U90" s="32"/>
      <c r="V90" s="32"/>
      <c r="W90" s="32"/>
      <c r="X90" s="32"/>
      <c r="Y90" s="32"/>
      <c r="Z90" s="32"/>
    </row>
    <row r="91">
      <c r="A91" s="31" t="s">
        <v>6</v>
      </c>
      <c r="B91" s="31" t="s">
        <v>394</v>
      </c>
      <c r="C91" s="33" t="s">
        <v>429</v>
      </c>
      <c r="D91" s="31" t="s">
        <v>5</v>
      </c>
      <c r="E91" s="31" t="s">
        <v>32</v>
      </c>
      <c r="F91" s="33" t="s">
        <v>3136</v>
      </c>
      <c r="G91" s="32"/>
      <c r="H91" s="32"/>
      <c r="I91" s="32"/>
      <c r="J91" s="32"/>
      <c r="K91" s="32"/>
      <c r="L91" s="32"/>
      <c r="M91" s="32"/>
      <c r="N91" s="32"/>
      <c r="O91" s="32"/>
      <c r="P91" s="32"/>
      <c r="Q91" s="32"/>
      <c r="R91" s="32"/>
      <c r="S91" s="32"/>
      <c r="T91" s="32"/>
      <c r="U91" s="32"/>
      <c r="V91" s="32"/>
      <c r="W91" s="32"/>
      <c r="X91" s="32"/>
      <c r="Y91" s="32"/>
      <c r="Z91" s="32"/>
    </row>
    <row r="92">
      <c r="A92" s="31" t="s">
        <v>6</v>
      </c>
      <c r="B92" s="31" t="s">
        <v>394</v>
      </c>
      <c r="C92" s="33" t="s">
        <v>323</v>
      </c>
      <c r="D92" s="31" t="s">
        <v>5</v>
      </c>
      <c r="E92" s="31" t="s">
        <v>32</v>
      </c>
      <c r="F92" s="33" t="s">
        <v>3137</v>
      </c>
      <c r="G92" s="32"/>
      <c r="H92" s="32"/>
      <c r="I92" s="32"/>
      <c r="J92" s="32"/>
      <c r="K92" s="32"/>
      <c r="L92" s="32"/>
      <c r="M92" s="32"/>
      <c r="N92" s="32"/>
      <c r="O92" s="32"/>
      <c r="P92" s="32"/>
      <c r="Q92" s="32"/>
      <c r="R92" s="32"/>
      <c r="S92" s="32"/>
      <c r="T92" s="32"/>
      <c r="U92" s="32"/>
      <c r="V92" s="32"/>
      <c r="W92" s="32"/>
      <c r="X92" s="32"/>
      <c r="Y92" s="32"/>
      <c r="Z92" s="32"/>
    </row>
    <row r="93">
      <c r="A93" s="31" t="s">
        <v>6</v>
      </c>
      <c r="B93" s="31" t="s">
        <v>394</v>
      </c>
      <c r="C93" s="33" t="s">
        <v>432</v>
      </c>
      <c r="D93" s="31" t="s">
        <v>5</v>
      </c>
      <c r="E93" s="31" t="s">
        <v>32</v>
      </c>
      <c r="F93" s="33" t="s">
        <v>3138</v>
      </c>
      <c r="G93" s="32"/>
      <c r="H93" s="32"/>
      <c r="I93" s="32"/>
      <c r="J93" s="32"/>
      <c r="K93" s="32"/>
      <c r="L93" s="32"/>
      <c r="M93" s="32"/>
      <c r="N93" s="32"/>
      <c r="O93" s="32"/>
      <c r="P93" s="32"/>
      <c r="Q93" s="32"/>
      <c r="R93" s="32"/>
      <c r="S93" s="32"/>
      <c r="T93" s="32"/>
      <c r="U93" s="32"/>
      <c r="V93" s="32"/>
      <c r="W93" s="32"/>
      <c r="X93" s="32"/>
      <c r="Y93" s="32"/>
      <c r="Z93" s="32"/>
    </row>
    <row r="94">
      <c r="A94" s="31" t="s">
        <v>6</v>
      </c>
      <c r="B94" s="31" t="s">
        <v>394</v>
      </c>
      <c r="C94" s="33" t="s">
        <v>434</v>
      </c>
      <c r="D94" s="31" t="s">
        <v>5</v>
      </c>
      <c r="E94" s="31" t="s">
        <v>32</v>
      </c>
      <c r="F94" s="33" t="s">
        <v>3139</v>
      </c>
      <c r="G94" s="32"/>
      <c r="H94" s="32"/>
      <c r="I94" s="32"/>
      <c r="J94" s="32"/>
      <c r="K94" s="32"/>
      <c r="L94" s="32"/>
      <c r="M94" s="32"/>
      <c r="N94" s="32"/>
      <c r="O94" s="32"/>
      <c r="P94" s="32"/>
      <c r="Q94" s="32"/>
      <c r="R94" s="32"/>
      <c r="S94" s="32"/>
      <c r="T94" s="32"/>
      <c r="U94" s="32"/>
      <c r="V94" s="32"/>
      <c r="W94" s="32"/>
      <c r="X94" s="32"/>
      <c r="Y94" s="32"/>
      <c r="Z94" s="32"/>
    </row>
    <row r="95">
      <c r="A95" s="31" t="s">
        <v>6</v>
      </c>
      <c r="B95" s="31" t="s">
        <v>394</v>
      </c>
      <c r="C95" s="33" t="s">
        <v>436</v>
      </c>
      <c r="D95" s="31" t="s">
        <v>5</v>
      </c>
      <c r="E95" s="31" t="s">
        <v>32</v>
      </c>
      <c r="F95" s="33" t="s">
        <v>3140</v>
      </c>
      <c r="G95" s="32"/>
      <c r="H95" s="32"/>
      <c r="I95" s="32"/>
      <c r="J95" s="32"/>
      <c r="K95" s="32"/>
      <c r="L95" s="32"/>
      <c r="M95" s="32"/>
      <c r="N95" s="32"/>
      <c r="O95" s="32"/>
      <c r="P95" s="32"/>
      <c r="Q95" s="32"/>
      <c r="R95" s="32"/>
      <c r="S95" s="32"/>
      <c r="T95" s="32"/>
      <c r="U95" s="32"/>
      <c r="V95" s="32"/>
      <c r="W95" s="32"/>
      <c r="X95" s="32"/>
      <c r="Y95" s="32"/>
      <c r="Z95" s="32"/>
    </row>
    <row r="96">
      <c r="A96" s="31" t="s">
        <v>6</v>
      </c>
      <c r="B96" s="31" t="s">
        <v>394</v>
      </c>
      <c r="C96" s="33" t="s">
        <v>438</v>
      </c>
      <c r="D96" s="31" t="s">
        <v>5</v>
      </c>
      <c r="E96" s="31" t="s">
        <v>32</v>
      </c>
      <c r="F96" s="33" t="s">
        <v>3141</v>
      </c>
      <c r="G96" s="32"/>
      <c r="H96" s="32"/>
      <c r="I96" s="32"/>
      <c r="J96" s="32"/>
      <c r="K96" s="32"/>
      <c r="L96" s="32"/>
      <c r="M96" s="32"/>
      <c r="N96" s="32"/>
      <c r="O96" s="32"/>
      <c r="P96" s="32"/>
      <c r="Q96" s="32"/>
      <c r="R96" s="32"/>
      <c r="S96" s="32"/>
      <c r="T96" s="32"/>
      <c r="U96" s="32"/>
      <c r="V96" s="32"/>
      <c r="W96" s="32"/>
      <c r="X96" s="32"/>
      <c r="Y96" s="32"/>
      <c r="Z96" s="32"/>
    </row>
    <row r="97">
      <c r="A97" s="31" t="s">
        <v>6</v>
      </c>
      <c r="B97" s="31" t="s">
        <v>394</v>
      </c>
      <c r="C97" s="33" t="s">
        <v>440</v>
      </c>
      <c r="D97" s="31" t="s">
        <v>5</v>
      </c>
      <c r="E97" s="31" t="s">
        <v>32</v>
      </c>
      <c r="F97" s="33" t="s">
        <v>3142</v>
      </c>
      <c r="G97" s="32"/>
      <c r="H97" s="32"/>
      <c r="I97" s="32"/>
      <c r="J97" s="32"/>
      <c r="K97" s="32"/>
      <c r="L97" s="32"/>
      <c r="M97" s="32"/>
      <c r="N97" s="32"/>
      <c r="O97" s="32"/>
      <c r="P97" s="32"/>
      <c r="Q97" s="32"/>
      <c r="R97" s="32"/>
      <c r="S97" s="32"/>
      <c r="T97" s="32"/>
      <c r="U97" s="32"/>
      <c r="V97" s="32"/>
      <c r="W97" s="32"/>
      <c r="X97" s="32"/>
      <c r="Y97" s="32"/>
      <c r="Z97" s="32"/>
    </row>
    <row r="98">
      <c r="A98" s="31" t="s">
        <v>6</v>
      </c>
      <c r="B98" s="31" t="s">
        <v>394</v>
      </c>
      <c r="C98" s="33" t="s">
        <v>442</v>
      </c>
      <c r="D98" s="31" t="s">
        <v>5</v>
      </c>
      <c r="E98" s="31" t="s">
        <v>32</v>
      </c>
      <c r="F98" s="33" t="s">
        <v>3143</v>
      </c>
      <c r="G98" s="32"/>
      <c r="H98" s="32"/>
      <c r="I98" s="32"/>
      <c r="J98" s="32"/>
      <c r="K98" s="32"/>
      <c r="L98" s="32"/>
      <c r="M98" s="32"/>
      <c r="N98" s="32"/>
      <c r="O98" s="32"/>
      <c r="P98" s="32"/>
      <c r="Q98" s="32"/>
      <c r="R98" s="32"/>
      <c r="S98" s="32"/>
      <c r="T98" s="32"/>
      <c r="U98" s="32"/>
      <c r="V98" s="32"/>
      <c r="W98" s="32"/>
      <c r="X98" s="32"/>
      <c r="Y98" s="32"/>
      <c r="Z98" s="32"/>
    </row>
    <row r="99">
      <c r="A99" s="31" t="s">
        <v>6</v>
      </c>
      <c r="B99" s="31" t="s">
        <v>394</v>
      </c>
      <c r="C99" s="33" t="s">
        <v>444</v>
      </c>
      <c r="D99" s="31" t="s">
        <v>5</v>
      </c>
      <c r="E99" s="31" t="s">
        <v>32</v>
      </c>
      <c r="F99" s="33" t="s">
        <v>3144</v>
      </c>
      <c r="G99" s="32"/>
      <c r="H99" s="32"/>
      <c r="I99" s="32"/>
      <c r="J99" s="32"/>
      <c r="K99" s="32"/>
      <c r="L99" s="32"/>
      <c r="M99" s="32"/>
      <c r="N99" s="32"/>
      <c r="O99" s="32"/>
      <c r="P99" s="32"/>
      <c r="Q99" s="32"/>
      <c r="R99" s="32"/>
      <c r="S99" s="32"/>
      <c r="T99" s="32"/>
      <c r="U99" s="32"/>
      <c r="V99" s="32"/>
      <c r="W99" s="32"/>
      <c r="X99" s="32"/>
      <c r="Y99" s="32"/>
      <c r="Z99" s="32"/>
    </row>
    <row r="100">
      <c r="A100" s="31" t="s">
        <v>6</v>
      </c>
      <c r="B100" s="31" t="s">
        <v>394</v>
      </c>
      <c r="C100" s="33" t="s">
        <v>446</v>
      </c>
      <c r="D100" s="31" t="s">
        <v>5</v>
      </c>
      <c r="E100" s="31" t="s">
        <v>32</v>
      </c>
      <c r="F100" s="33" t="s">
        <v>3145</v>
      </c>
      <c r="G100" s="32"/>
      <c r="H100" s="32"/>
      <c r="I100" s="32"/>
      <c r="J100" s="32"/>
      <c r="K100" s="32"/>
      <c r="L100" s="32"/>
      <c r="M100" s="32"/>
      <c r="N100" s="32"/>
      <c r="O100" s="32"/>
      <c r="P100" s="32"/>
      <c r="Q100" s="32"/>
      <c r="R100" s="32"/>
      <c r="S100" s="32"/>
      <c r="T100" s="32"/>
      <c r="U100" s="32"/>
      <c r="V100" s="32"/>
      <c r="W100" s="32"/>
      <c r="X100" s="32"/>
      <c r="Y100" s="32"/>
      <c r="Z100" s="32"/>
    </row>
    <row r="101">
      <c r="A101" s="31" t="s">
        <v>6</v>
      </c>
      <c r="B101" s="31" t="s">
        <v>394</v>
      </c>
      <c r="C101" s="33" t="s">
        <v>448</v>
      </c>
      <c r="D101" s="31" t="s">
        <v>5</v>
      </c>
      <c r="E101" s="31" t="s">
        <v>32</v>
      </c>
      <c r="F101" s="33" t="s">
        <v>3146</v>
      </c>
      <c r="G101" s="32"/>
      <c r="H101" s="32"/>
      <c r="I101" s="32"/>
      <c r="J101" s="32"/>
      <c r="K101" s="32"/>
      <c r="L101" s="32"/>
      <c r="M101" s="32"/>
      <c r="N101" s="32"/>
      <c r="O101" s="32"/>
      <c r="P101" s="32"/>
      <c r="Q101" s="32"/>
      <c r="R101" s="32"/>
      <c r="S101" s="32"/>
      <c r="T101" s="32"/>
      <c r="U101" s="32"/>
      <c r="V101" s="32"/>
      <c r="W101" s="32"/>
      <c r="X101" s="32"/>
      <c r="Y101" s="32"/>
      <c r="Z101" s="32"/>
    </row>
    <row r="102">
      <c r="A102" s="31" t="s">
        <v>7</v>
      </c>
      <c r="B102" s="31" t="s">
        <v>385</v>
      </c>
      <c r="C102" s="33" t="s">
        <v>1129</v>
      </c>
      <c r="D102" s="31" t="s">
        <v>5</v>
      </c>
      <c r="E102" s="31" t="s">
        <v>32</v>
      </c>
      <c r="F102" s="33" t="s">
        <v>3147</v>
      </c>
      <c r="G102" s="32"/>
      <c r="H102" s="32"/>
      <c r="I102" s="32"/>
      <c r="J102" s="32"/>
      <c r="K102" s="32"/>
      <c r="L102" s="32"/>
      <c r="M102" s="32"/>
      <c r="N102" s="32"/>
      <c r="O102" s="32"/>
      <c r="P102" s="32"/>
      <c r="Q102" s="32"/>
      <c r="R102" s="32"/>
      <c r="S102" s="32"/>
      <c r="T102" s="32"/>
      <c r="U102" s="32"/>
      <c r="V102" s="32"/>
      <c r="W102" s="32"/>
      <c r="X102" s="32"/>
      <c r="Y102" s="32"/>
      <c r="Z102" s="32"/>
    </row>
    <row r="103">
      <c r="A103" s="31" t="s">
        <v>7</v>
      </c>
      <c r="B103" s="31" t="s">
        <v>385</v>
      </c>
      <c r="C103" s="33" t="s">
        <v>1130</v>
      </c>
      <c r="D103" s="31" t="s">
        <v>5</v>
      </c>
      <c r="E103" s="31" t="s">
        <v>32</v>
      </c>
      <c r="F103" s="33" t="s">
        <v>3148</v>
      </c>
      <c r="G103" s="32"/>
      <c r="H103" s="32"/>
      <c r="I103" s="32"/>
      <c r="J103" s="32"/>
      <c r="K103" s="32"/>
      <c r="L103" s="32"/>
      <c r="M103" s="32"/>
      <c r="N103" s="32"/>
      <c r="O103" s="32"/>
      <c r="P103" s="32"/>
      <c r="Q103" s="32"/>
      <c r="R103" s="32"/>
      <c r="S103" s="32"/>
      <c r="T103" s="32"/>
      <c r="U103" s="32"/>
      <c r="V103" s="32"/>
      <c r="W103" s="32"/>
      <c r="X103" s="32"/>
      <c r="Y103" s="32"/>
      <c r="Z103" s="32"/>
    </row>
    <row r="104">
      <c r="A104" s="31" t="s">
        <v>7</v>
      </c>
      <c r="B104" s="31" t="s">
        <v>385</v>
      </c>
      <c r="C104" s="33" t="s">
        <v>1131</v>
      </c>
      <c r="D104" s="31" t="s">
        <v>5</v>
      </c>
      <c r="E104" s="31" t="s">
        <v>32</v>
      </c>
      <c r="F104" s="33" t="s">
        <v>3149</v>
      </c>
      <c r="G104" s="32"/>
      <c r="H104" s="32"/>
      <c r="I104" s="32"/>
      <c r="J104" s="32"/>
      <c r="K104" s="32"/>
      <c r="L104" s="32"/>
      <c r="M104" s="32"/>
      <c r="N104" s="32"/>
      <c r="O104" s="32"/>
      <c r="P104" s="32"/>
      <c r="Q104" s="32"/>
      <c r="R104" s="32"/>
      <c r="S104" s="32"/>
      <c r="T104" s="32"/>
      <c r="U104" s="32"/>
      <c r="V104" s="32"/>
      <c r="W104" s="32"/>
      <c r="X104" s="32"/>
      <c r="Y104" s="32"/>
      <c r="Z104" s="32"/>
    </row>
    <row r="105">
      <c r="A105" s="31" t="s">
        <v>7</v>
      </c>
      <c r="B105" s="31" t="s">
        <v>385</v>
      </c>
      <c r="C105" s="33" t="s">
        <v>1132</v>
      </c>
      <c r="D105" s="31" t="s">
        <v>5</v>
      </c>
      <c r="E105" s="31" t="s">
        <v>32</v>
      </c>
      <c r="F105" s="33" t="s">
        <v>3150</v>
      </c>
      <c r="G105" s="32"/>
      <c r="H105" s="32"/>
      <c r="I105" s="32"/>
      <c r="J105" s="32"/>
      <c r="K105" s="32"/>
      <c r="L105" s="32"/>
      <c r="M105" s="32"/>
      <c r="N105" s="32"/>
      <c r="O105" s="32"/>
      <c r="P105" s="32"/>
      <c r="Q105" s="32"/>
      <c r="R105" s="32"/>
      <c r="S105" s="32"/>
      <c r="T105" s="32"/>
      <c r="U105" s="32"/>
      <c r="V105" s="32"/>
      <c r="W105" s="32"/>
      <c r="X105" s="32"/>
      <c r="Y105" s="32"/>
      <c r="Z105" s="32"/>
    </row>
    <row r="106">
      <c r="A106" s="31" t="s">
        <v>7</v>
      </c>
      <c r="B106" s="31" t="s">
        <v>385</v>
      </c>
      <c r="C106" s="33" t="s">
        <v>409</v>
      </c>
      <c r="D106" s="31" t="s">
        <v>5</v>
      </c>
      <c r="E106" s="31" t="s">
        <v>32</v>
      </c>
      <c r="F106" s="33" t="s">
        <v>3151</v>
      </c>
      <c r="G106" s="32"/>
      <c r="H106" s="32"/>
      <c r="I106" s="32"/>
      <c r="J106" s="32"/>
      <c r="K106" s="32"/>
      <c r="L106" s="32"/>
      <c r="M106" s="32"/>
      <c r="N106" s="32"/>
      <c r="O106" s="32"/>
      <c r="P106" s="32"/>
      <c r="Q106" s="32"/>
      <c r="R106" s="32"/>
      <c r="S106" s="32"/>
      <c r="T106" s="32"/>
      <c r="U106" s="32"/>
      <c r="V106" s="32"/>
      <c r="W106" s="32"/>
      <c r="X106" s="32"/>
      <c r="Y106" s="32"/>
      <c r="Z106" s="32"/>
    </row>
    <row r="107">
      <c r="A107" s="31" t="s">
        <v>7</v>
      </c>
      <c r="B107" s="31" t="s">
        <v>385</v>
      </c>
      <c r="C107" s="33" t="s">
        <v>411</v>
      </c>
      <c r="D107" s="31" t="s">
        <v>5</v>
      </c>
      <c r="E107" s="31" t="s">
        <v>32</v>
      </c>
      <c r="F107" s="33" t="s">
        <v>3152</v>
      </c>
      <c r="G107" s="32"/>
      <c r="H107" s="32"/>
      <c r="I107" s="32"/>
      <c r="J107" s="32"/>
      <c r="K107" s="32"/>
      <c r="L107" s="32"/>
      <c r="M107" s="32"/>
      <c r="N107" s="32"/>
      <c r="O107" s="32"/>
      <c r="P107" s="32"/>
      <c r="Q107" s="32"/>
      <c r="R107" s="32"/>
      <c r="S107" s="32"/>
      <c r="T107" s="32"/>
      <c r="U107" s="32"/>
      <c r="V107" s="32"/>
      <c r="W107" s="32"/>
      <c r="X107" s="32"/>
      <c r="Y107" s="32"/>
      <c r="Z107" s="32"/>
    </row>
    <row r="108">
      <c r="A108" s="31" t="s">
        <v>7</v>
      </c>
      <c r="B108" s="31" t="s">
        <v>385</v>
      </c>
      <c r="C108" s="33" t="s">
        <v>413</v>
      </c>
      <c r="D108" s="31" t="s">
        <v>5</v>
      </c>
      <c r="E108" s="31" t="s">
        <v>32</v>
      </c>
      <c r="F108" s="33" t="s">
        <v>3153</v>
      </c>
      <c r="G108" s="32"/>
      <c r="H108" s="32"/>
      <c r="I108" s="32"/>
      <c r="J108" s="32"/>
      <c r="K108" s="32"/>
      <c r="L108" s="32"/>
      <c r="M108" s="32"/>
      <c r="N108" s="32"/>
      <c r="O108" s="32"/>
      <c r="P108" s="32"/>
      <c r="Q108" s="32"/>
      <c r="R108" s="32"/>
      <c r="S108" s="32"/>
      <c r="T108" s="32"/>
      <c r="U108" s="32"/>
      <c r="V108" s="32"/>
      <c r="W108" s="32"/>
      <c r="X108" s="32"/>
      <c r="Y108" s="32"/>
      <c r="Z108" s="32"/>
    </row>
    <row r="109">
      <c r="A109" s="31" t="s">
        <v>7</v>
      </c>
      <c r="B109" s="31" t="s">
        <v>385</v>
      </c>
      <c r="C109" s="33" t="s">
        <v>415</v>
      </c>
      <c r="D109" s="31" t="s">
        <v>5</v>
      </c>
      <c r="E109" s="31" t="s">
        <v>32</v>
      </c>
      <c r="F109" s="33" t="s">
        <v>3154</v>
      </c>
      <c r="G109" s="32"/>
      <c r="H109" s="32"/>
      <c r="I109" s="32"/>
      <c r="J109" s="32"/>
      <c r="K109" s="32"/>
      <c r="L109" s="32"/>
      <c r="M109" s="32"/>
      <c r="N109" s="32"/>
      <c r="O109" s="32"/>
      <c r="P109" s="32"/>
      <c r="Q109" s="32"/>
      <c r="R109" s="32"/>
      <c r="S109" s="32"/>
      <c r="T109" s="32"/>
      <c r="U109" s="32"/>
      <c r="V109" s="32"/>
      <c r="W109" s="32"/>
      <c r="X109" s="32"/>
      <c r="Y109" s="32"/>
      <c r="Z109" s="32"/>
    </row>
    <row r="110">
      <c r="A110" s="31" t="s">
        <v>7</v>
      </c>
      <c r="B110" s="31" t="s">
        <v>385</v>
      </c>
      <c r="C110" s="33" t="s">
        <v>417</v>
      </c>
      <c r="D110" s="31" t="s">
        <v>5</v>
      </c>
      <c r="E110" s="31" t="s">
        <v>32</v>
      </c>
      <c r="F110" s="33" t="s">
        <v>3155</v>
      </c>
      <c r="G110" s="32"/>
      <c r="H110" s="32"/>
      <c r="I110" s="32"/>
      <c r="J110" s="32"/>
      <c r="K110" s="32"/>
      <c r="L110" s="32"/>
      <c r="M110" s="32"/>
      <c r="N110" s="32"/>
      <c r="O110" s="32"/>
      <c r="P110" s="32"/>
      <c r="Q110" s="32"/>
      <c r="R110" s="32"/>
      <c r="S110" s="32"/>
      <c r="T110" s="32"/>
      <c r="U110" s="32"/>
      <c r="V110" s="32"/>
      <c r="W110" s="32"/>
      <c r="X110" s="32"/>
      <c r="Y110" s="32"/>
      <c r="Z110" s="32"/>
    </row>
    <row r="111">
      <c r="A111" s="31" t="s">
        <v>7</v>
      </c>
      <c r="B111" s="31" t="s">
        <v>385</v>
      </c>
      <c r="C111" s="33" t="s">
        <v>419</v>
      </c>
      <c r="D111" s="31" t="s">
        <v>5</v>
      </c>
      <c r="E111" s="31" t="s">
        <v>32</v>
      </c>
      <c r="F111" s="33" t="s">
        <v>3156</v>
      </c>
      <c r="G111" s="32"/>
      <c r="H111" s="32"/>
      <c r="I111" s="32"/>
      <c r="J111" s="32"/>
      <c r="K111" s="32"/>
      <c r="L111" s="32"/>
      <c r="M111" s="32"/>
      <c r="N111" s="32"/>
      <c r="O111" s="32"/>
      <c r="P111" s="32"/>
      <c r="Q111" s="32"/>
      <c r="R111" s="32"/>
      <c r="S111" s="32"/>
      <c r="T111" s="32"/>
      <c r="U111" s="32"/>
      <c r="V111" s="32"/>
      <c r="W111" s="32"/>
      <c r="X111" s="32"/>
      <c r="Y111" s="32"/>
      <c r="Z111" s="32"/>
    </row>
    <row r="112">
      <c r="A112" s="31" t="s">
        <v>7</v>
      </c>
      <c r="B112" s="31" t="s">
        <v>385</v>
      </c>
      <c r="C112" s="33" t="s">
        <v>421</v>
      </c>
      <c r="D112" s="31" t="s">
        <v>5</v>
      </c>
      <c r="E112" s="31" t="s">
        <v>32</v>
      </c>
      <c r="F112" s="33" t="s">
        <v>3157</v>
      </c>
      <c r="G112" s="32"/>
      <c r="H112" s="32"/>
      <c r="I112" s="32"/>
      <c r="J112" s="32"/>
      <c r="K112" s="32"/>
      <c r="L112" s="32"/>
      <c r="M112" s="32"/>
      <c r="N112" s="32"/>
      <c r="O112" s="32"/>
      <c r="P112" s="32"/>
      <c r="Q112" s="32"/>
      <c r="R112" s="32"/>
      <c r="S112" s="32"/>
      <c r="T112" s="32"/>
      <c r="U112" s="32"/>
      <c r="V112" s="32"/>
      <c r="W112" s="32"/>
      <c r="X112" s="32"/>
      <c r="Y112" s="32"/>
      <c r="Z112" s="32"/>
    </row>
    <row r="113">
      <c r="A113" s="31" t="s">
        <v>7</v>
      </c>
      <c r="B113" s="31" t="s">
        <v>385</v>
      </c>
      <c r="C113" s="33" t="s">
        <v>423</v>
      </c>
      <c r="D113" s="31" t="s">
        <v>5</v>
      </c>
      <c r="E113" s="31" t="s">
        <v>32</v>
      </c>
      <c r="F113" s="33" t="s">
        <v>3158</v>
      </c>
      <c r="G113" s="32"/>
      <c r="H113" s="32"/>
      <c r="I113" s="32"/>
      <c r="J113" s="32"/>
      <c r="K113" s="32"/>
      <c r="L113" s="32"/>
      <c r="M113" s="32"/>
      <c r="N113" s="32"/>
      <c r="O113" s="32"/>
      <c r="P113" s="32"/>
      <c r="Q113" s="32"/>
      <c r="R113" s="32"/>
      <c r="S113" s="32"/>
      <c r="T113" s="32"/>
      <c r="U113" s="32"/>
      <c r="V113" s="32"/>
      <c r="W113" s="32"/>
      <c r="X113" s="32"/>
      <c r="Y113" s="32"/>
      <c r="Z113" s="32"/>
    </row>
    <row r="114">
      <c r="A114" s="31" t="s">
        <v>7</v>
      </c>
      <c r="B114" s="31" t="s">
        <v>385</v>
      </c>
      <c r="C114" s="33" t="s">
        <v>425</v>
      </c>
      <c r="D114" s="31" t="s">
        <v>5</v>
      </c>
      <c r="E114" s="31" t="s">
        <v>32</v>
      </c>
      <c r="F114" s="33" t="s">
        <v>3159</v>
      </c>
      <c r="G114" s="32"/>
      <c r="H114" s="32"/>
      <c r="I114" s="32"/>
      <c r="J114" s="32"/>
      <c r="K114" s="32"/>
      <c r="L114" s="32"/>
      <c r="M114" s="32"/>
      <c r="N114" s="32"/>
      <c r="O114" s="32"/>
      <c r="P114" s="32"/>
      <c r="Q114" s="32"/>
      <c r="R114" s="32"/>
      <c r="S114" s="32"/>
      <c r="T114" s="32"/>
      <c r="U114" s="32"/>
      <c r="V114" s="32"/>
      <c r="W114" s="32"/>
      <c r="X114" s="32"/>
      <c r="Y114" s="32"/>
      <c r="Z114" s="32"/>
    </row>
    <row r="115">
      <c r="A115" s="31" t="s">
        <v>7</v>
      </c>
      <c r="B115" s="31" t="s">
        <v>385</v>
      </c>
      <c r="C115" s="33" t="s">
        <v>427</v>
      </c>
      <c r="D115" s="31" t="s">
        <v>5</v>
      </c>
      <c r="E115" s="31" t="s">
        <v>32</v>
      </c>
      <c r="F115" s="33" t="s">
        <v>3160</v>
      </c>
      <c r="G115" s="32"/>
      <c r="H115" s="32"/>
      <c r="I115" s="32"/>
      <c r="J115" s="32"/>
      <c r="K115" s="32"/>
      <c r="L115" s="32"/>
      <c r="M115" s="32"/>
      <c r="N115" s="32"/>
      <c r="O115" s="32"/>
      <c r="P115" s="32"/>
      <c r="Q115" s="32"/>
      <c r="R115" s="32"/>
      <c r="S115" s="32"/>
      <c r="T115" s="32"/>
      <c r="U115" s="32"/>
      <c r="V115" s="32"/>
      <c r="W115" s="32"/>
      <c r="X115" s="32"/>
      <c r="Y115" s="32"/>
      <c r="Z115" s="32"/>
    </row>
    <row r="116">
      <c r="A116" s="31" t="s">
        <v>7</v>
      </c>
      <c r="B116" s="31" t="s">
        <v>385</v>
      </c>
      <c r="C116" s="33" t="s">
        <v>429</v>
      </c>
      <c r="D116" s="31" t="s">
        <v>5</v>
      </c>
      <c r="E116" s="31" t="s">
        <v>32</v>
      </c>
      <c r="F116" s="33" t="s">
        <v>3161</v>
      </c>
      <c r="G116" s="32"/>
      <c r="H116" s="32"/>
      <c r="I116" s="32"/>
      <c r="J116" s="32"/>
      <c r="K116" s="32"/>
      <c r="L116" s="32"/>
      <c r="M116" s="32"/>
      <c r="N116" s="32"/>
      <c r="O116" s="32"/>
      <c r="P116" s="32"/>
      <c r="Q116" s="32"/>
      <c r="R116" s="32"/>
      <c r="S116" s="32"/>
      <c r="T116" s="32"/>
      <c r="U116" s="32"/>
      <c r="V116" s="32"/>
      <c r="W116" s="32"/>
      <c r="X116" s="32"/>
      <c r="Y116" s="32"/>
      <c r="Z116" s="32"/>
    </row>
    <row r="117">
      <c r="A117" s="31" t="s">
        <v>7</v>
      </c>
      <c r="B117" s="31" t="s">
        <v>385</v>
      </c>
      <c r="C117" s="33" t="s">
        <v>323</v>
      </c>
      <c r="D117" s="31" t="s">
        <v>5</v>
      </c>
      <c r="E117" s="31" t="s">
        <v>32</v>
      </c>
      <c r="F117" s="33" t="s">
        <v>3162</v>
      </c>
      <c r="G117" s="32"/>
      <c r="H117" s="32"/>
      <c r="I117" s="32"/>
      <c r="J117" s="32"/>
      <c r="K117" s="32"/>
      <c r="L117" s="32"/>
      <c r="M117" s="32"/>
      <c r="N117" s="32"/>
      <c r="O117" s="32"/>
      <c r="P117" s="32"/>
      <c r="Q117" s="32"/>
      <c r="R117" s="32"/>
      <c r="S117" s="32"/>
      <c r="T117" s="32"/>
      <c r="U117" s="32"/>
      <c r="V117" s="32"/>
      <c r="W117" s="32"/>
      <c r="X117" s="32"/>
      <c r="Y117" s="32"/>
      <c r="Z117" s="32"/>
    </row>
    <row r="118">
      <c r="A118" s="31" t="s">
        <v>7</v>
      </c>
      <c r="B118" s="31" t="s">
        <v>385</v>
      </c>
      <c r="C118" s="33" t="s">
        <v>432</v>
      </c>
      <c r="D118" s="31" t="s">
        <v>5</v>
      </c>
      <c r="E118" s="31" t="s">
        <v>32</v>
      </c>
      <c r="F118" s="33" t="s">
        <v>3163</v>
      </c>
      <c r="G118" s="32"/>
      <c r="H118" s="32"/>
      <c r="I118" s="32"/>
      <c r="J118" s="32"/>
      <c r="K118" s="32"/>
      <c r="L118" s="32"/>
      <c r="M118" s="32"/>
      <c r="N118" s="32"/>
      <c r="O118" s="32"/>
      <c r="P118" s="32"/>
      <c r="Q118" s="32"/>
      <c r="R118" s="32"/>
      <c r="S118" s="32"/>
      <c r="T118" s="32"/>
      <c r="U118" s="32"/>
      <c r="V118" s="32"/>
      <c r="W118" s="32"/>
      <c r="X118" s="32"/>
      <c r="Y118" s="32"/>
      <c r="Z118" s="32"/>
    </row>
    <row r="119">
      <c r="A119" s="31" t="s">
        <v>7</v>
      </c>
      <c r="B119" s="31" t="s">
        <v>385</v>
      </c>
      <c r="C119" s="33" t="s">
        <v>434</v>
      </c>
      <c r="D119" s="31" t="s">
        <v>5</v>
      </c>
      <c r="E119" s="31" t="s">
        <v>32</v>
      </c>
      <c r="F119" s="33" t="s">
        <v>3164</v>
      </c>
      <c r="G119" s="32"/>
      <c r="H119" s="32"/>
      <c r="I119" s="32"/>
      <c r="J119" s="32"/>
      <c r="K119" s="32"/>
      <c r="L119" s="32"/>
      <c r="M119" s="32"/>
      <c r="N119" s="32"/>
      <c r="O119" s="32"/>
      <c r="P119" s="32"/>
      <c r="Q119" s="32"/>
      <c r="R119" s="32"/>
      <c r="S119" s="32"/>
      <c r="T119" s="32"/>
      <c r="U119" s="32"/>
      <c r="V119" s="32"/>
      <c r="W119" s="32"/>
      <c r="X119" s="32"/>
      <c r="Y119" s="32"/>
      <c r="Z119" s="32"/>
    </row>
    <row r="120">
      <c r="A120" s="31" t="s">
        <v>7</v>
      </c>
      <c r="B120" s="31" t="s">
        <v>385</v>
      </c>
      <c r="C120" s="33" t="s">
        <v>436</v>
      </c>
      <c r="D120" s="31" t="s">
        <v>5</v>
      </c>
      <c r="E120" s="31" t="s">
        <v>32</v>
      </c>
      <c r="F120" s="33" t="s">
        <v>3165</v>
      </c>
      <c r="G120" s="32"/>
      <c r="H120" s="32"/>
      <c r="I120" s="32"/>
      <c r="J120" s="32"/>
      <c r="K120" s="32"/>
      <c r="L120" s="32"/>
      <c r="M120" s="32"/>
      <c r="N120" s="32"/>
      <c r="O120" s="32"/>
      <c r="P120" s="32"/>
      <c r="Q120" s="32"/>
      <c r="R120" s="32"/>
      <c r="S120" s="32"/>
      <c r="T120" s="32"/>
      <c r="U120" s="32"/>
      <c r="V120" s="32"/>
      <c r="W120" s="32"/>
      <c r="X120" s="32"/>
      <c r="Y120" s="32"/>
      <c r="Z120" s="32"/>
    </row>
    <row r="121">
      <c r="A121" s="31" t="s">
        <v>7</v>
      </c>
      <c r="B121" s="31" t="s">
        <v>385</v>
      </c>
      <c r="C121" s="33" t="s">
        <v>438</v>
      </c>
      <c r="D121" s="31" t="s">
        <v>5</v>
      </c>
      <c r="E121" s="31" t="s">
        <v>32</v>
      </c>
      <c r="F121" s="33" t="s">
        <v>3166</v>
      </c>
      <c r="G121" s="32"/>
      <c r="H121" s="32"/>
      <c r="I121" s="32"/>
      <c r="J121" s="32"/>
      <c r="K121" s="32"/>
      <c r="L121" s="32"/>
      <c r="M121" s="32"/>
      <c r="N121" s="32"/>
      <c r="O121" s="32"/>
      <c r="P121" s="32"/>
      <c r="Q121" s="32"/>
      <c r="R121" s="32"/>
      <c r="S121" s="32"/>
      <c r="T121" s="32"/>
      <c r="U121" s="32"/>
      <c r="V121" s="32"/>
      <c r="W121" s="32"/>
      <c r="X121" s="32"/>
      <c r="Y121" s="32"/>
      <c r="Z121" s="32"/>
    </row>
    <row r="122">
      <c r="A122" s="31" t="s">
        <v>7</v>
      </c>
      <c r="B122" s="31" t="s">
        <v>385</v>
      </c>
      <c r="C122" s="33" t="s">
        <v>440</v>
      </c>
      <c r="D122" s="31" t="s">
        <v>5</v>
      </c>
      <c r="E122" s="31" t="s">
        <v>32</v>
      </c>
      <c r="F122" s="33" t="s">
        <v>3167</v>
      </c>
      <c r="G122" s="32"/>
      <c r="H122" s="32"/>
      <c r="I122" s="32"/>
      <c r="J122" s="32"/>
      <c r="K122" s="32"/>
      <c r="L122" s="32"/>
      <c r="M122" s="32"/>
      <c r="N122" s="32"/>
      <c r="O122" s="32"/>
      <c r="P122" s="32"/>
      <c r="Q122" s="32"/>
      <c r="R122" s="32"/>
      <c r="S122" s="32"/>
      <c r="T122" s="32"/>
      <c r="U122" s="32"/>
      <c r="V122" s="32"/>
      <c r="W122" s="32"/>
      <c r="X122" s="32"/>
      <c r="Y122" s="32"/>
      <c r="Z122" s="32"/>
    </row>
    <row r="123">
      <c r="A123" s="31" t="s">
        <v>7</v>
      </c>
      <c r="B123" s="31" t="s">
        <v>385</v>
      </c>
      <c r="C123" s="33" t="s">
        <v>442</v>
      </c>
      <c r="D123" s="31" t="s">
        <v>5</v>
      </c>
      <c r="E123" s="31" t="s">
        <v>32</v>
      </c>
      <c r="F123" s="33" t="s">
        <v>3168</v>
      </c>
      <c r="G123" s="32"/>
      <c r="H123" s="32"/>
      <c r="I123" s="32"/>
      <c r="J123" s="32"/>
      <c r="K123" s="32"/>
      <c r="L123" s="32"/>
      <c r="M123" s="32"/>
      <c r="N123" s="32"/>
      <c r="O123" s="32"/>
      <c r="P123" s="32"/>
      <c r="Q123" s="32"/>
      <c r="R123" s="32"/>
      <c r="S123" s="32"/>
      <c r="T123" s="32"/>
      <c r="U123" s="32"/>
      <c r="V123" s="32"/>
      <c r="W123" s="32"/>
      <c r="X123" s="32"/>
      <c r="Y123" s="32"/>
      <c r="Z123" s="32"/>
    </row>
    <row r="124">
      <c r="A124" s="31" t="s">
        <v>7</v>
      </c>
      <c r="B124" s="31" t="s">
        <v>385</v>
      </c>
      <c r="C124" s="33" t="s">
        <v>444</v>
      </c>
      <c r="D124" s="31" t="s">
        <v>5</v>
      </c>
      <c r="E124" s="31" t="s">
        <v>32</v>
      </c>
      <c r="F124" s="33" t="s">
        <v>3169</v>
      </c>
      <c r="G124" s="32"/>
      <c r="H124" s="32"/>
      <c r="I124" s="32"/>
      <c r="J124" s="32"/>
      <c r="K124" s="32"/>
      <c r="L124" s="32"/>
      <c r="M124" s="32"/>
      <c r="N124" s="32"/>
      <c r="O124" s="32"/>
      <c r="P124" s="32"/>
      <c r="Q124" s="32"/>
      <c r="R124" s="32"/>
      <c r="S124" s="32"/>
      <c r="T124" s="32"/>
      <c r="U124" s="32"/>
      <c r="V124" s="32"/>
      <c r="W124" s="32"/>
      <c r="X124" s="32"/>
      <c r="Y124" s="32"/>
      <c r="Z124" s="32"/>
    </row>
    <row r="125">
      <c r="A125" s="31" t="s">
        <v>7</v>
      </c>
      <c r="B125" s="31" t="s">
        <v>385</v>
      </c>
      <c r="C125" s="33" t="s">
        <v>446</v>
      </c>
      <c r="D125" s="31" t="s">
        <v>5</v>
      </c>
      <c r="E125" s="31" t="s">
        <v>32</v>
      </c>
      <c r="F125" s="33" t="s">
        <v>3170</v>
      </c>
      <c r="G125" s="32"/>
      <c r="H125" s="32"/>
      <c r="I125" s="32"/>
      <c r="J125" s="32"/>
      <c r="K125" s="32"/>
      <c r="L125" s="32"/>
      <c r="M125" s="32"/>
      <c r="N125" s="32"/>
      <c r="O125" s="32"/>
      <c r="P125" s="32"/>
      <c r="Q125" s="32"/>
      <c r="R125" s="32"/>
      <c r="S125" s="32"/>
      <c r="T125" s="32"/>
      <c r="U125" s="32"/>
      <c r="V125" s="32"/>
      <c r="W125" s="32"/>
      <c r="X125" s="32"/>
      <c r="Y125" s="32"/>
      <c r="Z125" s="32"/>
    </row>
    <row r="126">
      <c r="A126" s="31" t="s">
        <v>7</v>
      </c>
      <c r="B126" s="31" t="s">
        <v>385</v>
      </c>
      <c r="C126" s="33" t="s">
        <v>448</v>
      </c>
      <c r="D126" s="31" t="s">
        <v>5</v>
      </c>
      <c r="E126" s="31" t="s">
        <v>32</v>
      </c>
      <c r="F126" s="33" t="s">
        <v>3171</v>
      </c>
      <c r="G126" s="32"/>
      <c r="H126" s="32"/>
      <c r="I126" s="32"/>
      <c r="J126" s="32"/>
      <c r="K126" s="32"/>
      <c r="L126" s="32"/>
      <c r="M126" s="32"/>
      <c r="N126" s="32"/>
      <c r="O126" s="32"/>
      <c r="P126" s="32"/>
      <c r="Q126" s="32"/>
      <c r="R126" s="32"/>
      <c r="S126" s="32"/>
      <c r="T126" s="32"/>
      <c r="U126" s="32"/>
      <c r="V126" s="32"/>
      <c r="W126" s="32"/>
      <c r="X126" s="32"/>
      <c r="Y126" s="32"/>
      <c r="Z126" s="32"/>
    </row>
    <row r="127">
      <c r="A127" s="31" t="s">
        <v>8</v>
      </c>
      <c r="B127" s="31" t="s">
        <v>405</v>
      </c>
      <c r="C127" s="33" t="s">
        <v>1129</v>
      </c>
      <c r="D127" s="31" t="s">
        <v>5</v>
      </c>
      <c r="E127" s="31" t="s">
        <v>32</v>
      </c>
      <c r="F127" s="33" t="s">
        <v>3172</v>
      </c>
      <c r="G127" s="32"/>
      <c r="H127" s="32"/>
      <c r="I127" s="32"/>
      <c r="J127" s="32"/>
      <c r="K127" s="32"/>
      <c r="L127" s="32"/>
      <c r="M127" s="32"/>
      <c r="N127" s="32"/>
      <c r="O127" s="32"/>
      <c r="P127" s="32"/>
      <c r="Q127" s="32"/>
      <c r="R127" s="32"/>
      <c r="S127" s="32"/>
      <c r="T127" s="32"/>
      <c r="U127" s="32"/>
      <c r="V127" s="32"/>
      <c r="W127" s="32"/>
      <c r="X127" s="32"/>
      <c r="Y127" s="32"/>
      <c r="Z127" s="32"/>
    </row>
    <row r="128">
      <c r="A128" s="31" t="s">
        <v>8</v>
      </c>
      <c r="B128" s="31" t="s">
        <v>405</v>
      </c>
      <c r="C128" s="33" t="s">
        <v>1130</v>
      </c>
      <c r="D128" s="31" t="s">
        <v>5</v>
      </c>
      <c r="E128" s="31" t="s">
        <v>32</v>
      </c>
      <c r="F128" s="33" t="s">
        <v>3173</v>
      </c>
      <c r="G128" s="32"/>
      <c r="H128" s="32"/>
      <c r="I128" s="32"/>
      <c r="J128" s="32"/>
      <c r="K128" s="32"/>
      <c r="L128" s="32"/>
      <c r="M128" s="32"/>
      <c r="N128" s="32"/>
      <c r="O128" s="32"/>
      <c r="P128" s="32"/>
      <c r="Q128" s="32"/>
      <c r="R128" s="32"/>
      <c r="S128" s="32"/>
      <c r="T128" s="32"/>
      <c r="U128" s="32"/>
      <c r="V128" s="32"/>
      <c r="W128" s="32"/>
      <c r="X128" s="32"/>
      <c r="Y128" s="32"/>
      <c r="Z128" s="32"/>
    </row>
    <row r="129">
      <c r="A129" s="31" t="s">
        <v>8</v>
      </c>
      <c r="B129" s="31" t="s">
        <v>405</v>
      </c>
      <c r="C129" s="33" t="s">
        <v>1131</v>
      </c>
      <c r="D129" s="31" t="s">
        <v>5</v>
      </c>
      <c r="E129" s="31" t="s">
        <v>32</v>
      </c>
      <c r="F129" s="33" t="s">
        <v>3174</v>
      </c>
      <c r="G129" s="32"/>
      <c r="H129" s="32"/>
      <c r="I129" s="32"/>
      <c r="J129" s="32"/>
      <c r="K129" s="32"/>
      <c r="L129" s="32"/>
      <c r="M129" s="32"/>
      <c r="N129" s="32"/>
      <c r="O129" s="32"/>
      <c r="P129" s="32"/>
      <c r="Q129" s="32"/>
      <c r="R129" s="32"/>
      <c r="S129" s="32"/>
      <c r="T129" s="32"/>
      <c r="U129" s="32"/>
      <c r="V129" s="32"/>
      <c r="W129" s="32"/>
      <c r="X129" s="32"/>
      <c r="Y129" s="32"/>
      <c r="Z129" s="32"/>
    </row>
    <row r="130">
      <c r="A130" s="31" t="s">
        <v>8</v>
      </c>
      <c r="B130" s="31" t="s">
        <v>405</v>
      </c>
      <c r="C130" s="33" t="s">
        <v>1132</v>
      </c>
      <c r="D130" s="31" t="s">
        <v>5</v>
      </c>
      <c r="E130" s="31" t="s">
        <v>32</v>
      </c>
      <c r="F130" s="33" t="s">
        <v>3175</v>
      </c>
      <c r="G130" s="32"/>
      <c r="H130" s="32"/>
      <c r="I130" s="32"/>
      <c r="J130" s="32"/>
      <c r="K130" s="32"/>
      <c r="L130" s="32"/>
      <c r="M130" s="32"/>
      <c r="N130" s="32"/>
      <c r="O130" s="32"/>
      <c r="P130" s="32"/>
      <c r="Q130" s="32"/>
      <c r="R130" s="32"/>
      <c r="S130" s="32"/>
      <c r="T130" s="32"/>
      <c r="U130" s="32"/>
      <c r="V130" s="32"/>
      <c r="W130" s="32"/>
      <c r="X130" s="32"/>
      <c r="Y130" s="32"/>
      <c r="Z130" s="32"/>
    </row>
    <row r="131">
      <c r="A131" s="31" t="s">
        <v>8</v>
      </c>
      <c r="B131" s="31" t="s">
        <v>405</v>
      </c>
      <c r="C131" s="33" t="s">
        <v>409</v>
      </c>
      <c r="D131" s="31" t="s">
        <v>5</v>
      </c>
      <c r="E131" s="31" t="s">
        <v>32</v>
      </c>
      <c r="F131" s="33" t="s">
        <v>3176</v>
      </c>
      <c r="G131" s="32"/>
      <c r="H131" s="32"/>
      <c r="I131" s="32"/>
      <c r="J131" s="32"/>
      <c r="K131" s="32"/>
      <c r="L131" s="32"/>
      <c r="M131" s="32"/>
      <c r="N131" s="32"/>
      <c r="O131" s="32"/>
      <c r="P131" s="32"/>
      <c r="Q131" s="32"/>
      <c r="R131" s="32"/>
      <c r="S131" s="32"/>
      <c r="T131" s="32"/>
      <c r="U131" s="32"/>
      <c r="V131" s="32"/>
      <c r="W131" s="32"/>
      <c r="X131" s="32"/>
      <c r="Y131" s="32"/>
      <c r="Z131" s="32"/>
    </row>
    <row r="132">
      <c r="A132" s="31" t="s">
        <v>8</v>
      </c>
      <c r="B132" s="31" t="s">
        <v>405</v>
      </c>
      <c r="C132" s="33" t="s">
        <v>411</v>
      </c>
      <c r="D132" s="31" t="s">
        <v>5</v>
      </c>
      <c r="E132" s="31" t="s">
        <v>32</v>
      </c>
      <c r="F132" s="33" t="s">
        <v>3177</v>
      </c>
      <c r="G132" s="32"/>
      <c r="H132" s="32"/>
      <c r="I132" s="32"/>
      <c r="J132" s="32"/>
      <c r="K132" s="32"/>
      <c r="L132" s="32"/>
      <c r="M132" s="32"/>
      <c r="N132" s="32"/>
      <c r="O132" s="32"/>
      <c r="P132" s="32"/>
      <c r="Q132" s="32"/>
      <c r="R132" s="32"/>
      <c r="S132" s="32"/>
      <c r="T132" s="32"/>
      <c r="U132" s="32"/>
      <c r="V132" s="32"/>
      <c r="W132" s="32"/>
      <c r="X132" s="32"/>
      <c r="Y132" s="32"/>
      <c r="Z132" s="32"/>
    </row>
    <row r="133">
      <c r="A133" s="31" t="s">
        <v>8</v>
      </c>
      <c r="B133" s="31" t="s">
        <v>405</v>
      </c>
      <c r="C133" s="33" t="s">
        <v>413</v>
      </c>
      <c r="D133" s="31" t="s">
        <v>5</v>
      </c>
      <c r="E133" s="31" t="s">
        <v>32</v>
      </c>
      <c r="F133" s="33" t="s">
        <v>3178</v>
      </c>
      <c r="G133" s="32"/>
      <c r="H133" s="32"/>
      <c r="I133" s="32"/>
      <c r="J133" s="32"/>
      <c r="K133" s="32"/>
      <c r="L133" s="32"/>
      <c r="M133" s="32"/>
      <c r="N133" s="32"/>
      <c r="O133" s="32"/>
      <c r="P133" s="32"/>
      <c r="Q133" s="32"/>
      <c r="R133" s="32"/>
      <c r="S133" s="32"/>
      <c r="T133" s="32"/>
      <c r="U133" s="32"/>
      <c r="V133" s="32"/>
      <c r="W133" s="32"/>
      <c r="X133" s="32"/>
      <c r="Y133" s="32"/>
      <c r="Z133" s="32"/>
    </row>
    <row r="134">
      <c r="A134" s="31" t="s">
        <v>8</v>
      </c>
      <c r="B134" s="31" t="s">
        <v>405</v>
      </c>
      <c r="C134" s="33" t="s">
        <v>415</v>
      </c>
      <c r="D134" s="31" t="s">
        <v>5</v>
      </c>
      <c r="E134" s="31" t="s">
        <v>32</v>
      </c>
      <c r="F134" s="33" t="s">
        <v>3179</v>
      </c>
      <c r="G134" s="32"/>
      <c r="H134" s="32"/>
      <c r="I134" s="32"/>
      <c r="J134" s="32"/>
      <c r="K134" s="32"/>
      <c r="L134" s="32"/>
      <c r="M134" s="32"/>
      <c r="N134" s="32"/>
      <c r="O134" s="32"/>
      <c r="P134" s="32"/>
      <c r="Q134" s="32"/>
      <c r="R134" s="32"/>
      <c r="S134" s="32"/>
      <c r="T134" s="32"/>
      <c r="U134" s="32"/>
      <c r="V134" s="32"/>
      <c r="W134" s="32"/>
      <c r="X134" s="32"/>
      <c r="Y134" s="32"/>
      <c r="Z134" s="32"/>
    </row>
    <row r="135">
      <c r="A135" s="31" t="s">
        <v>8</v>
      </c>
      <c r="B135" s="31" t="s">
        <v>405</v>
      </c>
      <c r="C135" s="33" t="s">
        <v>417</v>
      </c>
      <c r="D135" s="31" t="s">
        <v>5</v>
      </c>
      <c r="E135" s="31" t="s">
        <v>32</v>
      </c>
      <c r="F135" s="33" t="s">
        <v>3180</v>
      </c>
      <c r="G135" s="32"/>
      <c r="H135" s="32"/>
      <c r="I135" s="32"/>
      <c r="J135" s="32"/>
      <c r="K135" s="32"/>
      <c r="L135" s="32"/>
      <c r="M135" s="32"/>
      <c r="N135" s="32"/>
      <c r="O135" s="32"/>
      <c r="P135" s="32"/>
      <c r="Q135" s="32"/>
      <c r="R135" s="32"/>
      <c r="S135" s="32"/>
      <c r="T135" s="32"/>
      <c r="U135" s="32"/>
      <c r="V135" s="32"/>
      <c r="W135" s="32"/>
      <c r="X135" s="32"/>
      <c r="Y135" s="32"/>
      <c r="Z135" s="32"/>
    </row>
    <row r="136">
      <c r="A136" s="31" t="s">
        <v>8</v>
      </c>
      <c r="B136" s="31" t="s">
        <v>405</v>
      </c>
      <c r="C136" s="33" t="s">
        <v>419</v>
      </c>
      <c r="D136" s="31" t="s">
        <v>5</v>
      </c>
      <c r="E136" s="31" t="s">
        <v>32</v>
      </c>
      <c r="F136" s="33" t="s">
        <v>3181</v>
      </c>
      <c r="G136" s="32"/>
      <c r="H136" s="32"/>
      <c r="I136" s="32"/>
      <c r="J136" s="32"/>
      <c r="K136" s="32"/>
      <c r="L136" s="32"/>
      <c r="M136" s="32"/>
      <c r="N136" s="32"/>
      <c r="O136" s="32"/>
      <c r="P136" s="32"/>
      <c r="Q136" s="32"/>
      <c r="R136" s="32"/>
      <c r="S136" s="32"/>
      <c r="T136" s="32"/>
      <c r="U136" s="32"/>
      <c r="V136" s="32"/>
      <c r="W136" s="32"/>
      <c r="X136" s="32"/>
      <c r="Y136" s="32"/>
      <c r="Z136" s="32"/>
    </row>
    <row r="137">
      <c r="A137" s="31" t="s">
        <v>8</v>
      </c>
      <c r="B137" s="31" t="s">
        <v>405</v>
      </c>
      <c r="C137" s="33" t="s">
        <v>421</v>
      </c>
      <c r="D137" s="31" t="s">
        <v>5</v>
      </c>
      <c r="E137" s="31" t="s">
        <v>32</v>
      </c>
      <c r="F137" s="33" t="s">
        <v>3182</v>
      </c>
      <c r="G137" s="32"/>
      <c r="H137" s="32"/>
      <c r="I137" s="32"/>
      <c r="J137" s="32"/>
      <c r="K137" s="32"/>
      <c r="L137" s="32"/>
      <c r="M137" s="32"/>
      <c r="N137" s="32"/>
      <c r="O137" s="32"/>
      <c r="P137" s="32"/>
      <c r="Q137" s="32"/>
      <c r="R137" s="32"/>
      <c r="S137" s="32"/>
      <c r="T137" s="32"/>
      <c r="U137" s="32"/>
      <c r="V137" s="32"/>
      <c r="W137" s="32"/>
      <c r="X137" s="32"/>
      <c r="Y137" s="32"/>
      <c r="Z137" s="32"/>
    </row>
    <row r="138">
      <c r="A138" s="31" t="s">
        <v>8</v>
      </c>
      <c r="B138" s="31" t="s">
        <v>405</v>
      </c>
      <c r="C138" s="33" t="s">
        <v>423</v>
      </c>
      <c r="D138" s="31" t="s">
        <v>5</v>
      </c>
      <c r="E138" s="31" t="s">
        <v>32</v>
      </c>
      <c r="F138" s="33" t="s">
        <v>3183</v>
      </c>
      <c r="G138" s="32"/>
      <c r="H138" s="32"/>
      <c r="I138" s="32"/>
      <c r="J138" s="32"/>
      <c r="K138" s="32"/>
      <c r="L138" s="32"/>
      <c r="M138" s="32"/>
      <c r="N138" s="32"/>
      <c r="O138" s="32"/>
      <c r="P138" s="32"/>
      <c r="Q138" s="32"/>
      <c r="R138" s="32"/>
      <c r="S138" s="32"/>
      <c r="T138" s="32"/>
      <c r="U138" s="32"/>
      <c r="V138" s="32"/>
      <c r="W138" s="32"/>
      <c r="X138" s="32"/>
      <c r="Y138" s="32"/>
      <c r="Z138" s="32"/>
    </row>
    <row r="139">
      <c r="A139" s="31" t="s">
        <v>8</v>
      </c>
      <c r="B139" s="31" t="s">
        <v>405</v>
      </c>
      <c r="C139" s="33" t="s">
        <v>425</v>
      </c>
      <c r="D139" s="31" t="s">
        <v>5</v>
      </c>
      <c r="E139" s="31" t="s">
        <v>32</v>
      </c>
      <c r="F139" s="33" t="s">
        <v>3184</v>
      </c>
      <c r="G139" s="32"/>
      <c r="H139" s="32"/>
      <c r="I139" s="32"/>
      <c r="J139" s="32"/>
      <c r="K139" s="32"/>
      <c r="L139" s="32"/>
      <c r="M139" s="32"/>
      <c r="N139" s="32"/>
      <c r="O139" s="32"/>
      <c r="P139" s="32"/>
      <c r="Q139" s="32"/>
      <c r="R139" s="32"/>
      <c r="S139" s="32"/>
      <c r="T139" s="32"/>
      <c r="U139" s="32"/>
      <c r="V139" s="32"/>
      <c r="W139" s="32"/>
      <c r="X139" s="32"/>
      <c r="Y139" s="32"/>
      <c r="Z139" s="32"/>
    </row>
    <row r="140">
      <c r="A140" s="31" t="s">
        <v>8</v>
      </c>
      <c r="B140" s="31" t="s">
        <v>405</v>
      </c>
      <c r="C140" s="33" t="s">
        <v>427</v>
      </c>
      <c r="D140" s="31" t="s">
        <v>5</v>
      </c>
      <c r="E140" s="31" t="s">
        <v>32</v>
      </c>
      <c r="F140" s="33" t="s">
        <v>3185</v>
      </c>
      <c r="G140" s="32"/>
      <c r="H140" s="32"/>
      <c r="I140" s="32"/>
      <c r="J140" s="32"/>
      <c r="K140" s="32"/>
      <c r="L140" s="32"/>
      <c r="M140" s="32"/>
      <c r="N140" s="32"/>
      <c r="O140" s="32"/>
      <c r="P140" s="32"/>
      <c r="Q140" s="32"/>
      <c r="R140" s="32"/>
      <c r="S140" s="32"/>
      <c r="T140" s="32"/>
      <c r="U140" s="32"/>
      <c r="V140" s="32"/>
      <c r="W140" s="32"/>
      <c r="X140" s="32"/>
      <c r="Y140" s="32"/>
      <c r="Z140" s="32"/>
    </row>
    <row r="141">
      <c r="A141" s="31" t="s">
        <v>8</v>
      </c>
      <c r="B141" s="31" t="s">
        <v>405</v>
      </c>
      <c r="C141" s="33" t="s">
        <v>429</v>
      </c>
      <c r="D141" s="31" t="s">
        <v>5</v>
      </c>
      <c r="E141" s="31" t="s">
        <v>32</v>
      </c>
      <c r="F141" s="33" t="s">
        <v>3186</v>
      </c>
      <c r="G141" s="32"/>
      <c r="H141" s="32"/>
      <c r="I141" s="32"/>
      <c r="J141" s="32"/>
      <c r="K141" s="32"/>
      <c r="L141" s="32"/>
      <c r="M141" s="32"/>
      <c r="N141" s="32"/>
      <c r="O141" s="32"/>
      <c r="P141" s="32"/>
      <c r="Q141" s="32"/>
      <c r="R141" s="32"/>
      <c r="S141" s="32"/>
      <c r="T141" s="32"/>
      <c r="U141" s="32"/>
      <c r="V141" s="32"/>
      <c r="W141" s="32"/>
      <c r="X141" s="32"/>
      <c r="Y141" s="32"/>
      <c r="Z141" s="32"/>
    </row>
    <row r="142">
      <c r="A142" s="31" t="s">
        <v>8</v>
      </c>
      <c r="B142" s="31" t="s">
        <v>405</v>
      </c>
      <c r="C142" s="33" t="s">
        <v>323</v>
      </c>
      <c r="D142" s="31" t="s">
        <v>5</v>
      </c>
      <c r="E142" s="31" t="s">
        <v>32</v>
      </c>
      <c r="F142" s="33" t="s">
        <v>3187</v>
      </c>
      <c r="G142" s="32"/>
      <c r="H142" s="32"/>
      <c r="I142" s="32"/>
      <c r="J142" s="32"/>
      <c r="K142" s="32"/>
      <c r="L142" s="32"/>
      <c r="M142" s="32"/>
      <c r="N142" s="32"/>
      <c r="O142" s="32"/>
      <c r="P142" s="32"/>
      <c r="Q142" s="32"/>
      <c r="R142" s="32"/>
      <c r="S142" s="32"/>
      <c r="T142" s="32"/>
      <c r="U142" s="32"/>
      <c r="V142" s="32"/>
      <c r="W142" s="32"/>
      <c r="X142" s="32"/>
      <c r="Y142" s="32"/>
      <c r="Z142" s="32"/>
    </row>
    <row r="143">
      <c r="A143" s="31" t="s">
        <v>8</v>
      </c>
      <c r="B143" s="31" t="s">
        <v>405</v>
      </c>
      <c r="C143" s="33" t="s">
        <v>432</v>
      </c>
      <c r="D143" s="31" t="s">
        <v>5</v>
      </c>
      <c r="E143" s="31" t="s">
        <v>32</v>
      </c>
      <c r="F143" s="33" t="s">
        <v>3188</v>
      </c>
      <c r="G143" s="32"/>
      <c r="H143" s="32"/>
      <c r="I143" s="32"/>
      <c r="J143" s="32"/>
      <c r="K143" s="32"/>
      <c r="L143" s="32"/>
      <c r="M143" s="32"/>
      <c r="N143" s="32"/>
      <c r="O143" s="32"/>
      <c r="P143" s="32"/>
      <c r="Q143" s="32"/>
      <c r="R143" s="32"/>
      <c r="S143" s="32"/>
      <c r="T143" s="32"/>
      <c r="U143" s="32"/>
      <c r="V143" s="32"/>
      <c r="W143" s="32"/>
      <c r="X143" s="32"/>
      <c r="Y143" s="32"/>
      <c r="Z143" s="32"/>
    </row>
    <row r="144">
      <c r="A144" s="31" t="s">
        <v>8</v>
      </c>
      <c r="B144" s="31" t="s">
        <v>405</v>
      </c>
      <c r="C144" s="33" t="s">
        <v>434</v>
      </c>
      <c r="D144" s="31" t="s">
        <v>5</v>
      </c>
      <c r="E144" s="31" t="s">
        <v>32</v>
      </c>
      <c r="F144" s="33" t="s">
        <v>3189</v>
      </c>
      <c r="G144" s="32"/>
      <c r="H144" s="32"/>
      <c r="I144" s="32"/>
      <c r="J144" s="32"/>
      <c r="K144" s="32"/>
      <c r="L144" s="32"/>
      <c r="M144" s="32"/>
      <c r="N144" s="32"/>
      <c r="O144" s="32"/>
      <c r="P144" s="32"/>
      <c r="Q144" s="32"/>
      <c r="R144" s="32"/>
      <c r="S144" s="32"/>
      <c r="T144" s="32"/>
      <c r="U144" s="32"/>
      <c r="V144" s="32"/>
      <c r="W144" s="32"/>
      <c r="X144" s="32"/>
      <c r="Y144" s="32"/>
      <c r="Z144" s="32"/>
    </row>
    <row r="145">
      <c r="A145" s="31" t="s">
        <v>8</v>
      </c>
      <c r="B145" s="31" t="s">
        <v>405</v>
      </c>
      <c r="C145" s="33" t="s">
        <v>436</v>
      </c>
      <c r="D145" s="31" t="s">
        <v>5</v>
      </c>
      <c r="E145" s="31" t="s">
        <v>32</v>
      </c>
      <c r="F145" s="33" t="s">
        <v>3190</v>
      </c>
      <c r="G145" s="32"/>
      <c r="H145" s="32"/>
      <c r="I145" s="32"/>
      <c r="J145" s="32"/>
      <c r="K145" s="32"/>
      <c r="L145" s="32"/>
      <c r="M145" s="32"/>
      <c r="N145" s="32"/>
      <c r="O145" s="32"/>
      <c r="P145" s="32"/>
      <c r="Q145" s="32"/>
      <c r="R145" s="32"/>
      <c r="S145" s="32"/>
      <c r="T145" s="32"/>
      <c r="U145" s="32"/>
      <c r="V145" s="32"/>
      <c r="W145" s="32"/>
      <c r="X145" s="32"/>
      <c r="Y145" s="32"/>
      <c r="Z145" s="32"/>
    </row>
    <row r="146">
      <c r="A146" s="31" t="s">
        <v>8</v>
      </c>
      <c r="B146" s="31" t="s">
        <v>405</v>
      </c>
      <c r="C146" s="33" t="s">
        <v>438</v>
      </c>
      <c r="D146" s="31" t="s">
        <v>5</v>
      </c>
      <c r="E146" s="31" t="s">
        <v>32</v>
      </c>
      <c r="F146" s="33" t="s">
        <v>3191</v>
      </c>
      <c r="G146" s="32"/>
      <c r="H146" s="32"/>
      <c r="I146" s="32"/>
      <c r="J146" s="32"/>
      <c r="K146" s="32"/>
      <c r="L146" s="32"/>
      <c r="M146" s="32"/>
      <c r="N146" s="32"/>
      <c r="O146" s="32"/>
      <c r="P146" s="32"/>
      <c r="Q146" s="32"/>
      <c r="R146" s="32"/>
      <c r="S146" s="32"/>
      <c r="T146" s="32"/>
      <c r="U146" s="32"/>
      <c r="V146" s="32"/>
      <c r="W146" s="32"/>
      <c r="X146" s="32"/>
      <c r="Y146" s="32"/>
      <c r="Z146" s="32"/>
    </row>
    <row r="147">
      <c r="A147" s="31" t="s">
        <v>8</v>
      </c>
      <c r="B147" s="31" t="s">
        <v>405</v>
      </c>
      <c r="C147" s="33" t="s">
        <v>440</v>
      </c>
      <c r="D147" s="31" t="s">
        <v>5</v>
      </c>
      <c r="E147" s="31" t="s">
        <v>32</v>
      </c>
      <c r="F147" s="33" t="s">
        <v>3192</v>
      </c>
      <c r="G147" s="32"/>
      <c r="H147" s="32"/>
      <c r="I147" s="32"/>
      <c r="J147" s="32"/>
      <c r="K147" s="32"/>
      <c r="L147" s="32"/>
      <c r="M147" s="32"/>
      <c r="N147" s="32"/>
      <c r="O147" s="32"/>
      <c r="P147" s="32"/>
      <c r="Q147" s="32"/>
      <c r="R147" s="32"/>
      <c r="S147" s="32"/>
      <c r="T147" s="32"/>
      <c r="U147" s="32"/>
      <c r="V147" s="32"/>
      <c r="W147" s="32"/>
      <c r="X147" s="32"/>
      <c r="Y147" s="32"/>
      <c r="Z147" s="32"/>
    </row>
    <row r="148">
      <c r="A148" s="31" t="s">
        <v>8</v>
      </c>
      <c r="B148" s="31" t="s">
        <v>405</v>
      </c>
      <c r="C148" s="33" t="s">
        <v>442</v>
      </c>
      <c r="D148" s="31" t="s">
        <v>5</v>
      </c>
      <c r="E148" s="31" t="s">
        <v>32</v>
      </c>
      <c r="F148" s="33" t="s">
        <v>3193</v>
      </c>
      <c r="G148" s="32"/>
      <c r="H148" s="32"/>
      <c r="I148" s="32"/>
      <c r="J148" s="32"/>
      <c r="K148" s="32"/>
      <c r="L148" s="32"/>
      <c r="M148" s="32"/>
      <c r="N148" s="32"/>
      <c r="O148" s="32"/>
      <c r="P148" s="32"/>
      <c r="Q148" s="32"/>
      <c r="R148" s="32"/>
      <c r="S148" s="32"/>
      <c r="T148" s="32"/>
      <c r="U148" s="32"/>
      <c r="V148" s="32"/>
      <c r="W148" s="32"/>
      <c r="X148" s="32"/>
      <c r="Y148" s="32"/>
      <c r="Z148" s="32"/>
    </row>
    <row r="149">
      <c r="A149" s="31" t="s">
        <v>8</v>
      </c>
      <c r="B149" s="31" t="s">
        <v>405</v>
      </c>
      <c r="C149" s="33" t="s">
        <v>444</v>
      </c>
      <c r="D149" s="31" t="s">
        <v>5</v>
      </c>
      <c r="E149" s="31" t="s">
        <v>32</v>
      </c>
      <c r="F149" s="33" t="s">
        <v>3194</v>
      </c>
      <c r="G149" s="32"/>
      <c r="H149" s="32"/>
      <c r="I149" s="32"/>
      <c r="J149" s="32"/>
      <c r="K149" s="32"/>
      <c r="L149" s="32"/>
      <c r="M149" s="32"/>
      <c r="N149" s="32"/>
      <c r="O149" s="32"/>
      <c r="P149" s="32"/>
      <c r="Q149" s="32"/>
      <c r="R149" s="32"/>
      <c r="S149" s="32"/>
      <c r="T149" s="32"/>
      <c r="U149" s="32"/>
      <c r="V149" s="32"/>
      <c r="W149" s="32"/>
      <c r="X149" s="32"/>
      <c r="Y149" s="32"/>
      <c r="Z149" s="32"/>
    </row>
    <row r="150">
      <c r="A150" s="31" t="s">
        <v>8</v>
      </c>
      <c r="B150" s="31" t="s">
        <v>405</v>
      </c>
      <c r="C150" s="33" t="s">
        <v>446</v>
      </c>
      <c r="D150" s="31" t="s">
        <v>5</v>
      </c>
      <c r="E150" s="31" t="s">
        <v>32</v>
      </c>
      <c r="F150" s="33" t="s">
        <v>3195</v>
      </c>
      <c r="G150" s="32"/>
      <c r="H150" s="32"/>
      <c r="I150" s="32"/>
      <c r="J150" s="32"/>
      <c r="K150" s="32"/>
      <c r="L150" s="32"/>
      <c r="M150" s="32"/>
      <c r="N150" s="32"/>
      <c r="O150" s="32"/>
      <c r="P150" s="32"/>
      <c r="Q150" s="32"/>
      <c r="R150" s="32"/>
      <c r="S150" s="32"/>
      <c r="T150" s="32"/>
      <c r="U150" s="32"/>
      <c r="V150" s="32"/>
      <c r="W150" s="32"/>
      <c r="X150" s="32"/>
      <c r="Y150" s="32"/>
      <c r="Z150" s="32"/>
    </row>
    <row r="151">
      <c r="A151" s="31" t="s">
        <v>8</v>
      </c>
      <c r="B151" s="31" t="s">
        <v>405</v>
      </c>
      <c r="C151" s="33" t="s">
        <v>448</v>
      </c>
      <c r="D151" s="31" t="s">
        <v>5</v>
      </c>
      <c r="E151" s="31" t="s">
        <v>32</v>
      </c>
      <c r="F151" s="33" t="s">
        <v>3196</v>
      </c>
      <c r="G151" s="32"/>
      <c r="H151" s="32"/>
      <c r="I151" s="32"/>
      <c r="J151" s="32"/>
      <c r="K151" s="32"/>
      <c r="L151" s="32"/>
      <c r="M151" s="32"/>
      <c r="N151" s="32"/>
      <c r="O151" s="32"/>
      <c r="P151" s="32"/>
      <c r="Q151" s="32"/>
      <c r="R151" s="32"/>
      <c r="S151" s="32"/>
      <c r="T151" s="32"/>
      <c r="U151" s="32"/>
      <c r="V151" s="32"/>
      <c r="W151" s="32"/>
      <c r="X151" s="32"/>
      <c r="Y151" s="32"/>
      <c r="Z151" s="32"/>
    </row>
    <row r="152">
      <c r="A152" s="31" t="s">
        <v>9</v>
      </c>
      <c r="B152" s="31" t="s">
        <v>397</v>
      </c>
      <c r="C152" s="33" t="s">
        <v>1129</v>
      </c>
      <c r="D152" s="31" t="s">
        <v>5</v>
      </c>
      <c r="E152" s="31" t="s">
        <v>32</v>
      </c>
      <c r="F152" s="33" t="s">
        <v>3197</v>
      </c>
      <c r="G152" s="32"/>
      <c r="H152" s="32"/>
      <c r="I152" s="32"/>
      <c r="J152" s="32"/>
      <c r="K152" s="32"/>
      <c r="L152" s="32"/>
      <c r="M152" s="32"/>
      <c r="N152" s="32"/>
      <c r="O152" s="32"/>
      <c r="P152" s="32"/>
      <c r="Q152" s="32"/>
      <c r="R152" s="32"/>
      <c r="S152" s="32"/>
      <c r="T152" s="32"/>
      <c r="U152" s="32"/>
      <c r="V152" s="32"/>
      <c r="W152" s="32"/>
      <c r="X152" s="32"/>
      <c r="Y152" s="32"/>
      <c r="Z152" s="32"/>
    </row>
    <row r="153">
      <c r="A153" s="31" t="s">
        <v>9</v>
      </c>
      <c r="B153" s="31" t="s">
        <v>397</v>
      </c>
      <c r="C153" s="33" t="s">
        <v>1130</v>
      </c>
      <c r="D153" s="31" t="s">
        <v>5</v>
      </c>
      <c r="E153" s="31" t="s">
        <v>32</v>
      </c>
      <c r="F153" s="33" t="s">
        <v>3198</v>
      </c>
      <c r="G153" s="32"/>
      <c r="H153" s="32"/>
      <c r="I153" s="32"/>
      <c r="J153" s="32"/>
      <c r="K153" s="32"/>
      <c r="L153" s="32"/>
      <c r="M153" s="32"/>
      <c r="N153" s="32"/>
      <c r="O153" s="32"/>
      <c r="P153" s="32"/>
      <c r="Q153" s="32"/>
      <c r="R153" s="32"/>
      <c r="S153" s="32"/>
      <c r="T153" s="32"/>
      <c r="U153" s="32"/>
      <c r="V153" s="32"/>
      <c r="W153" s="32"/>
      <c r="X153" s="32"/>
      <c r="Y153" s="32"/>
      <c r="Z153" s="32"/>
    </row>
    <row r="154">
      <c r="A154" s="31" t="s">
        <v>9</v>
      </c>
      <c r="B154" s="31" t="s">
        <v>397</v>
      </c>
      <c r="C154" s="33" t="s">
        <v>1131</v>
      </c>
      <c r="D154" s="31" t="s">
        <v>5</v>
      </c>
      <c r="E154" s="31" t="s">
        <v>32</v>
      </c>
      <c r="F154" s="33" t="s">
        <v>3199</v>
      </c>
      <c r="G154" s="32"/>
      <c r="H154" s="32"/>
      <c r="I154" s="32"/>
      <c r="J154" s="32"/>
      <c r="K154" s="32"/>
      <c r="L154" s="32"/>
      <c r="M154" s="32"/>
      <c r="N154" s="32"/>
      <c r="O154" s="32"/>
      <c r="P154" s="32"/>
      <c r="Q154" s="32"/>
      <c r="R154" s="32"/>
      <c r="S154" s="32"/>
      <c r="T154" s="32"/>
      <c r="U154" s="32"/>
      <c r="V154" s="32"/>
      <c r="W154" s="32"/>
      <c r="X154" s="32"/>
      <c r="Y154" s="32"/>
      <c r="Z154" s="32"/>
    </row>
    <row r="155">
      <c r="A155" s="31" t="s">
        <v>9</v>
      </c>
      <c r="B155" s="31" t="s">
        <v>397</v>
      </c>
      <c r="C155" s="33" t="s">
        <v>1132</v>
      </c>
      <c r="D155" s="31" t="s">
        <v>5</v>
      </c>
      <c r="E155" s="31" t="s">
        <v>32</v>
      </c>
      <c r="F155" s="33" t="s">
        <v>3200</v>
      </c>
      <c r="G155" s="32"/>
      <c r="H155" s="32"/>
      <c r="I155" s="32"/>
      <c r="J155" s="32"/>
      <c r="K155" s="32"/>
      <c r="L155" s="32"/>
      <c r="M155" s="32"/>
      <c r="N155" s="32"/>
      <c r="O155" s="32"/>
      <c r="P155" s="32"/>
      <c r="Q155" s="32"/>
      <c r="R155" s="32"/>
      <c r="S155" s="32"/>
      <c r="T155" s="32"/>
      <c r="U155" s="32"/>
      <c r="V155" s="32"/>
      <c r="W155" s="32"/>
      <c r="X155" s="32"/>
      <c r="Y155" s="32"/>
      <c r="Z155" s="32"/>
    </row>
    <row r="156">
      <c r="A156" s="31" t="s">
        <v>9</v>
      </c>
      <c r="B156" s="31" t="s">
        <v>397</v>
      </c>
      <c r="C156" s="33" t="s">
        <v>409</v>
      </c>
      <c r="D156" s="31" t="s">
        <v>5</v>
      </c>
      <c r="E156" s="31" t="s">
        <v>32</v>
      </c>
      <c r="F156" s="33" t="s">
        <v>3201</v>
      </c>
      <c r="G156" s="32"/>
      <c r="H156" s="32"/>
      <c r="I156" s="32"/>
      <c r="J156" s="32"/>
      <c r="K156" s="32"/>
      <c r="L156" s="32"/>
      <c r="M156" s="32"/>
      <c r="N156" s="32"/>
      <c r="O156" s="32"/>
      <c r="P156" s="32"/>
      <c r="Q156" s="32"/>
      <c r="R156" s="32"/>
      <c r="S156" s="32"/>
      <c r="T156" s="32"/>
      <c r="U156" s="32"/>
      <c r="V156" s="32"/>
      <c r="W156" s="32"/>
      <c r="X156" s="32"/>
      <c r="Y156" s="32"/>
      <c r="Z156" s="32"/>
    </row>
    <row r="157">
      <c r="A157" s="31" t="s">
        <v>9</v>
      </c>
      <c r="B157" s="31" t="s">
        <v>397</v>
      </c>
      <c r="C157" s="33" t="s">
        <v>411</v>
      </c>
      <c r="D157" s="31" t="s">
        <v>5</v>
      </c>
      <c r="E157" s="31" t="s">
        <v>32</v>
      </c>
      <c r="F157" s="33" t="s">
        <v>3202</v>
      </c>
      <c r="G157" s="32"/>
      <c r="H157" s="32"/>
      <c r="I157" s="32"/>
      <c r="J157" s="32"/>
      <c r="K157" s="32"/>
      <c r="L157" s="32"/>
      <c r="M157" s="32"/>
      <c r="N157" s="32"/>
      <c r="O157" s="32"/>
      <c r="P157" s="32"/>
      <c r="Q157" s="32"/>
      <c r="R157" s="32"/>
      <c r="S157" s="32"/>
      <c r="T157" s="32"/>
      <c r="U157" s="32"/>
      <c r="V157" s="32"/>
      <c r="W157" s="32"/>
      <c r="X157" s="32"/>
      <c r="Y157" s="32"/>
      <c r="Z157" s="32"/>
    </row>
    <row r="158">
      <c r="A158" s="31" t="s">
        <v>9</v>
      </c>
      <c r="B158" s="31" t="s">
        <v>397</v>
      </c>
      <c r="C158" s="33" t="s">
        <v>413</v>
      </c>
      <c r="D158" s="31" t="s">
        <v>5</v>
      </c>
      <c r="E158" s="31" t="s">
        <v>32</v>
      </c>
      <c r="F158" s="33" t="s">
        <v>3203</v>
      </c>
      <c r="G158" s="32"/>
      <c r="H158" s="32"/>
      <c r="I158" s="32"/>
      <c r="J158" s="32"/>
      <c r="K158" s="32"/>
      <c r="L158" s="32"/>
      <c r="M158" s="32"/>
      <c r="N158" s="32"/>
      <c r="O158" s="32"/>
      <c r="P158" s="32"/>
      <c r="Q158" s="32"/>
      <c r="R158" s="32"/>
      <c r="S158" s="32"/>
      <c r="T158" s="32"/>
      <c r="U158" s="32"/>
      <c r="V158" s="32"/>
      <c r="W158" s="32"/>
      <c r="X158" s="32"/>
      <c r="Y158" s="32"/>
      <c r="Z158" s="32"/>
    </row>
    <row r="159">
      <c r="A159" s="31" t="s">
        <v>9</v>
      </c>
      <c r="B159" s="31" t="s">
        <v>397</v>
      </c>
      <c r="C159" s="33" t="s">
        <v>415</v>
      </c>
      <c r="D159" s="31" t="s">
        <v>5</v>
      </c>
      <c r="E159" s="31" t="s">
        <v>32</v>
      </c>
      <c r="F159" s="33" t="s">
        <v>3204</v>
      </c>
      <c r="G159" s="32"/>
      <c r="H159" s="32"/>
      <c r="I159" s="32"/>
      <c r="J159" s="32"/>
      <c r="K159" s="32"/>
      <c r="L159" s="32"/>
      <c r="M159" s="32"/>
      <c r="N159" s="32"/>
      <c r="O159" s="32"/>
      <c r="P159" s="32"/>
      <c r="Q159" s="32"/>
      <c r="R159" s="32"/>
      <c r="S159" s="32"/>
      <c r="T159" s="32"/>
      <c r="U159" s="32"/>
      <c r="V159" s="32"/>
      <c r="W159" s="32"/>
      <c r="X159" s="32"/>
      <c r="Y159" s="32"/>
      <c r="Z159" s="32"/>
    </row>
    <row r="160">
      <c r="A160" s="31" t="s">
        <v>9</v>
      </c>
      <c r="B160" s="31" t="s">
        <v>397</v>
      </c>
      <c r="C160" s="33" t="s">
        <v>417</v>
      </c>
      <c r="D160" s="31" t="s">
        <v>5</v>
      </c>
      <c r="E160" s="31" t="s">
        <v>32</v>
      </c>
      <c r="F160" s="33" t="s">
        <v>3205</v>
      </c>
      <c r="G160" s="32"/>
      <c r="H160" s="32"/>
      <c r="I160" s="32"/>
      <c r="J160" s="32"/>
      <c r="K160" s="32"/>
      <c r="L160" s="32"/>
      <c r="M160" s="32"/>
      <c r="N160" s="32"/>
      <c r="O160" s="32"/>
      <c r="P160" s="32"/>
      <c r="Q160" s="32"/>
      <c r="R160" s="32"/>
      <c r="S160" s="32"/>
      <c r="T160" s="32"/>
      <c r="U160" s="32"/>
      <c r="V160" s="32"/>
      <c r="W160" s="32"/>
      <c r="X160" s="32"/>
      <c r="Y160" s="32"/>
      <c r="Z160" s="32"/>
    </row>
    <row r="161">
      <c r="A161" s="31" t="s">
        <v>9</v>
      </c>
      <c r="B161" s="31" t="s">
        <v>397</v>
      </c>
      <c r="C161" s="33" t="s">
        <v>419</v>
      </c>
      <c r="D161" s="31" t="s">
        <v>5</v>
      </c>
      <c r="E161" s="31" t="s">
        <v>32</v>
      </c>
      <c r="F161" s="33" t="s">
        <v>3206</v>
      </c>
      <c r="G161" s="32"/>
      <c r="H161" s="32"/>
      <c r="I161" s="32"/>
      <c r="J161" s="32"/>
      <c r="K161" s="32"/>
      <c r="L161" s="32"/>
      <c r="M161" s="32"/>
      <c r="N161" s="32"/>
      <c r="O161" s="32"/>
      <c r="P161" s="32"/>
      <c r="Q161" s="32"/>
      <c r="R161" s="32"/>
      <c r="S161" s="32"/>
      <c r="T161" s="32"/>
      <c r="U161" s="32"/>
      <c r="V161" s="32"/>
      <c r="W161" s="32"/>
      <c r="X161" s="32"/>
      <c r="Y161" s="32"/>
      <c r="Z161" s="32"/>
    </row>
    <row r="162">
      <c r="A162" s="31" t="s">
        <v>9</v>
      </c>
      <c r="B162" s="31" t="s">
        <v>397</v>
      </c>
      <c r="C162" s="33" t="s">
        <v>421</v>
      </c>
      <c r="D162" s="31" t="s">
        <v>5</v>
      </c>
      <c r="E162" s="31" t="s">
        <v>32</v>
      </c>
      <c r="F162" s="33" t="s">
        <v>3207</v>
      </c>
      <c r="G162" s="32"/>
      <c r="H162" s="32"/>
      <c r="I162" s="32"/>
      <c r="J162" s="32"/>
      <c r="K162" s="32"/>
      <c r="L162" s="32"/>
      <c r="M162" s="32"/>
      <c r="N162" s="32"/>
      <c r="O162" s="32"/>
      <c r="P162" s="32"/>
      <c r="Q162" s="32"/>
      <c r="R162" s="32"/>
      <c r="S162" s="32"/>
      <c r="T162" s="32"/>
      <c r="U162" s="32"/>
      <c r="V162" s="32"/>
      <c r="W162" s="32"/>
      <c r="X162" s="32"/>
      <c r="Y162" s="32"/>
      <c r="Z162" s="32"/>
    </row>
    <row r="163">
      <c r="A163" s="31" t="s">
        <v>9</v>
      </c>
      <c r="B163" s="31" t="s">
        <v>397</v>
      </c>
      <c r="C163" s="33" t="s">
        <v>423</v>
      </c>
      <c r="D163" s="31" t="s">
        <v>5</v>
      </c>
      <c r="E163" s="31" t="s">
        <v>32</v>
      </c>
      <c r="F163" s="33" t="s">
        <v>3208</v>
      </c>
      <c r="G163" s="32"/>
      <c r="H163" s="32"/>
      <c r="I163" s="32"/>
      <c r="J163" s="32"/>
      <c r="K163" s="32"/>
      <c r="L163" s="32"/>
      <c r="M163" s="32"/>
      <c r="N163" s="32"/>
      <c r="O163" s="32"/>
      <c r="P163" s="32"/>
      <c r="Q163" s="32"/>
      <c r="R163" s="32"/>
      <c r="S163" s="32"/>
      <c r="T163" s="32"/>
      <c r="U163" s="32"/>
      <c r="V163" s="32"/>
      <c r="W163" s="32"/>
      <c r="X163" s="32"/>
      <c r="Y163" s="32"/>
      <c r="Z163" s="32"/>
    </row>
    <row r="164">
      <c r="A164" s="31" t="s">
        <v>9</v>
      </c>
      <c r="B164" s="31" t="s">
        <v>397</v>
      </c>
      <c r="C164" s="33" t="s">
        <v>425</v>
      </c>
      <c r="D164" s="31" t="s">
        <v>5</v>
      </c>
      <c r="E164" s="31" t="s">
        <v>32</v>
      </c>
      <c r="F164" s="33" t="s">
        <v>3209</v>
      </c>
      <c r="G164" s="32"/>
      <c r="H164" s="32"/>
      <c r="I164" s="32"/>
      <c r="J164" s="32"/>
      <c r="K164" s="32"/>
      <c r="L164" s="32"/>
      <c r="M164" s="32"/>
      <c r="N164" s="32"/>
      <c r="O164" s="32"/>
      <c r="P164" s="32"/>
      <c r="Q164" s="32"/>
      <c r="R164" s="32"/>
      <c r="S164" s="32"/>
      <c r="T164" s="32"/>
      <c r="U164" s="32"/>
      <c r="V164" s="32"/>
      <c r="W164" s="32"/>
      <c r="X164" s="32"/>
      <c r="Y164" s="32"/>
      <c r="Z164" s="32"/>
    </row>
    <row r="165">
      <c r="A165" s="31" t="s">
        <v>9</v>
      </c>
      <c r="B165" s="31" t="s">
        <v>397</v>
      </c>
      <c r="C165" s="33" t="s">
        <v>427</v>
      </c>
      <c r="D165" s="31" t="s">
        <v>5</v>
      </c>
      <c r="E165" s="31" t="s">
        <v>32</v>
      </c>
      <c r="F165" s="33" t="s">
        <v>3210</v>
      </c>
      <c r="G165" s="32"/>
      <c r="H165" s="32"/>
      <c r="I165" s="32"/>
      <c r="J165" s="32"/>
      <c r="K165" s="32"/>
      <c r="L165" s="32"/>
      <c r="M165" s="32"/>
      <c r="N165" s="32"/>
      <c r="O165" s="32"/>
      <c r="P165" s="32"/>
      <c r="Q165" s="32"/>
      <c r="R165" s="32"/>
      <c r="S165" s="32"/>
      <c r="T165" s="32"/>
      <c r="U165" s="32"/>
      <c r="V165" s="32"/>
      <c r="W165" s="32"/>
      <c r="X165" s="32"/>
      <c r="Y165" s="32"/>
      <c r="Z165" s="32"/>
    </row>
    <row r="166">
      <c r="A166" s="31" t="s">
        <v>9</v>
      </c>
      <c r="B166" s="31" t="s">
        <v>397</v>
      </c>
      <c r="C166" s="33" t="s">
        <v>429</v>
      </c>
      <c r="D166" s="31" t="s">
        <v>5</v>
      </c>
      <c r="E166" s="31" t="s">
        <v>32</v>
      </c>
      <c r="F166" s="33" t="s">
        <v>3211</v>
      </c>
      <c r="G166" s="32"/>
      <c r="H166" s="32"/>
      <c r="I166" s="32"/>
      <c r="J166" s="32"/>
      <c r="K166" s="32"/>
      <c r="L166" s="32"/>
      <c r="M166" s="32"/>
      <c r="N166" s="32"/>
      <c r="O166" s="32"/>
      <c r="P166" s="32"/>
      <c r="Q166" s="32"/>
      <c r="R166" s="32"/>
      <c r="S166" s="32"/>
      <c r="T166" s="32"/>
      <c r="U166" s="32"/>
      <c r="V166" s="32"/>
      <c r="W166" s="32"/>
      <c r="X166" s="32"/>
      <c r="Y166" s="32"/>
      <c r="Z166" s="32"/>
    </row>
    <row r="167">
      <c r="A167" s="31" t="s">
        <v>9</v>
      </c>
      <c r="B167" s="31" t="s">
        <v>397</v>
      </c>
      <c r="C167" s="33" t="s">
        <v>323</v>
      </c>
      <c r="D167" s="31" t="s">
        <v>5</v>
      </c>
      <c r="E167" s="31" t="s">
        <v>32</v>
      </c>
      <c r="F167" s="33" t="s">
        <v>3212</v>
      </c>
      <c r="G167" s="32"/>
      <c r="H167" s="32"/>
      <c r="I167" s="32"/>
      <c r="J167" s="32"/>
      <c r="K167" s="32"/>
      <c r="L167" s="32"/>
      <c r="M167" s="32"/>
      <c r="N167" s="32"/>
      <c r="O167" s="32"/>
      <c r="P167" s="32"/>
      <c r="Q167" s="32"/>
      <c r="R167" s="32"/>
      <c r="S167" s="32"/>
      <c r="T167" s="32"/>
      <c r="U167" s="32"/>
      <c r="V167" s="32"/>
      <c r="W167" s="32"/>
      <c r="X167" s="32"/>
      <c r="Y167" s="32"/>
      <c r="Z167" s="32"/>
    </row>
    <row r="168">
      <c r="A168" s="31" t="s">
        <v>9</v>
      </c>
      <c r="B168" s="31" t="s">
        <v>397</v>
      </c>
      <c r="C168" s="33" t="s">
        <v>432</v>
      </c>
      <c r="D168" s="31" t="s">
        <v>5</v>
      </c>
      <c r="E168" s="31" t="s">
        <v>32</v>
      </c>
      <c r="F168" s="33" t="s">
        <v>3213</v>
      </c>
      <c r="G168" s="32"/>
      <c r="H168" s="32"/>
      <c r="I168" s="32"/>
      <c r="J168" s="32"/>
      <c r="K168" s="32"/>
      <c r="L168" s="32"/>
      <c r="M168" s="32"/>
      <c r="N168" s="32"/>
      <c r="O168" s="32"/>
      <c r="P168" s="32"/>
      <c r="Q168" s="32"/>
      <c r="R168" s="32"/>
      <c r="S168" s="32"/>
      <c r="T168" s="32"/>
      <c r="U168" s="32"/>
      <c r="V168" s="32"/>
      <c r="W168" s="32"/>
      <c r="X168" s="32"/>
      <c r="Y168" s="32"/>
      <c r="Z168" s="32"/>
    </row>
    <row r="169">
      <c r="A169" s="31" t="s">
        <v>9</v>
      </c>
      <c r="B169" s="31" t="s">
        <v>397</v>
      </c>
      <c r="C169" s="33" t="s">
        <v>434</v>
      </c>
      <c r="D169" s="31" t="s">
        <v>5</v>
      </c>
      <c r="E169" s="31" t="s">
        <v>32</v>
      </c>
      <c r="F169" s="33" t="s">
        <v>3214</v>
      </c>
      <c r="G169" s="32"/>
      <c r="H169" s="32"/>
      <c r="I169" s="32"/>
      <c r="J169" s="32"/>
      <c r="K169" s="32"/>
      <c r="L169" s="32"/>
      <c r="M169" s="32"/>
      <c r="N169" s="32"/>
      <c r="O169" s="32"/>
      <c r="P169" s="32"/>
      <c r="Q169" s="32"/>
      <c r="R169" s="32"/>
      <c r="S169" s="32"/>
      <c r="T169" s="32"/>
      <c r="U169" s="32"/>
      <c r="V169" s="32"/>
      <c r="W169" s="32"/>
      <c r="X169" s="32"/>
      <c r="Y169" s="32"/>
      <c r="Z169" s="32"/>
    </row>
    <row r="170">
      <c r="A170" s="31" t="s">
        <v>9</v>
      </c>
      <c r="B170" s="31" t="s">
        <v>397</v>
      </c>
      <c r="C170" s="33" t="s">
        <v>436</v>
      </c>
      <c r="D170" s="31" t="s">
        <v>5</v>
      </c>
      <c r="E170" s="31" t="s">
        <v>32</v>
      </c>
      <c r="F170" s="33" t="s">
        <v>3215</v>
      </c>
      <c r="G170" s="32"/>
      <c r="H170" s="32"/>
      <c r="I170" s="32"/>
      <c r="J170" s="32"/>
      <c r="K170" s="32"/>
      <c r="L170" s="32"/>
      <c r="M170" s="32"/>
      <c r="N170" s="32"/>
      <c r="O170" s="32"/>
      <c r="P170" s="32"/>
      <c r="Q170" s="32"/>
      <c r="R170" s="32"/>
      <c r="S170" s="32"/>
      <c r="T170" s="32"/>
      <c r="U170" s="32"/>
      <c r="V170" s="32"/>
      <c r="W170" s="32"/>
      <c r="X170" s="32"/>
      <c r="Y170" s="32"/>
      <c r="Z170" s="32"/>
    </row>
    <row r="171">
      <c r="A171" s="31" t="s">
        <v>9</v>
      </c>
      <c r="B171" s="31" t="s">
        <v>397</v>
      </c>
      <c r="C171" s="33" t="s">
        <v>438</v>
      </c>
      <c r="D171" s="31" t="s">
        <v>5</v>
      </c>
      <c r="E171" s="31" t="s">
        <v>32</v>
      </c>
      <c r="F171" s="33" t="s">
        <v>3216</v>
      </c>
      <c r="G171" s="32"/>
      <c r="H171" s="32"/>
      <c r="I171" s="32"/>
      <c r="J171" s="32"/>
      <c r="K171" s="32"/>
      <c r="L171" s="32"/>
      <c r="M171" s="32"/>
      <c r="N171" s="32"/>
      <c r="O171" s="32"/>
      <c r="P171" s="32"/>
      <c r="Q171" s="32"/>
      <c r="R171" s="32"/>
      <c r="S171" s="32"/>
      <c r="T171" s="32"/>
      <c r="U171" s="32"/>
      <c r="V171" s="32"/>
      <c r="W171" s="32"/>
      <c r="X171" s="32"/>
      <c r="Y171" s="32"/>
      <c r="Z171" s="32"/>
    </row>
    <row r="172">
      <c r="A172" s="31" t="s">
        <v>9</v>
      </c>
      <c r="B172" s="31" t="s">
        <v>397</v>
      </c>
      <c r="C172" s="33" t="s">
        <v>440</v>
      </c>
      <c r="D172" s="31" t="s">
        <v>5</v>
      </c>
      <c r="E172" s="31" t="s">
        <v>32</v>
      </c>
      <c r="F172" s="33" t="s">
        <v>3217</v>
      </c>
      <c r="G172" s="32"/>
      <c r="H172" s="32"/>
      <c r="I172" s="32"/>
      <c r="J172" s="32"/>
      <c r="K172" s="32"/>
      <c r="L172" s="32"/>
      <c r="M172" s="32"/>
      <c r="N172" s="32"/>
      <c r="O172" s="32"/>
      <c r="P172" s="32"/>
      <c r="Q172" s="32"/>
      <c r="R172" s="32"/>
      <c r="S172" s="32"/>
      <c r="T172" s="32"/>
      <c r="U172" s="32"/>
      <c r="V172" s="32"/>
      <c r="W172" s="32"/>
      <c r="X172" s="32"/>
      <c r="Y172" s="32"/>
      <c r="Z172" s="32"/>
    </row>
    <row r="173">
      <c r="A173" s="31" t="s">
        <v>9</v>
      </c>
      <c r="B173" s="31" t="s">
        <v>397</v>
      </c>
      <c r="C173" s="33" t="s">
        <v>442</v>
      </c>
      <c r="D173" s="31" t="s">
        <v>5</v>
      </c>
      <c r="E173" s="31" t="s">
        <v>32</v>
      </c>
      <c r="F173" s="33" t="s">
        <v>3218</v>
      </c>
      <c r="G173" s="32"/>
      <c r="H173" s="32"/>
      <c r="I173" s="32"/>
      <c r="J173" s="32"/>
      <c r="K173" s="32"/>
      <c r="L173" s="32"/>
      <c r="M173" s="32"/>
      <c r="N173" s="32"/>
      <c r="O173" s="32"/>
      <c r="P173" s="32"/>
      <c r="Q173" s="32"/>
      <c r="R173" s="32"/>
      <c r="S173" s="32"/>
      <c r="T173" s="32"/>
      <c r="U173" s="32"/>
      <c r="V173" s="32"/>
      <c r="W173" s="32"/>
      <c r="X173" s="32"/>
      <c r="Y173" s="32"/>
      <c r="Z173" s="32"/>
    </row>
    <row r="174">
      <c r="A174" s="31" t="s">
        <v>9</v>
      </c>
      <c r="B174" s="31" t="s">
        <v>397</v>
      </c>
      <c r="C174" s="33" t="s">
        <v>444</v>
      </c>
      <c r="D174" s="31" t="s">
        <v>5</v>
      </c>
      <c r="E174" s="31" t="s">
        <v>32</v>
      </c>
      <c r="F174" s="33" t="s">
        <v>3219</v>
      </c>
      <c r="G174" s="32"/>
      <c r="H174" s="32"/>
      <c r="I174" s="32"/>
      <c r="J174" s="32"/>
      <c r="K174" s="32"/>
      <c r="L174" s="32"/>
      <c r="M174" s="32"/>
      <c r="N174" s="32"/>
      <c r="O174" s="32"/>
      <c r="P174" s="32"/>
      <c r="Q174" s="32"/>
      <c r="R174" s="32"/>
      <c r="S174" s="32"/>
      <c r="T174" s="32"/>
      <c r="U174" s="32"/>
      <c r="V174" s="32"/>
      <c r="W174" s="32"/>
      <c r="X174" s="32"/>
      <c r="Y174" s="32"/>
      <c r="Z174" s="32"/>
    </row>
    <row r="175">
      <c r="A175" s="31" t="s">
        <v>9</v>
      </c>
      <c r="B175" s="31" t="s">
        <v>397</v>
      </c>
      <c r="C175" s="33" t="s">
        <v>446</v>
      </c>
      <c r="D175" s="31" t="s">
        <v>5</v>
      </c>
      <c r="E175" s="31" t="s">
        <v>32</v>
      </c>
      <c r="F175" s="33" t="s">
        <v>3220</v>
      </c>
      <c r="G175" s="32"/>
      <c r="H175" s="32"/>
      <c r="I175" s="32"/>
      <c r="J175" s="32"/>
      <c r="K175" s="32"/>
      <c r="L175" s="32"/>
      <c r="M175" s="32"/>
      <c r="N175" s="32"/>
      <c r="O175" s="32"/>
      <c r="P175" s="32"/>
      <c r="Q175" s="32"/>
      <c r="R175" s="32"/>
      <c r="S175" s="32"/>
      <c r="T175" s="32"/>
      <c r="U175" s="32"/>
      <c r="V175" s="32"/>
      <c r="W175" s="32"/>
      <c r="X175" s="32"/>
      <c r="Y175" s="32"/>
      <c r="Z175" s="32"/>
    </row>
    <row r="176">
      <c r="A176" s="31" t="s">
        <v>9</v>
      </c>
      <c r="B176" s="31" t="s">
        <v>397</v>
      </c>
      <c r="C176" s="33" t="s">
        <v>448</v>
      </c>
      <c r="D176" s="31" t="s">
        <v>5</v>
      </c>
      <c r="E176" s="31" t="s">
        <v>32</v>
      </c>
      <c r="F176" s="33" t="s">
        <v>3221</v>
      </c>
      <c r="G176" s="32"/>
      <c r="H176" s="32"/>
      <c r="I176" s="32"/>
      <c r="J176" s="32"/>
      <c r="K176" s="32"/>
      <c r="L176" s="32"/>
      <c r="M176" s="32"/>
      <c r="N176" s="32"/>
      <c r="O176" s="32"/>
      <c r="P176" s="32"/>
      <c r="Q176" s="32"/>
      <c r="R176" s="32"/>
      <c r="S176" s="32"/>
      <c r="T176" s="32"/>
      <c r="U176" s="32"/>
      <c r="V176" s="32"/>
      <c r="W176" s="32"/>
      <c r="X176" s="32"/>
      <c r="Y176" s="32"/>
      <c r="Z176" s="32"/>
    </row>
    <row r="177">
      <c r="A177" s="31" t="s">
        <v>10</v>
      </c>
      <c r="B177" s="31" t="s">
        <v>388</v>
      </c>
      <c r="C177" s="33" t="s">
        <v>1129</v>
      </c>
      <c r="D177" s="31" t="s">
        <v>5</v>
      </c>
      <c r="E177" s="31" t="s">
        <v>32</v>
      </c>
      <c r="F177" s="33" t="s">
        <v>3222</v>
      </c>
      <c r="G177" s="32"/>
      <c r="H177" s="32"/>
      <c r="I177" s="32"/>
      <c r="J177" s="32"/>
      <c r="K177" s="32"/>
      <c r="L177" s="32"/>
      <c r="M177" s="32"/>
      <c r="N177" s="32"/>
      <c r="O177" s="32"/>
      <c r="P177" s="32"/>
      <c r="Q177" s="32"/>
      <c r="R177" s="32"/>
      <c r="S177" s="32"/>
      <c r="T177" s="32"/>
      <c r="U177" s="32"/>
      <c r="V177" s="32"/>
      <c r="W177" s="32"/>
      <c r="X177" s="32"/>
      <c r="Y177" s="32"/>
      <c r="Z177" s="32"/>
    </row>
    <row r="178">
      <c r="A178" s="31" t="s">
        <v>10</v>
      </c>
      <c r="B178" s="31" t="s">
        <v>388</v>
      </c>
      <c r="C178" s="33" t="s">
        <v>1130</v>
      </c>
      <c r="D178" s="31" t="s">
        <v>5</v>
      </c>
      <c r="E178" s="31" t="s">
        <v>32</v>
      </c>
      <c r="F178" s="33" t="s">
        <v>3223</v>
      </c>
      <c r="G178" s="32"/>
      <c r="H178" s="32"/>
      <c r="I178" s="32"/>
      <c r="J178" s="32"/>
      <c r="K178" s="32"/>
      <c r="L178" s="32"/>
      <c r="M178" s="32"/>
      <c r="N178" s="32"/>
      <c r="O178" s="32"/>
      <c r="P178" s="32"/>
      <c r="Q178" s="32"/>
      <c r="R178" s="32"/>
      <c r="S178" s="32"/>
      <c r="T178" s="32"/>
      <c r="U178" s="32"/>
      <c r="V178" s="32"/>
      <c r="W178" s="32"/>
      <c r="X178" s="32"/>
      <c r="Y178" s="32"/>
      <c r="Z178" s="32"/>
    </row>
    <row r="179">
      <c r="A179" s="31" t="s">
        <v>10</v>
      </c>
      <c r="B179" s="31" t="s">
        <v>388</v>
      </c>
      <c r="C179" s="33" t="s">
        <v>1131</v>
      </c>
      <c r="D179" s="31" t="s">
        <v>5</v>
      </c>
      <c r="E179" s="31" t="s">
        <v>32</v>
      </c>
      <c r="F179" s="33" t="s">
        <v>3224</v>
      </c>
      <c r="G179" s="32"/>
      <c r="H179" s="32"/>
      <c r="I179" s="32"/>
      <c r="J179" s="32"/>
      <c r="K179" s="32"/>
      <c r="L179" s="32"/>
      <c r="M179" s="32"/>
      <c r="N179" s="32"/>
      <c r="O179" s="32"/>
      <c r="P179" s="32"/>
      <c r="Q179" s="32"/>
      <c r="R179" s="32"/>
      <c r="S179" s="32"/>
      <c r="T179" s="32"/>
      <c r="U179" s="32"/>
      <c r="V179" s="32"/>
      <c r="W179" s="32"/>
      <c r="X179" s="32"/>
      <c r="Y179" s="32"/>
      <c r="Z179" s="32"/>
    </row>
    <row r="180">
      <c r="A180" s="31" t="s">
        <v>10</v>
      </c>
      <c r="B180" s="31" t="s">
        <v>388</v>
      </c>
      <c r="C180" s="33" t="s">
        <v>1132</v>
      </c>
      <c r="D180" s="31" t="s">
        <v>5</v>
      </c>
      <c r="E180" s="31" t="s">
        <v>32</v>
      </c>
      <c r="F180" s="33" t="s">
        <v>3225</v>
      </c>
      <c r="G180" s="32"/>
      <c r="H180" s="32"/>
      <c r="I180" s="32"/>
      <c r="J180" s="32"/>
      <c r="K180" s="32"/>
      <c r="L180" s="32"/>
      <c r="M180" s="32"/>
      <c r="N180" s="32"/>
      <c r="O180" s="32"/>
      <c r="P180" s="32"/>
      <c r="Q180" s="32"/>
      <c r="R180" s="32"/>
      <c r="S180" s="32"/>
      <c r="T180" s="32"/>
      <c r="U180" s="32"/>
      <c r="V180" s="32"/>
      <c r="W180" s="32"/>
      <c r="X180" s="32"/>
      <c r="Y180" s="32"/>
      <c r="Z180" s="32"/>
    </row>
    <row r="181">
      <c r="A181" s="31" t="s">
        <v>10</v>
      </c>
      <c r="B181" s="31" t="s">
        <v>388</v>
      </c>
      <c r="C181" s="33" t="s">
        <v>409</v>
      </c>
      <c r="D181" s="31" t="s">
        <v>5</v>
      </c>
      <c r="E181" s="31" t="s">
        <v>32</v>
      </c>
      <c r="F181" s="33" t="s">
        <v>3226</v>
      </c>
      <c r="G181" s="32"/>
      <c r="H181" s="32"/>
      <c r="I181" s="32"/>
      <c r="J181" s="32"/>
      <c r="K181" s="32"/>
      <c r="L181" s="32"/>
      <c r="M181" s="32"/>
      <c r="N181" s="32"/>
      <c r="O181" s="32"/>
      <c r="P181" s="32"/>
      <c r="Q181" s="32"/>
      <c r="R181" s="32"/>
      <c r="S181" s="32"/>
      <c r="T181" s="32"/>
      <c r="U181" s="32"/>
      <c r="V181" s="32"/>
      <c r="W181" s="32"/>
      <c r="X181" s="32"/>
      <c r="Y181" s="32"/>
      <c r="Z181" s="32"/>
    </row>
    <row r="182">
      <c r="A182" s="31" t="s">
        <v>10</v>
      </c>
      <c r="B182" s="31" t="s">
        <v>388</v>
      </c>
      <c r="C182" s="33" t="s">
        <v>411</v>
      </c>
      <c r="D182" s="31" t="s">
        <v>5</v>
      </c>
      <c r="E182" s="31" t="s">
        <v>32</v>
      </c>
      <c r="F182" s="33" t="s">
        <v>3227</v>
      </c>
      <c r="G182" s="32"/>
      <c r="H182" s="32"/>
      <c r="I182" s="32"/>
      <c r="J182" s="32"/>
      <c r="K182" s="32"/>
      <c r="L182" s="32"/>
      <c r="M182" s="32"/>
      <c r="N182" s="32"/>
      <c r="O182" s="32"/>
      <c r="P182" s="32"/>
      <c r="Q182" s="32"/>
      <c r="R182" s="32"/>
      <c r="S182" s="32"/>
      <c r="T182" s="32"/>
      <c r="U182" s="32"/>
      <c r="V182" s="32"/>
      <c r="W182" s="32"/>
      <c r="X182" s="32"/>
      <c r="Y182" s="32"/>
      <c r="Z182" s="32"/>
    </row>
    <row r="183">
      <c r="A183" s="31" t="s">
        <v>10</v>
      </c>
      <c r="B183" s="31" t="s">
        <v>388</v>
      </c>
      <c r="C183" s="33" t="s">
        <v>413</v>
      </c>
      <c r="D183" s="31" t="s">
        <v>5</v>
      </c>
      <c r="E183" s="31" t="s">
        <v>32</v>
      </c>
      <c r="F183" s="33" t="s">
        <v>3228</v>
      </c>
      <c r="G183" s="32"/>
      <c r="H183" s="32"/>
      <c r="I183" s="32"/>
      <c r="J183" s="32"/>
      <c r="K183" s="32"/>
      <c r="L183" s="32"/>
      <c r="M183" s="32"/>
      <c r="N183" s="32"/>
      <c r="O183" s="32"/>
      <c r="P183" s="32"/>
      <c r="Q183" s="32"/>
      <c r="R183" s="32"/>
      <c r="S183" s="32"/>
      <c r="T183" s="32"/>
      <c r="U183" s="32"/>
      <c r="V183" s="32"/>
      <c r="W183" s="32"/>
      <c r="X183" s="32"/>
      <c r="Y183" s="32"/>
      <c r="Z183" s="32"/>
    </row>
    <row r="184">
      <c r="A184" s="31" t="s">
        <v>10</v>
      </c>
      <c r="B184" s="31" t="s">
        <v>388</v>
      </c>
      <c r="C184" s="33" t="s">
        <v>415</v>
      </c>
      <c r="D184" s="31" t="s">
        <v>5</v>
      </c>
      <c r="E184" s="31" t="s">
        <v>32</v>
      </c>
      <c r="F184" s="33" t="s">
        <v>3229</v>
      </c>
      <c r="G184" s="32"/>
      <c r="H184" s="32"/>
      <c r="I184" s="32"/>
      <c r="J184" s="32"/>
      <c r="K184" s="32"/>
      <c r="L184" s="32"/>
      <c r="M184" s="32"/>
      <c r="N184" s="32"/>
      <c r="O184" s="32"/>
      <c r="P184" s="32"/>
      <c r="Q184" s="32"/>
      <c r="R184" s="32"/>
      <c r="S184" s="32"/>
      <c r="T184" s="32"/>
      <c r="U184" s="32"/>
      <c r="V184" s="32"/>
      <c r="W184" s="32"/>
      <c r="X184" s="32"/>
      <c r="Y184" s="32"/>
      <c r="Z184" s="32"/>
    </row>
    <row r="185">
      <c r="A185" s="31" t="s">
        <v>10</v>
      </c>
      <c r="B185" s="31" t="s">
        <v>388</v>
      </c>
      <c r="C185" s="33" t="s">
        <v>417</v>
      </c>
      <c r="D185" s="31" t="s">
        <v>5</v>
      </c>
      <c r="E185" s="31" t="s">
        <v>32</v>
      </c>
      <c r="F185" s="33" t="s">
        <v>3230</v>
      </c>
      <c r="G185" s="32"/>
      <c r="H185" s="32"/>
      <c r="I185" s="32"/>
      <c r="J185" s="32"/>
      <c r="K185" s="32"/>
      <c r="L185" s="32"/>
      <c r="M185" s="32"/>
      <c r="N185" s="32"/>
      <c r="O185" s="32"/>
      <c r="P185" s="32"/>
      <c r="Q185" s="32"/>
      <c r="R185" s="32"/>
      <c r="S185" s="32"/>
      <c r="T185" s="32"/>
      <c r="U185" s="32"/>
      <c r="V185" s="32"/>
      <c r="W185" s="32"/>
      <c r="X185" s="32"/>
      <c r="Y185" s="32"/>
      <c r="Z185" s="32"/>
    </row>
    <row r="186">
      <c r="A186" s="31" t="s">
        <v>10</v>
      </c>
      <c r="B186" s="31" t="s">
        <v>388</v>
      </c>
      <c r="C186" s="33" t="s">
        <v>419</v>
      </c>
      <c r="D186" s="31" t="s">
        <v>5</v>
      </c>
      <c r="E186" s="31" t="s">
        <v>32</v>
      </c>
      <c r="F186" s="33" t="s">
        <v>3231</v>
      </c>
      <c r="G186" s="32"/>
      <c r="H186" s="32"/>
      <c r="I186" s="32"/>
      <c r="J186" s="32"/>
      <c r="K186" s="32"/>
      <c r="L186" s="32"/>
      <c r="M186" s="32"/>
      <c r="N186" s="32"/>
      <c r="O186" s="32"/>
      <c r="P186" s="32"/>
      <c r="Q186" s="32"/>
      <c r="R186" s="32"/>
      <c r="S186" s="32"/>
      <c r="T186" s="32"/>
      <c r="U186" s="32"/>
      <c r="V186" s="32"/>
      <c r="W186" s="32"/>
      <c r="X186" s="32"/>
      <c r="Y186" s="32"/>
      <c r="Z186" s="32"/>
    </row>
    <row r="187">
      <c r="A187" s="31" t="s">
        <v>10</v>
      </c>
      <c r="B187" s="31" t="s">
        <v>388</v>
      </c>
      <c r="C187" s="33" t="s">
        <v>421</v>
      </c>
      <c r="D187" s="31" t="s">
        <v>5</v>
      </c>
      <c r="E187" s="31" t="s">
        <v>32</v>
      </c>
      <c r="F187" s="33" t="s">
        <v>3232</v>
      </c>
      <c r="G187" s="32"/>
      <c r="H187" s="32"/>
      <c r="I187" s="32"/>
      <c r="J187" s="32"/>
      <c r="K187" s="32"/>
      <c r="L187" s="32"/>
      <c r="M187" s="32"/>
      <c r="N187" s="32"/>
      <c r="O187" s="32"/>
      <c r="P187" s="32"/>
      <c r="Q187" s="32"/>
      <c r="R187" s="32"/>
      <c r="S187" s="32"/>
      <c r="T187" s="32"/>
      <c r="U187" s="32"/>
      <c r="V187" s="32"/>
      <c r="W187" s="32"/>
      <c r="X187" s="32"/>
      <c r="Y187" s="32"/>
      <c r="Z187" s="32"/>
    </row>
    <row r="188">
      <c r="A188" s="31" t="s">
        <v>10</v>
      </c>
      <c r="B188" s="31" t="s">
        <v>388</v>
      </c>
      <c r="C188" s="33" t="s">
        <v>423</v>
      </c>
      <c r="D188" s="31" t="s">
        <v>5</v>
      </c>
      <c r="E188" s="31" t="s">
        <v>32</v>
      </c>
      <c r="F188" s="33" t="s">
        <v>3233</v>
      </c>
      <c r="G188" s="32"/>
      <c r="H188" s="32"/>
      <c r="I188" s="32"/>
      <c r="J188" s="32"/>
      <c r="K188" s="32"/>
      <c r="L188" s="32"/>
      <c r="M188" s="32"/>
      <c r="N188" s="32"/>
      <c r="O188" s="32"/>
      <c r="P188" s="32"/>
      <c r="Q188" s="32"/>
      <c r="R188" s="32"/>
      <c r="S188" s="32"/>
      <c r="T188" s="32"/>
      <c r="U188" s="32"/>
      <c r="V188" s="32"/>
      <c r="W188" s="32"/>
      <c r="X188" s="32"/>
      <c r="Y188" s="32"/>
      <c r="Z188" s="32"/>
    </row>
    <row r="189">
      <c r="A189" s="31" t="s">
        <v>10</v>
      </c>
      <c r="B189" s="31" t="s">
        <v>388</v>
      </c>
      <c r="C189" s="33" t="s">
        <v>425</v>
      </c>
      <c r="D189" s="31" t="s">
        <v>5</v>
      </c>
      <c r="E189" s="31" t="s">
        <v>32</v>
      </c>
      <c r="F189" s="33" t="s">
        <v>3234</v>
      </c>
      <c r="G189" s="32"/>
      <c r="H189" s="32"/>
      <c r="I189" s="32"/>
      <c r="J189" s="32"/>
      <c r="K189" s="32"/>
      <c r="L189" s="32"/>
      <c r="M189" s="32"/>
      <c r="N189" s="32"/>
      <c r="O189" s="32"/>
      <c r="P189" s="32"/>
      <c r="Q189" s="32"/>
      <c r="R189" s="32"/>
      <c r="S189" s="32"/>
      <c r="T189" s="32"/>
      <c r="U189" s="32"/>
      <c r="V189" s="32"/>
      <c r="W189" s="32"/>
      <c r="X189" s="32"/>
      <c r="Y189" s="32"/>
      <c r="Z189" s="32"/>
    </row>
    <row r="190">
      <c r="A190" s="31" t="s">
        <v>10</v>
      </c>
      <c r="B190" s="31" t="s">
        <v>388</v>
      </c>
      <c r="C190" s="33" t="s">
        <v>427</v>
      </c>
      <c r="D190" s="31" t="s">
        <v>5</v>
      </c>
      <c r="E190" s="31" t="s">
        <v>32</v>
      </c>
      <c r="F190" s="33" t="s">
        <v>3235</v>
      </c>
      <c r="G190" s="32"/>
      <c r="H190" s="32"/>
      <c r="I190" s="32"/>
      <c r="J190" s="32"/>
      <c r="K190" s="32"/>
      <c r="L190" s="32"/>
      <c r="M190" s="32"/>
      <c r="N190" s="32"/>
      <c r="O190" s="32"/>
      <c r="P190" s="32"/>
      <c r="Q190" s="32"/>
      <c r="R190" s="32"/>
      <c r="S190" s="32"/>
      <c r="T190" s="32"/>
      <c r="U190" s="32"/>
      <c r="V190" s="32"/>
      <c r="W190" s="32"/>
      <c r="X190" s="32"/>
      <c r="Y190" s="32"/>
      <c r="Z190" s="32"/>
    </row>
    <row r="191">
      <c r="A191" s="31" t="s">
        <v>10</v>
      </c>
      <c r="B191" s="31" t="s">
        <v>388</v>
      </c>
      <c r="C191" s="33" t="s">
        <v>429</v>
      </c>
      <c r="D191" s="31" t="s">
        <v>5</v>
      </c>
      <c r="E191" s="31" t="s">
        <v>32</v>
      </c>
      <c r="F191" s="33" t="s">
        <v>3236</v>
      </c>
      <c r="G191" s="32"/>
      <c r="H191" s="32"/>
      <c r="I191" s="32"/>
      <c r="J191" s="32"/>
      <c r="K191" s="32"/>
      <c r="L191" s="32"/>
      <c r="M191" s="32"/>
      <c r="N191" s="32"/>
      <c r="O191" s="32"/>
      <c r="P191" s="32"/>
      <c r="Q191" s="32"/>
      <c r="R191" s="32"/>
      <c r="S191" s="32"/>
      <c r="T191" s="32"/>
      <c r="U191" s="32"/>
      <c r="V191" s="32"/>
      <c r="W191" s="32"/>
      <c r="X191" s="32"/>
      <c r="Y191" s="32"/>
      <c r="Z191" s="32"/>
    </row>
    <row r="192">
      <c r="A192" s="31" t="s">
        <v>10</v>
      </c>
      <c r="B192" s="31" t="s">
        <v>388</v>
      </c>
      <c r="C192" s="33" t="s">
        <v>323</v>
      </c>
      <c r="D192" s="31" t="s">
        <v>5</v>
      </c>
      <c r="E192" s="31" t="s">
        <v>32</v>
      </c>
      <c r="F192" s="33" t="s">
        <v>3237</v>
      </c>
      <c r="G192" s="32"/>
      <c r="H192" s="32"/>
      <c r="I192" s="32"/>
      <c r="J192" s="32"/>
      <c r="K192" s="32"/>
      <c r="L192" s="32"/>
      <c r="M192" s="32"/>
      <c r="N192" s="32"/>
      <c r="O192" s="32"/>
      <c r="P192" s="32"/>
      <c r="Q192" s="32"/>
      <c r="R192" s="32"/>
      <c r="S192" s="32"/>
      <c r="T192" s="32"/>
      <c r="U192" s="32"/>
      <c r="V192" s="32"/>
      <c r="W192" s="32"/>
      <c r="X192" s="32"/>
      <c r="Y192" s="32"/>
      <c r="Z192" s="32"/>
    </row>
    <row r="193">
      <c r="A193" s="31" t="s">
        <v>10</v>
      </c>
      <c r="B193" s="31" t="s">
        <v>388</v>
      </c>
      <c r="C193" s="33" t="s">
        <v>432</v>
      </c>
      <c r="D193" s="31" t="s">
        <v>5</v>
      </c>
      <c r="E193" s="31" t="s">
        <v>32</v>
      </c>
      <c r="F193" s="33" t="s">
        <v>3238</v>
      </c>
      <c r="G193" s="32"/>
      <c r="H193" s="32"/>
      <c r="I193" s="32"/>
      <c r="J193" s="32"/>
      <c r="K193" s="32"/>
      <c r="L193" s="32"/>
      <c r="M193" s="32"/>
      <c r="N193" s="32"/>
      <c r="O193" s="32"/>
      <c r="P193" s="32"/>
      <c r="Q193" s="32"/>
      <c r="R193" s="32"/>
      <c r="S193" s="32"/>
      <c r="T193" s="32"/>
      <c r="U193" s="32"/>
      <c r="V193" s="32"/>
      <c r="W193" s="32"/>
      <c r="X193" s="32"/>
      <c r="Y193" s="32"/>
      <c r="Z193" s="32"/>
    </row>
    <row r="194">
      <c r="A194" s="31" t="s">
        <v>10</v>
      </c>
      <c r="B194" s="31" t="s">
        <v>388</v>
      </c>
      <c r="C194" s="33" t="s">
        <v>434</v>
      </c>
      <c r="D194" s="31" t="s">
        <v>5</v>
      </c>
      <c r="E194" s="31" t="s">
        <v>32</v>
      </c>
      <c r="F194" s="33" t="s">
        <v>3239</v>
      </c>
      <c r="G194" s="32"/>
      <c r="H194" s="32"/>
      <c r="I194" s="32"/>
      <c r="J194" s="32"/>
      <c r="K194" s="32"/>
      <c r="L194" s="32"/>
      <c r="M194" s="32"/>
      <c r="N194" s="32"/>
      <c r="O194" s="32"/>
      <c r="P194" s="32"/>
      <c r="Q194" s="32"/>
      <c r="R194" s="32"/>
      <c r="S194" s="32"/>
      <c r="T194" s="32"/>
      <c r="U194" s="32"/>
      <c r="V194" s="32"/>
      <c r="W194" s="32"/>
      <c r="X194" s="32"/>
      <c r="Y194" s="32"/>
      <c r="Z194" s="32"/>
    </row>
    <row r="195">
      <c r="A195" s="31" t="s">
        <v>10</v>
      </c>
      <c r="B195" s="31" t="s">
        <v>388</v>
      </c>
      <c r="C195" s="33" t="s">
        <v>436</v>
      </c>
      <c r="D195" s="31" t="s">
        <v>5</v>
      </c>
      <c r="E195" s="31" t="s">
        <v>32</v>
      </c>
      <c r="F195" s="33" t="s">
        <v>3240</v>
      </c>
      <c r="G195" s="32"/>
      <c r="H195" s="32"/>
      <c r="I195" s="32"/>
      <c r="J195" s="32"/>
      <c r="K195" s="32"/>
      <c r="L195" s="32"/>
      <c r="M195" s="32"/>
      <c r="N195" s="32"/>
      <c r="O195" s="32"/>
      <c r="P195" s="32"/>
      <c r="Q195" s="32"/>
      <c r="R195" s="32"/>
      <c r="S195" s="32"/>
      <c r="T195" s="32"/>
      <c r="U195" s="32"/>
      <c r="V195" s="32"/>
      <c r="W195" s="32"/>
      <c r="X195" s="32"/>
      <c r="Y195" s="32"/>
      <c r="Z195" s="32"/>
    </row>
    <row r="196">
      <c r="A196" s="31" t="s">
        <v>10</v>
      </c>
      <c r="B196" s="31" t="s">
        <v>388</v>
      </c>
      <c r="C196" s="33" t="s">
        <v>438</v>
      </c>
      <c r="D196" s="31" t="s">
        <v>5</v>
      </c>
      <c r="E196" s="31" t="s">
        <v>32</v>
      </c>
      <c r="F196" s="33" t="s">
        <v>3241</v>
      </c>
      <c r="G196" s="32"/>
      <c r="H196" s="32"/>
      <c r="I196" s="32"/>
      <c r="J196" s="32"/>
      <c r="K196" s="32"/>
      <c r="L196" s="32"/>
      <c r="M196" s="32"/>
      <c r="N196" s="32"/>
      <c r="O196" s="32"/>
      <c r="P196" s="32"/>
      <c r="Q196" s="32"/>
      <c r="R196" s="32"/>
      <c r="S196" s="32"/>
      <c r="T196" s="32"/>
      <c r="U196" s="32"/>
      <c r="V196" s="32"/>
      <c r="W196" s="32"/>
      <c r="X196" s="32"/>
      <c r="Y196" s="32"/>
      <c r="Z196" s="32"/>
    </row>
    <row r="197">
      <c r="A197" s="31" t="s">
        <v>10</v>
      </c>
      <c r="B197" s="31" t="s">
        <v>388</v>
      </c>
      <c r="C197" s="33" t="s">
        <v>440</v>
      </c>
      <c r="D197" s="31" t="s">
        <v>5</v>
      </c>
      <c r="E197" s="31" t="s">
        <v>32</v>
      </c>
      <c r="F197" s="33" t="s">
        <v>3242</v>
      </c>
      <c r="G197" s="32"/>
      <c r="H197" s="32"/>
      <c r="I197" s="32"/>
      <c r="J197" s="32"/>
      <c r="K197" s="32"/>
      <c r="L197" s="32"/>
      <c r="M197" s="32"/>
      <c r="N197" s="32"/>
      <c r="O197" s="32"/>
      <c r="P197" s="32"/>
      <c r="Q197" s="32"/>
      <c r="R197" s="32"/>
      <c r="S197" s="32"/>
      <c r="T197" s="32"/>
      <c r="U197" s="32"/>
      <c r="V197" s="32"/>
      <c r="W197" s="32"/>
      <c r="X197" s="32"/>
      <c r="Y197" s="32"/>
      <c r="Z197" s="32"/>
    </row>
    <row r="198">
      <c r="A198" s="31" t="s">
        <v>10</v>
      </c>
      <c r="B198" s="31" t="s">
        <v>388</v>
      </c>
      <c r="C198" s="33" t="s">
        <v>442</v>
      </c>
      <c r="D198" s="31" t="s">
        <v>5</v>
      </c>
      <c r="E198" s="31" t="s">
        <v>32</v>
      </c>
      <c r="F198" s="33" t="s">
        <v>3243</v>
      </c>
      <c r="G198" s="32"/>
      <c r="H198" s="32"/>
      <c r="I198" s="32"/>
      <c r="J198" s="32"/>
      <c r="K198" s="32"/>
      <c r="L198" s="32"/>
      <c r="M198" s="32"/>
      <c r="N198" s="32"/>
      <c r="O198" s="32"/>
      <c r="P198" s="32"/>
      <c r="Q198" s="32"/>
      <c r="R198" s="32"/>
      <c r="S198" s="32"/>
      <c r="T198" s="32"/>
      <c r="U198" s="32"/>
      <c r="V198" s="32"/>
      <c r="W198" s="32"/>
      <c r="X198" s="32"/>
      <c r="Y198" s="32"/>
      <c r="Z198" s="32"/>
    </row>
    <row r="199">
      <c r="A199" s="31" t="s">
        <v>10</v>
      </c>
      <c r="B199" s="31" t="s">
        <v>388</v>
      </c>
      <c r="C199" s="33" t="s">
        <v>444</v>
      </c>
      <c r="D199" s="31" t="s">
        <v>5</v>
      </c>
      <c r="E199" s="31" t="s">
        <v>32</v>
      </c>
      <c r="F199" s="33" t="s">
        <v>3244</v>
      </c>
      <c r="G199" s="32"/>
      <c r="H199" s="32"/>
      <c r="I199" s="32"/>
      <c r="J199" s="32"/>
      <c r="K199" s="32"/>
      <c r="L199" s="32"/>
      <c r="M199" s="32"/>
      <c r="N199" s="32"/>
      <c r="O199" s="32"/>
      <c r="P199" s="32"/>
      <c r="Q199" s="32"/>
      <c r="R199" s="32"/>
      <c r="S199" s="32"/>
      <c r="T199" s="32"/>
      <c r="U199" s="32"/>
      <c r="V199" s="32"/>
      <c r="W199" s="32"/>
      <c r="X199" s="32"/>
      <c r="Y199" s="32"/>
      <c r="Z199" s="32"/>
    </row>
    <row r="200">
      <c r="A200" s="31" t="s">
        <v>10</v>
      </c>
      <c r="B200" s="31" t="s">
        <v>388</v>
      </c>
      <c r="C200" s="33" t="s">
        <v>446</v>
      </c>
      <c r="D200" s="31" t="s">
        <v>5</v>
      </c>
      <c r="E200" s="31" t="s">
        <v>32</v>
      </c>
      <c r="F200" s="33" t="s">
        <v>3245</v>
      </c>
      <c r="G200" s="32"/>
      <c r="H200" s="32"/>
      <c r="I200" s="32"/>
      <c r="J200" s="32"/>
      <c r="K200" s="32"/>
      <c r="L200" s="32"/>
      <c r="M200" s="32"/>
      <c r="N200" s="32"/>
      <c r="O200" s="32"/>
      <c r="P200" s="32"/>
      <c r="Q200" s="32"/>
      <c r="R200" s="32"/>
      <c r="S200" s="32"/>
      <c r="T200" s="32"/>
      <c r="U200" s="32"/>
      <c r="V200" s="32"/>
      <c r="W200" s="32"/>
      <c r="X200" s="32"/>
      <c r="Y200" s="32"/>
      <c r="Z200" s="32"/>
    </row>
    <row r="201">
      <c r="A201" s="31" t="s">
        <v>10</v>
      </c>
      <c r="B201" s="31" t="s">
        <v>388</v>
      </c>
      <c r="C201" s="33" t="s">
        <v>448</v>
      </c>
      <c r="D201" s="31" t="s">
        <v>5</v>
      </c>
      <c r="E201" s="31" t="s">
        <v>32</v>
      </c>
      <c r="F201" s="33" t="s">
        <v>3246</v>
      </c>
      <c r="G201" s="32"/>
      <c r="H201" s="32"/>
      <c r="I201" s="32"/>
      <c r="J201" s="32"/>
      <c r="K201" s="32"/>
      <c r="L201" s="32"/>
      <c r="M201" s="32"/>
      <c r="N201" s="32"/>
      <c r="O201" s="32"/>
      <c r="P201" s="32"/>
      <c r="Q201" s="32"/>
      <c r="R201" s="32"/>
      <c r="S201" s="32"/>
      <c r="T201" s="32"/>
      <c r="U201" s="32"/>
      <c r="V201" s="32"/>
      <c r="W201" s="32"/>
      <c r="X201" s="32"/>
      <c r="Y201" s="32"/>
      <c r="Z201" s="32"/>
    </row>
    <row r="202">
      <c r="A202" s="31" t="s">
        <v>11</v>
      </c>
      <c r="B202" s="31" t="s">
        <v>402</v>
      </c>
      <c r="C202" s="33" t="s">
        <v>1129</v>
      </c>
      <c r="D202" s="31" t="s">
        <v>5</v>
      </c>
      <c r="E202" s="31" t="s">
        <v>32</v>
      </c>
      <c r="F202" s="33" t="s">
        <v>3247</v>
      </c>
      <c r="G202" s="32"/>
      <c r="H202" s="32"/>
      <c r="I202" s="32"/>
      <c r="J202" s="32"/>
      <c r="K202" s="32"/>
      <c r="L202" s="32"/>
      <c r="M202" s="32"/>
      <c r="N202" s="32"/>
      <c r="O202" s="32"/>
      <c r="P202" s="32"/>
      <c r="Q202" s="32"/>
      <c r="R202" s="32"/>
      <c r="S202" s="32"/>
      <c r="T202" s="32"/>
      <c r="U202" s="32"/>
      <c r="V202" s="32"/>
      <c r="W202" s="32"/>
      <c r="X202" s="32"/>
      <c r="Y202" s="32"/>
      <c r="Z202" s="32"/>
    </row>
    <row r="203">
      <c r="A203" s="31" t="s">
        <v>11</v>
      </c>
      <c r="B203" s="31" t="s">
        <v>402</v>
      </c>
      <c r="C203" s="33" t="s">
        <v>1130</v>
      </c>
      <c r="D203" s="31" t="s">
        <v>5</v>
      </c>
      <c r="E203" s="31" t="s">
        <v>32</v>
      </c>
      <c r="F203" s="33" t="s">
        <v>3248</v>
      </c>
      <c r="G203" s="32"/>
      <c r="H203" s="32"/>
      <c r="I203" s="32"/>
      <c r="J203" s="32"/>
      <c r="K203" s="32"/>
      <c r="L203" s="32"/>
      <c r="M203" s="32"/>
      <c r="N203" s="32"/>
      <c r="O203" s="32"/>
      <c r="P203" s="32"/>
      <c r="Q203" s="32"/>
      <c r="R203" s="32"/>
      <c r="S203" s="32"/>
      <c r="T203" s="32"/>
      <c r="U203" s="32"/>
      <c r="V203" s="32"/>
      <c r="W203" s="32"/>
      <c r="X203" s="32"/>
      <c r="Y203" s="32"/>
      <c r="Z203" s="32"/>
    </row>
    <row r="204">
      <c r="A204" s="31" t="s">
        <v>11</v>
      </c>
      <c r="B204" s="31" t="s">
        <v>402</v>
      </c>
      <c r="C204" s="33" t="s">
        <v>1131</v>
      </c>
      <c r="D204" s="31" t="s">
        <v>5</v>
      </c>
      <c r="E204" s="31" t="s">
        <v>32</v>
      </c>
      <c r="F204" s="33" t="s">
        <v>3249</v>
      </c>
      <c r="G204" s="32"/>
      <c r="H204" s="32"/>
      <c r="I204" s="32"/>
      <c r="J204" s="32"/>
      <c r="K204" s="32"/>
      <c r="L204" s="32"/>
      <c r="M204" s="32"/>
      <c r="N204" s="32"/>
      <c r="O204" s="32"/>
      <c r="P204" s="32"/>
      <c r="Q204" s="32"/>
      <c r="R204" s="32"/>
      <c r="S204" s="32"/>
      <c r="T204" s="32"/>
      <c r="U204" s="32"/>
      <c r="V204" s="32"/>
      <c r="W204" s="32"/>
      <c r="X204" s="32"/>
      <c r="Y204" s="32"/>
      <c r="Z204" s="32"/>
    </row>
    <row r="205">
      <c r="A205" s="31" t="s">
        <v>11</v>
      </c>
      <c r="B205" s="31" t="s">
        <v>402</v>
      </c>
      <c r="C205" s="33" t="s">
        <v>1132</v>
      </c>
      <c r="D205" s="31" t="s">
        <v>5</v>
      </c>
      <c r="E205" s="31" t="s">
        <v>32</v>
      </c>
      <c r="F205" s="33" t="s">
        <v>3250</v>
      </c>
      <c r="G205" s="32"/>
      <c r="H205" s="32"/>
      <c r="I205" s="32"/>
      <c r="J205" s="32"/>
      <c r="K205" s="32"/>
      <c r="L205" s="32"/>
      <c r="M205" s="32"/>
      <c r="N205" s="32"/>
      <c r="O205" s="32"/>
      <c r="P205" s="32"/>
      <c r="Q205" s="32"/>
      <c r="R205" s="32"/>
      <c r="S205" s="32"/>
      <c r="T205" s="32"/>
      <c r="U205" s="32"/>
      <c r="V205" s="32"/>
      <c r="W205" s="32"/>
      <c r="X205" s="32"/>
      <c r="Y205" s="32"/>
      <c r="Z205" s="32"/>
    </row>
    <row r="206">
      <c r="A206" s="31" t="s">
        <v>11</v>
      </c>
      <c r="B206" s="31" t="s">
        <v>402</v>
      </c>
      <c r="C206" s="33" t="s">
        <v>409</v>
      </c>
      <c r="D206" s="31" t="s">
        <v>5</v>
      </c>
      <c r="E206" s="31" t="s">
        <v>32</v>
      </c>
      <c r="F206" s="33" t="s">
        <v>3251</v>
      </c>
      <c r="G206" s="32"/>
      <c r="H206" s="32"/>
      <c r="I206" s="32"/>
      <c r="J206" s="32"/>
      <c r="K206" s="32"/>
      <c r="L206" s="32"/>
      <c r="M206" s="32"/>
      <c r="N206" s="32"/>
      <c r="O206" s="32"/>
      <c r="P206" s="32"/>
      <c r="Q206" s="32"/>
      <c r="R206" s="32"/>
      <c r="S206" s="32"/>
      <c r="T206" s="32"/>
      <c r="U206" s="32"/>
      <c r="V206" s="32"/>
      <c r="W206" s="32"/>
      <c r="X206" s="32"/>
      <c r="Y206" s="32"/>
      <c r="Z206" s="32"/>
    </row>
    <row r="207">
      <c r="A207" s="31" t="s">
        <v>11</v>
      </c>
      <c r="B207" s="31" t="s">
        <v>402</v>
      </c>
      <c r="C207" s="33" t="s">
        <v>411</v>
      </c>
      <c r="D207" s="31" t="s">
        <v>5</v>
      </c>
      <c r="E207" s="31" t="s">
        <v>32</v>
      </c>
      <c r="F207" s="33" t="s">
        <v>3252</v>
      </c>
      <c r="G207" s="32"/>
      <c r="H207" s="32"/>
      <c r="I207" s="32"/>
      <c r="J207" s="32"/>
      <c r="K207" s="32"/>
      <c r="L207" s="32"/>
      <c r="M207" s="32"/>
      <c r="N207" s="32"/>
      <c r="O207" s="32"/>
      <c r="P207" s="32"/>
      <c r="Q207" s="32"/>
      <c r="R207" s="32"/>
      <c r="S207" s="32"/>
      <c r="T207" s="32"/>
      <c r="U207" s="32"/>
      <c r="V207" s="32"/>
      <c r="W207" s="32"/>
      <c r="X207" s="32"/>
      <c r="Y207" s="32"/>
      <c r="Z207" s="32"/>
    </row>
    <row r="208">
      <c r="A208" s="31" t="s">
        <v>11</v>
      </c>
      <c r="B208" s="31" t="s">
        <v>402</v>
      </c>
      <c r="C208" s="33" t="s">
        <v>413</v>
      </c>
      <c r="D208" s="31" t="s">
        <v>5</v>
      </c>
      <c r="E208" s="31" t="s">
        <v>32</v>
      </c>
      <c r="F208" s="33" t="s">
        <v>3253</v>
      </c>
      <c r="G208" s="32"/>
      <c r="H208" s="32"/>
      <c r="I208" s="32"/>
      <c r="J208" s="32"/>
      <c r="K208" s="32"/>
      <c r="L208" s="32"/>
      <c r="M208" s="32"/>
      <c r="N208" s="32"/>
      <c r="O208" s="32"/>
      <c r="P208" s="32"/>
      <c r="Q208" s="32"/>
      <c r="R208" s="32"/>
      <c r="S208" s="32"/>
      <c r="T208" s="32"/>
      <c r="U208" s="32"/>
      <c r="V208" s="32"/>
      <c r="W208" s="32"/>
      <c r="X208" s="32"/>
      <c r="Y208" s="32"/>
      <c r="Z208" s="32"/>
    </row>
    <row r="209">
      <c r="A209" s="31" t="s">
        <v>11</v>
      </c>
      <c r="B209" s="31" t="s">
        <v>402</v>
      </c>
      <c r="C209" s="33" t="s">
        <v>415</v>
      </c>
      <c r="D209" s="31" t="s">
        <v>5</v>
      </c>
      <c r="E209" s="31" t="s">
        <v>32</v>
      </c>
      <c r="F209" s="33" t="s">
        <v>3254</v>
      </c>
      <c r="G209" s="32"/>
      <c r="H209" s="32"/>
      <c r="I209" s="32"/>
      <c r="J209" s="32"/>
      <c r="K209" s="32"/>
      <c r="L209" s="32"/>
      <c r="M209" s="32"/>
      <c r="N209" s="32"/>
      <c r="O209" s="32"/>
      <c r="P209" s="32"/>
      <c r="Q209" s="32"/>
      <c r="R209" s="32"/>
      <c r="S209" s="32"/>
      <c r="T209" s="32"/>
      <c r="U209" s="32"/>
      <c r="V209" s="32"/>
      <c r="W209" s="32"/>
      <c r="X209" s="32"/>
      <c r="Y209" s="32"/>
      <c r="Z209" s="32"/>
    </row>
    <row r="210">
      <c r="A210" s="31" t="s">
        <v>11</v>
      </c>
      <c r="B210" s="31" t="s">
        <v>402</v>
      </c>
      <c r="C210" s="33" t="s">
        <v>417</v>
      </c>
      <c r="D210" s="31" t="s">
        <v>5</v>
      </c>
      <c r="E210" s="31" t="s">
        <v>32</v>
      </c>
      <c r="F210" s="33" t="s">
        <v>3255</v>
      </c>
      <c r="G210" s="32"/>
      <c r="H210" s="32"/>
      <c r="I210" s="32"/>
      <c r="J210" s="32"/>
      <c r="K210" s="32"/>
      <c r="L210" s="32"/>
      <c r="M210" s="32"/>
      <c r="N210" s="32"/>
      <c r="O210" s="32"/>
      <c r="P210" s="32"/>
      <c r="Q210" s="32"/>
      <c r="R210" s="32"/>
      <c r="S210" s="32"/>
      <c r="T210" s="32"/>
      <c r="U210" s="32"/>
      <c r="V210" s="32"/>
      <c r="W210" s="32"/>
      <c r="X210" s="32"/>
      <c r="Y210" s="32"/>
      <c r="Z210" s="32"/>
    </row>
    <row r="211">
      <c r="A211" s="31" t="s">
        <v>11</v>
      </c>
      <c r="B211" s="31" t="s">
        <v>402</v>
      </c>
      <c r="C211" s="33" t="s">
        <v>419</v>
      </c>
      <c r="D211" s="31" t="s">
        <v>5</v>
      </c>
      <c r="E211" s="31" t="s">
        <v>32</v>
      </c>
      <c r="F211" s="33" t="s">
        <v>3256</v>
      </c>
      <c r="G211" s="32"/>
      <c r="H211" s="32"/>
      <c r="I211" s="32"/>
      <c r="J211" s="32"/>
      <c r="K211" s="32"/>
      <c r="L211" s="32"/>
      <c r="M211" s="32"/>
      <c r="N211" s="32"/>
      <c r="O211" s="32"/>
      <c r="P211" s="32"/>
      <c r="Q211" s="32"/>
      <c r="R211" s="32"/>
      <c r="S211" s="32"/>
      <c r="T211" s="32"/>
      <c r="U211" s="32"/>
      <c r="V211" s="32"/>
      <c r="W211" s="32"/>
      <c r="X211" s="32"/>
      <c r="Y211" s="32"/>
      <c r="Z211" s="32"/>
    </row>
    <row r="212">
      <c r="A212" s="31" t="s">
        <v>11</v>
      </c>
      <c r="B212" s="31" t="s">
        <v>402</v>
      </c>
      <c r="C212" s="33" t="s">
        <v>421</v>
      </c>
      <c r="D212" s="31" t="s">
        <v>5</v>
      </c>
      <c r="E212" s="31" t="s">
        <v>32</v>
      </c>
      <c r="F212" s="33" t="s">
        <v>3257</v>
      </c>
      <c r="G212" s="32"/>
      <c r="H212" s="32"/>
      <c r="I212" s="32"/>
      <c r="J212" s="32"/>
      <c r="K212" s="32"/>
      <c r="L212" s="32"/>
      <c r="M212" s="32"/>
      <c r="N212" s="32"/>
      <c r="O212" s="32"/>
      <c r="P212" s="32"/>
      <c r="Q212" s="32"/>
      <c r="R212" s="32"/>
      <c r="S212" s="32"/>
      <c r="T212" s="32"/>
      <c r="U212" s="32"/>
      <c r="V212" s="32"/>
      <c r="W212" s="32"/>
      <c r="X212" s="32"/>
      <c r="Y212" s="32"/>
      <c r="Z212" s="32"/>
    </row>
    <row r="213">
      <c r="A213" s="31" t="s">
        <v>11</v>
      </c>
      <c r="B213" s="31" t="s">
        <v>402</v>
      </c>
      <c r="C213" s="33" t="s">
        <v>423</v>
      </c>
      <c r="D213" s="31" t="s">
        <v>5</v>
      </c>
      <c r="E213" s="31" t="s">
        <v>32</v>
      </c>
      <c r="F213" s="33" t="s">
        <v>3258</v>
      </c>
      <c r="G213" s="32"/>
      <c r="H213" s="32"/>
      <c r="I213" s="32"/>
      <c r="J213" s="32"/>
      <c r="K213" s="32"/>
      <c r="L213" s="32"/>
      <c r="M213" s="32"/>
      <c r="N213" s="32"/>
      <c r="O213" s="32"/>
      <c r="P213" s="32"/>
      <c r="Q213" s="32"/>
      <c r="R213" s="32"/>
      <c r="S213" s="32"/>
      <c r="T213" s="32"/>
      <c r="U213" s="32"/>
      <c r="V213" s="32"/>
      <c r="W213" s="32"/>
      <c r="X213" s="32"/>
      <c r="Y213" s="32"/>
      <c r="Z213" s="32"/>
    </row>
    <row r="214">
      <c r="A214" s="31" t="s">
        <v>11</v>
      </c>
      <c r="B214" s="31" t="s">
        <v>402</v>
      </c>
      <c r="C214" s="33" t="s">
        <v>425</v>
      </c>
      <c r="D214" s="31" t="s">
        <v>5</v>
      </c>
      <c r="E214" s="31" t="s">
        <v>32</v>
      </c>
      <c r="F214" s="33" t="s">
        <v>3259</v>
      </c>
      <c r="G214" s="32"/>
      <c r="H214" s="32"/>
      <c r="I214" s="32"/>
      <c r="J214" s="32"/>
      <c r="K214" s="32"/>
      <c r="L214" s="32"/>
      <c r="M214" s="32"/>
      <c r="N214" s="32"/>
      <c r="O214" s="32"/>
      <c r="P214" s="32"/>
      <c r="Q214" s="32"/>
      <c r="R214" s="32"/>
      <c r="S214" s="32"/>
      <c r="T214" s="32"/>
      <c r="U214" s="32"/>
      <c r="V214" s="32"/>
      <c r="W214" s="32"/>
      <c r="X214" s="32"/>
      <c r="Y214" s="32"/>
      <c r="Z214" s="32"/>
    </row>
    <row r="215">
      <c r="A215" s="31" t="s">
        <v>11</v>
      </c>
      <c r="B215" s="31" t="s">
        <v>402</v>
      </c>
      <c r="C215" s="33" t="s">
        <v>427</v>
      </c>
      <c r="D215" s="31" t="s">
        <v>5</v>
      </c>
      <c r="E215" s="31" t="s">
        <v>32</v>
      </c>
      <c r="F215" s="33" t="s">
        <v>3260</v>
      </c>
      <c r="G215" s="32"/>
      <c r="H215" s="32"/>
      <c r="I215" s="32"/>
      <c r="J215" s="32"/>
      <c r="K215" s="32"/>
      <c r="L215" s="32"/>
      <c r="M215" s="32"/>
      <c r="N215" s="32"/>
      <c r="O215" s="32"/>
      <c r="P215" s="32"/>
      <c r="Q215" s="32"/>
      <c r="R215" s="32"/>
      <c r="S215" s="32"/>
      <c r="T215" s="32"/>
      <c r="U215" s="32"/>
      <c r="V215" s="32"/>
      <c r="W215" s="32"/>
      <c r="X215" s="32"/>
      <c r="Y215" s="32"/>
      <c r="Z215" s="32"/>
    </row>
    <row r="216">
      <c r="A216" s="31" t="s">
        <v>11</v>
      </c>
      <c r="B216" s="31" t="s">
        <v>402</v>
      </c>
      <c r="C216" s="33" t="s">
        <v>429</v>
      </c>
      <c r="D216" s="31" t="s">
        <v>5</v>
      </c>
      <c r="E216" s="31" t="s">
        <v>32</v>
      </c>
      <c r="F216" s="33" t="s">
        <v>3261</v>
      </c>
      <c r="G216" s="32"/>
      <c r="H216" s="32"/>
      <c r="I216" s="32"/>
      <c r="J216" s="32"/>
      <c r="K216" s="32"/>
      <c r="L216" s="32"/>
      <c r="M216" s="32"/>
      <c r="N216" s="32"/>
      <c r="O216" s="32"/>
      <c r="P216" s="32"/>
      <c r="Q216" s="32"/>
      <c r="R216" s="32"/>
      <c r="S216" s="32"/>
      <c r="T216" s="32"/>
      <c r="U216" s="32"/>
      <c r="V216" s="32"/>
      <c r="W216" s="32"/>
      <c r="X216" s="32"/>
      <c r="Y216" s="32"/>
      <c r="Z216" s="32"/>
    </row>
    <row r="217">
      <c r="A217" s="31" t="s">
        <v>11</v>
      </c>
      <c r="B217" s="31" t="s">
        <v>402</v>
      </c>
      <c r="C217" s="33" t="s">
        <v>323</v>
      </c>
      <c r="D217" s="31" t="s">
        <v>5</v>
      </c>
      <c r="E217" s="31" t="s">
        <v>32</v>
      </c>
      <c r="F217" s="33" t="s">
        <v>3262</v>
      </c>
      <c r="G217" s="32"/>
      <c r="H217" s="32"/>
      <c r="I217" s="32"/>
      <c r="J217" s="32"/>
      <c r="K217" s="32"/>
      <c r="L217" s="32"/>
      <c r="M217" s="32"/>
      <c r="N217" s="32"/>
      <c r="O217" s="32"/>
      <c r="P217" s="32"/>
      <c r="Q217" s="32"/>
      <c r="R217" s="32"/>
      <c r="S217" s="32"/>
      <c r="T217" s="32"/>
      <c r="U217" s="32"/>
      <c r="V217" s="32"/>
      <c r="W217" s="32"/>
      <c r="X217" s="32"/>
      <c r="Y217" s="32"/>
      <c r="Z217" s="32"/>
    </row>
    <row r="218">
      <c r="A218" s="31" t="s">
        <v>11</v>
      </c>
      <c r="B218" s="31" t="s">
        <v>402</v>
      </c>
      <c r="C218" s="33" t="s">
        <v>432</v>
      </c>
      <c r="D218" s="31" t="s">
        <v>5</v>
      </c>
      <c r="E218" s="31" t="s">
        <v>32</v>
      </c>
      <c r="F218" s="33" t="s">
        <v>3263</v>
      </c>
      <c r="G218" s="32"/>
      <c r="H218" s="32"/>
      <c r="I218" s="32"/>
      <c r="J218" s="32"/>
      <c r="K218" s="32"/>
      <c r="L218" s="32"/>
      <c r="M218" s="32"/>
      <c r="N218" s="32"/>
      <c r="O218" s="32"/>
      <c r="P218" s="32"/>
      <c r="Q218" s="32"/>
      <c r="R218" s="32"/>
      <c r="S218" s="32"/>
      <c r="T218" s="32"/>
      <c r="U218" s="32"/>
      <c r="V218" s="32"/>
      <c r="W218" s="32"/>
      <c r="X218" s="32"/>
      <c r="Y218" s="32"/>
      <c r="Z218" s="32"/>
    </row>
    <row r="219">
      <c r="A219" s="31" t="s">
        <v>11</v>
      </c>
      <c r="B219" s="31" t="s">
        <v>402</v>
      </c>
      <c r="C219" s="33" t="s">
        <v>434</v>
      </c>
      <c r="D219" s="31" t="s">
        <v>5</v>
      </c>
      <c r="E219" s="31" t="s">
        <v>32</v>
      </c>
      <c r="F219" s="33" t="s">
        <v>3264</v>
      </c>
      <c r="G219" s="32"/>
      <c r="H219" s="32"/>
      <c r="I219" s="32"/>
      <c r="J219" s="32"/>
      <c r="K219" s="32"/>
      <c r="L219" s="32"/>
      <c r="M219" s="32"/>
      <c r="N219" s="32"/>
      <c r="O219" s="32"/>
      <c r="P219" s="32"/>
      <c r="Q219" s="32"/>
      <c r="R219" s="32"/>
      <c r="S219" s="32"/>
      <c r="T219" s="32"/>
      <c r="U219" s="32"/>
      <c r="V219" s="32"/>
      <c r="W219" s="32"/>
      <c r="X219" s="32"/>
      <c r="Y219" s="32"/>
      <c r="Z219" s="32"/>
    </row>
    <row r="220">
      <c r="A220" s="31" t="s">
        <v>11</v>
      </c>
      <c r="B220" s="31" t="s">
        <v>402</v>
      </c>
      <c r="C220" s="33" t="s">
        <v>436</v>
      </c>
      <c r="D220" s="31" t="s">
        <v>5</v>
      </c>
      <c r="E220" s="31" t="s">
        <v>32</v>
      </c>
      <c r="F220" s="33" t="s">
        <v>3265</v>
      </c>
      <c r="G220" s="32"/>
      <c r="H220" s="32"/>
      <c r="I220" s="32"/>
      <c r="J220" s="32"/>
      <c r="K220" s="32"/>
      <c r="L220" s="32"/>
      <c r="M220" s="32"/>
      <c r="N220" s="32"/>
      <c r="O220" s="32"/>
      <c r="P220" s="32"/>
      <c r="Q220" s="32"/>
      <c r="R220" s="32"/>
      <c r="S220" s="32"/>
      <c r="T220" s="32"/>
      <c r="U220" s="32"/>
      <c r="V220" s="32"/>
      <c r="W220" s="32"/>
      <c r="X220" s="32"/>
      <c r="Y220" s="32"/>
      <c r="Z220" s="32"/>
    </row>
    <row r="221">
      <c r="A221" s="31" t="s">
        <v>11</v>
      </c>
      <c r="B221" s="31" t="s">
        <v>402</v>
      </c>
      <c r="C221" s="33" t="s">
        <v>438</v>
      </c>
      <c r="D221" s="31" t="s">
        <v>5</v>
      </c>
      <c r="E221" s="31" t="s">
        <v>32</v>
      </c>
      <c r="F221" s="33" t="s">
        <v>3266</v>
      </c>
      <c r="G221" s="32"/>
      <c r="H221" s="32"/>
      <c r="I221" s="32"/>
      <c r="J221" s="32"/>
      <c r="K221" s="32"/>
      <c r="L221" s="32"/>
      <c r="M221" s="32"/>
      <c r="N221" s="32"/>
      <c r="O221" s="32"/>
      <c r="P221" s="32"/>
      <c r="Q221" s="32"/>
      <c r="R221" s="32"/>
      <c r="S221" s="32"/>
      <c r="T221" s="32"/>
      <c r="U221" s="32"/>
      <c r="V221" s="32"/>
      <c r="W221" s="32"/>
      <c r="X221" s="32"/>
      <c r="Y221" s="32"/>
      <c r="Z221" s="32"/>
    </row>
    <row r="222">
      <c r="A222" s="31" t="s">
        <v>11</v>
      </c>
      <c r="B222" s="31" t="s">
        <v>402</v>
      </c>
      <c r="C222" s="33" t="s">
        <v>440</v>
      </c>
      <c r="D222" s="31" t="s">
        <v>5</v>
      </c>
      <c r="E222" s="31" t="s">
        <v>32</v>
      </c>
      <c r="F222" s="33" t="s">
        <v>3267</v>
      </c>
      <c r="G222" s="32"/>
      <c r="H222" s="32"/>
      <c r="I222" s="32"/>
      <c r="J222" s="32"/>
      <c r="K222" s="32"/>
      <c r="L222" s="32"/>
      <c r="M222" s="32"/>
      <c r="N222" s="32"/>
      <c r="O222" s="32"/>
      <c r="P222" s="32"/>
      <c r="Q222" s="32"/>
      <c r="R222" s="32"/>
      <c r="S222" s="32"/>
      <c r="T222" s="32"/>
      <c r="U222" s="32"/>
      <c r="V222" s="32"/>
      <c r="W222" s="32"/>
      <c r="X222" s="32"/>
      <c r="Y222" s="32"/>
      <c r="Z222" s="32"/>
    </row>
    <row r="223">
      <c r="A223" s="31" t="s">
        <v>11</v>
      </c>
      <c r="B223" s="31" t="s">
        <v>402</v>
      </c>
      <c r="C223" s="33" t="s">
        <v>442</v>
      </c>
      <c r="D223" s="31" t="s">
        <v>5</v>
      </c>
      <c r="E223" s="31" t="s">
        <v>32</v>
      </c>
      <c r="F223" s="33" t="s">
        <v>3268</v>
      </c>
      <c r="G223" s="32"/>
      <c r="H223" s="32"/>
      <c r="I223" s="32"/>
      <c r="J223" s="32"/>
      <c r="K223" s="32"/>
      <c r="L223" s="32"/>
      <c r="M223" s="32"/>
      <c r="N223" s="32"/>
      <c r="O223" s="32"/>
      <c r="P223" s="32"/>
      <c r="Q223" s="32"/>
      <c r="R223" s="32"/>
      <c r="S223" s="32"/>
      <c r="T223" s="32"/>
      <c r="U223" s="32"/>
      <c r="V223" s="32"/>
      <c r="W223" s="32"/>
      <c r="X223" s="32"/>
      <c r="Y223" s="32"/>
      <c r="Z223" s="32"/>
    </row>
    <row r="224">
      <c r="A224" s="31" t="s">
        <v>11</v>
      </c>
      <c r="B224" s="31" t="s">
        <v>402</v>
      </c>
      <c r="C224" s="33" t="s">
        <v>444</v>
      </c>
      <c r="D224" s="31" t="s">
        <v>5</v>
      </c>
      <c r="E224" s="31" t="s">
        <v>32</v>
      </c>
      <c r="F224" s="33" t="s">
        <v>3269</v>
      </c>
      <c r="G224" s="32"/>
      <c r="H224" s="32"/>
      <c r="I224" s="32"/>
      <c r="J224" s="32"/>
      <c r="K224" s="32"/>
      <c r="L224" s="32"/>
      <c r="M224" s="32"/>
      <c r="N224" s="32"/>
      <c r="O224" s="32"/>
      <c r="P224" s="32"/>
      <c r="Q224" s="32"/>
      <c r="R224" s="32"/>
      <c r="S224" s="32"/>
      <c r="T224" s="32"/>
      <c r="U224" s="32"/>
      <c r="V224" s="32"/>
      <c r="W224" s="32"/>
      <c r="X224" s="32"/>
      <c r="Y224" s="32"/>
      <c r="Z224" s="32"/>
    </row>
    <row r="225">
      <c r="A225" s="31" t="s">
        <v>11</v>
      </c>
      <c r="B225" s="31" t="s">
        <v>402</v>
      </c>
      <c r="C225" s="33" t="s">
        <v>446</v>
      </c>
      <c r="D225" s="31" t="s">
        <v>5</v>
      </c>
      <c r="E225" s="31" t="s">
        <v>32</v>
      </c>
      <c r="F225" s="33" t="s">
        <v>3270</v>
      </c>
      <c r="G225" s="32"/>
      <c r="H225" s="32"/>
      <c r="I225" s="32"/>
      <c r="J225" s="32"/>
      <c r="K225" s="32"/>
      <c r="L225" s="32"/>
      <c r="M225" s="32"/>
      <c r="N225" s="32"/>
      <c r="O225" s="32"/>
      <c r="P225" s="32"/>
      <c r="Q225" s="32"/>
      <c r="R225" s="32"/>
      <c r="S225" s="32"/>
      <c r="T225" s="32"/>
      <c r="U225" s="32"/>
      <c r="V225" s="32"/>
      <c r="W225" s="32"/>
      <c r="X225" s="32"/>
      <c r="Y225" s="32"/>
      <c r="Z225" s="32"/>
    </row>
    <row r="226">
      <c r="A226" s="31" t="s">
        <v>11</v>
      </c>
      <c r="B226" s="31" t="s">
        <v>402</v>
      </c>
      <c r="C226" s="33" t="s">
        <v>448</v>
      </c>
      <c r="D226" s="31" t="s">
        <v>5</v>
      </c>
      <c r="E226" s="31" t="s">
        <v>32</v>
      </c>
      <c r="F226" s="33" t="s">
        <v>3271</v>
      </c>
      <c r="G226" s="32"/>
      <c r="H226" s="32"/>
      <c r="I226" s="32"/>
      <c r="J226" s="32"/>
      <c r="K226" s="32"/>
      <c r="L226" s="32"/>
      <c r="M226" s="32"/>
      <c r="N226" s="32"/>
      <c r="O226" s="32"/>
      <c r="P226" s="32"/>
      <c r="Q226" s="32"/>
      <c r="R226" s="32"/>
      <c r="S226" s="32"/>
      <c r="T226" s="32"/>
      <c r="U226" s="32"/>
      <c r="V226" s="32"/>
      <c r="W226" s="32"/>
      <c r="X226" s="32"/>
      <c r="Y226" s="32"/>
      <c r="Z226" s="32"/>
    </row>
    <row r="227">
      <c r="A227" s="31" t="s">
        <v>12</v>
      </c>
      <c r="B227" s="31" t="s">
        <v>401</v>
      </c>
      <c r="C227" s="33" t="s">
        <v>1129</v>
      </c>
      <c r="D227" s="31" t="s">
        <v>5</v>
      </c>
      <c r="E227" s="31" t="s">
        <v>32</v>
      </c>
      <c r="F227" s="33" t="s">
        <v>3272</v>
      </c>
      <c r="G227" s="32"/>
      <c r="H227" s="32"/>
      <c r="I227" s="32"/>
      <c r="J227" s="32"/>
      <c r="K227" s="32"/>
      <c r="L227" s="32"/>
      <c r="M227" s="32"/>
      <c r="N227" s="32"/>
      <c r="O227" s="32"/>
      <c r="P227" s="32"/>
      <c r="Q227" s="32"/>
      <c r="R227" s="32"/>
      <c r="S227" s="32"/>
      <c r="T227" s="32"/>
      <c r="U227" s="32"/>
      <c r="V227" s="32"/>
      <c r="W227" s="32"/>
      <c r="X227" s="32"/>
      <c r="Y227" s="32"/>
      <c r="Z227" s="32"/>
    </row>
    <row r="228">
      <c r="A228" s="31" t="s">
        <v>12</v>
      </c>
      <c r="B228" s="31" t="s">
        <v>401</v>
      </c>
      <c r="C228" s="33" t="s">
        <v>1130</v>
      </c>
      <c r="D228" s="31" t="s">
        <v>5</v>
      </c>
      <c r="E228" s="31" t="s">
        <v>32</v>
      </c>
      <c r="F228" s="33" t="s">
        <v>3273</v>
      </c>
      <c r="G228" s="32"/>
      <c r="H228" s="32"/>
      <c r="I228" s="32"/>
      <c r="J228" s="32"/>
      <c r="K228" s="32"/>
      <c r="L228" s="32"/>
      <c r="M228" s="32"/>
      <c r="N228" s="32"/>
      <c r="O228" s="32"/>
      <c r="P228" s="32"/>
      <c r="Q228" s="32"/>
      <c r="R228" s="32"/>
      <c r="S228" s="32"/>
      <c r="T228" s="32"/>
      <c r="U228" s="32"/>
      <c r="V228" s="32"/>
      <c r="W228" s="32"/>
      <c r="X228" s="32"/>
      <c r="Y228" s="32"/>
      <c r="Z228" s="32"/>
    </row>
    <row r="229">
      <c r="A229" s="31" t="s">
        <v>12</v>
      </c>
      <c r="B229" s="31" t="s">
        <v>401</v>
      </c>
      <c r="C229" s="33" t="s">
        <v>1131</v>
      </c>
      <c r="D229" s="31" t="s">
        <v>5</v>
      </c>
      <c r="E229" s="31" t="s">
        <v>32</v>
      </c>
      <c r="F229" s="33" t="s">
        <v>3274</v>
      </c>
      <c r="G229" s="32"/>
      <c r="H229" s="32"/>
      <c r="I229" s="32"/>
      <c r="J229" s="32"/>
      <c r="K229" s="32"/>
      <c r="L229" s="32"/>
      <c r="M229" s="32"/>
      <c r="N229" s="32"/>
      <c r="O229" s="32"/>
      <c r="P229" s="32"/>
      <c r="Q229" s="32"/>
      <c r="R229" s="32"/>
      <c r="S229" s="32"/>
      <c r="T229" s="32"/>
      <c r="U229" s="32"/>
      <c r="V229" s="32"/>
      <c r="W229" s="32"/>
      <c r="X229" s="32"/>
      <c r="Y229" s="32"/>
      <c r="Z229" s="32"/>
    </row>
    <row r="230">
      <c r="A230" s="31" t="s">
        <v>12</v>
      </c>
      <c r="B230" s="31" t="s">
        <v>401</v>
      </c>
      <c r="C230" s="33" t="s">
        <v>1132</v>
      </c>
      <c r="D230" s="31" t="s">
        <v>5</v>
      </c>
      <c r="E230" s="31" t="s">
        <v>32</v>
      </c>
      <c r="F230" s="33" t="s">
        <v>3275</v>
      </c>
      <c r="G230" s="32"/>
      <c r="H230" s="32"/>
      <c r="I230" s="32"/>
      <c r="J230" s="32"/>
      <c r="K230" s="32"/>
      <c r="L230" s="32"/>
      <c r="M230" s="32"/>
      <c r="N230" s="32"/>
      <c r="O230" s="32"/>
      <c r="P230" s="32"/>
      <c r="Q230" s="32"/>
      <c r="R230" s="32"/>
      <c r="S230" s="32"/>
      <c r="T230" s="32"/>
      <c r="U230" s="32"/>
      <c r="V230" s="32"/>
      <c r="W230" s="32"/>
      <c r="X230" s="32"/>
      <c r="Y230" s="32"/>
      <c r="Z230" s="32"/>
    </row>
    <row r="231">
      <c r="A231" s="31" t="s">
        <v>12</v>
      </c>
      <c r="B231" s="31" t="s">
        <v>401</v>
      </c>
      <c r="C231" s="33" t="s">
        <v>409</v>
      </c>
      <c r="D231" s="31" t="s">
        <v>5</v>
      </c>
      <c r="E231" s="31" t="s">
        <v>32</v>
      </c>
      <c r="F231" s="33" t="s">
        <v>3276</v>
      </c>
      <c r="G231" s="32"/>
      <c r="H231" s="32"/>
      <c r="I231" s="32"/>
      <c r="J231" s="32"/>
      <c r="K231" s="32"/>
      <c r="L231" s="32"/>
      <c r="M231" s="32"/>
      <c r="N231" s="32"/>
      <c r="O231" s="32"/>
      <c r="P231" s="32"/>
      <c r="Q231" s="32"/>
      <c r="R231" s="32"/>
      <c r="S231" s="32"/>
      <c r="T231" s="32"/>
      <c r="U231" s="32"/>
      <c r="V231" s="32"/>
      <c r="W231" s="32"/>
      <c r="X231" s="32"/>
      <c r="Y231" s="32"/>
      <c r="Z231" s="32"/>
    </row>
    <row r="232">
      <c r="A232" s="31" t="s">
        <v>12</v>
      </c>
      <c r="B232" s="31" t="s">
        <v>401</v>
      </c>
      <c r="C232" s="33" t="s">
        <v>411</v>
      </c>
      <c r="D232" s="31" t="s">
        <v>5</v>
      </c>
      <c r="E232" s="31" t="s">
        <v>32</v>
      </c>
      <c r="F232" s="33" t="s">
        <v>3277</v>
      </c>
      <c r="G232" s="32"/>
      <c r="H232" s="32"/>
      <c r="I232" s="32"/>
      <c r="J232" s="32"/>
      <c r="K232" s="32"/>
      <c r="L232" s="32"/>
      <c r="M232" s="32"/>
      <c r="N232" s="32"/>
      <c r="O232" s="32"/>
      <c r="P232" s="32"/>
      <c r="Q232" s="32"/>
      <c r="R232" s="32"/>
      <c r="S232" s="32"/>
      <c r="T232" s="32"/>
      <c r="U232" s="32"/>
      <c r="V232" s="32"/>
      <c r="W232" s="32"/>
      <c r="X232" s="32"/>
      <c r="Y232" s="32"/>
      <c r="Z232" s="32"/>
    </row>
    <row r="233">
      <c r="A233" s="31" t="s">
        <v>12</v>
      </c>
      <c r="B233" s="31" t="s">
        <v>401</v>
      </c>
      <c r="C233" s="33" t="s">
        <v>413</v>
      </c>
      <c r="D233" s="31" t="s">
        <v>5</v>
      </c>
      <c r="E233" s="31" t="s">
        <v>32</v>
      </c>
      <c r="F233" s="33" t="s">
        <v>3278</v>
      </c>
      <c r="G233" s="32"/>
      <c r="H233" s="32"/>
      <c r="I233" s="32"/>
      <c r="J233" s="32"/>
      <c r="K233" s="32"/>
      <c r="L233" s="32"/>
      <c r="M233" s="32"/>
      <c r="N233" s="32"/>
      <c r="O233" s="32"/>
      <c r="P233" s="32"/>
      <c r="Q233" s="32"/>
      <c r="R233" s="32"/>
      <c r="S233" s="32"/>
      <c r="T233" s="32"/>
      <c r="U233" s="32"/>
      <c r="V233" s="32"/>
      <c r="W233" s="32"/>
      <c r="X233" s="32"/>
      <c r="Y233" s="32"/>
      <c r="Z233" s="32"/>
    </row>
    <row r="234">
      <c r="A234" s="31" t="s">
        <v>12</v>
      </c>
      <c r="B234" s="31" t="s">
        <v>401</v>
      </c>
      <c r="C234" s="33" t="s">
        <v>415</v>
      </c>
      <c r="D234" s="31" t="s">
        <v>5</v>
      </c>
      <c r="E234" s="31" t="s">
        <v>32</v>
      </c>
      <c r="F234" s="33" t="s">
        <v>3279</v>
      </c>
      <c r="G234" s="32"/>
      <c r="H234" s="32"/>
      <c r="I234" s="32"/>
      <c r="J234" s="32"/>
      <c r="K234" s="32"/>
      <c r="L234" s="32"/>
      <c r="M234" s="32"/>
      <c r="N234" s="32"/>
      <c r="O234" s="32"/>
      <c r="P234" s="32"/>
      <c r="Q234" s="32"/>
      <c r="R234" s="32"/>
      <c r="S234" s="32"/>
      <c r="T234" s="32"/>
      <c r="U234" s="32"/>
      <c r="V234" s="32"/>
      <c r="W234" s="32"/>
      <c r="X234" s="32"/>
      <c r="Y234" s="32"/>
      <c r="Z234" s="32"/>
    </row>
    <row r="235">
      <c r="A235" s="31" t="s">
        <v>12</v>
      </c>
      <c r="B235" s="31" t="s">
        <v>401</v>
      </c>
      <c r="C235" s="33" t="s">
        <v>417</v>
      </c>
      <c r="D235" s="31" t="s">
        <v>5</v>
      </c>
      <c r="E235" s="31" t="s">
        <v>32</v>
      </c>
      <c r="F235" s="33" t="s">
        <v>3280</v>
      </c>
      <c r="G235" s="32"/>
      <c r="H235" s="32"/>
      <c r="I235" s="32"/>
      <c r="J235" s="32"/>
      <c r="K235" s="32"/>
      <c r="L235" s="32"/>
      <c r="M235" s="32"/>
      <c r="N235" s="32"/>
      <c r="O235" s="32"/>
      <c r="P235" s="32"/>
      <c r="Q235" s="32"/>
      <c r="R235" s="32"/>
      <c r="S235" s="32"/>
      <c r="T235" s="32"/>
      <c r="U235" s="32"/>
      <c r="V235" s="32"/>
      <c r="W235" s="32"/>
      <c r="X235" s="32"/>
      <c r="Y235" s="32"/>
      <c r="Z235" s="32"/>
    </row>
    <row r="236">
      <c r="A236" s="31" t="s">
        <v>12</v>
      </c>
      <c r="B236" s="31" t="s">
        <v>401</v>
      </c>
      <c r="C236" s="33" t="s">
        <v>419</v>
      </c>
      <c r="D236" s="31" t="s">
        <v>5</v>
      </c>
      <c r="E236" s="31" t="s">
        <v>32</v>
      </c>
      <c r="F236" s="33" t="s">
        <v>3281</v>
      </c>
      <c r="G236" s="32"/>
      <c r="H236" s="32"/>
      <c r="I236" s="32"/>
      <c r="J236" s="32"/>
      <c r="K236" s="32"/>
      <c r="L236" s="32"/>
      <c r="M236" s="32"/>
      <c r="N236" s="32"/>
      <c r="O236" s="32"/>
      <c r="P236" s="32"/>
      <c r="Q236" s="32"/>
      <c r="R236" s="32"/>
      <c r="S236" s="32"/>
      <c r="T236" s="32"/>
      <c r="U236" s="32"/>
      <c r="V236" s="32"/>
      <c r="W236" s="32"/>
      <c r="X236" s="32"/>
      <c r="Y236" s="32"/>
      <c r="Z236" s="32"/>
    </row>
    <row r="237">
      <c r="A237" s="31" t="s">
        <v>12</v>
      </c>
      <c r="B237" s="31" t="s">
        <v>401</v>
      </c>
      <c r="C237" s="33" t="s">
        <v>421</v>
      </c>
      <c r="D237" s="31" t="s">
        <v>5</v>
      </c>
      <c r="E237" s="31" t="s">
        <v>32</v>
      </c>
      <c r="F237" s="33" t="s">
        <v>3282</v>
      </c>
      <c r="G237" s="32"/>
      <c r="H237" s="32"/>
      <c r="I237" s="32"/>
      <c r="J237" s="32"/>
      <c r="K237" s="32"/>
      <c r="L237" s="32"/>
      <c r="M237" s="32"/>
      <c r="N237" s="32"/>
      <c r="O237" s="32"/>
      <c r="P237" s="32"/>
      <c r="Q237" s="32"/>
      <c r="R237" s="32"/>
      <c r="S237" s="32"/>
      <c r="T237" s="32"/>
      <c r="U237" s="32"/>
      <c r="V237" s="32"/>
      <c r="W237" s="32"/>
      <c r="X237" s="32"/>
      <c r="Y237" s="32"/>
      <c r="Z237" s="32"/>
    </row>
    <row r="238">
      <c r="A238" s="31" t="s">
        <v>12</v>
      </c>
      <c r="B238" s="31" t="s">
        <v>401</v>
      </c>
      <c r="C238" s="33" t="s">
        <v>423</v>
      </c>
      <c r="D238" s="31" t="s">
        <v>5</v>
      </c>
      <c r="E238" s="31" t="s">
        <v>32</v>
      </c>
      <c r="F238" s="33" t="s">
        <v>3283</v>
      </c>
      <c r="G238" s="32"/>
      <c r="H238" s="32"/>
      <c r="I238" s="32"/>
      <c r="J238" s="32"/>
      <c r="K238" s="32"/>
      <c r="L238" s="32"/>
      <c r="M238" s="32"/>
      <c r="N238" s="32"/>
      <c r="O238" s="32"/>
      <c r="P238" s="32"/>
      <c r="Q238" s="32"/>
      <c r="R238" s="32"/>
      <c r="S238" s="32"/>
      <c r="T238" s="32"/>
      <c r="U238" s="32"/>
      <c r="V238" s="32"/>
      <c r="W238" s="32"/>
      <c r="X238" s="32"/>
      <c r="Y238" s="32"/>
      <c r="Z238" s="32"/>
    </row>
    <row r="239">
      <c r="A239" s="31" t="s">
        <v>12</v>
      </c>
      <c r="B239" s="31" t="s">
        <v>401</v>
      </c>
      <c r="C239" s="33" t="s">
        <v>425</v>
      </c>
      <c r="D239" s="31" t="s">
        <v>5</v>
      </c>
      <c r="E239" s="31" t="s">
        <v>32</v>
      </c>
      <c r="F239" s="33" t="s">
        <v>3284</v>
      </c>
      <c r="G239" s="32"/>
      <c r="H239" s="32"/>
      <c r="I239" s="32"/>
      <c r="J239" s="32"/>
      <c r="K239" s="32"/>
      <c r="L239" s="32"/>
      <c r="M239" s="32"/>
      <c r="N239" s="32"/>
      <c r="O239" s="32"/>
      <c r="P239" s="32"/>
      <c r="Q239" s="32"/>
      <c r="R239" s="32"/>
      <c r="S239" s="32"/>
      <c r="T239" s="32"/>
      <c r="U239" s="32"/>
      <c r="V239" s="32"/>
      <c r="W239" s="32"/>
      <c r="X239" s="32"/>
      <c r="Y239" s="32"/>
      <c r="Z239" s="32"/>
    </row>
    <row r="240">
      <c r="A240" s="31" t="s">
        <v>12</v>
      </c>
      <c r="B240" s="31" t="s">
        <v>401</v>
      </c>
      <c r="C240" s="33" t="s">
        <v>427</v>
      </c>
      <c r="D240" s="31" t="s">
        <v>5</v>
      </c>
      <c r="E240" s="31" t="s">
        <v>32</v>
      </c>
      <c r="F240" s="33" t="s">
        <v>3285</v>
      </c>
      <c r="G240" s="32"/>
      <c r="H240" s="32"/>
      <c r="I240" s="32"/>
      <c r="J240" s="32"/>
      <c r="K240" s="32"/>
      <c r="L240" s="32"/>
      <c r="M240" s="32"/>
      <c r="N240" s="32"/>
      <c r="O240" s="32"/>
      <c r="P240" s="32"/>
      <c r="Q240" s="32"/>
      <c r="R240" s="32"/>
      <c r="S240" s="32"/>
      <c r="T240" s="32"/>
      <c r="U240" s="32"/>
      <c r="V240" s="32"/>
      <c r="W240" s="32"/>
      <c r="X240" s="32"/>
      <c r="Y240" s="32"/>
      <c r="Z240" s="32"/>
    </row>
    <row r="241">
      <c r="A241" s="31" t="s">
        <v>12</v>
      </c>
      <c r="B241" s="31" t="s">
        <v>401</v>
      </c>
      <c r="C241" s="33" t="s">
        <v>429</v>
      </c>
      <c r="D241" s="31" t="s">
        <v>5</v>
      </c>
      <c r="E241" s="31" t="s">
        <v>32</v>
      </c>
      <c r="F241" s="33" t="s">
        <v>3286</v>
      </c>
      <c r="G241" s="32"/>
      <c r="H241" s="32"/>
      <c r="I241" s="32"/>
      <c r="J241" s="32"/>
      <c r="K241" s="32"/>
      <c r="L241" s="32"/>
      <c r="M241" s="32"/>
      <c r="N241" s="32"/>
      <c r="O241" s="32"/>
      <c r="P241" s="32"/>
      <c r="Q241" s="32"/>
      <c r="R241" s="32"/>
      <c r="S241" s="32"/>
      <c r="T241" s="32"/>
      <c r="U241" s="32"/>
      <c r="V241" s="32"/>
      <c r="W241" s="32"/>
      <c r="X241" s="32"/>
      <c r="Y241" s="32"/>
      <c r="Z241" s="32"/>
    </row>
    <row r="242">
      <c r="A242" s="31" t="s">
        <v>12</v>
      </c>
      <c r="B242" s="31" t="s">
        <v>401</v>
      </c>
      <c r="C242" s="33" t="s">
        <v>323</v>
      </c>
      <c r="D242" s="31" t="s">
        <v>5</v>
      </c>
      <c r="E242" s="31" t="s">
        <v>32</v>
      </c>
      <c r="F242" s="33" t="s">
        <v>3287</v>
      </c>
      <c r="G242" s="32"/>
      <c r="H242" s="32"/>
      <c r="I242" s="32"/>
      <c r="J242" s="32"/>
      <c r="K242" s="32"/>
      <c r="L242" s="32"/>
      <c r="M242" s="32"/>
      <c r="N242" s="32"/>
      <c r="O242" s="32"/>
      <c r="P242" s="32"/>
      <c r="Q242" s="32"/>
      <c r="R242" s="32"/>
      <c r="S242" s="32"/>
      <c r="T242" s="32"/>
      <c r="U242" s="32"/>
      <c r="V242" s="32"/>
      <c r="W242" s="32"/>
      <c r="X242" s="32"/>
      <c r="Y242" s="32"/>
      <c r="Z242" s="32"/>
    </row>
    <row r="243">
      <c r="A243" s="31" t="s">
        <v>12</v>
      </c>
      <c r="B243" s="31" t="s">
        <v>401</v>
      </c>
      <c r="C243" s="33" t="s">
        <v>432</v>
      </c>
      <c r="D243" s="31" t="s">
        <v>5</v>
      </c>
      <c r="E243" s="31" t="s">
        <v>32</v>
      </c>
      <c r="F243" s="33" t="s">
        <v>3288</v>
      </c>
      <c r="G243" s="32"/>
      <c r="H243" s="32"/>
      <c r="I243" s="32"/>
      <c r="J243" s="32"/>
      <c r="K243" s="32"/>
      <c r="L243" s="32"/>
      <c r="M243" s="32"/>
      <c r="N243" s="32"/>
      <c r="O243" s="32"/>
      <c r="P243" s="32"/>
      <c r="Q243" s="32"/>
      <c r="R243" s="32"/>
      <c r="S243" s="32"/>
      <c r="T243" s="32"/>
      <c r="U243" s="32"/>
      <c r="V243" s="32"/>
      <c r="W243" s="32"/>
      <c r="X243" s="32"/>
      <c r="Y243" s="32"/>
      <c r="Z243" s="32"/>
    </row>
    <row r="244">
      <c r="A244" s="31" t="s">
        <v>12</v>
      </c>
      <c r="B244" s="31" t="s">
        <v>401</v>
      </c>
      <c r="C244" s="33" t="s">
        <v>434</v>
      </c>
      <c r="D244" s="31" t="s">
        <v>5</v>
      </c>
      <c r="E244" s="31" t="s">
        <v>32</v>
      </c>
      <c r="F244" s="33" t="s">
        <v>3289</v>
      </c>
      <c r="G244" s="32"/>
      <c r="H244" s="32"/>
      <c r="I244" s="32"/>
      <c r="J244" s="32"/>
      <c r="K244" s="32"/>
      <c r="L244" s="32"/>
      <c r="M244" s="32"/>
      <c r="N244" s="32"/>
      <c r="O244" s="32"/>
      <c r="P244" s="32"/>
      <c r="Q244" s="32"/>
      <c r="R244" s="32"/>
      <c r="S244" s="32"/>
      <c r="T244" s="32"/>
      <c r="U244" s="32"/>
      <c r="V244" s="32"/>
      <c r="W244" s="32"/>
      <c r="X244" s="32"/>
      <c r="Y244" s="32"/>
      <c r="Z244" s="32"/>
    </row>
    <row r="245">
      <c r="A245" s="31" t="s">
        <v>12</v>
      </c>
      <c r="B245" s="31" t="s">
        <v>401</v>
      </c>
      <c r="C245" s="33" t="s">
        <v>436</v>
      </c>
      <c r="D245" s="31" t="s">
        <v>5</v>
      </c>
      <c r="E245" s="31" t="s">
        <v>32</v>
      </c>
      <c r="F245" s="33" t="s">
        <v>3290</v>
      </c>
      <c r="G245" s="32"/>
      <c r="H245" s="32"/>
      <c r="I245" s="32"/>
      <c r="J245" s="32"/>
      <c r="K245" s="32"/>
      <c r="L245" s="32"/>
      <c r="M245" s="32"/>
      <c r="N245" s="32"/>
      <c r="O245" s="32"/>
      <c r="P245" s="32"/>
      <c r="Q245" s="32"/>
      <c r="R245" s="32"/>
      <c r="S245" s="32"/>
      <c r="T245" s="32"/>
      <c r="U245" s="32"/>
      <c r="V245" s="32"/>
      <c r="W245" s="32"/>
      <c r="X245" s="32"/>
      <c r="Y245" s="32"/>
      <c r="Z245" s="32"/>
    </row>
    <row r="246">
      <c r="A246" s="31" t="s">
        <v>12</v>
      </c>
      <c r="B246" s="31" t="s">
        <v>401</v>
      </c>
      <c r="C246" s="33" t="s">
        <v>438</v>
      </c>
      <c r="D246" s="31" t="s">
        <v>5</v>
      </c>
      <c r="E246" s="31" t="s">
        <v>32</v>
      </c>
      <c r="F246" s="33" t="s">
        <v>3291</v>
      </c>
      <c r="G246" s="32"/>
      <c r="H246" s="32"/>
      <c r="I246" s="32"/>
      <c r="J246" s="32"/>
      <c r="K246" s="32"/>
      <c r="L246" s="32"/>
      <c r="M246" s="32"/>
      <c r="N246" s="32"/>
      <c r="O246" s="32"/>
      <c r="P246" s="32"/>
      <c r="Q246" s="32"/>
      <c r="R246" s="32"/>
      <c r="S246" s="32"/>
      <c r="T246" s="32"/>
      <c r="U246" s="32"/>
      <c r="V246" s="32"/>
      <c r="W246" s="32"/>
      <c r="X246" s="32"/>
      <c r="Y246" s="32"/>
      <c r="Z246" s="32"/>
    </row>
    <row r="247">
      <c r="A247" s="31" t="s">
        <v>12</v>
      </c>
      <c r="B247" s="31" t="s">
        <v>401</v>
      </c>
      <c r="C247" s="33" t="s">
        <v>440</v>
      </c>
      <c r="D247" s="31" t="s">
        <v>5</v>
      </c>
      <c r="E247" s="31" t="s">
        <v>32</v>
      </c>
      <c r="F247" s="33" t="s">
        <v>3292</v>
      </c>
      <c r="G247" s="32"/>
      <c r="H247" s="32"/>
      <c r="I247" s="32"/>
      <c r="J247" s="32"/>
      <c r="K247" s="32"/>
      <c r="L247" s="32"/>
      <c r="M247" s="32"/>
      <c r="N247" s="32"/>
      <c r="O247" s="32"/>
      <c r="P247" s="32"/>
      <c r="Q247" s="32"/>
      <c r="R247" s="32"/>
      <c r="S247" s="32"/>
      <c r="T247" s="32"/>
      <c r="U247" s="32"/>
      <c r="V247" s="32"/>
      <c r="W247" s="32"/>
      <c r="X247" s="32"/>
      <c r="Y247" s="32"/>
      <c r="Z247" s="32"/>
    </row>
    <row r="248">
      <c r="A248" s="31" t="s">
        <v>12</v>
      </c>
      <c r="B248" s="31" t="s">
        <v>401</v>
      </c>
      <c r="C248" s="33" t="s">
        <v>442</v>
      </c>
      <c r="D248" s="31" t="s">
        <v>5</v>
      </c>
      <c r="E248" s="31" t="s">
        <v>32</v>
      </c>
      <c r="F248" s="33" t="s">
        <v>3293</v>
      </c>
      <c r="G248" s="32"/>
      <c r="H248" s="32"/>
      <c r="I248" s="32"/>
      <c r="J248" s="32"/>
      <c r="K248" s="32"/>
      <c r="L248" s="32"/>
      <c r="M248" s="32"/>
      <c r="N248" s="32"/>
      <c r="O248" s="32"/>
      <c r="P248" s="32"/>
      <c r="Q248" s="32"/>
      <c r="R248" s="32"/>
      <c r="S248" s="32"/>
      <c r="T248" s="32"/>
      <c r="U248" s="32"/>
      <c r="V248" s="32"/>
      <c r="W248" s="32"/>
      <c r="X248" s="32"/>
      <c r="Y248" s="32"/>
      <c r="Z248" s="32"/>
    </row>
    <row r="249">
      <c r="A249" s="31" t="s">
        <v>12</v>
      </c>
      <c r="B249" s="31" t="s">
        <v>401</v>
      </c>
      <c r="C249" s="33" t="s">
        <v>444</v>
      </c>
      <c r="D249" s="31" t="s">
        <v>5</v>
      </c>
      <c r="E249" s="31" t="s">
        <v>32</v>
      </c>
      <c r="F249" s="33" t="s">
        <v>3294</v>
      </c>
      <c r="G249" s="32"/>
      <c r="H249" s="32"/>
      <c r="I249" s="32"/>
      <c r="J249" s="32"/>
      <c r="K249" s="32"/>
      <c r="L249" s="32"/>
      <c r="M249" s="32"/>
      <c r="N249" s="32"/>
      <c r="O249" s="32"/>
      <c r="P249" s="32"/>
      <c r="Q249" s="32"/>
      <c r="R249" s="32"/>
      <c r="S249" s="32"/>
      <c r="T249" s="32"/>
      <c r="U249" s="32"/>
      <c r="V249" s="32"/>
      <c r="W249" s="32"/>
      <c r="X249" s="32"/>
      <c r="Y249" s="32"/>
      <c r="Z249" s="32"/>
    </row>
    <row r="250">
      <c r="A250" s="31" t="s">
        <v>12</v>
      </c>
      <c r="B250" s="31" t="s">
        <v>401</v>
      </c>
      <c r="C250" s="33" t="s">
        <v>446</v>
      </c>
      <c r="D250" s="31" t="s">
        <v>5</v>
      </c>
      <c r="E250" s="31" t="s">
        <v>32</v>
      </c>
      <c r="F250" s="33" t="s">
        <v>3295</v>
      </c>
      <c r="G250" s="32"/>
      <c r="H250" s="32"/>
      <c r="I250" s="32"/>
      <c r="J250" s="32"/>
      <c r="K250" s="32"/>
      <c r="L250" s="32"/>
      <c r="M250" s="32"/>
      <c r="N250" s="32"/>
      <c r="O250" s="32"/>
      <c r="P250" s="32"/>
      <c r="Q250" s="32"/>
      <c r="R250" s="32"/>
      <c r="S250" s="32"/>
      <c r="T250" s="32"/>
      <c r="U250" s="32"/>
      <c r="V250" s="32"/>
      <c r="W250" s="32"/>
      <c r="X250" s="32"/>
      <c r="Y250" s="32"/>
      <c r="Z250" s="32"/>
    </row>
    <row r="251">
      <c r="A251" s="31" t="s">
        <v>12</v>
      </c>
      <c r="B251" s="31" t="s">
        <v>401</v>
      </c>
      <c r="C251" s="33" t="s">
        <v>448</v>
      </c>
      <c r="D251" s="31" t="s">
        <v>5</v>
      </c>
      <c r="E251" s="31" t="s">
        <v>32</v>
      </c>
      <c r="F251" s="33" t="s">
        <v>3296</v>
      </c>
      <c r="G251" s="32"/>
      <c r="H251" s="32"/>
      <c r="I251" s="32"/>
      <c r="J251" s="32"/>
      <c r="K251" s="32"/>
      <c r="L251" s="32"/>
      <c r="M251" s="32"/>
      <c r="N251" s="32"/>
      <c r="O251" s="32"/>
      <c r="P251" s="32"/>
      <c r="Q251" s="32"/>
      <c r="R251" s="32"/>
      <c r="S251" s="32"/>
      <c r="T251" s="32"/>
      <c r="U251" s="32"/>
      <c r="V251" s="32"/>
      <c r="W251" s="32"/>
      <c r="X251" s="32"/>
      <c r="Y251" s="32"/>
      <c r="Z251" s="32"/>
    </row>
    <row r="252">
      <c r="A252" s="31" t="s">
        <v>13</v>
      </c>
      <c r="B252" s="31" t="s">
        <v>403</v>
      </c>
      <c r="C252" s="33" t="s">
        <v>1129</v>
      </c>
      <c r="D252" s="31" t="s">
        <v>5</v>
      </c>
      <c r="E252" s="31" t="s">
        <v>32</v>
      </c>
      <c r="F252" s="33" t="s">
        <v>3297</v>
      </c>
      <c r="G252" s="32"/>
      <c r="H252" s="32"/>
      <c r="I252" s="32"/>
      <c r="J252" s="32"/>
      <c r="K252" s="32"/>
      <c r="L252" s="32"/>
      <c r="M252" s="32"/>
      <c r="N252" s="32"/>
      <c r="O252" s="32"/>
      <c r="P252" s="32"/>
      <c r="Q252" s="32"/>
      <c r="R252" s="32"/>
      <c r="S252" s="32"/>
      <c r="T252" s="32"/>
      <c r="U252" s="32"/>
      <c r="V252" s="32"/>
      <c r="W252" s="32"/>
      <c r="X252" s="32"/>
      <c r="Y252" s="32"/>
      <c r="Z252" s="32"/>
    </row>
    <row r="253">
      <c r="A253" s="31" t="s">
        <v>13</v>
      </c>
      <c r="B253" s="31" t="s">
        <v>403</v>
      </c>
      <c r="C253" s="33" t="s">
        <v>1130</v>
      </c>
      <c r="D253" s="31" t="s">
        <v>5</v>
      </c>
      <c r="E253" s="31" t="s">
        <v>32</v>
      </c>
      <c r="F253" s="33" t="s">
        <v>3298</v>
      </c>
      <c r="G253" s="32"/>
      <c r="H253" s="32"/>
      <c r="I253" s="32"/>
      <c r="J253" s="32"/>
      <c r="K253" s="32"/>
      <c r="L253" s="32"/>
      <c r="M253" s="32"/>
      <c r="N253" s="32"/>
      <c r="O253" s="32"/>
      <c r="P253" s="32"/>
      <c r="Q253" s="32"/>
      <c r="R253" s="32"/>
      <c r="S253" s="32"/>
      <c r="T253" s="32"/>
      <c r="U253" s="32"/>
      <c r="V253" s="32"/>
      <c r="W253" s="32"/>
      <c r="X253" s="32"/>
      <c r="Y253" s="32"/>
      <c r="Z253" s="32"/>
    </row>
    <row r="254">
      <c r="A254" s="31" t="s">
        <v>13</v>
      </c>
      <c r="B254" s="31" t="s">
        <v>403</v>
      </c>
      <c r="C254" s="33" t="s">
        <v>1131</v>
      </c>
      <c r="D254" s="31" t="s">
        <v>5</v>
      </c>
      <c r="E254" s="31" t="s">
        <v>32</v>
      </c>
      <c r="F254" s="33" t="s">
        <v>3299</v>
      </c>
      <c r="G254" s="32"/>
      <c r="H254" s="32"/>
      <c r="I254" s="32"/>
      <c r="J254" s="32"/>
      <c r="K254" s="32"/>
      <c r="L254" s="32"/>
      <c r="M254" s="32"/>
      <c r="N254" s="32"/>
      <c r="O254" s="32"/>
      <c r="P254" s="32"/>
      <c r="Q254" s="32"/>
      <c r="R254" s="32"/>
      <c r="S254" s="32"/>
      <c r="T254" s="32"/>
      <c r="U254" s="32"/>
      <c r="V254" s="32"/>
      <c r="W254" s="32"/>
      <c r="X254" s="32"/>
      <c r="Y254" s="32"/>
      <c r="Z254" s="32"/>
    </row>
    <row r="255">
      <c r="A255" s="31" t="s">
        <v>13</v>
      </c>
      <c r="B255" s="31" t="s">
        <v>403</v>
      </c>
      <c r="C255" s="33" t="s">
        <v>1132</v>
      </c>
      <c r="D255" s="31" t="s">
        <v>5</v>
      </c>
      <c r="E255" s="31" t="s">
        <v>32</v>
      </c>
      <c r="F255" s="33" t="s">
        <v>3300</v>
      </c>
      <c r="G255" s="32"/>
      <c r="H255" s="32"/>
      <c r="I255" s="32"/>
      <c r="J255" s="32"/>
      <c r="K255" s="32"/>
      <c r="L255" s="32"/>
      <c r="M255" s="32"/>
      <c r="N255" s="32"/>
      <c r="O255" s="32"/>
      <c r="P255" s="32"/>
      <c r="Q255" s="32"/>
      <c r="R255" s="32"/>
      <c r="S255" s="32"/>
      <c r="T255" s="32"/>
      <c r="U255" s="32"/>
      <c r="V255" s="32"/>
      <c r="W255" s="32"/>
      <c r="X255" s="32"/>
      <c r="Y255" s="32"/>
      <c r="Z255" s="32"/>
    </row>
    <row r="256">
      <c r="A256" s="31" t="s">
        <v>13</v>
      </c>
      <c r="B256" s="31" t="s">
        <v>403</v>
      </c>
      <c r="C256" s="33" t="s">
        <v>409</v>
      </c>
      <c r="D256" s="31" t="s">
        <v>5</v>
      </c>
      <c r="E256" s="31" t="s">
        <v>32</v>
      </c>
      <c r="F256" s="33" t="s">
        <v>3301</v>
      </c>
      <c r="G256" s="32"/>
      <c r="H256" s="32"/>
      <c r="I256" s="32"/>
      <c r="J256" s="32"/>
      <c r="K256" s="32"/>
      <c r="L256" s="32"/>
      <c r="M256" s="32"/>
      <c r="N256" s="32"/>
      <c r="O256" s="32"/>
      <c r="P256" s="32"/>
      <c r="Q256" s="32"/>
      <c r="R256" s="32"/>
      <c r="S256" s="32"/>
      <c r="T256" s="32"/>
      <c r="U256" s="32"/>
      <c r="V256" s="32"/>
      <c r="W256" s="32"/>
      <c r="X256" s="32"/>
      <c r="Y256" s="32"/>
      <c r="Z256" s="32"/>
    </row>
    <row r="257">
      <c r="A257" s="31" t="s">
        <v>13</v>
      </c>
      <c r="B257" s="31" t="s">
        <v>403</v>
      </c>
      <c r="C257" s="33" t="s">
        <v>411</v>
      </c>
      <c r="D257" s="31" t="s">
        <v>5</v>
      </c>
      <c r="E257" s="31" t="s">
        <v>32</v>
      </c>
      <c r="F257" s="33" t="s">
        <v>3302</v>
      </c>
      <c r="G257" s="32"/>
      <c r="H257" s="32"/>
      <c r="I257" s="32"/>
      <c r="J257" s="32"/>
      <c r="K257" s="32"/>
      <c r="L257" s="32"/>
      <c r="M257" s="32"/>
      <c r="N257" s="32"/>
      <c r="O257" s="32"/>
      <c r="P257" s="32"/>
      <c r="Q257" s="32"/>
      <c r="R257" s="32"/>
      <c r="S257" s="32"/>
      <c r="T257" s="32"/>
      <c r="U257" s="32"/>
      <c r="V257" s="32"/>
      <c r="W257" s="32"/>
      <c r="X257" s="32"/>
      <c r="Y257" s="32"/>
      <c r="Z257" s="32"/>
    </row>
    <row r="258">
      <c r="A258" s="31" t="s">
        <v>13</v>
      </c>
      <c r="B258" s="31" t="s">
        <v>403</v>
      </c>
      <c r="C258" s="33" t="s">
        <v>413</v>
      </c>
      <c r="D258" s="31" t="s">
        <v>5</v>
      </c>
      <c r="E258" s="31" t="s">
        <v>32</v>
      </c>
      <c r="F258" s="33" t="s">
        <v>3303</v>
      </c>
      <c r="G258" s="32"/>
      <c r="H258" s="32"/>
      <c r="I258" s="32"/>
      <c r="J258" s="32"/>
      <c r="K258" s="32"/>
      <c r="L258" s="32"/>
      <c r="M258" s="32"/>
      <c r="N258" s="32"/>
      <c r="O258" s="32"/>
      <c r="P258" s="32"/>
      <c r="Q258" s="32"/>
      <c r="R258" s="32"/>
      <c r="S258" s="32"/>
      <c r="T258" s="32"/>
      <c r="U258" s="32"/>
      <c r="V258" s="32"/>
      <c r="W258" s="32"/>
      <c r="X258" s="32"/>
      <c r="Y258" s="32"/>
      <c r="Z258" s="32"/>
    </row>
    <row r="259">
      <c r="A259" s="31" t="s">
        <v>13</v>
      </c>
      <c r="B259" s="31" t="s">
        <v>403</v>
      </c>
      <c r="C259" s="33" t="s">
        <v>415</v>
      </c>
      <c r="D259" s="31" t="s">
        <v>5</v>
      </c>
      <c r="E259" s="31" t="s">
        <v>32</v>
      </c>
      <c r="F259" s="33" t="s">
        <v>3304</v>
      </c>
      <c r="G259" s="32"/>
      <c r="H259" s="32"/>
      <c r="I259" s="32"/>
      <c r="J259" s="32"/>
      <c r="K259" s="32"/>
      <c r="L259" s="32"/>
      <c r="M259" s="32"/>
      <c r="N259" s="32"/>
      <c r="O259" s="32"/>
      <c r="P259" s="32"/>
      <c r="Q259" s="32"/>
      <c r="R259" s="32"/>
      <c r="S259" s="32"/>
      <c r="T259" s="32"/>
      <c r="U259" s="32"/>
      <c r="V259" s="32"/>
      <c r="W259" s="32"/>
      <c r="X259" s="32"/>
      <c r="Y259" s="32"/>
      <c r="Z259" s="32"/>
    </row>
    <row r="260">
      <c r="A260" s="31" t="s">
        <v>13</v>
      </c>
      <c r="B260" s="31" t="s">
        <v>403</v>
      </c>
      <c r="C260" s="33" t="s">
        <v>417</v>
      </c>
      <c r="D260" s="31" t="s">
        <v>5</v>
      </c>
      <c r="E260" s="31" t="s">
        <v>32</v>
      </c>
      <c r="F260" s="33" t="s">
        <v>3305</v>
      </c>
      <c r="G260" s="32"/>
      <c r="H260" s="32"/>
      <c r="I260" s="32"/>
      <c r="J260" s="32"/>
      <c r="K260" s="32"/>
      <c r="L260" s="32"/>
      <c r="M260" s="32"/>
      <c r="N260" s="32"/>
      <c r="O260" s="32"/>
      <c r="P260" s="32"/>
      <c r="Q260" s="32"/>
      <c r="R260" s="32"/>
      <c r="S260" s="32"/>
      <c r="T260" s="32"/>
      <c r="U260" s="32"/>
      <c r="V260" s="32"/>
      <c r="W260" s="32"/>
      <c r="X260" s="32"/>
      <c r="Y260" s="32"/>
      <c r="Z260" s="32"/>
    </row>
    <row r="261">
      <c r="A261" s="31" t="s">
        <v>13</v>
      </c>
      <c r="B261" s="31" t="s">
        <v>403</v>
      </c>
      <c r="C261" s="33" t="s">
        <v>419</v>
      </c>
      <c r="D261" s="31" t="s">
        <v>5</v>
      </c>
      <c r="E261" s="31" t="s">
        <v>32</v>
      </c>
      <c r="F261" s="33" t="s">
        <v>3306</v>
      </c>
      <c r="G261" s="32"/>
      <c r="H261" s="32"/>
      <c r="I261" s="32"/>
      <c r="J261" s="32"/>
      <c r="K261" s="32"/>
      <c r="L261" s="32"/>
      <c r="M261" s="32"/>
      <c r="N261" s="32"/>
      <c r="O261" s="32"/>
      <c r="P261" s="32"/>
      <c r="Q261" s="32"/>
      <c r="R261" s="32"/>
      <c r="S261" s="32"/>
      <c r="T261" s="32"/>
      <c r="U261" s="32"/>
      <c r="V261" s="32"/>
      <c r="W261" s="32"/>
      <c r="X261" s="32"/>
      <c r="Y261" s="32"/>
      <c r="Z261" s="32"/>
    </row>
    <row r="262">
      <c r="A262" s="31" t="s">
        <v>13</v>
      </c>
      <c r="B262" s="31" t="s">
        <v>403</v>
      </c>
      <c r="C262" s="33" t="s">
        <v>421</v>
      </c>
      <c r="D262" s="31" t="s">
        <v>5</v>
      </c>
      <c r="E262" s="31" t="s">
        <v>32</v>
      </c>
      <c r="F262" s="33" t="s">
        <v>3307</v>
      </c>
      <c r="G262" s="32"/>
      <c r="H262" s="32"/>
      <c r="I262" s="32"/>
      <c r="J262" s="32"/>
      <c r="K262" s="32"/>
      <c r="L262" s="32"/>
      <c r="M262" s="32"/>
      <c r="N262" s="32"/>
      <c r="O262" s="32"/>
      <c r="P262" s="32"/>
      <c r="Q262" s="32"/>
      <c r="R262" s="32"/>
      <c r="S262" s="32"/>
      <c r="T262" s="32"/>
      <c r="U262" s="32"/>
      <c r="V262" s="32"/>
      <c r="W262" s="32"/>
      <c r="X262" s="32"/>
      <c r="Y262" s="32"/>
      <c r="Z262" s="32"/>
    </row>
    <row r="263">
      <c r="A263" s="31" t="s">
        <v>13</v>
      </c>
      <c r="B263" s="31" t="s">
        <v>403</v>
      </c>
      <c r="C263" s="33" t="s">
        <v>423</v>
      </c>
      <c r="D263" s="31" t="s">
        <v>5</v>
      </c>
      <c r="E263" s="31" t="s">
        <v>32</v>
      </c>
      <c r="F263" s="33" t="s">
        <v>3308</v>
      </c>
      <c r="G263" s="32"/>
      <c r="H263" s="32"/>
      <c r="I263" s="32"/>
      <c r="J263" s="32"/>
      <c r="K263" s="32"/>
      <c r="L263" s="32"/>
      <c r="M263" s="32"/>
      <c r="N263" s="32"/>
      <c r="O263" s="32"/>
      <c r="P263" s="32"/>
      <c r="Q263" s="32"/>
      <c r="R263" s="32"/>
      <c r="S263" s="32"/>
      <c r="T263" s="32"/>
      <c r="U263" s="32"/>
      <c r="V263" s="32"/>
      <c r="W263" s="32"/>
      <c r="X263" s="32"/>
      <c r="Y263" s="32"/>
      <c r="Z263" s="32"/>
    </row>
    <row r="264">
      <c r="A264" s="31" t="s">
        <v>13</v>
      </c>
      <c r="B264" s="31" t="s">
        <v>403</v>
      </c>
      <c r="C264" s="33" t="s">
        <v>425</v>
      </c>
      <c r="D264" s="31" t="s">
        <v>5</v>
      </c>
      <c r="E264" s="31" t="s">
        <v>32</v>
      </c>
      <c r="F264" s="33" t="s">
        <v>3309</v>
      </c>
      <c r="G264" s="32"/>
      <c r="H264" s="32"/>
      <c r="I264" s="32"/>
      <c r="J264" s="32"/>
      <c r="K264" s="32"/>
      <c r="L264" s="32"/>
      <c r="M264" s="32"/>
      <c r="N264" s="32"/>
      <c r="O264" s="32"/>
      <c r="P264" s="32"/>
      <c r="Q264" s="32"/>
      <c r="R264" s="32"/>
      <c r="S264" s="32"/>
      <c r="T264" s="32"/>
      <c r="U264" s="32"/>
      <c r="V264" s="32"/>
      <c r="W264" s="32"/>
      <c r="X264" s="32"/>
      <c r="Y264" s="32"/>
      <c r="Z264" s="32"/>
    </row>
    <row r="265">
      <c r="A265" s="31" t="s">
        <v>13</v>
      </c>
      <c r="B265" s="31" t="s">
        <v>403</v>
      </c>
      <c r="C265" s="33" t="s">
        <v>427</v>
      </c>
      <c r="D265" s="31" t="s">
        <v>5</v>
      </c>
      <c r="E265" s="31" t="s">
        <v>32</v>
      </c>
      <c r="F265" s="33" t="s">
        <v>3310</v>
      </c>
      <c r="G265" s="32"/>
      <c r="H265" s="32"/>
      <c r="I265" s="32"/>
      <c r="J265" s="32"/>
      <c r="K265" s="32"/>
      <c r="L265" s="32"/>
      <c r="M265" s="32"/>
      <c r="N265" s="32"/>
      <c r="O265" s="32"/>
      <c r="P265" s="32"/>
      <c r="Q265" s="32"/>
      <c r="R265" s="32"/>
      <c r="S265" s="32"/>
      <c r="T265" s="32"/>
      <c r="U265" s="32"/>
      <c r="V265" s="32"/>
      <c r="W265" s="32"/>
      <c r="X265" s="32"/>
      <c r="Y265" s="32"/>
      <c r="Z265" s="32"/>
    </row>
    <row r="266">
      <c r="A266" s="31" t="s">
        <v>13</v>
      </c>
      <c r="B266" s="31" t="s">
        <v>403</v>
      </c>
      <c r="C266" s="33" t="s">
        <v>429</v>
      </c>
      <c r="D266" s="31" t="s">
        <v>5</v>
      </c>
      <c r="E266" s="31" t="s">
        <v>32</v>
      </c>
      <c r="F266" s="33" t="s">
        <v>3311</v>
      </c>
      <c r="G266" s="32"/>
      <c r="H266" s="32"/>
      <c r="I266" s="32"/>
      <c r="J266" s="32"/>
      <c r="K266" s="32"/>
      <c r="L266" s="32"/>
      <c r="M266" s="32"/>
      <c r="N266" s="32"/>
      <c r="O266" s="32"/>
      <c r="P266" s="32"/>
      <c r="Q266" s="32"/>
      <c r="R266" s="32"/>
      <c r="S266" s="32"/>
      <c r="T266" s="32"/>
      <c r="U266" s="32"/>
      <c r="V266" s="32"/>
      <c r="W266" s="32"/>
      <c r="X266" s="32"/>
      <c r="Y266" s="32"/>
      <c r="Z266" s="32"/>
    </row>
    <row r="267">
      <c r="A267" s="31" t="s">
        <v>13</v>
      </c>
      <c r="B267" s="31" t="s">
        <v>403</v>
      </c>
      <c r="C267" s="33" t="s">
        <v>323</v>
      </c>
      <c r="D267" s="31" t="s">
        <v>5</v>
      </c>
      <c r="E267" s="31" t="s">
        <v>32</v>
      </c>
      <c r="F267" s="33" t="s">
        <v>3312</v>
      </c>
      <c r="G267" s="32"/>
      <c r="H267" s="32"/>
      <c r="I267" s="32"/>
      <c r="J267" s="32"/>
      <c r="K267" s="32"/>
      <c r="L267" s="32"/>
      <c r="M267" s="32"/>
      <c r="N267" s="32"/>
      <c r="O267" s="32"/>
      <c r="P267" s="32"/>
      <c r="Q267" s="32"/>
      <c r="R267" s="32"/>
      <c r="S267" s="32"/>
      <c r="T267" s="32"/>
      <c r="U267" s="32"/>
      <c r="V267" s="32"/>
      <c r="W267" s="32"/>
      <c r="X267" s="32"/>
      <c r="Y267" s="32"/>
      <c r="Z267" s="32"/>
    </row>
    <row r="268">
      <c r="A268" s="31" t="s">
        <v>13</v>
      </c>
      <c r="B268" s="31" t="s">
        <v>403</v>
      </c>
      <c r="C268" s="33" t="s">
        <v>432</v>
      </c>
      <c r="D268" s="31" t="s">
        <v>5</v>
      </c>
      <c r="E268" s="31" t="s">
        <v>32</v>
      </c>
      <c r="F268" s="33" t="s">
        <v>3313</v>
      </c>
      <c r="G268" s="32"/>
      <c r="H268" s="32"/>
      <c r="I268" s="32"/>
      <c r="J268" s="32"/>
      <c r="K268" s="32"/>
      <c r="L268" s="32"/>
      <c r="M268" s="32"/>
      <c r="N268" s="32"/>
      <c r="O268" s="32"/>
      <c r="P268" s="32"/>
      <c r="Q268" s="32"/>
      <c r="R268" s="32"/>
      <c r="S268" s="32"/>
      <c r="T268" s="32"/>
      <c r="U268" s="32"/>
      <c r="V268" s="32"/>
      <c r="W268" s="32"/>
      <c r="X268" s="32"/>
      <c r="Y268" s="32"/>
      <c r="Z268" s="32"/>
    </row>
    <row r="269">
      <c r="A269" s="31" t="s">
        <v>13</v>
      </c>
      <c r="B269" s="31" t="s">
        <v>403</v>
      </c>
      <c r="C269" s="33" t="s">
        <v>434</v>
      </c>
      <c r="D269" s="31" t="s">
        <v>5</v>
      </c>
      <c r="E269" s="31" t="s">
        <v>32</v>
      </c>
      <c r="F269" s="33" t="s">
        <v>3314</v>
      </c>
      <c r="G269" s="32"/>
      <c r="H269" s="32"/>
      <c r="I269" s="32"/>
      <c r="J269" s="32"/>
      <c r="K269" s="32"/>
      <c r="L269" s="32"/>
      <c r="M269" s="32"/>
      <c r="N269" s="32"/>
      <c r="O269" s="32"/>
      <c r="P269" s="32"/>
      <c r="Q269" s="32"/>
      <c r="R269" s="32"/>
      <c r="S269" s="32"/>
      <c r="T269" s="32"/>
      <c r="U269" s="32"/>
      <c r="V269" s="32"/>
      <c r="W269" s="32"/>
      <c r="X269" s="32"/>
      <c r="Y269" s="32"/>
      <c r="Z269" s="32"/>
    </row>
    <row r="270">
      <c r="A270" s="31" t="s">
        <v>13</v>
      </c>
      <c r="B270" s="31" t="s">
        <v>403</v>
      </c>
      <c r="C270" s="33" t="s">
        <v>436</v>
      </c>
      <c r="D270" s="31" t="s">
        <v>5</v>
      </c>
      <c r="E270" s="31" t="s">
        <v>32</v>
      </c>
      <c r="F270" s="33" t="s">
        <v>3315</v>
      </c>
      <c r="G270" s="32"/>
      <c r="H270" s="32"/>
      <c r="I270" s="32"/>
      <c r="J270" s="32"/>
      <c r="K270" s="32"/>
      <c r="L270" s="32"/>
      <c r="M270" s="32"/>
      <c r="N270" s="32"/>
      <c r="O270" s="32"/>
      <c r="P270" s="32"/>
      <c r="Q270" s="32"/>
      <c r="R270" s="32"/>
      <c r="S270" s="32"/>
      <c r="T270" s="32"/>
      <c r="U270" s="32"/>
      <c r="V270" s="32"/>
      <c r="W270" s="32"/>
      <c r="X270" s="32"/>
      <c r="Y270" s="32"/>
      <c r="Z270" s="32"/>
    </row>
    <row r="271">
      <c r="A271" s="31" t="s">
        <v>13</v>
      </c>
      <c r="B271" s="31" t="s">
        <v>403</v>
      </c>
      <c r="C271" s="33" t="s">
        <v>438</v>
      </c>
      <c r="D271" s="31" t="s">
        <v>5</v>
      </c>
      <c r="E271" s="31" t="s">
        <v>32</v>
      </c>
      <c r="F271" s="33" t="s">
        <v>3316</v>
      </c>
      <c r="G271" s="32"/>
      <c r="H271" s="32"/>
      <c r="I271" s="32"/>
      <c r="J271" s="32"/>
      <c r="K271" s="32"/>
      <c r="L271" s="32"/>
      <c r="M271" s="32"/>
      <c r="N271" s="32"/>
      <c r="O271" s="32"/>
      <c r="P271" s="32"/>
      <c r="Q271" s="32"/>
      <c r="R271" s="32"/>
      <c r="S271" s="32"/>
      <c r="T271" s="32"/>
      <c r="U271" s="32"/>
      <c r="V271" s="32"/>
      <c r="W271" s="32"/>
      <c r="X271" s="32"/>
      <c r="Y271" s="32"/>
      <c r="Z271" s="32"/>
    </row>
    <row r="272">
      <c r="A272" s="31" t="s">
        <v>13</v>
      </c>
      <c r="B272" s="31" t="s">
        <v>403</v>
      </c>
      <c r="C272" s="33" t="s">
        <v>440</v>
      </c>
      <c r="D272" s="31" t="s">
        <v>5</v>
      </c>
      <c r="E272" s="31" t="s">
        <v>32</v>
      </c>
      <c r="F272" s="33" t="s">
        <v>3317</v>
      </c>
      <c r="G272" s="32"/>
      <c r="H272" s="32"/>
      <c r="I272" s="32"/>
      <c r="J272" s="32"/>
      <c r="K272" s="32"/>
      <c r="L272" s="32"/>
      <c r="M272" s="32"/>
      <c r="N272" s="32"/>
      <c r="O272" s="32"/>
      <c r="P272" s="32"/>
      <c r="Q272" s="32"/>
      <c r="R272" s="32"/>
      <c r="S272" s="32"/>
      <c r="T272" s="32"/>
      <c r="U272" s="32"/>
      <c r="V272" s="32"/>
      <c r="W272" s="32"/>
      <c r="X272" s="32"/>
      <c r="Y272" s="32"/>
      <c r="Z272" s="32"/>
    </row>
    <row r="273">
      <c r="A273" s="31" t="s">
        <v>13</v>
      </c>
      <c r="B273" s="31" t="s">
        <v>403</v>
      </c>
      <c r="C273" s="33" t="s">
        <v>442</v>
      </c>
      <c r="D273" s="31" t="s">
        <v>5</v>
      </c>
      <c r="E273" s="31" t="s">
        <v>32</v>
      </c>
      <c r="F273" s="33" t="s">
        <v>3318</v>
      </c>
      <c r="G273" s="32"/>
      <c r="H273" s="32"/>
      <c r="I273" s="32"/>
      <c r="J273" s="32"/>
      <c r="K273" s="32"/>
      <c r="L273" s="32"/>
      <c r="M273" s="32"/>
      <c r="N273" s="32"/>
      <c r="O273" s="32"/>
      <c r="P273" s="32"/>
      <c r="Q273" s="32"/>
      <c r="R273" s="32"/>
      <c r="S273" s="32"/>
      <c r="T273" s="32"/>
      <c r="U273" s="32"/>
      <c r="V273" s="32"/>
      <c r="W273" s="32"/>
      <c r="X273" s="32"/>
      <c r="Y273" s="32"/>
      <c r="Z273" s="32"/>
    </row>
    <row r="274">
      <c r="A274" s="31" t="s">
        <v>13</v>
      </c>
      <c r="B274" s="31" t="s">
        <v>403</v>
      </c>
      <c r="C274" s="33" t="s">
        <v>444</v>
      </c>
      <c r="D274" s="31" t="s">
        <v>5</v>
      </c>
      <c r="E274" s="31" t="s">
        <v>32</v>
      </c>
      <c r="F274" s="33" t="s">
        <v>3319</v>
      </c>
      <c r="G274" s="32"/>
      <c r="H274" s="32"/>
      <c r="I274" s="32"/>
      <c r="J274" s="32"/>
      <c r="K274" s="32"/>
      <c r="L274" s="32"/>
      <c r="M274" s="32"/>
      <c r="N274" s="32"/>
      <c r="O274" s="32"/>
      <c r="P274" s="32"/>
      <c r="Q274" s="32"/>
      <c r="R274" s="32"/>
      <c r="S274" s="32"/>
      <c r="T274" s="32"/>
      <c r="U274" s="32"/>
      <c r="V274" s="32"/>
      <c r="W274" s="32"/>
      <c r="X274" s="32"/>
      <c r="Y274" s="32"/>
      <c r="Z274" s="32"/>
    </row>
    <row r="275">
      <c r="A275" s="31" t="s">
        <v>13</v>
      </c>
      <c r="B275" s="31" t="s">
        <v>403</v>
      </c>
      <c r="C275" s="33" t="s">
        <v>446</v>
      </c>
      <c r="D275" s="31" t="s">
        <v>5</v>
      </c>
      <c r="E275" s="31" t="s">
        <v>32</v>
      </c>
      <c r="F275" s="33" t="s">
        <v>3320</v>
      </c>
      <c r="G275" s="32"/>
      <c r="H275" s="32"/>
      <c r="I275" s="32"/>
      <c r="J275" s="32"/>
      <c r="K275" s="32"/>
      <c r="L275" s="32"/>
      <c r="M275" s="32"/>
      <c r="N275" s="32"/>
      <c r="O275" s="32"/>
      <c r="P275" s="32"/>
      <c r="Q275" s="32"/>
      <c r="R275" s="32"/>
      <c r="S275" s="32"/>
      <c r="T275" s="32"/>
      <c r="U275" s="32"/>
      <c r="V275" s="32"/>
      <c r="W275" s="32"/>
      <c r="X275" s="32"/>
      <c r="Y275" s="32"/>
      <c r="Z275" s="32"/>
    </row>
    <row r="276">
      <c r="A276" s="31" t="s">
        <v>13</v>
      </c>
      <c r="B276" s="31" t="s">
        <v>403</v>
      </c>
      <c r="C276" s="33" t="s">
        <v>448</v>
      </c>
      <c r="D276" s="31" t="s">
        <v>5</v>
      </c>
      <c r="E276" s="31" t="s">
        <v>32</v>
      </c>
      <c r="F276" s="33" t="s">
        <v>3321</v>
      </c>
      <c r="G276" s="32"/>
      <c r="H276" s="32"/>
      <c r="I276" s="32"/>
      <c r="J276" s="32"/>
      <c r="K276" s="32"/>
      <c r="L276" s="32"/>
      <c r="M276" s="32"/>
      <c r="N276" s="32"/>
      <c r="O276" s="32"/>
      <c r="P276" s="32"/>
      <c r="Q276" s="32"/>
      <c r="R276" s="32"/>
      <c r="S276" s="32"/>
      <c r="T276" s="32"/>
      <c r="U276" s="32"/>
      <c r="V276" s="32"/>
      <c r="W276" s="32"/>
      <c r="X276" s="32"/>
      <c r="Y276" s="32"/>
      <c r="Z276" s="32"/>
    </row>
    <row r="277">
      <c r="A277" s="31" t="s">
        <v>14</v>
      </c>
      <c r="B277" s="31" t="s">
        <v>395</v>
      </c>
      <c r="C277" s="33" t="s">
        <v>1129</v>
      </c>
      <c r="D277" s="31" t="s">
        <v>5</v>
      </c>
      <c r="E277" s="31" t="s">
        <v>32</v>
      </c>
      <c r="F277" s="33" t="s">
        <v>3322</v>
      </c>
      <c r="G277" s="32"/>
      <c r="H277" s="32"/>
      <c r="I277" s="32"/>
      <c r="J277" s="32"/>
      <c r="K277" s="32"/>
      <c r="L277" s="32"/>
      <c r="M277" s="32"/>
      <c r="N277" s="32"/>
      <c r="O277" s="32"/>
      <c r="P277" s="32"/>
      <c r="Q277" s="32"/>
      <c r="R277" s="32"/>
      <c r="S277" s="32"/>
      <c r="T277" s="32"/>
      <c r="U277" s="32"/>
      <c r="V277" s="32"/>
      <c r="W277" s="32"/>
      <c r="X277" s="32"/>
      <c r="Y277" s="32"/>
      <c r="Z277" s="32"/>
    </row>
    <row r="278">
      <c r="A278" s="31" t="s">
        <v>14</v>
      </c>
      <c r="B278" s="31" t="s">
        <v>395</v>
      </c>
      <c r="C278" s="33" t="s">
        <v>1130</v>
      </c>
      <c r="D278" s="31" t="s">
        <v>5</v>
      </c>
      <c r="E278" s="31" t="s">
        <v>32</v>
      </c>
      <c r="F278" s="33" t="s">
        <v>3323</v>
      </c>
      <c r="G278" s="32"/>
      <c r="H278" s="32"/>
      <c r="I278" s="32"/>
      <c r="J278" s="32"/>
      <c r="K278" s="32"/>
      <c r="L278" s="32"/>
      <c r="M278" s="32"/>
      <c r="N278" s="32"/>
      <c r="O278" s="32"/>
      <c r="P278" s="32"/>
      <c r="Q278" s="32"/>
      <c r="R278" s="32"/>
      <c r="S278" s="32"/>
      <c r="T278" s="32"/>
      <c r="U278" s="32"/>
      <c r="V278" s="32"/>
      <c r="W278" s="32"/>
      <c r="X278" s="32"/>
      <c r="Y278" s="32"/>
      <c r="Z278" s="32"/>
    </row>
    <row r="279">
      <c r="A279" s="31" t="s">
        <v>14</v>
      </c>
      <c r="B279" s="31" t="s">
        <v>395</v>
      </c>
      <c r="C279" s="33" t="s">
        <v>1131</v>
      </c>
      <c r="D279" s="31" t="s">
        <v>5</v>
      </c>
      <c r="E279" s="31" t="s">
        <v>32</v>
      </c>
      <c r="F279" s="33" t="s">
        <v>3324</v>
      </c>
      <c r="G279" s="32"/>
      <c r="H279" s="32"/>
      <c r="I279" s="32"/>
      <c r="J279" s="32"/>
      <c r="K279" s="32"/>
      <c r="L279" s="32"/>
      <c r="M279" s="32"/>
      <c r="N279" s="32"/>
      <c r="O279" s="32"/>
      <c r="P279" s="32"/>
      <c r="Q279" s="32"/>
      <c r="R279" s="32"/>
      <c r="S279" s="32"/>
      <c r="T279" s="32"/>
      <c r="U279" s="32"/>
      <c r="V279" s="32"/>
      <c r="W279" s="32"/>
      <c r="X279" s="32"/>
      <c r="Y279" s="32"/>
      <c r="Z279" s="32"/>
    </row>
    <row r="280">
      <c r="A280" s="31" t="s">
        <v>14</v>
      </c>
      <c r="B280" s="31" t="s">
        <v>395</v>
      </c>
      <c r="C280" s="33" t="s">
        <v>1132</v>
      </c>
      <c r="D280" s="31" t="s">
        <v>5</v>
      </c>
      <c r="E280" s="31" t="s">
        <v>32</v>
      </c>
      <c r="F280" s="33" t="s">
        <v>3325</v>
      </c>
      <c r="G280" s="32"/>
      <c r="H280" s="32"/>
      <c r="I280" s="32"/>
      <c r="J280" s="32"/>
      <c r="K280" s="32"/>
      <c r="L280" s="32"/>
      <c r="M280" s="32"/>
      <c r="N280" s="32"/>
      <c r="O280" s="32"/>
      <c r="P280" s="32"/>
      <c r="Q280" s="32"/>
      <c r="R280" s="32"/>
      <c r="S280" s="32"/>
      <c r="T280" s="32"/>
      <c r="U280" s="32"/>
      <c r="V280" s="32"/>
      <c r="W280" s="32"/>
      <c r="X280" s="32"/>
      <c r="Y280" s="32"/>
      <c r="Z280" s="32"/>
    </row>
    <row r="281">
      <c r="A281" s="31" t="s">
        <v>14</v>
      </c>
      <c r="B281" s="31" t="s">
        <v>395</v>
      </c>
      <c r="C281" s="33" t="s">
        <v>409</v>
      </c>
      <c r="D281" s="31" t="s">
        <v>5</v>
      </c>
      <c r="E281" s="31" t="s">
        <v>32</v>
      </c>
      <c r="F281" s="33" t="s">
        <v>3326</v>
      </c>
      <c r="G281" s="32"/>
      <c r="H281" s="32"/>
      <c r="I281" s="32"/>
      <c r="J281" s="32"/>
      <c r="K281" s="32"/>
      <c r="L281" s="32"/>
      <c r="M281" s="32"/>
      <c r="N281" s="32"/>
      <c r="O281" s="32"/>
      <c r="P281" s="32"/>
      <c r="Q281" s="32"/>
      <c r="R281" s="32"/>
      <c r="S281" s="32"/>
      <c r="T281" s="32"/>
      <c r="U281" s="32"/>
      <c r="V281" s="32"/>
      <c r="W281" s="32"/>
      <c r="X281" s="32"/>
      <c r="Y281" s="32"/>
      <c r="Z281" s="32"/>
    </row>
    <row r="282">
      <c r="A282" s="31" t="s">
        <v>14</v>
      </c>
      <c r="B282" s="31" t="s">
        <v>395</v>
      </c>
      <c r="C282" s="33" t="s">
        <v>411</v>
      </c>
      <c r="D282" s="31" t="s">
        <v>5</v>
      </c>
      <c r="E282" s="31" t="s">
        <v>32</v>
      </c>
      <c r="F282" s="33" t="s">
        <v>3327</v>
      </c>
      <c r="G282" s="32"/>
      <c r="H282" s="32"/>
      <c r="I282" s="32"/>
      <c r="J282" s="32"/>
      <c r="K282" s="32"/>
      <c r="L282" s="32"/>
      <c r="M282" s="32"/>
      <c r="N282" s="32"/>
      <c r="O282" s="32"/>
      <c r="P282" s="32"/>
      <c r="Q282" s="32"/>
      <c r="R282" s="32"/>
      <c r="S282" s="32"/>
      <c r="T282" s="32"/>
      <c r="U282" s="32"/>
      <c r="V282" s="32"/>
      <c r="W282" s="32"/>
      <c r="X282" s="32"/>
      <c r="Y282" s="32"/>
      <c r="Z282" s="32"/>
    </row>
    <row r="283">
      <c r="A283" s="31" t="s">
        <v>14</v>
      </c>
      <c r="B283" s="31" t="s">
        <v>395</v>
      </c>
      <c r="C283" s="33" t="s">
        <v>413</v>
      </c>
      <c r="D283" s="31" t="s">
        <v>5</v>
      </c>
      <c r="E283" s="31" t="s">
        <v>32</v>
      </c>
      <c r="F283" s="33" t="s">
        <v>3328</v>
      </c>
      <c r="G283" s="32"/>
      <c r="H283" s="32"/>
      <c r="I283" s="32"/>
      <c r="J283" s="32"/>
      <c r="K283" s="32"/>
      <c r="L283" s="32"/>
      <c r="M283" s="32"/>
      <c r="N283" s="32"/>
      <c r="O283" s="32"/>
      <c r="P283" s="32"/>
      <c r="Q283" s="32"/>
      <c r="R283" s="32"/>
      <c r="S283" s="32"/>
      <c r="T283" s="32"/>
      <c r="U283" s="32"/>
      <c r="V283" s="32"/>
      <c r="W283" s="32"/>
      <c r="X283" s="32"/>
      <c r="Y283" s="32"/>
      <c r="Z283" s="32"/>
    </row>
    <row r="284">
      <c r="A284" s="31" t="s">
        <v>14</v>
      </c>
      <c r="B284" s="31" t="s">
        <v>395</v>
      </c>
      <c r="C284" s="33" t="s">
        <v>415</v>
      </c>
      <c r="D284" s="31" t="s">
        <v>5</v>
      </c>
      <c r="E284" s="31" t="s">
        <v>32</v>
      </c>
      <c r="F284" s="33" t="s">
        <v>3329</v>
      </c>
      <c r="G284" s="32"/>
      <c r="H284" s="32"/>
      <c r="I284" s="32"/>
      <c r="J284" s="32"/>
      <c r="K284" s="32"/>
      <c r="L284" s="32"/>
      <c r="M284" s="32"/>
      <c r="N284" s="32"/>
      <c r="O284" s="32"/>
      <c r="P284" s="32"/>
      <c r="Q284" s="32"/>
      <c r="R284" s="32"/>
      <c r="S284" s="32"/>
      <c r="T284" s="32"/>
      <c r="U284" s="32"/>
      <c r="V284" s="32"/>
      <c r="W284" s="32"/>
      <c r="X284" s="32"/>
      <c r="Y284" s="32"/>
      <c r="Z284" s="32"/>
    </row>
    <row r="285">
      <c r="A285" s="31" t="s">
        <v>14</v>
      </c>
      <c r="B285" s="31" t="s">
        <v>395</v>
      </c>
      <c r="C285" s="33" t="s">
        <v>417</v>
      </c>
      <c r="D285" s="31" t="s">
        <v>5</v>
      </c>
      <c r="E285" s="31" t="s">
        <v>32</v>
      </c>
      <c r="F285" s="33" t="s">
        <v>3330</v>
      </c>
      <c r="G285" s="32"/>
      <c r="H285" s="32"/>
      <c r="I285" s="32"/>
      <c r="J285" s="32"/>
      <c r="K285" s="32"/>
      <c r="L285" s="32"/>
      <c r="M285" s="32"/>
      <c r="N285" s="32"/>
      <c r="O285" s="32"/>
      <c r="P285" s="32"/>
      <c r="Q285" s="32"/>
      <c r="R285" s="32"/>
      <c r="S285" s="32"/>
      <c r="T285" s="32"/>
      <c r="U285" s="32"/>
      <c r="V285" s="32"/>
      <c r="W285" s="32"/>
      <c r="X285" s="32"/>
      <c r="Y285" s="32"/>
      <c r="Z285" s="32"/>
    </row>
    <row r="286">
      <c r="A286" s="31" t="s">
        <v>14</v>
      </c>
      <c r="B286" s="31" t="s">
        <v>395</v>
      </c>
      <c r="C286" s="33" t="s">
        <v>419</v>
      </c>
      <c r="D286" s="31" t="s">
        <v>5</v>
      </c>
      <c r="E286" s="31" t="s">
        <v>32</v>
      </c>
      <c r="F286" s="33" t="s">
        <v>3331</v>
      </c>
      <c r="G286" s="32"/>
      <c r="H286" s="32"/>
      <c r="I286" s="32"/>
      <c r="J286" s="32"/>
      <c r="K286" s="32"/>
      <c r="L286" s="32"/>
      <c r="M286" s="32"/>
      <c r="N286" s="32"/>
      <c r="O286" s="32"/>
      <c r="P286" s="32"/>
      <c r="Q286" s="32"/>
      <c r="R286" s="32"/>
      <c r="S286" s="32"/>
      <c r="T286" s="32"/>
      <c r="U286" s="32"/>
      <c r="V286" s="32"/>
      <c r="W286" s="32"/>
      <c r="X286" s="32"/>
      <c r="Y286" s="32"/>
      <c r="Z286" s="32"/>
    </row>
    <row r="287">
      <c r="A287" s="31" t="s">
        <v>14</v>
      </c>
      <c r="B287" s="31" t="s">
        <v>395</v>
      </c>
      <c r="C287" s="33" t="s">
        <v>421</v>
      </c>
      <c r="D287" s="31" t="s">
        <v>5</v>
      </c>
      <c r="E287" s="31" t="s">
        <v>32</v>
      </c>
      <c r="F287" s="33" t="s">
        <v>3332</v>
      </c>
      <c r="G287" s="32"/>
      <c r="H287" s="32"/>
      <c r="I287" s="32"/>
      <c r="J287" s="32"/>
      <c r="K287" s="32"/>
      <c r="L287" s="32"/>
      <c r="M287" s="32"/>
      <c r="N287" s="32"/>
      <c r="O287" s="32"/>
      <c r="P287" s="32"/>
      <c r="Q287" s="32"/>
      <c r="R287" s="32"/>
      <c r="S287" s="32"/>
      <c r="T287" s="32"/>
      <c r="U287" s="32"/>
      <c r="V287" s="32"/>
      <c r="W287" s="32"/>
      <c r="X287" s="32"/>
      <c r="Y287" s="32"/>
      <c r="Z287" s="32"/>
    </row>
    <row r="288">
      <c r="A288" s="31" t="s">
        <v>14</v>
      </c>
      <c r="B288" s="31" t="s">
        <v>395</v>
      </c>
      <c r="C288" s="33" t="s">
        <v>423</v>
      </c>
      <c r="D288" s="31" t="s">
        <v>5</v>
      </c>
      <c r="E288" s="31" t="s">
        <v>32</v>
      </c>
      <c r="F288" s="33" t="s">
        <v>3333</v>
      </c>
      <c r="G288" s="32"/>
      <c r="H288" s="32"/>
      <c r="I288" s="32"/>
      <c r="J288" s="32"/>
      <c r="K288" s="32"/>
      <c r="L288" s="32"/>
      <c r="M288" s="32"/>
      <c r="N288" s="32"/>
      <c r="O288" s="32"/>
      <c r="P288" s="32"/>
      <c r="Q288" s="32"/>
      <c r="R288" s="32"/>
      <c r="S288" s="32"/>
      <c r="T288" s="32"/>
      <c r="U288" s="32"/>
      <c r="V288" s="32"/>
      <c r="W288" s="32"/>
      <c r="X288" s="32"/>
      <c r="Y288" s="32"/>
      <c r="Z288" s="32"/>
    </row>
    <row r="289">
      <c r="A289" s="31" t="s">
        <v>14</v>
      </c>
      <c r="B289" s="31" t="s">
        <v>395</v>
      </c>
      <c r="C289" s="33" t="s">
        <v>425</v>
      </c>
      <c r="D289" s="31" t="s">
        <v>5</v>
      </c>
      <c r="E289" s="31" t="s">
        <v>32</v>
      </c>
      <c r="F289" s="33" t="s">
        <v>3334</v>
      </c>
      <c r="G289" s="32"/>
      <c r="H289" s="32"/>
      <c r="I289" s="32"/>
      <c r="J289" s="32"/>
      <c r="K289" s="32"/>
      <c r="L289" s="32"/>
      <c r="M289" s="32"/>
      <c r="N289" s="32"/>
      <c r="O289" s="32"/>
      <c r="P289" s="32"/>
      <c r="Q289" s="32"/>
      <c r="R289" s="32"/>
      <c r="S289" s="32"/>
      <c r="T289" s="32"/>
      <c r="U289" s="32"/>
      <c r="V289" s="32"/>
      <c r="W289" s="32"/>
      <c r="X289" s="32"/>
      <c r="Y289" s="32"/>
      <c r="Z289" s="32"/>
    </row>
    <row r="290">
      <c r="A290" s="31" t="s">
        <v>14</v>
      </c>
      <c r="B290" s="31" t="s">
        <v>395</v>
      </c>
      <c r="C290" s="33" t="s">
        <v>427</v>
      </c>
      <c r="D290" s="31" t="s">
        <v>5</v>
      </c>
      <c r="E290" s="31" t="s">
        <v>32</v>
      </c>
      <c r="F290" s="33" t="s">
        <v>3335</v>
      </c>
      <c r="G290" s="32"/>
      <c r="H290" s="32"/>
      <c r="I290" s="32"/>
      <c r="J290" s="32"/>
      <c r="K290" s="32"/>
      <c r="L290" s="32"/>
      <c r="M290" s="32"/>
      <c r="N290" s="32"/>
      <c r="O290" s="32"/>
      <c r="P290" s="32"/>
      <c r="Q290" s="32"/>
      <c r="R290" s="32"/>
      <c r="S290" s="32"/>
      <c r="T290" s="32"/>
      <c r="U290" s="32"/>
      <c r="V290" s="32"/>
      <c r="W290" s="32"/>
      <c r="X290" s="32"/>
      <c r="Y290" s="32"/>
      <c r="Z290" s="32"/>
    </row>
    <row r="291">
      <c r="A291" s="31" t="s">
        <v>14</v>
      </c>
      <c r="B291" s="31" t="s">
        <v>395</v>
      </c>
      <c r="C291" s="33" t="s">
        <v>429</v>
      </c>
      <c r="D291" s="31" t="s">
        <v>5</v>
      </c>
      <c r="E291" s="31" t="s">
        <v>32</v>
      </c>
      <c r="F291" s="33" t="s">
        <v>3336</v>
      </c>
      <c r="G291" s="32"/>
      <c r="H291" s="32"/>
      <c r="I291" s="32"/>
      <c r="J291" s="32"/>
      <c r="K291" s="32"/>
      <c r="L291" s="32"/>
      <c r="M291" s="32"/>
      <c r="N291" s="32"/>
      <c r="O291" s="32"/>
      <c r="P291" s="32"/>
      <c r="Q291" s="32"/>
      <c r="R291" s="32"/>
      <c r="S291" s="32"/>
      <c r="T291" s="32"/>
      <c r="U291" s="32"/>
      <c r="V291" s="32"/>
      <c r="W291" s="32"/>
      <c r="X291" s="32"/>
      <c r="Y291" s="32"/>
      <c r="Z291" s="32"/>
    </row>
    <row r="292">
      <c r="A292" s="31" t="s">
        <v>14</v>
      </c>
      <c r="B292" s="31" t="s">
        <v>395</v>
      </c>
      <c r="C292" s="33" t="s">
        <v>323</v>
      </c>
      <c r="D292" s="31" t="s">
        <v>5</v>
      </c>
      <c r="E292" s="31" t="s">
        <v>32</v>
      </c>
      <c r="F292" s="33" t="s">
        <v>3337</v>
      </c>
      <c r="G292" s="32"/>
      <c r="H292" s="32"/>
      <c r="I292" s="32"/>
      <c r="J292" s="32"/>
      <c r="K292" s="32"/>
      <c r="L292" s="32"/>
      <c r="M292" s="32"/>
      <c r="N292" s="32"/>
      <c r="O292" s="32"/>
      <c r="P292" s="32"/>
      <c r="Q292" s="32"/>
      <c r="R292" s="32"/>
      <c r="S292" s="32"/>
      <c r="T292" s="32"/>
      <c r="U292" s="32"/>
      <c r="V292" s="32"/>
      <c r="W292" s="32"/>
      <c r="X292" s="32"/>
      <c r="Y292" s="32"/>
      <c r="Z292" s="32"/>
    </row>
    <row r="293">
      <c r="A293" s="31" t="s">
        <v>14</v>
      </c>
      <c r="B293" s="31" t="s">
        <v>395</v>
      </c>
      <c r="C293" s="33" t="s">
        <v>432</v>
      </c>
      <c r="D293" s="31" t="s">
        <v>5</v>
      </c>
      <c r="E293" s="31" t="s">
        <v>32</v>
      </c>
      <c r="F293" s="33" t="s">
        <v>3338</v>
      </c>
      <c r="G293" s="32"/>
      <c r="H293" s="32"/>
      <c r="I293" s="32"/>
      <c r="J293" s="32"/>
      <c r="K293" s="32"/>
      <c r="L293" s="32"/>
      <c r="M293" s="32"/>
      <c r="N293" s="32"/>
      <c r="O293" s="32"/>
      <c r="P293" s="32"/>
      <c r="Q293" s="32"/>
      <c r="R293" s="32"/>
      <c r="S293" s="32"/>
      <c r="T293" s="32"/>
      <c r="U293" s="32"/>
      <c r="V293" s="32"/>
      <c r="W293" s="32"/>
      <c r="X293" s="32"/>
      <c r="Y293" s="32"/>
      <c r="Z293" s="32"/>
    </row>
    <row r="294">
      <c r="A294" s="31" t="s">
        <v>14</v>
      </c>
      <c r="B294" s="31" t="s">
        <v>395</v>
      </c>
      <c r="C294" s="33" t="s">
        <v>434</v>
      </c>
      <c r="D294" s="31" t="s">
        <v>5</v>
      </c>
      <c r="E294" s="31" t="s">
        <v>32</v>
      </c>
      <c r="F294" s="33" t="s">
        <v>3339</v>
      </c>
      <c r="G294" s="32"/>
      <c r="H294" s="32"/>
      <c r="I294" s="32"/>
      <c r="J294" s="32"/>
      <c r="K294" s="32"/>
      <c r="L294" s="32"/>
      <c r="M294" s="32"/>
      <c r="N294" s="32"/>
      <c r="O294" s="32"/>
      <c r="P294" s="32"/>
      <c r="Q294" s="32"/>
      <c r="R294" s="32"/>
      <c r="S294" s="32"/>
      <c r="T294" s="32"/>
      <c r="U294" s="32"/>
      <c r="V294" s="32"/>
      <c r="W294" s="32"/>
      <c r="X294" s="32"/>
      <c r="Y294" s="32"/>
      <c r="Z294" s="32"/>
    </row>
    <row r="295">
      <c r="A295" s="31" t="s">
        <v>14</v>
      </c>
      <c r="B295" s="31" t="s">
        <v>395</v>
      </c>
      <c r="C295" s="33" t="s">
        <v>436</v>
      </c>
      <c r="D295" s="31" t="s">
        <v>5</v>
      </c>
      <c r="E295" s="31" t="s">
        <v>32</v>
      </c>
      <c r="F295" s="33" t="s">
        <v>3340</v>
      </c>
      <c r="G295" s="32"/>
      <c r="H295" s="32"/>
      <c r="I295" s="32"/>
      <c r="J295" s="32"/>
      <c r="K295" s="32"/>
      <c r="L295" s="32"/>
      <c r="M295" s="32"/>
      <c r="N295" s="32"/>
      <c r="O295" s="32"/>
      <c r="P295" s="32"/>
      <c r="Q295" s="32"/>
      <c r="R295" s="32"/>
      <c r="S295" s="32"/>
      <c r="T295" s="32"/>
      <c r="U295" s="32"/>
      <c r="V295" s="32"/>
      <c r="W295" s="32"/>
      <c r="X295" s="32"/>
      <c r="Y295" s="32"/>
      <c r="Z295" s="32"/>
    </row>
    <row r="296">
      <c r="A296" s="31" t="s">
        <v>14</v>
      </c>
      <c r="B296" s="31" t="s">
        <v>395</v>
      </c>
      <c r="C296" s="33" t="s">
        <v>438</v>
      </c>
      <c r="D296" s="31" t="s">
        <v>5</v>
      </c>
      <c r="E296" s="31" t="s">
        <v>32</v>
      </c>
      <c r="F296" s="33" t="s">
        <v>3341</v>
      </c>
      <c r="G296" s="32"/>
      <c r="H296" s="32"/>
      <c r="I296" s="32"/>
      <c r="J296" s="32"/>
      <c r="K296" s="32"/>
      <c r="L296" s="32"/>
      <c r="M296" s="32"/>
      <c r="N296" s="32"/>
      <c r="O296" s="32"/>
      <c r="P296" s="32"/>
      <c r="Q296" s="32"/>
      <c r="R296" s="32"/>
      <c r="S296" s="32"/>
      <c r="T296" s="32"/>
      <c r="U296" s="32"/>
      <c r="V296" s="32"/>
      <c r="W296" s="32"/>
      <c r="X296" s="32"/>
      <c r="Y296" s="32"/>
      <c r="Z296" s="32"/>
    </row>
    <row r="297">
      <c r="A297" s="31" t="s">
        <v>14</v>
      </c>
      <c r="B297" s="31" t="s">
        <v>395</v>
      </c>
      <c r="C297" s="33" t="s">
        <v>440</v>
      </c>
      <c r="D297" s="31" t="s">
        <v>5</v>
      </c>
      <c r="E297" s="31" t="s">
        <v>32</v>
      </c>
      <c r="F297" s="33" t="s">
        <v>3342</v>
      </c>
      <c r="G297" s="32"/>
      <c r="H297" s="32"/>
      <c r="I297" s="32"/>
      <c r="J297" s="32"/>
      <c r="K297" s="32"/>
      <c r="L297" s="32"/>
      <c r="M297" s="32"/>
      <c r="N297" s="32"/>
      <c r="O297" s="32"/>
      <c r="P297" s="32"/>
      <c r="Q297" s="32"/>
      <c r="R297" s="32"/>
      <c r="S297" s="32"/>
      <c r="T297" s="32"/>
      <c r="U297" s="32"/>
      <c r="V297" s="32"/>
      <c r="W297" s="32"/>
      <c r="X297" s="32"/>
      <c r="Y297" s="32"/>
      <c r="Z297" s="32"/>
    </row>
    <row r="298">
      <c r="A298" s="31" t="s">
        <v>14</v>
      </c>
      <c r="B298" s="31" t="s">
        <v>395</v>
      </c>
      <c r="C298" s="33" t="s">
        <v>442</v>
      </c>
      <c r="D298" s="31" t="s">
        <v>5</v>
      </c>
      <c r="E298" s="31" t="s">
        <v>32</v>
      </c>
      <c r="F298" s="33" t="s">
        <v>3343</v>
      </c>
      <c r="G298" s="32"/>
      <c r="H298" s="32"/>
      <c r="I298" s="32"/>
      <c r="J298" s="32"/>
      <c r="K298" s="32"/>
      <c r="L298" s="32"/>
      <c r="M298" s="32"/>
      <c r="N298" s="32"/>
      <c r="O298" s="32"/>
      <c r="P298" s="32"/>
      <c r="Q298" s="32"/>
      <c r="R298" s="32"/>
      <c r="S298" s="32"/>
      <c r="T298" s="32"/>
      <c r="U298" s="32"/>
      <c r="V298" s="32"/>
      <c r="W298" s="32"/>
      <c r="X298" s="32"/>
      <c r="Y298" s="32"/>
      <c r="Z298" s="32"/>
    </row>
    <row r="299">
      <c r="A299" s="31" t="s">
        <v>14</v>
      </c>
      <c r="B299" s="31" t="s">
        <v>395</v>
      </c>
      <c r="C299" s="33" t="s">
        <v>444</v>
      </c>
      <c r="D299" s="31" t="s">
        <v>5</v>
      </c>
      <c r="E299" s="31" t="s">
        <v>32</v>
      </c>
      <c r="F299" s="33" t="s">
        <v>3344</v>
      </c>
      <c r="G299" s="32"/>
      <c r="H299" s="32"/>
      <c r="I299" s="32"/>
      <c r="J299" s="32"/>
      <c r="K299" s="32"/>
      <c r="L299" s="32"/>
      <c r="M299" s="32"/>
      <c r="N299" s="32"/>
      <c r="O299" s="32"/>
      <c r="P299" s="32"/>
      <c r="Q299" s="32"/>
      <c r="R299" s="32"/>
      <c r="S299" s="32"/>
      <c r="T299" s="32"/>
      <c r="U299" s="32"/>
      <c r="V299" s="32"/>
      <c r="W299" s="32"/>
      <c r="X299" s="32"/>
      <c r="Y299" s="32"/>
      <c r="Z299" s="32"/>
    </row>
    <row r="300">
      <c r="A300" s="31" t="s">
        <v>14</v>
      </c>
      <c r="B300" s="31" t="s">
        <v>395</v>
      </c>
      <c r="C300" s="33" t="s">
        <v>446</v>
      </c>
      <c r="D300" s="31" t="s">
        <v>5</v>
      </c>
      <c r="E300" s="31" t="s">
        <v>32</v>
      </c>
      <c r="F300" s="33" t="s">
        <v>3345</v>
      </c>
      <c r="G300" s="32"/>
      <c r="H300" s="32"/>
      <c r="I300" s="32"/>
      <c r="J300" s="32"/>
      <c r="K300" s="32"/>
      <c r="L300" s="32"/>
      <c r="M300" s="32"/>
      <c r="N300" s="32"/>
      <c r="O300" s="32"/>
      <c r="P300" s="32"/>
      <c r="Q300" s="32"/>
      <c r="R300" s="32"/>
      <c r="S300" s="32"/>
      <c r="T300" s="32"/>
      <c r="U300" s="32"/>
      <c r="V300" s="32"/>
      <c r="W300" s="32"/>
      <c r="X300" s="32"/>
      <c r="Y300" s="32"/>
      <c r="Z300" s="32"/>
    </row>
    <row r="301">
      <c r="A301" s="31" t="s">
        <v>14</v>
      </c>
      <c r="B301" s="31" t="s">
        <v>395</v>
      </c>
      <c r="C301" s="33" t="s">
        <v>448</v>
      </c>
      <c r="D301" s="31" t="s">
        <v>5</v>
      </c>
      <c r="E301" s="31" t="s">
        <v>32</v>
      </c>
      <c r="F301" s="33" t="s">
        <v>3346</v>
      </c>
      <c r="G301" s="32"/>
      <c r="H301" s="32"/>
      <c r="I301" s="32"/>
      <c r="J301" s="32"/>
      <c r="K301" s="32"/>
      <c r="L301" s="32"/>
      <c r="M301" s="32"/>
      <c r="N301" s="32"/>
      <c r="O301" s="32"/>
      <c r="P301" s="32"/>
      <c r="Q301" s="32"/>
      <c r="R301" s="32"/>
      <c r="S301" s="32"/>
      <c r="T301" s="32"/>
      <c r="U301" s="32"/>
      <c r="V301" s="32"/>
      <c r="W301" s="32"/>
      <c r="X301" s="32"/>
      <c r="Y301" s="32"/>
      <c r="Z301" s="32"/>
    </row>
    <row r="302">
      <c r="A302" s="31" t="s">
        <v>15</v>
      </c>
      <c r="B302" s="31" t="s">
        <v>377</v>
      </c>
      <c r="C302" s="33" t="s">
        <v>1129</v>
      </c>
      <c r="D302" s="31" t="s">
        <v>5</v>
      </c>
      <c r="E302" s="31" t="s">
        <v>32</v>
      </c>
      <c r="F302" s="33" t="s">
        <v>3347</v>
      </c>
      <c r="G302" s="32"/>
      <c r="H302" s="32"/>
      <c r="I302" s="32"/>
      <c r="J302" s="32"/>
      <c r="K302" s="32"/>
      <c r="L302" s="32"/>
      <c r="M302" s="32"/>
      <c r="N302" s="32"/>
      <c r="O302" s="32"/>
      <c r="P302" s="32"/>
      <c r="Q302" s="32"/>
      <c r="R302" s="32"/>
      <c r="S302" s="32"/>
      <c r="T302" s="32"/>
      <c r="U302" s="32"/>
      <c r="V302" s="32"/>
      <c r="W302" s="32"/>
      <c r="X302" s="32"/>
      <c r="Y302" s="32"/>
      <c r="Z302" s="32"/>
    </row>
    <row r="303">
      <c r="A303" s="31" t="s">
        <v>15</v>
      </c>
      <c r="B303" s="31" t="s">
        <v>377</v>
      </c>
      <c r="C303" s="33" t="s">
        <v>1130</v>
      </c>
      <c r="D303" s="31" t="s">
        <v>5</v>
      </c>
      <c r="E303" s="31" t="s">
        <v>32</v>
      </c>
      <c r="F303" s="33" t="s">
        <v>3348</v>
      </c>
      <c r="G303" s="32"/>
      <c r="H303" s="32"/>
      <c r="I303" s="32"/>
      <c r="J303" s="32"/>
      <c r="K303" s="32"/>
      <c r="L303" s="32"/>
      <c r="M303" s="32"/>
      <c r="N303" s="32"/>
      <c r="O303" s="32"/>
      <c r="P303" s="32"/>
      <c r="Q303" s="32"/>
      <c r="R303" s="32"/>
      <c r="S303" s="32"/>
      <c r="T303" s="32"/>
      <c r="U303" s="32"/>
      <c r="V303" s="32"/>
      <c r="W303" s="32"/>
      <c r="X303" s="32"/>
      <c r="Y303" s="32"/>
      <c r="Z303" s="32"/>
    </row>
    <row r="304">
      <c r="A304" s="31" t="s">
        <v>15</v>
      </c>
      <c r="B304" s="31" t="s">
        <v>377</v>
      </c>
      <c r="C304" s="33" t="s">
        <v>1131</v>
      </c>
      <c r="D304" s="31" t="s">
        <v>5</v>
      </c>
      <c r="E304" s="31" t="s">
        <v>32</v>
      </c>
      <c r="F304" s="33" t="s">
        <v>3349</v>
      </c>
      <c r="G304" s="32"/>
      <c r="H304" s="32"/>
      <c r="I304" s="32"/>
      <c r="J304" s="32"/>
      <c r="K304" s="32"/>
      <c r="L304" s="32"/>
      <c r="M304" s="32"/>
      <c r="N304" s="32"/>
      <c r="O304" s="32"/>
      <c r="P304" s="32"/>
      <c r="Q304" s="32"/>
      <c r="R304" s="32"/>
      <c r="S304" s="32"/>
      <c r="T304" s="32"/>
      <c r="U304" s="32"/>
      <c r="V304" s="32"/>
      <c r="W304" s="32"/>
      <c r="X304" s="32"/>
      <c r="Y304" s="32"/>
      <c r="Z304" s="32"/>
    </row>
    <row r="305">
      <c r="A305" s="31" t="s">
        <v>15</v>
      </c>
      <c r="B305" s="31" t="s">
        <v>377</v>
      </c>
      <c r="C305" s="33" t="s">
        <v>1132</v>
      </c>
      <c r="D305" s="31" t="s">
        <v>5</v>
      </c>
      <c r="E305" s="31" t="s">
        <v>32</v>
      </c>
      <c r="F305" s="33" t="s">
        <v>3350</v>
      </c>
      <c r="G305" s="32"/>
      <c r="H305" s="32"/>
      <c r="I305" s="32"/>
      <c r="J305" s="32"/>
      <c r="K305" s="32"/>
      <c r="L305" s="32"/>
      <c r="M305" s="32"/>
      <c r="N305" s="32"/>
      <c r="O305" s="32"/>
      <c r="P305" s="32"/>
      <c r="Q305" s="32"/>
      <c r="R305" s="32"/>
      <c r="S305" s="32"/>
      <c r="T305" s="32"/>
      <c r="U305" s="32"/>
      <c r="V305" s="32"/>
      <c r="W305" s="32"/>
      <c r="X305" s="32"/>
      <c r="Y305" s="32"/>
      <c r="Z305" s="32"/>
    </row>
    <row r="306">
      <c r="A306" s="31" t="s">
        <v>15</v>
      </c>
      <c r="B306" s="31" t="s">
        <v>377</v>
      </c>
      <c r="C306" s="33" t="s">
        <v>409</v>
      </c>
      <c r="D306" s="31" t="s">
        <v>5</v>
      </c>
      <c r="E306" s="31" t="s">
        <v>32</v>
      </c>
      <c r="F306" s="33" t="s">
        <v>3351</v>
      </c>
      <c r="G306" s="32"/>
      <c r="H306" s="32"/>
      <c r="I306" s="32"/>
      <c r="J306" s="32"/>
      <c r="K306" s="32"/>
      <c r="L306" s="32"/>
      <c r="M306" s="32"/>
      <c r="N306" s="32"/>
      <c r="O306" s="32"/>
      <c r="P306" s="32"/>
      <c r="Q306" s="32"/>
      <c r="R306" s="32"/>
      <c r="S306" s="32"/>
      <c r="T306" s="32"/>
      <c r="U306" s="32"/>
      <c r="V306" s="32"/>
      <c r="W306" s="32"/>
      <c r="X306" s="32"/>
      <c r="Y306" s="32"/>
      <c r="Z306" s="32"/>
    </row>
    <row r="307">
      <c r="A307" s="31" t="s">
        <v>15</v>
      </c>
      <c r="B307" s="31" t="s">
        <v>377</v>
      </c>
      <c r="C307" s="33" t="s">
        <v>411</v>
      </c>
      <c r="D307" s="31" t="s">
        <v>5</v>
      </c>
      <c r="E307" s="31" t="s">
        <v>32</v>
      </c>
      <c r="F307" s="33" t="s">
        <v>3352</v>
      </c>
      <c r="G307" s="32"/>
      <c r="H307" s="32"/>
      <c r="I307" s="32"/>
      <c r="J307" s="32"/>
      <c r="K307" s="32"/>
      <c r="L307" s="32"/>
      <c r="M307" s="32"/>
      <c r="N307" s="32"/>
      <c r="O307" s="32"/>
      <c r="P307" s="32"/>
      <c r="Q307" s="32"/>
      <c r="R307" s="32"/>
      <c r="S307" s="32"/>
      <c r="T307" s="32"/>
      <c r="U307" s="32"/>
      <c r="V307" s="32"/>
      <c r="W307" s="32"/>
      <c r="X307" s="32"/>
      <c r="Y307" s="32"/>
      <c r="Z307" s="32"/>
    </row>
    <row r="308">
      <c r="A308" s="31" t="s">
        <v>15</v>
      </c>
      <c r="B308" s="31" t="s">
        <v>377</v>
      </c>
      <c r="C308" s="33" t="s">
        <v>413</v>
      </c>
      <c r="D308" s="31" t="s">
        <v>5</v>
      </c>
      <c r="E308" s="31" t="s">
        <v>32</v>
      </c>
      <c r="F308" s="33" t="s">
        <v>3353</v>
      </c>
      <c r="G308" s="32"/>
      <c r="H308" s="32"/>
      <c r="I308" s="32"/>
      <c r="J308" s="32"/>
      <c r="K308" s="32"/>
      <c r="L308" s="32"/>
      <c r="M308" s="32"/>
      <c r="N308" s="32"/>
      <c r="O308" s="32"/>
      <c r="P308" s="32"/>
      <c r="Q308" s="32"/>
      <c r="R308" s="32"/>
      <c r="S308" s="32"/>
      <c r="T308" s="32"/>
      <c r="U308" s="32"/>
      <c r="V308" s="32"/>
      <c r="W308" s="32"/>
      <c r="X308" s="32"/>
      <c r="Y308" s="32"/>
      <c r="Z308" s="32"/>
    </row>
    <row r="309">
      <c r="A309" s="31" t="s">
        <v>15</v>
      </c>
      <c r="B309" s="31" t="s">
        <v>377</v>
      </c>
      <c r="C309" s="33" t="s">
        <v>415</v>
      </c>
      <c r="D309" s="31" t="s">
        <v>5</v>
      </c>
      <c r="E309" s="31" t="s">
        <v>32</v>
      </c>
      <c r="F309" s="33" t="s">
        <v>3354</v>
      </c>
      <c r="G309" s="32"/>
      <c r="H309" s="32"/>
      <c r="I309" s="32"/>
      <c r="J309" s="32"/>
      <c r="K309" s="32"/>
      <c r="L309" s="32"/>
      <c r="M309" s="32"/>
      <c r="N309" s="32"/>
      <c r="O309" s="32"/>
      <c r="P309" s="32"/>
      <c r="Q309" s="32"/>
      <c r="R309" s="32"/>
      <c r="S309" s="32"/>
      <c r="T309" s="32"/>
      <c r="U309" s="32"/>
      <c r="V309" s="32"/>
      <c r="W309" s="32"/>
      <c r="X309" s="32"/>
      <c r="Y309" s="32"/>
      <c r="Z309" s="32"/>
    </row>
    <row r="310">
      <c r="A310" s="31" t="s">
        <v>15</v>
      </c>
      <c r="B310" s="31" t="s">
        <v>377</v>
      </c>
      <c r="C310" s="33" t="s">
        <v>417</v>
      </c>
      <c r="D310" s="31" t="s">
        <v>5</v>
      </c>
      <c r="E310" s="31" t="s">
        <v>32</v>
      </c>
      <c r="F310" s="33" t="s">
        <v>3355</v>
      </c>
      <c r="G310" s="32"/>
      <c r="H310" s="32"/>
      <c r="I310" s="32"/>
      <c r="J310" s="32"/>
      <c r="K310" s="32"/>
      <c r="L310" s="32"/>
      <c r="M310" s="32"/>
      <c r="N310" s="32"/>
      <c r="O310" s="32"/>
      <c r="P310" s="32"/>
      <c r="Q310" s="32"/>
      <c r="R310" s="32"/>
      <c r="S310" s="32"/>
      <c r="T310" s="32"/>
      <c r="U310" s="32"/>
      <c r="V310" s="32"/>
      <c r="W310" s="32"/>
      <c r="X310" s="32"/>
      <c r="Y310" s="32"/>
      <c r="Z310" s="32"/>
    </row>
    <row r="311">
      <c r="A311" s="31" t="s">
        <v>15</v>
      </c>
      <c r="B311" s="31" t="s">
        <v>377</v>
      </c>
      <c r="C311" s="33" t="s">
        <v>419</v>
      </c>
      <c r="D311" s="31" t="s">
        <v>5</v>
      </c>
      <c r="E311" s="31" t="s">
        <v>32</v>
      </c>
      <c r="F311" s="33" t="s">
        <v>3356</v>
      </c>
      <c r="G311" s="32"/>
      <c r="H311" s="32"/>
      <c r="I311" s="32"/>
      <c r="J311" s="32"/>
      <c r="K311" s="32"/>
      <c r="L311" s="32"/>
      <c r="M311" s="32"/>
      <c r="N311" s="32"/>
      <c r="O311" s="32"/>
      <c r="P311" s="32"/>
      <c r="Q311" s="32"/>
      <c r="R311" s="32"/>
      <c r="S311" s="32"/>
      <c r="T311" s="32"/>
      <c r="U311" s="32"/>
      <c r="V311" s="32"/>
      <c r="W311" s="32"/>
      <c r="X311" s="32"/>
      <c r="Y311" s="32"/>
      <c r="Z311" s="32"/>
    </row>
    <row r="312">
      <c r="A312" s="31" t="s">
        <v>15</v>
      </c>
      <c r="B312" s="31" t="s">
        <v>377</v>
      </c>
      <c r="C312" s="33" t="s">
        <v>421</v>
      </c>
      <c r="D312" s="31" t="s">
        <v>5</v>
      </c>
      <c r="E312" s="31" t="s">
        <v>32</v>
      </c>
      <c r="F312" s="33" t="s">
        <v>3357</v>
      </c>
      <c r="G312" s="32"/>
      <c r="H312" s="32"/>
      <c r="I312" s="32"/>
      <c r="J312" s="32"/>
      <c r="K312" s="32"/>
      <c r="L312" s="32"/>
      <c r="M312" s="32"/>
      <c r="N312" s="32"/>
      <c r="O312" s="32"/>
      <c r="P312" s="32"/>
      <c r="Q312" s="32"/>
      <c r="R312" s="32"/>
      <c r="S312" s="32"/>
      <c r="T312" s="32"/>
      <c r="U312" s="32"/>
      <c r="V312" s="32"/>
      <c r="W312" s="32"/>
      <c r="X312" s="32"/>
      <c r="Y312" s="32"/>
      <c r="Z312" s="32"/>
    </row>
    <row r="313">
      <c r="A313" s="31" t="s">
        <v>15</v>
      </c>
      <c r="B313" s="31" t="s">
        <v>377</v>
      </c>
      <c r="C313" s="33" t="s">
        <v>423</v>
      </c>
      <c r="D313" s="31" t="s">
        <v>5</v>
      </c>
      <c r="E313" s="31" t="s">
        <v>32</v>
      </c>
      <c r="F313" s="33" t="s">
        <v>3358</v>
      </c>
      <c r="G313" s="32"/>
      <c r="H313" s="32"/>
      <c r="I313" s="32"/>
      <c r="J313" s="32"/>
      <c r="K313" s="32"/>
      <c r="L313" s="32"/>
      <c r="M313" s="32"/>
      <c r="N313" s="32"/>
      <c r="O313" s="32"/>
      <c r="P313" s="32"/>
      <c r="Q313" s="32"/>
      <c r="R313" s="32"/>
      <c r="S313" s="32"/>
      <c r="T313" s="32"/>
      <c r="U313" s="32"/>
      <c r="V313" s="32"/>
      <c r="W313" s="32"/>
      <c r="X313" s="32"/>
      <c r="Y313" s="32"/>
      <c r="Z313" s="32"/>
    </row>
    <row r="314">
      <c r="A314" s="31" t="s">
        <v>15</v>
      </c>
      <c r="B314" s="31" t="s">
        <v>377</v>
      </c>
      <c r="C314" s="33" t="s">
        <v>425</v>
      </c>
      <c r="D314" s="31" t="s">
        <v>5</v>
      </c>
      <c r="E314" s="31" t="s">
        <v>32</v>
      </c>
      <c r="F314" s="33" t="s">
        <v>3359</v>
      </c>
      <c r="G314" s="32"/>
      <c r="H314" s="32"/>
      <c r="I314" s="32"/>
      <c r="J314" s="32"/>
      <c r="K314" s="32"/>
      <c r="L314" s="32"/>
      <c r="M314" s="32"/>
      <c r="N314" s="32"/>
      <c r="O314" s="32"/>
      <c r="P314" s="32"/>
      <c r="Q314" s="32"/>
      <c r="R314" s="32"/>
      <c r="S314" s="32"/>
      <c r="T314" s="32"/>
      <c r="U314" s="32"/>
      <c r="V314" s="32"/>
      <c r="W314" s="32"/>
      <c r="X314" s="32"/>
      <c r="Y314" s="32"/>
      <c r="Z314" s="32"/>
    </row>
    <row r="315">
      <c r="A315" s="31" t="s">
        <v>15</v>
      </c>
      <c r="B315" s="31" t="s">
        <v>377</v>
      </c>
      <c r="C315" s="33" t="s">
        <v>427</v>
      </c>
      <c r="D315" s="31" t="s">
        <v>5</v>
      </c>
      <c r="E315" s="31" t="s">
        <v>32</v>
      </c>
      <c r="F315" s="33" t="s">
        <v>3360</v>
      </c>
      <c r="G315" s="32"/>
      <c r="H315" s="32"/>
      <c r="I315" s="32"/>
      <c r="J315" s="32"/>
      <c r="K315" s="32"/>
      <c r="L315" s="32"/>
      <c r="M315" s="32"/>
      <c r="N315" s="32"/>
      <c r="O315" s="32"/>
      <c r="P315" s="32"/>
      <c r="Q315" s="32"/>
      <c r="R315" s="32"/>
      <c r="S315" s="32"/>
      <c r="T315" s="32"/>
      <c r="U315" s="32"/>
      <c r="V315" s="32"/>
      <c r="W315" s="32"/>
      <c r="X315" s="32"/>
      <c r="Y315" s="32"/>
      <c r="Z315" s="32"/>
    </row>
    <row r="316">
      <c r="A316" s="31" t="s">
        <v>15</v>
      </c>
      <c r="B316" s="31" t="s">
        <v>377</v>
      </c>
      <c r="C316" s="33" t="s">
        <v>429</v>
      </c>
      <c r="D316" s="31" t="s">
        <v>5</v>
      </c>
      <c r="E316" s="31" t="s">
        <v>32</v>
      </c>
      <c r="F316" s="33" t="s">
        <v>3361</v>
      </c>
      <c r="G316" s="32"/>
      <c r="H316" s="32"/>
      <c r="I316" s="32"/>
      <c r="J316" s="32"/>
      <c r="K316" s="32"/>
      <c r="L316" s="32"/>
      <c r="M316" s="32"/>
      <c r="N316" s="32"/>
      <c r="O316" s="32"/>
      <c r="P316" s="32"/>
      <c r="Q316" s="32"/>
      <c r="R316" s="32"/>
      <c r="S316" s="32"/>
      <c r="T316" s="32"/>
      <c r="U316" s="32"/>
      <c r="V316" s="32"/>
      <c r="W316" s="32"/>
      <c r="X316" s="32"/>
      <c r="Y316" s="32"/>
      <c r="Z316" s="32"/>
    </row>
    <row r="317">
      <c r="A317" s="31" t="s">
        <v>15</v>
      </c>
      <c r="B317" s="31" t="s">
        <v>377</v>
      </c>
      <c r="C317" s="33" t="s">
        <v>323</v>
      </c>
      <c r="D317" s="31" t="s">
        <v>5</v>
      </c>
      <c r="E317" s="31" t="s">
        <v>32</v>
      </c>
      <c r="F317" s="33" t="s">
        <v>3362</v>
      </c>
      <c r="G317" s="32"/>
      <c r="H317" s="32"/>
      <c r="I317" s="32"/>
      <c r="J317" s="32"/>
      <c r="K317" s="32"/>
      <c r="L317" s="32"/>
      <c r="M317" s="32"/>
      <c r="N317" s="32"/>
      <c r="O317" s="32"/>
      <c r="P317" s="32"/>
      <c r="Q317" s="32"/>
      <c r="R317" s="32"/>
      <c r="S317" s="32"/>
      <c r="T317" s="32"/>
      <c r="U317" s="32"/>
      <c r="V317" s="32"/>
      <c r="W317" s="32"/>
      <c r="X317" s="32"/>
      <c r="Y317" s="32"/>
      <c r="Z317" s="32"/>
    </row>
    <row r="318">
      <c r="A318" s="31" t="s">
        <v>15</v>
      </c>
      <c r="B318" s="31" t="s">
        <v>377</v>
      </c>
      <c r="C318" s="33" t="s">
        <v>432</v>
      </c>
      <c r="D318" s="31" t="s">
        <v>5</v>
      </c>
      <c r="E318" s="31" t="s">
        <v>32</v>
      </c>
      <c r="F318" s="33" t="s">
        <v>3363</v>
      </c>
      <c r="G318" s="32"/>
      <c r="H318" s="32"/>
      <c r="I318" s="32"/>
      <c r="J318" s="32"/>
      <c r="K318" s="32"/>
      <c r="L318" s="32"/>
      <c r="M318" s="32"/>
      <c r="N318" s="32"/>
      <c r="O318" s="32"/>
      <c r="P318" s="32"/>
      <c r="Q318" s="32"/>
      <c r="R318" s="32"/>
      <c r="S318" s="32"/>
      <c r="T318" s="32"/>
      <c r="U318" s="32"/>
      <c r="V318" s="32"/>
      <c r="W318" s="32"/>
      <c r="X318" s="32"/>
      <c r="Y318" s="32"/>
      <c r="Z318" s="32"/>
    </row>
    <row r="319">
      <c r="A319" s="31" t="s">
        <v>15</v>
      </c>
      <c r="B319" s="31" t="s">
        <v>377</v>
      </c>
      <c r="C319" s="33" t="s">
        <v>434</v>
      </c>
      <c r="D319" s="31" t="s">
        <v>5</v>
      </c>
      <c r="E319" s="31" t="s">
        <v>32</v>
      </c>
      <c r="F319" s="33" t="s">
        <v>3364</v>
      </c>
      <c r="G319" s="32"/>
      <c r="H319" s="32"/>
      <c r="I319" s="32"/>
      <c r="J319" s="32"/>
      <c r="K319" s="32"/>
      <c r="L319" s="32"/>
      <c r="M319" s="32"/>
      <c r="N319" s="32"/>
      <c r="O319" s="32"/>
      <c r="P319" s="32"/>
      <c r="Q319" s="32"/>
      <c r="R319" s="32"/>
      <c r="S319" s="32"/>
      <c r="T319" s="32"/>
      <c r="U319" s="32"/>
      <c r="V319" s="32"/>
      <c r="W319" s="32"/>
      <c r="X319" s="32"/>
      <c r="Y319" s="32"/>
      <c r="Z319" s="32"/>
    </row>
    <row r="320">
      <c r="A320" s="31" t="s">
        <v>15</v>
      </c>
      <c r="B320" s="31" t="s">
        <v>377</v>
      </c>
      <c r="C320" s="33" t="s">
        <v>436</v>
      </c>
      <c r="D320" s="31" t="s">
        <v>5</v>
      </c>
      <c r="E320" s="31" t="s">
        <v>32</v>
      </c>
      <c r="F320" s="33" t="s">
        <v>3365</v>
      </c>
      <c r="G320" s="32"/>
      <c r="H320" s="32"/>
      <c r="I320" s="32"/>
      <c r="J320" s="32"/>
      <c r="K320" s="32"/>
      <c r="L320" s="32"/>
      <c r="M320" s="32"/>
      <c r="N320" s="32"/>
      <c r="O320" s="32"/>
      <c r="P320" s="32"/>
      <c r="Q320" s="32"/>
      <c r="R320" s="32"/>
      <c r="S320" s="32"/>
      <c r="T320" s="32"/>
      <c r="U320" s="32"/>
      <c r="V320" s="32"/>
      <c r="W320" s="32"/>
      <c r="X320" s="32"/>
      <c r="Y320" s="32"/>
      <c r="Z320" s="32"/>
    </row>
    <row r="321">
      <c r="A321" s="31" t="s">
        <v>15</v>
      </c>
      <c r="B321" s="31" t="s">
        <v>377</v>
      </c>
      <c r="C321" s="33" t="s">
        <v>438</v>
      </c>
      <c r="D321" s="31" t="s">
        <v>5</v>
      </c>
      <c r="E321" s="31" t="s">
        <v>32</v>
      </c>
      <c r="F321" s="33" t="s">
        <v>3366</v>
      </c>
      <c r="G321" s="32"/>
      <c r="H321" s="32"/>
      <c r="I321" s="32"/>
      <c r="J321" s="32"/>
      <c r="K321" s="32"/>
      <c r="L321" s="32"/>
      <c r="M321" s="32"/>
      <c r="N321" s="32"/>
      <c r="O321" s="32"/>
      <c r="P321" s="32"/>
      <c r="Q321" s="32"/>
      <c r="R321" s="32"/>
      <c r="S321" s="32"/>
      <c r="T321" s="32"/>
      <c r="U321" s="32"/>
      <c r="V321" s="32"/>
      <c r="W321" s="32"/>
      <c r="X321" s="32"/>
      <c r="Y321" s="32"/>
      <c r="Z321" s="32"/>
    </row>
    <row r="322">
      <c r="A322" s="31" t="s">
        <v>15</v>
      </c>
      <c r="B322" s="31" t="s">
        <v>377</v>
      </c>
      <c r="C322" s="33" t="s">
        <v>440</v>
      </c>
      <c r="D322" s="31" t="s">
        <v>5</v>
      </c>
      <c r="E322" s="31" t="s">
        <v>32</v>
      </c>
      <c r="F322" s="33" t="s">
        <v>3367</v>
      </c>
      <c r="G322" s="32"/>
      <c r="H322" s="32"/>
      <c r="I322" s="32"/>
      <c r="J322" s="32"/>
      <c r="K322" s="32"/>
      <c r="L322" s="32"/>
      <c r="M322" s="32"/>
      <c r="N322" s="32"/>
      <c r="O322" s="32"/>
      <c r="P322" s="32"/>
      <c r="Q322" s="32"/>
      <c r="R322" s="32"/>
      <c r="S322" s="32"/>
      <c r="T322" s="32"/>
      <c r="U322" s="32"/>
      <c r="V322" s="32"/>
      <c r="W322" s="32"/>
      <c r="X322" s="32"/>
      <c r="Y322" s="32"/>
      <c r="Z322" s="32"/>
    </row>
    <row r="323">
      <c r="A323" s="31" t="s">
        <v>15</v>
      </c>
      <c r="B323" s="31" t="s">
        <v>377</v>
      </c>
      <c r="C323" s="33" t="s">
        <v>442</v>
      </c>
      <c r="D323" s="31" t="s">
        <v>5</v>
      </c>
      <c r="E323" s="31" t="s">
        <v>32</v>
      </c>
      <c r="F323" s="33" t="s">
        <v>3368</v>
      </c>
      <c r="G323" s="32"/>
      <c r="H323" s="32"/>
      <c r="I323" s="32"/>
      <c r="J323" s="32"/>
      <c r="K323" s="32"/>
      <c r="L323" s="32"/>
      <c r="M323" s="32"/>
      <c r="N323" s="32"/>
      <c r="O323" s="32"/>
      <c r="P323" s="32"/>
      <c r="Q323" s="32"/>
      <c r="R323" s="32"/>
      <c r="S323" s="32"/>
      <c r="T323" s="32"/>
      <c r="U323" s="32"/>
      <c r="V323" s="32"/>
      <c r="W323" s="32"/>
      <c r="X323" s="32"/>
      <c r="Y323" s="32"/>
      <c r="Z323" s="32"/>
    </row>
    <row r="324">
      <c r="A324" s="31" t="s">
        <v>15</v>
      </c>
      <c r="B324" s="31" t="s">
        <v>377</v>
      </c>
      <c r="C324" s="33" t="s">
        <v>444</v>
      </c>
      <c r="D324" s="31" t="s">
        <v>5</v>
      </c>
      <c r="E324" s="31" t="s">
        <v>32</v>
      </c>
      <c r="F324" s="33" t="s">
        <v>3369</v>
      </c>
      <c r="G324" s="32"/>
      <c r="H324" s="32"/>
      <c r="I324" s="32"/>
      <c r="J324" s="32"/>
      <c r="K324" s="32"/>
      <c r="L324" s="32"/>
      <c r="M324" s="32"/>
      <c r="N324" s="32"/>
      <c r="O324" s="32"/>
      <c r="P324" s="32"/>
      <c r="Q324" s="32"/>
      <c r="R324" s="32"/>
      <c r="S324" s="32"/>
      <c r="T324" s="32"/>
      <c r="U324" s="32"/>
      <c r="V324" s="32"/>
      <c r="W324" s="32"/>
      <c r="X324" s="32"/>
      <c r="Y324" s="32"/>
      <c r="Z324" s="32"/>
    </row>
    <row r="325">
      <c r="A325" s="31" t="s">
        <v>15</v>
      </c>
      <c r="B325" s="31" t="s">
        <v>377</v>
      </c>
      <c r="C325" s="33" t="s">
        <v>446</v>
      </c>
      <c r="D325" s="31" t="s">
        <v>5</v>
      </c>
      <c r="E325" s="31" t="s">
        <v>32</v>
      </c>
      <c r="F325" s="33" t="s">
        <v>3370</v>
      </c>
      <c r="G325" s="32"/>
      <c r="H325" s="32"/>
      <c r="I325" s="32"/>
      <c r="J325" s="32"/>
      <c r="K325" s="32"/>
      <c r="L325" s="32"/>
      <c r="M325" s="32"/>
      <c r="N325" s="32"/>
      <c r="O325" s="32"/>
      <c r="P325" s="32"/>
      <c r="Q325" s="32"/>
      <c r="R325" s="32"/>
      <c r="S325" s="32"/>
      <c r="T325" s="32"/>
      <c r="U325" s="32"/>
      <c r="V325" s="32"/>
      <c r="W325" s="32"/>
      <c r="X325" s="32"/>
      <c r="Y325" s="32"/>
      <c r="Z325" s="32"/>
    </row>
    <row r="326">
      <c r="A326" s="31" t="s">
        <v>15</v>
      </c>
      <c r="B326" s="31" t="s">
        <v>377</v>
      </c>
      <c r="C326" s="33" t="s">
        <v>448</v>
      </c>
      <c r="D326" s="31" t="s">
        <v>5</v>
      </c>
      <c r="E326" s="31" t="s">
        <v>32</v>
      </c>
      <c r="F326" s="33" t="s">
        <v>3371</v>
      </c>
      <c r="G326" s="32"/>
      <c r="H326" s="32"/>
      <c r="I326" s="32"/>
      <c r="J326" s="32"/>
      <c r="K326" s="32"/>
      <c r="L326" s="32"/>
      <c r="M326" s="32"/>
      <c r="N326" s="32"/>
      <c r="O326" s="32"/>
      <c r="P326" s="32"/>
      <c r="Q326" s="32"/>
      <c r="R326" s="32"/>
      <c r="S326" s="32"/>
      <c r="T326" s="32"/>
      <c r="U326" s="32"/>
      <c r="V326" s="32"/>
      <c r="W326" s="32"/>
      <c r="X326" s="32"/>
      <c r="Y326" s="32"/>
      <c r="Z326" s="32"/>
    </row>
    <row r="327">
      <c r="A327" s="31" t="s">
        <v>16</v>
      </c>
      <c r="B327" s="31" t="s">
        <v>382</v>
      </c>
      <c r="C327" s="33" t="s">
        <v>1129</v>
      </c>
      <c r="D327" s="31" t="s">
        <v>5</v>
      </c>
      <c r="E327" s="31" t="s">
        <v>32</v>
      </c>
      <c r="F327" s="33" t="s">
        <v>3372</v>
      </c>
      <c r="G327" s="32"/>
      <c r="H327" s="32"/>
      <c r="I327" s="32"/>
      <c r="J327" s="32"/>
      <c r="K327" s="32"/>
      <c r="L327" s="32"/>
      <c r="M327" s="32"/>
      <c r="N327" s="32"/>
      <c r="O327" s="32"/>
      <c r="P327" s="32"/>
      <c r="Q327" s="32"/>
      <c r="R327" s="32"/>
      <c r="S327" s="32"/>
      <c r="T327" s="32"/>
      <c r="U327" s="32"/>
      <c r="V327" s="32"/>
      <c r="W327" s="32"/>
      <c r="X327" s="32"/>
      <c r="Y327" s="32"/>
      <c r="Z327" s="32"/>
    </row>
    <row r="328">
      <c r="A328" s="31" t="s">
        <v>16</v>
      </c>
      <c r="B328" s="31" t="s">
        <v>382</v>
      </c>
      <c r="C328" s="33" t="s">
        <v>1130</v>
      </c>
      <c r="D328" s="31" t="s">
        <v>5</v>
      </c>
      <c r="E328" s="31" t="s">
        <v>32</v>
      </c>
      <c r="F328" s="33" t="s">
        <v>3373</v>
      </c>
      <c r="G328" s="32"/>
      <c r="H328" s="32"/>
      <c r="I328" s="32"/>
      <c r="J328" s="32"/>
      <c r="K328" s="32"/>
      <c r="L328" s="32"/>
      <c r="M328" s="32"/>
      <c r="N328" s="32"/>
      <c r="O328" s="32"/>
      <c r="P328" s="32"/>
      <c r="Q328" s="32"/>
      <c r="R328" s="32"/>
      <c r="S328" s="32"/>
      <c r="T328" s="32"/>
      <c r="U328" s="32"/>
      <c r="V328" s="32"/>
      <c r="W328" s="32"/>
      <c r="X328" s="32"/>
      <c r="Y328" s="32"/>
      <c r="Z328" s="32"/>
    </row>
    <row r="329">
      <c r="A329" s="31" t="s">
        <v>16</v>
      </c>
      <c r="B329" s="31" t="s">
        <v>382</v>
      </c>
      <c r="C329" s="33" t="s">
        <v>1131</v>
      </c>
      <c r="D329" s="31" t="s">
        <v>5</v>
      </c>
      <c r="E329" s="31" t="s">
        <v>32</v>
      </c>
      <c r="F329" s="33" t="s">
        <v>3374</v>
      </c>
      <c r="G329" s="32"/>
      <c r="H329" s="32"/>
      <c r="I329" s="32"/>
      <c r="J329" s="32"/>
      <c r="K329" s="32"/>
      <c r="L329" s="32"/>
      <c r="M329" s="32"/>
      <c r="N329" s="32"/>
      <c r="O329" s="32"/>
      <c r="P329" s="32"/>
      <c r="Q329" s="32"/>
      <c r="R329" s="32"/>
      <c r="S329" s="32"/>
      <c r="T329" s="32"/>
      <c r="U329" s="32"/>
      <c r="V329" s="32"/>
      <c r="W329" s="32"/>
      <c r="X329" s="32"/>
      <c r="Y329" s="32"/>
      <c r="Z329" s="32"/>
    </row>
    <row r="330">
      <c r="A330" s="31" t="s">
        <v>16</v>
      </c>
      <c r="B330" s="31" t="s">
        <v>382</v>
      </c>
      <c r="C330" s="33" t="s">
        <v>1132</v>
      </c>
      <c r="D330" s="31" t="s">
        <v>5</v>
      </c>
      <c r="E330" s="31" t="s">
        <v>32</v>
      </c>
      <c r="F330" s="33" t="s">
        <v>3375</v>
      </c>
      <c r="G330" s="32"/>
      <c r="H330" s="32"/>
      <c r="I330" s="32"/>
      <c r="J330" s="32"/>
      <c r="K330" s="32"/>
      <c r="L330" s="32"/>
      <c r="M330" s="32"/>
      <c r="N330" s="32"/>
      <c r="O330" s="32"/>
      <c r="P330" s="32"/>
      <c r="Q330" s="32"/>
      <c r="R330" s="32"/>
      <c r="S330" s="32"/>
      <c r="T330" s="32"/>
      <c r="U330" s="32"/>
      <c r="V330" s="32"/>
      <c r="W330" s="32"/>
      <c r="X330" s="32"/>
      <c r="Y330" s="32"/>
      <c r="Z330" s="32"/>
    </row>
    <row r="331">
      <c r="A331" s="31" t="s">
        <v>16</v>
      </c>
      <c r="B331" s="31" t="s">
        <v>382</v>
      </c>
      <c r="C331" s="33" t="s">
        <v>409</v>
      </c>
      <c r="D331" s="31" t="s">
        <v>5</v>
      </c>
      <c r="E331" s="31" t="s">
        <v>32</v>
      </c>
      <c r="F331" s="33" t="s">
        <v>3376</v>
      </c>
      <c r="G331" s="32"/>
      <c r="H331" s="32"/>
      <c r="I331" s="32"/>
      <c r="J331" s="32"/>
      <c r="K331" s="32"/>
      <c r="L331" s="32"/>
      <c r="M331" s="32"/>
      <c r="N331" s="32"/>
      <c r="O331" s="32"/>
      <c r="P331" s="32"/>
      <c r="Q331" s="32"/>
      <c r="R331" s="32"/>
      <c r="S331" s="32"/>
      <c r="T331" s="32"/>
      <c r="U331" s="32"/>
      <c r="V331" s="32"/>
      <c r="W331" s="32"/>
      <c r="X331" s="32"/>
      <c r="Y331" s="32"/>
      <c r="Z331" s="32"/>
    </row>
    <row r="332">
      <c r="A332" s="31" t="s">
        <v>16</v>
      </c>
      <c r="B332" s="31" t="s">
        <v>382</v>
      </c>
      <c r="C332" s="33" t="s">
        <v>411</v>
      </c>
      <c r="D332" s="31" t="s">
        <v>5</v>
      </c>
      <c r="E332" s="31" t="s">
        <v>32</v>
      </c>
      <c r="F332" s="33" t="s">
        <v>3377</v>
      </c>
      <c r="G332" s="32"/>
      <c r="H332" s="32"/>
      <c r="I332" s="32"/>
      <c r="J332" s="32"/>
      <c r="K332" s="32"/>
      <c r="L332" s="32"/>
      <c r="M332" s="32"/>
      <c r="N332" s="32"/>
      <c r="O332" s="32"/>
      <c r="P332" s="32"/>
      <c r="Q332" s="32"/>
      <c r="R332" s="32"/>
      <c r="S332" s="32"/>
      <c r="T332" s="32"/>
      <c r="U332" s="32"/>
      <c r="V332" s="32"/>
      <c r="W332" s="32"/>
      <c r="X332" s="32"/>
      <c r="Y332" s="32"/>
      <c r="Z332" s="32"/>
    </row>
    <row r="333">
      <c r="A333" s="31" t="s">
        <v>16</v>
      </c>
      <c r="B333" s="31" t="s">
        <v>382</v>
      </c>
      <c r="C333" s="33" t="s">
        <v>413</v>
      </c>
      <c r="D333" s="31" t="s">
        <v>5</v>
      </c>
      <c r="E333" s="31" t="s">
        <v>32</v>
      </c>
      <c r="F333" s="33" t="s">
        <v>3378</v>
      </c>
      <c r="G333" s="32"/>
      <c r="H333" s="32"/>
      <c r="I333" s="32"/>
      <c r="J333" s="32"/>
      <c r="K333" s="32"/>
      <c r="L333" s="32"/>
      <c r="M333" s="32"/>
      <c r="N333" s="32"/>
      <c r="O333" s="32"/>
      <c r="P333" s="32"/>
      <c r="Q333" s="32"/>
      <c r="R333" s="32"/>
      <c r="S333" s="32"/>
      <c r="T333" s="32"/>
      <c r="U333" s="32"/>
      <c r="V333" s="32"/>
      <c r="W333" s="32"/>
      <c r="X333" s="32"/>
      <c r="Y333" s="32"/>
      <c r="Z333" s="32"/>
    </row>
    <row r="334">
      <c r="A334" s="31" t="s">
        <v>16</v>
      </c>
      <c r="B334" s="31" t="s">
        <v>382</v>
      </c>
      <c r="C334" s="33" t="s">
        <v>415</v>
      </c>
      <c r="D334" s="31" t="s">
        <v>5</v>
      </c>
      <c r="E334" s="31" t="s">
        <v>32</v>
      </c>
      <c r="F334" s="33" t="s">
        <v>3379</v>
      </c>
      <c r="G334" s="32"/>
      <c r="H334" s="32"/>
      <c r="I334" s="32"/>
      <c r="J334" s="32"/>
      <c r="K334" s="32"/>
      <c r="L334" s="32"/>
      <c r="M334" s="32"/>
      <c r="N334" s="32"/>
      <c r="O334" s="32"/>
      <c r="P334" s="32"/>
      <c r="Q334" s="32"/>
      <c r="R334" s="32"/>
      <c r="S334" s="32"/>
      <c r="T334" s="32"/>
      <c r="U334" s="32"/>
      <c r="V334" s="32"/>
      <c r="W334" s="32"/>
      <c r="X334" s="32"/>
      <c r="Y334" s="32"/>
      <c r="Z334" s="32"/>
    </row>
    <row r="335">
      <c r="A335" s="31" t="s">
        <v>16</v>
      </c>
      <c r="B335" s="31" t="s">
        <v>382</v>
      </c>
      <c r="C335" s="33" t="s">
        <v>417</v>
      </c>
      <c r="D335" s="31" t="s">
        <v>5</v>
      </c>
      <c r="E335" s="31" t="s">
        <v>32</v>
      </c>
      <c r="F335" s="33" t="s">
        <v>3380</v>
      </c>
      <c r="G335" s="32"/>
      <c r="H335" s="32"/>
      <c r="I335" s="32"/>
      <c r="J335" s="32"/>
      <c r="K335" s="32"/>
      <c r="L335" s="32"/>
      <c r="M335" s="32"/>
      <c r="N335" s="32"/>
      <c r="O335" s="32"/>
      <c r="P335" s="32"/>
      <c r="Q335" s="32"/>
      <c r="R335" s="32"/>
      <c r="S335" s="32"/>
      <c r="T335" s="32"/>
      <c r="U335" s="32"/>
      <c r="V335" s="32"/>
      <c r="W335" s="32"/>
      <c r="X335" s="32"/>
      <c r="Y335" s="32"/>
      <c r="Z335" s="32"/>
    </row>
    <row r="336">
      <c r="A336" s="31" t="s">
        <v>16</v>
      </c>
      <c r="B336" s="31" t="s">
        <v>382</v>
      </c>
      <c r="C336" s="33" t="s">
        <v>419</v>
      </c>
      <c r="D336" s="31" t="s">
        <v>5</v>
      </c>
      <c r="E336" s="31" t="s">
        <v>32</v>
      </c>
      <c r="F336" s="33" t="s">
        <v>3381</v>
      </c>
      <c r="G336" s="32"/>
      <c r="H336" s="32"/>
      <c r="I336" s="32"/>
      <c r="J336" s="32"/>
      <c r="K336" s="32"/>
      <c r="L336" s="32"/>
      <c r="M336" s="32"/>
      <c r="N336" s="32"/>
      <c r="O336" s="32"/>
      <c r="P336" s="32"/>
      <c r="Q336" s="32"/>
      <c r="R336" s="32"/>
      <c r="S336" s="32"/>
      <c r="T336" s="32"/>
      <c r="U336" s="32"/>
      <c r="V336" s="32"/>
      <c r="W336" s="32"/>
      <c r="X336" s="32"/>
      <c r="Y336" s="32"/>
      <c r="Z336" s="32"/>
    </row>
    <row r="337">
      <c r="A337" s="31" t="s">
        <v>16</v>
      </c>
      <c r="B337" s="31" t="s">
        <v>382</v>
      </c>
      <c r="C337" s="33" t="s">
        <v>421</v>
      </c>
      <c r="D337" s="31" t="s">
        <v>5</v>
      </c>
      <c r="E337" s="31" t="s">
        <v>32</v>
      </c>
      <c r="F337" s="33" t="s">
        <v>3382</v>
      </c>
      <c r="G337" s="32"/>
      <c r="H337" s="32"/>
      <c r="I337" s="32"/>
      <c r="J337" s="32"/>
      <c r="K337" s="32"/>
      <c r="L337" s="32"/>
      <c r="M337" s="32"/>
      <c r="N337" s="32"/>
      <c r="O337" s="32"/>
      <c r="P337" s="32"/>
      <c r="Q337" s="32"/>
      <c r="R337" s="32"/>
      <c r="S337" s="32"/>
      <c r="T337" s="32"/>
      <c r="U337" s="32"/>
      <c r="V337" s="32"/>
      <c r="W337" s="32"/>
      <c r="X337" s="32"/>
      <c r="Y337" s="32"/>
      <c r="Z337" s="32"/>
    </row>
    <row r="338">
      <c r="A338" s="31" t="s">
        <v>16</v>
      </c>
      <c r="B338" s="31" t="s">
        <v>382</v>
      </c>
      <c r="C338" s="33" t="s">
        <v>423</v>
      </c>
      <c r="D338" s="31" t="s">
        <v>5</v>
      </c>
      <c r="E338" s="31" t="s">
        <v>32</v>
      </c>
      <c r="F338" s="33" t="s">
        <v>3383</v>
      </c>
      <c r="G338" s="32"/>
      <c r="H338" s="32"/>
      <c r="I338" s="32"/>
      <c r="J338" s="32"/>
      <c r="K338" s="32"/>
      <c r="L338" s="32"/>
      <c r="M338" s="32"/>
      <c r="N338" s="32"/>
      <c r="O338" s="32"/>
      <c r="P338" s="32"/>
      <c r="Q338" s="32"/>
      <c r="R338" s="32"/>
      <c r="S338" s="32"/>
      <c r="T338" s="32"/>
      <c r="U338" s="32"/>
      <c r="V338" s="32"/>
      <c r="W338" s="32"/>
      <c r="X338" s="32"/>
      <c r="Y338" s="32"/>
      <c r="Z338" s="32"/>
    </row>
    <row r="339">
      <c r="A339" s="31" t="s">
        <v>16</v>
      </c>
      <c r="B339" s="31" t="s">
        <v>382</v>
      </c>
      <c r="C339" s="33" t="s">
        <v>425</v>
      </c>
      <c r="D339" s="31" t="s">
        <v>5</v>
      </c>
      <c r="E339" s="31" t="s">
        <v>32</v>
      </c>
      <c r="F339" s="33" t="s">
        <v>3384</v>
      </c>
      <c r="G339" s="32"/>
      <c r="H339" s="32"/>
      <c r="I339" s="32"/>
      <c r="J339" s="32"/>
      <c r="K339" s="32"/>
      <c r="L339" s="32"/>
      <c r="M339" s="32"/>
      <c r="N339" s="32"/>
      <c r="O339" s="32"/>
      <c r="P339" s="32"/>
      <c r="Q339" s="32"/>
      <c r="R339" s="32"/>
      <c r="S339" s="32"/>
      <c r="T339" s="32"/>
      <c r="U339" s="32"/>
      <c r="V339" s="32"/>
      <c r="W339" s="32"/>
      <c r="X339" s="32"/>
      <c r="Y339" s="32"/>
      <c r="Z339" s="32"/>
    </row>
    <row r="340">
      <c r="A340" s="31" t="s">
        <v>16</v>
      </c>
      <c r="B340" s="31" t="s">
        <v>382</v>
      </c>
      <c r="C340" s="33" t="s">
        <v>427</v>
      </c>
      <c r="D340" s="31" t="s">
        <v>5</v>
      </c>
      <c r="E340" s="31" t="s">
        <v>32</v>
      </c>
      <c r="F340" s="33" t="s">
        <v>3385</v>
      </c>
      <c r="G340" s="32"/>
      <c r="H340" s="32"/>
      <c r="I340" s="32"/>
      <c r="J340" s="32"/>
      <c r="K340" s="32"/>
      <c r="L340" s="32"/>
      <c r="M340" s="32"/>
      <c r="N340" s="32"/>
      <c r="O340" s="32"/>
      <c r="P340" s="32"/>
      <c r="Q340" s="32"/>
      <c r="R340" s="32"/>
      <c r="S340" s="32"/>
      <c r="T340" s="32"/>
      <c r="U340" s="32"/>
      <c r="V340" s="32"/>
      <c r="W340" s="32"/>
      <c r="X340" s="32"/>
      <c r="Y340" s="32"/>
      <c r="Z340" s="32"/>
    </row>
    <row r="341">
      <c r="A341" s="31" t="s">
        <v>16</v>
      </c>
      <c r="B341" s="31" t="s">
        <v>382</v>
      </c>
      <c r="C341" s="33" t="s">
        <v>429</v>
      </c>
      <c r="D341" s="31" t="s">
        <v>5</v>
      </c>
      <c r="E341" s="31" t="s">
        <v>32</v>
      </c>
      <c r="F341" s="33" t="s">
        <v>3386</v>
      </c>
      <c r="G341" s="32"/>
      <c r="H341" s="32"/>
      <c r="I341" s="32"/>
      <c r="J341" s="32"/>
      <c r="K341" s="32"/>
      <c r="L341" s="32"/>
      <c r="M341" s="32"/>
      <c r="N341" s="32"/>
      <c r="O341" s="32"/>
      <c r="P341" s="32"/>
      <c r="Q341" s="32"/>
      <c r="R341" s="32"/>
      <c r="S341" s="32"/>
      <c r="T341" s="32"/>
      <c r="U341" s="32"/>
      <c r="V341" s="32"/>
      <c r="W341" s="32"/>
      <c r="X341" s="32"/>
      <c r="Y341" s="32"/>
      <c r="Z341" s="32"/>
    </row>
    <row r="342">
      <c r="A342" s="31" t="s">
        <v>16</v>
      </c>
      <c r="B342" s="31" t="s">
        <v>382</v>
      </c>
      <c r="C342" s="33" t="s">
        <v>323</v>
      </c>
      <c r="D342" s="31" t="s">
        <v>5</v>
      </c>
      <c r="E342" s="31" t="s">
        <v>32</v>
      </c>
      <c r="F342" s="33" t="s">
        <v>3387</v>
      </c>
      <c r="G342" s="32"/>
      <c r="H342" s="32"/>
      <c r="I342" s="32"/>
      <c r="J342" s="32"/>
      <c r="K342" s="32"/>
      <c r="L342" s="32"/>
      <c r="M342" s="32"/>
      <c r="N342" s="32"/>
      <c r="O342" s="32"/>
      <c r="P342" s="32"/>
      <c r="Q342" s="32"/>
      <c r="R342" s="32"/>
      <c r="S342" s="32"/>
      <c r="T342" s="32"/>
      <c r="U342" s="32"/>
      <c r="V342" s="32"/>
      <c r="W342" s="32"/>
      <c r="X342" s="32"/>
      <c r="Y342" s="32"/>
      <c r="Z342" s="32"/>
    </row>
    <row r="343">
      <c r="A343" s="31" t="s">
        <v>16</v>
      </c>
      <c r="B343" s="31" t="s">
        <v>382</v>
      </c>
      <c r="C343" s="33" t="s">
        <v>432</v>
      </c>
      <c r="D343" s="31" t="s">
        <v>5</v>
      </c>
      <c r="E343" s="31" t="s">
        <v>32</v>
      </c>
      <c r="F343" s="33" t="s">
        <v>3388</v>
      </c>
      <c r="G343" s="32"/>
      <c r="H343" s="32"/>
      <c r="I343" s="32"/>
      <c r="J343" s="32"/>
      <c r="K343" s="32"/>
      <c r="L343" s="32"/>
      <c r="M343" s="32"/>
      <c r="N343" s="32"/>
      <c r="O343" s="32"/>
      <c r="P343" s="32"/>
      <c r="Q343" s="32"/>
      <c r="R343" s="32"/>
      <c r="S343" s="32"/>
      <c r="T343" s="32"/>
      <c r="U343" s="32"/>
      <c r="V343" s="32"/>
      <c r="W343" s="32"/>
      <c r="X343" s="32"/>
      <c r="Y343" s="32"/>
      <c r="Z343" s="32"/>
    </row>
    <row r="344">
      <c r="A344" s="31" t="s">
        <v>16</v>
      </c>
      <c r="B344" s="31" t="s">
        <v>382</v>
      </c>
      <c r="C344" s="33" t="s">
        <v>434</v>
      </c>
      <c r="D344" s="31" t="s">
        <v>5</v>
      </c>
      <c r="E344" s="31" t="s">
        <v>32</v>
      </c>
      <c r="F344" s="33" t="s">
        <v>3389</v>
      </c>
      <c r="G344" s="32"/>
      <c r="H344" s="32"/>
      <c r="I344" s="32"/>
      <c r="J344" s="32"/>
      <c r="K344" s="32"/>
      <c r="L344" s="32"/>
      <c r="M344" s="32"/>
      <c r="N344" s="32"/>
      <c r="O344" s="32"/>
      <c r="P344" s="32"/>
      <c r="Q344" s="32"/>
      <c r="R344" s="32"/>
      <c r="S344" s="32"/>
      <c r="T344" s="32"/>
      <c r="U344" s="32"/>
      <c r="V344" s="32"/>
      <c r="W344" s="32"/>
      <c r="X344" s="32"/>
      <c r="Y344" s="32"/>
      <c r="Z344" s="32"/>
    </row>
    <row r="345">
      <c r="A345" s="31" t="s">
        <v>16</v>
      </c>
      <c r="B345" s="31" t="s">
        <v>382</v>
      </c>
      <c r="C345" s="33" t="s">
        <v>436</v>
      </c>
      <c r="D345" s="31" t="s">
        <v>5</v>
      </c>
      <c r="E345" s="31" t="s">
        <v>32</v>
      </c>
      <c r="F345" s="33" t="s">
        <v>3390</v>
      </c>
      <c r="G345" s="32"/>
      <c r="H345" s="32"/>
      <c r="I345" s="32"/>
      <c r="J345" s="32"/>
      <c r="K345" s="32"/>
      <c r="L345" s="32"/>
      <c r="M345" s="32"/>
      <c r="N345" s="32"/>
      <c r="O345" s="32"/>
      <c r="P345" s="32"/>
      <c r="Q345" s="32"/>
      <c r="R345" s="32"/>
      <c r="S345" s="32"/>
      <c r="T345" s="32"/>
      <c r="U345" s="32"/>
      <c r="V345" s="32"/>
      <c r="W345" s="32"/>
      <c r="X345" s="32"/>
      <c r="Y345" s="32"/>
      <c r="Z345" s="32"/>
    </row>
    <row r="346">
      <c r="A346" s="31" t="s">
        <v>16</v>
      </c>
      <c r="B346" s="31" t="s">
        <v>382</v>
      </c>
      <c r="C346" s="33" t="s">
        <v>438</v>
      </c>
      <c r="D346" s="31" t="s">
        <v>5</v>
      </c>
      <c r="E346" s="31" t="s">
        <v>32</v>
      </c>
      <c r="F346" s="33" t="s">
        <v>3391</v>
      </c>
      <c r="G346" s="32"/>
      <c r="H346" s="32"/>
      <c r="I346" s="32"/>
      <c r="J346" s="32"/>
      <c r="K346" s="32"/>
      <c r="L346" s="32"/>
      <c r="M346" s="32"/>
      <c r="N346" s="32"/>
      <c r="O346" s="32"/>
      <c r="P346" s="32"/>
      <c r="Q346" s="32"/>
      <c r="R346" s="32"/>
      <c r="S346" s="32"/>
      <c r="T346" s="32"/>
      <c r="U346" s="32"/>
      <c r="V346" s="32"/>
      <c r="W346" s="32"/>
      <c r="X346" s="32"/>
      <c r="Y346" s="32"/>
      <c r="Z346" s="32"/>
    </row>
    <row r="347">
      <c r="A347" s="31" t="s">
        <v>16</v>
      </c>
      <c r="B347" s="31" t="s">
        <v>382</v>
      </c>
      <c r="C347" s="33" t="s">
        <v>440</v>
      </c>
      <c r="D347" s="31" t="s">
        <v>5</v>
      </c>
      <c r="E347" s="31" t="s">
        <v>32</v>
      </c>
      <c r="F347" s="33" t="s">
        <v>3392</v>
      </c>
      <c r="G347" s="32"/>
      <c r="H347" s="32"/>
      <c r="I347" s="32"/>
      <c r="J347" s="32"/>
      <c r="K347" s="32"/>
      <c r="L347" s="32"/>
      <c r="M347" s="32"/>
      <c r="N347" s="32"/>
      <c r="O347" s="32"/>
      <c r="P347" s="32"/>
      <c r="Q347" s="32"/>
      <c r="R347" s="32"/>
      <c r="S347" s="32"/>
      <c r="T347" s="32"/>
      <c r="U347" s="32"/>
      <c r="V347" s="32"/>
      <c r="W347" s="32"/>
      <c r="X347" s="32"/>
      <c r="Y347" s="32"/>
      <c r="Z347" s="32"/>
    </row>
    <row r="348">
      <c r="A348" s="31" t="s">
        <v>16</v>
      </c>
      <c r="B348" s="31" t="s">
        <v>382</v>
      </c>
      <c r="C348" s="33" t="s">
        <v>442</v>
      </c>
      <c r="D348" s="31" t="s">
        <v>5</v>
      </c>
      <c r="E348" s="31" t="s">
        <v>32</v>
      </c>
      <c r="F348" s="33" t="s">
        <v>3393</v>
      </c>
      <c r="G348" s="32"/>
      <c r="H348" s="32"/>
      <c r="I348" s="32"/>
      <c r="J348" s="32"/>
      <c r="K348" s="32"/>
      <c r="L348" s="32"/>
      <c r="M348" s="32"/>
      <c r="N348" s="32"/>
      <c r="O348" s="32"/>
      <c r="P348" s="32"/>
      <c r="Q348" s="32"/>
      <c r="R348" s="32"/>
      <c r="S348" s="32"/>
      <c r="T348" s="32"/>
      <c r="U348" s="32"/>
      <c r="V348" s="32"/>
      <c r="W348" s="32"/>
      <c r="X348" s="32"/>
      <c r="Y348" s="32"/>
      <c r="Z348" s="32"/>
    </row>
    <row r="349">
      <c r="A349" s="31" t="s">
        <v>16</v>
      </c>
      <c r="B349" s="31" t="s">
        <v>382</v>
      </c>
      <c r="C349" s="33" t="s">
        <v>444</v>
      </c>
      <c r="D349" s="31" t="s">
        <v>5</v>
      </c>
      <c r="E349" s="31" t="s">
        <v>32</v>
      </c>
      <c r="F349" s="33" t="s">
        <v>3394</v>
      </c>
      <c r="G349" s="32"/>
      <c r="H349" s="32"/>
      <c r="I349" s="32"/>
      <c r="J349" s="32"/>
      <c r="K349" s="32"/>
      <c r="L349" s="32"/>
      <c r="M349" s="32"/>
      <c r="N349" s="32"/>
      <c r="O349" s="32"/>
      <c r="P349" s="32"/>
      <c r="Q349" s="32"/>
      <c r="R349" s="32"/>
      <c r="S349" s="32"/>
      <c r="T349" s="32"/>
      <c r="U349" s="32"/>
      <c r="V349" s="32"/>
      <c r="W349" s="32"/>
      <c r="X349" s="32"/>
      <c r="Y349" s="32"/>
      <c r="Z349" s="32"/>
    </row>
    <row r="350">
      <c r="A350" s="31" t="s">
        <v>16</v>
      </c>
      <c r="B350" s="31" t="s">
        <v>382</v>
      </c>
      <c r="C350" s="33" t="s">
        <v>446</v>
      </c>
      <c r="D350" s="31" t="s">
        <v>5</v>
      </c>
      <c r="E350" s="31" t="s">
        <v>32</v>
      </c>
      <c r="F350" s="33" t="s">
        <v>3395</v>
      </c>
      <c r="G350" s="32"/>
      <c r="H350" s="32"/>
      <c r="I350" s="32"/>
      <c r="J350" s="32"/>
      <c r="K350" s="32"/>
      <c r="L350" s="32"/>
      <c r="M350" s="32"/>
      <c r="N350" s="32"/>
      <c r="O350" s="32"/>
      <c r="P350" s="32"/>
      <c r="Q350" s="32"/>
      <c r="R350" s="32"/>
      <c r="S350" s="32"/>
      <c r="T350" s="32"/>
      <c r="U350" s="32"/>
      <c r="V350" s="32"/>
      <c r="W350" s="32"/>
      <c r="X350" s="32"/>
      <c r="Y350" s="32"/>
      <c r="Z350" s="32"/>
    </row>
    <row r="351">
      <c r="A351" s="31" t="s">
        <v>16</v>
      </c>
      <c r="B351" s="31" t="s">
        <v>382</v>
      </c>
      <c r="C351" s="33" t="s">
        <v>448</v>
      </c>
      <c r="D351" s="31" t="s">
        <v>5</v>
      </c>
      <c r="E351" s="31" t="s">
        <v>32</v>
      </c>
      <c r="F351" s="33" t="s">
        <v>3396</v>
      </c>
      <c r="G351" s="32"/>
      <c r="H351" s="32"/>
      <c r="I351" s="32"/>
      <c r="J351" s="32"/>
      <c r="K351" s="32"/>
      <c r="L351" s="32"/>
      <c r="M351" s="32"/>
      <c r="N351" s="32"/>
      <c r="O351" s="32"/>
      <c r="P351" s="32"/>
      <c r="Q351" s="32"/>
      <c r="R351" s="32"/>
      <c r="S351" s="32"/>
      <c r="T351" s="32"/>
      <c r="U351" s="32"/>
      <c r="V351" s="32"/>
      <c r="W351" s="32"/>
      <c r="X351" s="32"/>
      <c r="Y351" s="32"/>
      <c r="Z351" s="32"/>
    </row>
    <row r="352">
      <c r="A352" s="31" t="s">
        <v>17</v>
      </c>
      <c r="B352" s="31" t="s">
        <v>404</v>
      </c>
      <c r="C352" s="33" t="s">
        <v>1129</v>
      </c>
      <c r="D352" s="31" t="s">
        <v>5</v>
      </c>
      <c r="E352" s="31" t="s">
        <v>32</v>
      </c>
      <c r="F352" s="33" t="s">
        <v>3397</v>
      </c>
      <c r="G352" s="32"/>
      <c r="H352" s="32"/>
      <c r="I352" s="32"/>
      <c r="J352" s="32"/>
      <c r="K352" s="32"/>
      <c r="L352" s="32"/>
      <c r="M352" s="32"/>
      <c r="N352" s="32"/>
      <c r="O352" s="32"/>
      <c r="P352" s="32"/>
      <c r="Q352" s="32"/>
      <c r="R352" s="32"/>
      <c r="S352" s="32"/>
      <c r="T352" s="32"/>
      <c r="U352" s="32"/>
      <c r="V352" s="32"/>
      <c r="W352" s="32"/>
      <c r="X352" s="32"/>
      <c r="Y352" s="32"/>
      <c r="Z352" s="32"/>
    </row>
    <row r="353">
      <c r="A353" s="31" t="s">
        <v>17</v>
      </c>
      <c r="B353" s="31" t="s">
        <v>404</v>
      </c>
      <c r="C353" s="33" t="s">
        <v>1130</v>
      </c>
      <c r="D353" s="31" t="s">
        <v>5</v>
      </c>
      <c r="E353" s="31" t="s">
        <v>32</v>
      </c>
      <c r="F353" s="33" t="s">
        <v>3398</v>
      </c>
      <c r="G353" s="32"/>
      <c r="H353" s="32"/>
      <c r="I353" s="32"/>
      <c r="J353" s="32"/>
      <c r="K353" s="32"/>
      <c r="L353" s="32"/>
      <c r="M353" s="32"/>
      <c r="N353" s="32"/>
      <c r="O353" s="32"/>
      <c r="P353" s="32"/>
      <c r="Q353" s="32"/>
      <c r="R353" s="32"/>
      <c r="S353" s="32"/>
      <c r="T353" s="32"/>
      <c r="U353" s="32"/>
      <c r="V353" s="32"/>
      <c r="W353" s="32"/>
      <c r="X353" s="32"/>
      <c r="Y353" s="32"/>
      <c r="Z353" s="32"/>
    </row>
    <row r="354">
      <c r="A354" s="31" t="s">
        <v>17</v>
      </c>
      <c r="B354" s="31" t="s">
        <v>404</v>
      </c>
      <c r="C354" s="33" t="s">
        <v>1131</v>
      </c>
      <c r="D354" s="31" t="s">
        <v>5</v>
      </c>
      <c r="E354" s="31" t="s">
        <v>32</v>
      </c>
      <c r="F354" s="33" t="s">
        <v>3399</v>
      </c>
      <c r="G354" s="32"/>
      <c r="H354" s="32"/>
      <c r="I354" s="32"/>
      <c r="J354" s="32"/>
      <c r="K354" s="32"/>
      <c r="L354" s="32"/>
      <c r="M354" s="32"/>
      <c r="N354" s="32"/>
      <c r="O354" s="32"/>
      <c r="P354" s="32"/>
      <c r="Q354" s="32"/>
      <c r="R354" s="32"/>
      <c r="S354" s="32"/>
      <c r="T354" s="32"/>
      <c r="U354" s="32"/>
      <c r="V354" s="32"/>
      <c r="W354" s="32"/>
      <c r="X354" s="32"/>
      <c r="Y354" s="32"/>
      <c r="Z354" s="32"/>
    </row>
    <row r="355">
      <c r="A355" s="31" t="s">
        <v>17</v>
      </c>
      <c r="B355" s="31" t="s">
        <v>404</v>
      </c>
      <c r="C355" s="33" t="s">
        <v>1132</v>
      </c>
      <c r="D355" s="31" t="s">
        <v>5</v>
      </c>
      <c r="E355" s="31" t="s">
        <v>32</v>
      </c>
      <c r="F355" s="33" t="s">
        <v>3400</v>
      </c>
      <c r="G355" s="32"/>
      <c r="H355" s="32"/>
      <c r="I355" s="32"/>
      <c r="J355" s="32"/>
      <c r="K355" s="32"/>
      <c r="L355" s="32"/>
      <c r="M355" s="32"/>
      <c r="N355" s="32"/>
      <c r="O355" s="32"/>
      <c r="P355" s="32"/>
      <c r="Q355" s="32"/>
      <c r="R355" s="32"/>
      <c r="S355" s="32"/>
      <c r="T355" s="32"/>
      <c r="U355" s="32"/>
      <c r="V355" s="32"/>
      <c r="W355" s="32"/>
      <c r="X355" s="32"/>
      <c r="Y355" s="32"/>
      <c r="Z355" s="32"/>
    </row>
    <row r="356">
      <c r="A356" s="31" t="s">
        <v>17</v>
      </c>
      <c r="B356" s="31" t="s">
        <v>404</v>
      </c>
      <c r="C356" s="33" t="s">
        <v>409</v>
      </c>
      <c r="D356" s="31" t="s">
        <v>5</v>
      </c>
      <c r="E356" s="31" t="s">
        <v>32</v>
      </c>
      <c r="F356" s="33" t="s">
        <v>3401</v>
      </c>
      <c r="G356" s="32"/>
      <c r="H356" s="32"/>
      <c r="I356" s="32"/>
      <c r="J356" s="32"/>
      <c r="K356" s="32"/>
      <c r="L356" s="32"/>
      <c r="M356" s="32"/>
      <c r="N356" s="32"/>
      <c r="O356" s="32"/>
      <c r="P356" s="32"/>
      <c r="Q356" s="32"/>
      <c r="R356" s="32"/>
      <c r="S356" s="32"/>
      <c r="T356" s="32"/>
      <c r="U356" s="32"/>
      <c r="V356" s="32"/>
      <c r="W356" s="32"/>
      <c r="X356" s="32"/>
      <c r="Y356" s="32"/>
      <c r="Z356" s="32"/>
    </row>
    <row r="357">
      <c r="A357" s="31" t="s">
        <v>17</v>
      </c>
      <c r="B357" s="31" t="s">
        <v>404</v>
      </c>
      <c r="C357" s="33" t="s">
        <v>411</v>
      </c>
      <c r="D357" s="31" t="s">
        <v>5</v>
      </c>
      <c r="E357" s="31" t="s">
        <v>32</v>
      </c>
      <c r="F357" s="33" t="s">
        <v>3402</v>
      </c>
      <c r="G357" s="32"/>
      <c r="H357" s="32"/>
      <c r="I357" s="32"/>
      <c r="J357" s="32"/>
      <c r="K357" s="32"/>
      <c r="L357" s="32"/>
      <c r="M357" s="32"/>
      <c r="N357" s="32"/>
      <c r="O357" s="32"/>
      <c r="P357" s="32"/>
      <c r="Q357" s="32"/>
      <c r="R357" s="32"/>
      <c r="S357" s="32"/>
      <c r="T357" s="32"/>
      <c r="U357" s="32"/>
      <c r="V357" s="32"/>
      <c r="W357" s="32"/>
      <c r="X357" s="32"/>
      <c r="Y357" s="32"/>
      <c r="Z357" s="32"/>
    </row>
    <row r="358">
      <c r="A358" s="31" t="s">
        <v>17</v>
      </c>
      <c r="B358" s="31" t="s">
        <v>404</v>
      </c>
      <c r="C358" s="33" t="s">
        <v>413</v>
      </c>
      <c r="D358" s="31" t="s">
        <v>5</v>
      </c>
      <c r="E358" s="31" t="s">
        <v>32</v>
      </c>
      <c r="F358" s="33" t="s">
        <v>3403</v>
      </c>
      <c r="G358" s="32"/>
      <c r="H358" s="32"/>
      <c r="I358" s="32"/>
      <c r="J358" s="32"/>
      <c r="K358" s="32"/>
      <c r="L358" s="32"/>
      <c r="M358" s="32"/>
      <c r="N358" s="32"/>
      <c r="O358" s="32"/>
      <c r="P358" s="32"/>
      <c r="Q358" s="32"/>
      <c r="R358" s="32"/>
      <c r="S358" s="32"/>
      <c r="T358" s="32"/>
      <c r="U358" s="32"/>
      <c r="V358" s="32"/>
      <c r="W358" s="32"/>
      <c r="X358" s="32"/>
      <c r="Y358" s="32"/>
      <c r="Z358" s="32"/>
    </row>
    <row r="359">
      <c r="A359" s="31" t="s">
        <v>17</v>
      </c>
      <c r="B359" s="31" t="s">
        <v>404</v>
      </c>
      <c r="C359" s="33" t="s">
        <v>415</v>
      </c>
      <c r="D359" s="31" t="s">
        <v>5</v>
      </c>
      <c r="E359" s="31" t="s">
        <v>32</v>
      </c>
      <c r="F359" s="33" t="s">
        <v>3404</v>
      </c>
      <c r="G359" s="32"/>
      <c r="H359" s="32"/>
      <c r="I359" s="32"/>
      <c r="J359" s="32"/>
      <c r="K359" s="32"/>
      <c r="L359" s="32"/>
      <c r="M359" s="32"/>
      <c r="N359" s="32"/>
      <c r="O359" s="32"/>
      <c r="P359" s="32"/>
      <c r="Q359" s="32"/>
      <c r="R359" s="32"/>
      <c r="S359" s="32"/>
      <c r="T359" s="32"/>
      <c r="U359" s="32"/>
      <c r="V359" s="32"/>
      <c r="W359" s="32"/>
      <c r="X359" s="32"/>
      <c r="Y359" s="32"/>
      <c r="Z359" s="32"/>
    </row>
    <row r="360">
      <c r="A360" s="31" t="s">
        <v>17</v>
      </c>
      <c r="B360" s="31" t="s">
        <v>404</v>
      </c>
      <c r="C360" s="33" t="s">
        <v>417</v>
      </c>
      <c r="D360" s="31" t="s">
        <v>5</v>
      </c>
      <c r="E360" s="31" t="s">
        <v>32</v>
      </c>
      <c r="F360" s="33" t="s">
        <v>3405</v>
      </c>
      <c r="G360" s="32"/>
      <c r="H360" s="32"/>
      <c r="I360" s="32"/>
      <c r="J360" s="32"/>
      <c r="K360" s="32"/>
      <c r="L360" s="32"/>
      <c r="M360" s="32"/>
      <c r="N360" s="32"/>
      <c r="O360" s="32"/>
      <c r="P360" s="32"/>
      <c r="Q360" s="32"/>
      <c r="R360" s="32"/>
      <c r="S360" s="32"/>
      <c r="T360" s="32"/>
      <c r="U360" s="32"/>
      <c r="V360" s="32"/>
      <c r="W360" s="32"/>
      <c r="X360" s="32"/>
      <c r="Y360" s="32"/>
      <c r="Z360" s="32"/>
    </row>
    <row r="361">
      <c r="A361" s="31" t="s">
        <v>17</v>
      </c>
      <c r="B361" s="31" t="s">
        <v>404</v>
      </c>
      <c r="C361" s="33" t="s">
        <v>419</v>
      </c>
      <c r="D361" s="31" t="s">
        <v>5</v>
      </c>
      <c r="E361" s="31" t="s">
        <v>32</v>
      </c>
      <c r="F361" s="33" t="s">
        <v>3406</v>
      </c>
      <c r="G361" s="32"/>
      <c r="H361" s="32"/>
      <c r="I361" s="32"/>
      <c r="J361" s="32"/>
      <c r="K361" s="32"/>
      <c r="L361" s="32"/>
      <c r="M361" s="32"/>
      <c r="N361" s="32"/>
      <c r="O361" s="32"/>
      <c r="P361" s="32"/>
      <c r="Q361" s="32"/>
      <c r="R361" s="32"/>
      <c r="S361" s="32"/>
      <c r="T361" s="32"/>
      <c r="U361" s="32"/>
      <c r="V361" s="32"/>
      <c r="W361" s="32"/>
      <c r="X361" s="32"/>
      <c r="Y361" s="32"/>
      <c r="Z361" s="32"/>
    </row>
    <row r="362">
      <c r="A362" s="31" t="s">
        <v>17</v>
      </c>
      <c r="B362" s="31" t="s">
        <v>404</v>
      </c>
      <c r="C362" s="33" t="s">
        <v>421</v>
      </c>
      <c r="D362" s="31" t="s">
        <v>5</v>
      </c>
      <c r="E362" s="31" t="s">
        <v>32</v>
      </c>
      <c r="F362" s="33" t="s">
        <v>3407</v>
      </c>
      <c r="G362" s="32"/>
      <c r="H362" s="32"/>
      <c r="I362" s="32"/>
      <c r="J362" s="32"/>
      <c r="K362" s="32"/>
      <c r="L362" s="32"/>
      <c r="M362" s="32"/>
      <c r="N362" s="32"/>
      <c r="O362" s="32"/>
      <c r="P362" s="32"/>
      <c r="Q362" s="32"/>
      <c r="R362" s="32"/>
      <c r="S362" s="32"/>
      <c r="T362" s="32"/>
      <c r="U362" s="32"/>
      <c r="V362" s="32"/>
      <c r="W362" s="32"/>
      <c r="X362" s="32"/>
      <c r="Y362" s="32"/>
      <c r="Z362" s="32"/>
    </row>
    <row r="363">
      <c r="A363" s="31" t="s">
        <v>17</v>
      </c>
      <c r="B363" s="31" t="s">
        <v>404</v>
      </c>
      <c r="C363" s="33" t="s">
        <v>423</v>
      </c>
      <c r="D363" s="31" t="s">
        <v>5</v>
      </c>
      <c r="E363" s="31" t="s">
        <v>32</v>
      </c>
      <c r="F363" s="33" t="s">
        <v>3408</v>
      </c>
      <c r="G363" s="32"/>
      <c r="H363" s="32"/>
      <c r="I363" s="32"/>
      <c r="J363" s="32"/>
      <c r="K363" s="32"/>
      <c r="L363" s="32"/>
      <c r="M363" s="32"/>
      <c r="N363" s="32"/>
      <c r="O363" s="32"/>
      <c r="P363" s="32"/>
      <c r="Q363" s="32"/>
      <c r="R363" s="32"/>
      <c r="S363" s="32"/>
      <c r="T363" s="32"/>
      <c r="U363" s="32"/>
      <c r="V363" s="32"/>
      <c r="W363" s="32"/>
      <c r="X363" s="32"/>
      <c r="Y363" s="32"/>
      <c r="Z363" s="32"/>
    </row>
    <row r="364">
      <c r="A364" s="31" t="s">
        <v>17</v>
      </c>
      <c r="B364" s="31" t="s">
        <v>404</v>
      </c>
      <c r="C364" s="33" t="s">
        <v>425</v>
      </c>
      <c r="D364" s="31" t="s">
        <v>5</v>
      </c>
      <c r="E364" s="31" t="s">
        <v>32</v>
      </c>
      <c r="F364" s="33" t="s">
        <v>3409</v>
      </c>
      <c r="G364" s="32"/>
      <c r="H364" s="32"/>
      <c r="I364" s="32"/>
      <c r="J364" s="32"/>
      <c r="K364" s="32"/>
      <c r="L364" s="32"/>
      <c r="M364" s="32"/>
      <c r="N364" s="32"/>
      <c r="O364" s="32"/>
      <c r="P364" s="32"/>
      <c r="Q364" s="32"/>
      <c r="R364" s="32"/>
      <c r="S364" s="32"/>
      <c r="T364" s="32"/>
      <c r="U364" s="32"/>
      <c r="V364" s="32"/>
      <c r="W364" s="32"/>
      <c r="X364" s="32"/>
      <c r="Y364" s="32"/>
      <c r="Z364" s="32"/>
    </row>
    <row r="365">
      <c r="A365" s="31" t="s">
        <v>17</v>
      </c>
      <c r="B365" s="31" t="s">
        <v>404</v>
      </c>
      <c r="C365" s="33" t="s">
        <v>427</v>
      </c>
      <c r="D365" s="31" t="s">
        <v>5</v>
      </c>
      <c r="E365" s="31" t="s">
        <v>32</v>
      </c>
      <c r="F365" s="33" t="s">
        <v>3410</v>
      </c>
      <c r="G365" s="32"/>
      <c r="H365" s="32"/>
      <c r="I365" s="32"/>
      <c r="J365" s="32"/>
      <c r="K365" s="32"/>
      <c r="L365" s="32"/>
      <c r="M365" s="32"/>
      <c r="N365" s="32"/>
      <c r="O365" s="32"/>
      <c r="P365" s="32"/>
      <c r="Q365" s="32"/>
      <c r="R365" s="32"/>
      <c r="S365" s="32"/>
      <c r="T365" s="32"/>
      <c r="U365" s="32"/>
      <c r="V365" s="32"/>
      <c r="W365" s="32"/>
      <c r="X365" s="32"/>
      <c r="Y365" s="32"/>
      <c r="Z365" s="32"/>
    </row>
    <row r="366">
      <c r="A366" s="31" t="s">
        <v>17</v>
      </c>
      <c r="B366" s="31" t="s">
        <v>404</v>
      </c>
      <c r="C366" s="33" t="s">
        <v>429</v>
      </c>
      <c r="D366" s="31" t="s">
        <v>5</v>
      </c>
      <c r="E366" s="31" t="s">
        <v>32</v>
      </c>
      <c r="F366" s="33" t="s">
        <v>3411</v>
      </c>
      <c r="G366" s="32"/>
      <c r="H366" s="32"/>
      <c r="I366" s="32"/>
      <c r="J366" s="32"/>
      <c r="K366" s="32"/>
      <c r="L366" s="32"/>
      <c r="M366" s="32"/>
      <c r="N366" s="32"/>
      <c r="O366" s="32"/>
      <c r="P366" s="32"/>
      <c r="Q366" s="32"/>
      <c r="R366" s="32"/>
      <c r="S366" s="32"/>
      <c r="T366" s="32"/>
      <c r="U366" s="32"/>
      <c r="V366" s="32"/>
      <c r="W366" s="32"/>
      <c r="X366" s="32"/>
      <c r="Y366" s="32"/>
      <c r="Z366" s="32"/>
    </row>
    <row r="367">
      <c r="A367" s="31" t="s">
        <v>17</v>
      </c>
      <c r="B367" s="31" t="s">
        <v>404</v>
      </c>
      <c r="C367" s="33" t="s">
        <v>323</v>
      </c>
      <c r="D367" s="31" t="s">
        <v>5</v>
      </c>
      <c r="E367" s="31" t="s">
        <v>32</v>
      </c>
      <c r="F367" s="33" t="s">
        <v>3412</v>
      </c>
      <c r="G367" s="32"/>
      <c r="H367" s="32"/>
      <c r="I367" s="32"/>
      <c r="J367" s="32"/>
      <c r="K367" s="32"/>
      <c r="L367" s="32"/>
      <c r="M367" s="32"/>
      <c r="N367" s="32"/>
      <c r="O367" s="32"/>
      <c r="P367" s="32"/>
      <c r="Q367" s="32"/>
      <c r="R367" s="32"/>
      <c r="S367" s="32"/>
      <c r="T367" s="32"/>
      <c r="U367" s="32"/>
      <c r="V367" s="32"/>
      <c r="W367" s="32"/>
      <c r="X367" s="32"/>
      <c r="Y367" s="32"/>
      <c r="Z367" s="32"/>
    </row>
    <row r="368">
      <c r="A368" s="31" t="s">
        <v>17</v>
      </c>
      <c r="B368" s="31" t="s">
        <v>404</v>
      </c>
      <c r="C368" s="33" t="s">
        <v>432</v>
      </c>
      <c r="D368" s="31" t="s">
        <v>5</v>
      </c>
      <c r="E368" s="31" t="s">
        <v>32</v>
      </c>
      <c r="F368" s="33" t="s">
        <v>3413</v>
      </c>
      <c r="G368" s="32"/>
      <c r="H368" s="32"/>
      <c r="I368" s="32"/>
      <c r="J368" s="32"/>
      <c r="K368" s="32"/>
      <c r="L368" s="32"/>
      <c r="M368" s="32"/>
      <c r="N368" s="32"/>
      <c r="O368" s="32"/>
      <c r="P368" s="32"/>
      <c r="Q368" s="32"/>
      <c r="R368" s="32"/>
      <c r="S368" s="32"/>
      <c r="T368" s="32"/>
      <c r="U368" s="32"/>
      <c r="V368" s="32"/>
      <c r="W368" s="32"/>
      <c r="X368" s="32"/>
      <c r="Y368" s="32"/>
      <c r="Z368" s="32"/>
    </row>
    <row r="369">
      <c r="A369" s="31" t="s">
        <v>17</v>
      </c>
      <c r="B369" s="31" t="s">
        <v>404</v>
      </c>
      <c r="C369" s="33" t="s">
        <v>434</v>
      </c>
      <c r="D369" s="31" t="s">
        <v>5</v>
      </c>
      <c r="E369" s="31" t="s">
        <v>32</v>
      </c>
      <c r="F369" s="33" t="s">
        <v>3414</v>
      </c>
      <c r="G369" s="32"/>
      <c r="H369" s="32"/>
      <c r="I369" s="32"/>
      <c r="J369" s="32"/>
      <c r="K369" s="32"/>
      <c r="L369" s="32"/>
      <c r="M369" s="32"/>
      <c r="N369" s="32"/>
      <c r="O369" s="32"/>
      <c r="P369" s="32"/>
      <c r="Q369" s="32"/>
      <c r="R369" s="32"/>
      <c r="S369" s="32"/>
      <c r="T369" s="32"/>
      <c r="U369" s="32"/>
      <c r="V369" s="32"/>
      <c r="W369" s="32"/>
      <c r="X369" s="32"/>
      <c r="Y369" s="32"/>
      <c r="Z369" s="32"/>
    </row>
    <row r="370">
      <c r="A370" s="31" t="s">
        <v>17</v>
      </c>
      <c r="B370" s="31" t="s">
        <v>404</v>
      </c>
      <c r="C370" s="33" t="s">
        <v>436</v>
      </c>
      <c r="D370" s="31" t="s">
        <v>5</v>
      </c>
      <c r="E370" s="31" t="s">
        <v>32</v>
      </c>
      <c r="F370" s="33" t="s">
        <v>3415</v>
      </c>
      <c r="G370" s="32"/>
      <c r="H370" s="32"/>
      <c r="I370" s="32"/>
      <c r="J370" s="32"/>
      <c r="K370" s="32"/>
      <c r="L370" s="32"/>
      <c r="M370" s="32"/>
      <c r="N370" s="32"/>
      <c r="O370" s="32"/>
      <c r="P370" s="32"/>
      <c r="Q370" s="32"/>
      <c r="R370" s="32"/>
      <c r="S370" s="32"/>
      <c r="T370" s="32"/>
      <c r="U370" s="32"/>
      <c r="V370" s="32"/>
      <c r="W370" s="32"/>
      <c r="X370" s="32"/>
      <c r="Y370" s="32"/>
      <c r="Z370" s="32"/>
    </row>
    <row r="371">
      <c r="A371" s="31" t="s">
        <v>17</v>
      </c>
      <c r="B371" s="31" t="s">
        <v>404</v>
      </c>
      <c r="C371" s="33" t="s">
        <v>438</v>
      </c>
      <c r="D371" s="31" t="s">
        <v>5</v>
      </c>
      <c r="E371" s="31" t="s">
        <v>32</v>
      </c>
      <c r="F371" s="33" t="s">
        <v>3416</v>
      </c>
      <c r="G371" s="32"/>
      <c r="H371" s="32"/>
      <c r="I371" s="32"/>
      <c r="J371" s="32"/>
      <c r="K371" s="32"/>
      <c r="L371" s="32"/>
      <c r="M371" s="32"/>
      <c r="N371" s="32"/>
      <c r="O371" s="32"/>
      <c r="P371" s="32"/>
      <c r="Q371" s="32"/>
      <c r="R371" s="32"/>
      <c r="S371" s="32"/>
      <c r="T371" s="32"/>
      <c r="U371" s="32"/>
      <c r="V371" s="32"/>
      <c r="W371" s="32"/>
      <c r="X371" s="32"/>
      <c r="Y371" s="32"/>
      <c r="Z371" s="32"/>
    </row>
    <row r="372">
      <c r="A372" s="31" t="s">
        <v>17</v>
      </c>
      <c r="B372" s="31" t="s">
        <v>404</v>
      </c>
      <c r="C372" s="33" t="s">
        <v>440</v>
      </c>
      <c r="D372" s="31" t="s">
        <v>5</v>
      </c>
      <c r="E372" s="31" t="s">
        <v>32</v>
      </c>
      <c r="F372" s="33" t="s">
        <v>3417</v>
      </c>
      <c r="G372" s="32"/>
      <c r="H372" s="32"/>
      <c r="I372" s="32"/>
      <c r="J372" s="32"/>
      <c r="K372" s="32"/>
      <c r="L372" s="32"/>
      <c r="M372" s="32"/>
      <c r="N372" s="32"/>
      <c r="O372" s="32"/>
      <c r="P372" s="32"/>
      <c r="Q372" s="32"/>
      <c r="R372" s="32"/>
      <c r="S372" s="32"/>
      <c r="T372" s="32"/>
      <c r="U372" s="32"/>
      <c r="V372" s="32"/>
      <c r="W372" s="32"/>
      <c r="X372" s="32"/>
      <c r="Y372" s="32"/>
      <c r="Z372" s="32"/>
    </row>
    <row r="373">
      <c r="A373" s="31" t="s">
        <v>17</v>
      </c>
      <c r="B373" s="31" t="s">
        <v>404</v>
      </c>
      <c r="C373" s="33" t="s">
        <v>442</v>
      </c>
      <c r="D373" s="31" t="s">
        <v>5</v>
      </c>
      <c r="E373" s="31" t="s">
        <v>32</v>
      </c>
      <c r="F373" s="33" t="s">
        <v>3418</v>
      </c>
      <c r="G373" s="32"/>
      <c r="H373" s="32"/>
      <c r="I373" s="32"/>
      <c r="J373" s="32"/>
      <c r="K373" s="32"/>
      <c r="L373" s="32"/>
      <c r="M373" s="32"/>
      <c r="N373" s="32"/>
      <c r="O373" s="32"/>
      <c r="P373" s="32"/>
      <c r="Q373" s="32"/>
      <c r="R373" s="32"/>
      <c r="S373" s="32"/>
      <c r="T373" s="32"/>
      <c r="U373" s="32"/>
      <c r="V373" s="32"/>
      <c r="W373" s="32"/>
      <c r="X373" s="32"/>
      <c r="Y373" s="32"/>
      <c r="Z373" s="32"/>
    </row>
    <row r="374">
      <c r="A374" s="31" t="s">
        <v>17</v>
      </c>
      <c r="B374" s="31" t="s">
        <v>404</v>
      </c>
      <c r="C374" s="33" t="s">
        <v>444</v>
      </c>
      <c r="D374" s="31" t="s">
        <v>5</v>
      </c>
      <c r="E374" s="31" t="s">
        <v>32</v>
      </c>
      <c r="F374" s="33" t="s">
        <v>3419</v>
      </c>
      <c r="G374" s="32"/>
      <c r="H374" s="32"/>
      <c r="I374" s="32"/>
      <c r="J374" s="32"/>
      <c r="K374" s="32"/>
      <c r="L374" s="32"/>
      <c r="M374" s="32"/>
      <c r="N374" s="32"/>
      <c r="O374" s="32"/>
      <c r="P374" s="32"/>
      <c r="Q374" s="32"/>
      <c r="R374" s="32"/>
      <c r="S374" s="32"/>
      <c r="T374" s="32"/>
      <c r="U374" s="32"/>
      <c r="V374" s="32"/>
      <c r="W374" s="32"/>
      <c r="X374" s="32"/>
      <c r="Y374" s="32"/>
      <c r="Z374" s="32"/>
    </row>
    <row r="375">
      <c r="A375" s="31" t="s">
        <v>17</v>
      </c>
      <c r="B375" s="31" t="s">
        <v>404</v>
      </c>
      <c r="C375" s="33" t="s">
        <v>446</v>
      </c>
      <c r="D375" s="31" t="s">
        <v>5</v>
      </c>
      <c r="E375" s="31" t="s">
        <v>32</v>
      </c>
      <c r="F375" s="33" t="s">
        <v>3420</v>
      </c>
      <c r="G375" s="32"/>
      <c r="H375" s="32"/>
      <c r="I375" s="32"/>
      <c r="J375" s="32"/>
      <c r="K375" s="32"/>
      <c r="L375" s="32"/>
      <c r="M375" s="32"/>
      <c r="N375" s="32"/>
      <c r="O375" s="32"/>
      <c r="P375" s="32"/>
      <c r="Q375" s="32"/>
      <c r="R375" s="32"/>
      <c r="S375" s="32"/>
      <c r="T375" s="32"/>
      <c r="U375" s="32"/>
      <c r="V375" s="32"/>
      <c r="W375" s="32"/>
      <c r="X375" s="32"/>
      <c r="Y375" s="32"/>
      <c r="Z375" s="32"/>
    </row>
    <row r="376">
      <c r="A376" s="31" t="s">
        <v>17</v>
      </c>
      <c r="B376" s="31" t="s">
        <v>404</v>
      </c>
      <c r="C376" s="33" t="s">
        <v>448</v>
      </c>
      <c r="D376" s="31" t="s">
        <v>5</v>
      </c>
      <c r="E376" s="31" t="s">
        <v>32</v>
      </c>
      <c r="F376" s="33" t="s">
        <v>3421</v>
      </c>
      <c r="G376" s="32"/>
      <c r="H376" s="32"/>
      <c r="I376" s="32"/>
      <c r="J376" s="32"/>
      <c r="K376" s="32"/>
      <c r="L376" s="32"/>
      <c r="M376" s="32"/>
      <c r="N376" s="32"/>
      <c r="O376" s="32"/>
      <c r="P376" s="32"/>
      <c r="Q376" s="32"/>
      <c r="R376" s="32"/>
      <c r="S376" s="32"/>
      <c r="T376" s="32"/>
      <c r="U376" s="32"/>
      <c r="V376" s="32"/>
      <c r="W376" s="32"/>
      <c r="X376" s="32"/>
      <c r="Y376" s="32"/>
      <c r="Z376" s="32"/>
    </row>
    <row r="377">
      <c r="A377" s="31" t="s">
        <v>18</v>
      </c>
      <c r="B377" s="31" t="s">
        <v>383</v>
      </c>
      <c r="C377" s="33" t="s">
        <v>1129</v>
      </c>
      <c r="D377" s="31" t="s">
        <v>5</v>
      </c>
      <c r="E377" s="31" t="s">
        <v>32</v>
      </c>
      <c r="F377" s="33" t="s">
        <v>3422</v>
      </c>
      <c r="G377" s="32"/>
      <c r="H377" s="32"/>
      <c r="I377" s="32"/>
      <c r="J377" s="32"/>
      <c r="K377" s="32"/>
      <c r="L377" s="32"/>
      <c r="M377" s="32"/>
      <c r="N377" s="32"/>
      <c r="O377" s="32"/>
      <c r="P377" s="32"/>
      <c r="Q377" s="32"/>
      <c r="R377" s="32"/>
      <c r="S377" s="32"/>
      <c r="T377" s="32"/>
      <c r="U377" s="32"/>
      <c r="V377" s="32"/>
      <c r="W377" s="32"/>
      <c r="X377" s="32"/>
      <c r="Y377" s="32"/>
      <c r="Z377" s="32"/>
    </row>
    <row r="378">
      <c r="A378" s="31" t="s">
        <v>18</v>
      </c>
      <c r="B378" s="31" t="s">
        <v>383</v>
      </c>
      <c r="C378" s="33" t="s">
        <v>1130</v>
      </c>
      <c r="D378" s="31" t="s">
        <v>5</v>
      </c>
      <c r="E378" s="31" t="s">
        <v>32</v>
      </c>
      <c r="F378" s="33" t="s">
        <v>3423</v>
      </c>
      <c r="G378" s="32"/>
      <c r="H378" s="32"/>
      <c r="I378" s="32"/>
      <c r="J378" s="32"/>
      <c r="K378" s="32"/>
      <c r="L378" s="32"/>
      <c r="M378" s="32"/>
      <c r="N378" s="32"/>
      <c r="O378" s="32"/>
      <c r="P378" s="32"/>
      <c r="Q378" s="32"/>
      <c r="R378" s="32"/>
      <c r="S378" s="32"/>
      <c r="T378" s="32"/>
      <c r="U378" s="32"/>
      <c r="V378" s="32"/>
      <c r="W378" s="32"/>
      <c r="X378" s="32"/>
      <c r="Y378" s="32"/>
      <c r="Z378" s="32"/>
    </row>
    <row r="379">
      <c r="A379" s="31" t="s">
        <v>18</v>
      </c>
      <c r="B379" s="31" t="s">
        <v>383</v>
      </c>
      <c r="C379" s="33" t="s">
        <v>1131</v>
      </c>
      <c r="D379" s="31" t="s">
        <v>5</v>
      </c>
      <c r="E379" s="31" t="s">
        <v>32</v>
      </c>
      <c r="F379" s="33" t="s">
        <v>3424</v>
      </c>
      <c r="G379" s="32"/>
      <c r="H379" s="32"/>
      <c r="I379" s="32"/>
      <c r="J379" s="32"/>
      <c r="K379" s="32"/>
      <c r="L379" s="32"/>
      <c r="M379" s="32"/>
      <c r="N379" s="32"/>
      <c r="O379" s="32"/>
      <c r="P379" s="32"/>
      <c r="Q379" s="32"/>
      <c r="R379" s="32"/>
      <c r="S379" s="32"/>
      <c r="T379" s="32"/>
      <c r="U379" s="32"/>
      <c r="V379" s="32"/>
      <c r="W379" s="32"/>
      <c r="X379" s="32"/>
      <c r="Y379" s="32"/>
      <c r="Z379" s="32"/>
    </row>
    <row r="380">
      <c r="A380" s="31" t="s">
        <v>18</v>
      </c>
      <c r="B380" s="31" t="s">
        <v>383</v>
      </c>
      <c r="C380" s="33" t="s">
        <v>1132</v>
      </c>
      <c r="D380" s="31" t="s">
        <v>5</v>
      </c>
      <c r="E380" s="31" t="s">
        <v>32</v>
      </c>
      <c r="F380" s="33" t="s">
        <v>3425</v>
      </c>
      <c r="G380" s="32"/>
      <c r="H380" s="32"/>
      <c r="I380" s="32"/>
      <c r="J380" s="32"/>
      <c r="K380" s="32"/>
      <c r="L380" s="32"/>
      <c r="M380" s="32"/>
      <c r="N380" s="32"/>
      <c r="O380" s="32"/>
      <c r="P380" s="32"/>
      <c r="Q380" s="32"/>
      <c r="R380" s="32"/>
      <c r="S380" s="32"/>
      <c r="T380" s="32"/>
      <c r="U380" s="32"/>
      <c r="V380" s="32"/>
      <c r="W380" s="32"/>
      <c r="X380" s="32"/>
      <c r="Y380" s="32"/>
      <c r="Z380" s="32"/>
    </row>
    <row r="381">
      <c r="A381" s="31" t="s">
        <v>18</v>
      </c>
      <c r="B381" s="31" t="s">
        <v>383</v>
      </c>
      <c r="C381" s="33" t="s">
        <v>409</v>
      </c>
      <c r="D381" s="31" t="s">
        <v>5</v>
      </c>
      <c r="E381" s="31" t="s">
        <v>32</v>
      </c>
      <c r="F381" s="33" t="s">
        <v>3426</v>
      </c>
      <c r="G381" s="32"/>
      <c r="H381" s="32"/>
      <c r="I381" s="32"/>
      <c r="J381" s="32"/>
      <c r="K381" s="32"/>
      <c r="L381" s="32"/>
      <c r="M381" s="32"/>
      <c r="N381" s="32"/>
      <c r="O381" s="32"/>
      <c r="P381" s="32"/>
      <c r="Q381" s="32"/>
      <c r="R381" s="32"/>
      <c r="S381" s="32"/>
      <c r="T381" s="32"/>
      <c r="U381" s="32"/>
      <c r="V381" s="32"/>
      <c r="W381" s="32"/>
      <c r="X381" s="32"/>
      <c r="Y381" s="32"/>
      <c r="Z381" s="32"/>
    </row>
    <row r="382">
      <c r="A382" s="31" t="s">
        <v>18</v>
      </c>
      <c r="B382" s="31" t="s">
        <v>383</v>
      </c>
      <c r="C382" s="33" t="s">
        <v>411</v>
      </c>
      <c r="D382" s="31" t="s">
        <v>5</v>
      </c>
      <c r="E382" s="31" t="s">
        <v>32</v>
      </c>
      <c r="F382" s="33" t="s">
        <v>3427</v>
      </c>
      <c r="G382" s="32"/>
      <c r="H382" s="32"/>
      <c r="I382" s="32"/>
      <c r="J382" s="32"/>
      <c r="K382" s="32"/>
      <c r="L382" s="32"/>
      <c r="M382" s="32"/>
      <c r="N382" s="32"/>
      <c r="O382" s="32"/>
      <c r="P382" s="32"/>
      <c r="Q382" s="32"/>
      <c r="R382" s="32"/>
      <c r="S382" s="32"/>
      <c r="T382" s="32"/>
      <c r="U382" s="32"/>
      <c r="V382" s="32"/>
      <c r="W382" s="32"/>
      <c r="X382" s="32"/>
      <c r="Y382" s="32"/>
      <c r="Z382" s="32"/>
    </row>
    <row r="383">
      <c r="A383" s="31" t="s">
        <v>18</v>
      </c>
      <c r="B383" s="31" t="s">
        <v>383</v>
      </c>
      <c r="C383" s="33" t="s">
        <v>413</v>
      </c>
      <c r="D383" s="31" t="s">
        <v>5</v>
      </c>
      <c r="E383" s="31" t="s">
        <v>32</v>
      </c>
      <c r="F383" s="33" t="s">
        <v>3428</v>
      </c>
      <c r="G383" s="32"/>
      <c r="H383" s="32"/>
      <c r="I383" s="32"/>
      <c r="J383" s="32"/>
      <c r="K383" s="32"/>
      <c r="L383" s="32"/>
      <c r="M383" s="32"/>
      <c r="N383" s="32"/>
      <c r="O383" s="32"/>
      <c r="P383" s="32"/>
      <c r="Q383" s="32"/>
      <c r="R383" s="32"/>
      <c r="S383" s="32"/>
      <c r="T383" s="32"/>
      <c r="U383" s="32"/>
      <c r="V383" s="32"/>
      <c r="W383" s="32"/>
      <c r="X383" s="32"/>
      <c r="Y383" s="32"/>
      <c r="Z383" s="32"/>
    </row>
    <row r="384">
      <c r="A384" s="31" t="s">
        <v>18</v>
      </c>
      <c r="B384" s="31" t="s">
        <v>383</v>
      </c>
      <c r="C384" s="33" t="s">
        <v>415</v>
      </c>
      <c r="D384" s="31" t="s">
        <v>5</v>
      </c>
      <c r="E384" s="31" t="s">
        <v>32</v>
      </c>
      <c r="F384" s="33" t="s">
        <v>3429</v>
      </c>
      <c r="G384" s="32"/>
      <c r="H384" s="32"/>
      <c r="I384" s="32"/>
      <c r="J384" s="32"/>
      <c r="K384" s="32"/>
      <c r="L384" s="32"/>
      <c r="M384" s="32"/>
      <c r="N384" s="32"/>
      <c r="O384" s="32"/>
      <c r="P384" s="32"/>
      <c r="Q384" s="32"/>
      <c r="R384" s="32"/>
      <c r="S384" s="32"/>
      <c r="T384" s="32"/>
      <c r="U384" s="32"/>
      <c r="V384" s="32"/>
      <c r="W384" s="32"/>
      <c r="X384" s="32"/>
      <c r="Y384" s="32"/>
      <c r="Z384" s="32"/>
    </row>
    <row r="385">
      <c r="A385" s="31" t="s">
        <v>18</v>
      </c>
      <c r="B385" s="31" t="s">
        <v>383</v>
      </c>
      <c r="C385" s="33" t="s">
        <v>417</v>
      </c>
      <c r="D385" s="31" t="s">
        <v>5</v>
      </c>
      <c r="E385" s="31" t="s">
        <v>32</v>
      </c>
      <c r="F385" s="33" t="s">
        <v>3430</v>
      </c>
      <c r="G385" s="32"/>
      <c r="H385" s="32"/>
      <c r="I385" s="32"/>
      <c r="J385" s="32"/>
      <c r="K385" s="32"/>
      <c r="L385" s="32"/>
      <c r="M385" s="32"/>
      <c r="N385" s="32"/>
      <c r="O385" s="32"/>
      <c r="P385" s="32"/>
      <c r="Q385" s="32"/>
      <c r="R385" s="32"/>
      <c r="S385" s="32"/>
      <c r="T385" s="32"/>
      <c r="U385" s="32"/>
      <c r="V385" s="32"/>
      <c r="W385" s="32"/>
      <c r="X385" s="32"/>
      <c r="Y385" s="32"/>
      <c r="Z385" s="32"/>
    </row>
    <row r="386">
      <c r="A386" s="31" t="s">
        <v>18</v>
      </c>
      <c r="B386" s="31" t="s">
        <v>383</v>
      </c>
      <c r="C386" s="33" t="s">
        <v>419</v>
      </c>
      <c r="D386" s="31" t="s">
        <v>5</v>
      </c>
      <c r="E386" s="31" t="s">
        <v>32</v>
      </c>
      <c r="F386" s="33" t="s">
        <v>3431</v>
      </c>
      <c r="G386" s="32"/>
      <c r="H386" s="32"/>
      <c r="I386" s="32"/>
      <c r="J386" s="32"/>
      <c r="K386" s="32"/>
      <c r="L386" s="32"/>
      <c r="M386" s="32"/>
      <c r="N386" s="32"/>
      <c r="O386" s="32"/>
      <c r="P386" s="32"/>
      <c r="Q386" s="32"/>
      <c r="R386" s="32"/>
      <c r="S386" s="32"/>
      <c r="T386" s="32"/>
      <c r="U386" s="32"/>
      <c r="V386" s="32"/>
      <c r="W386" s="32"/>
      <c r="X386" s="32"/>
      <c r="Y386" s="32"/>
      <c r="Z386" s="32"/>
    </row>
    <row r="387">
      <c r="A387" s="31" t="s">
        <v>18</v>
      </c>
      <c r="B387" s="31" t="s">
        <v>383</v>
      </c>
      <c r="C387" s="33" t="s">
        <v>421</v>
      </c>
      <c r="D387" s="31" t="s">
        <v>5</v>
      </c>
      <c r="E387" s="31" t="s">
        <v>32</v>
      </c>
      <c r="F387" s="33" t="s">
        <v>3432</v>
      </c>
      <c r="G387" s="32"/>
      <c r="H387" s="32"/>
      <c r="I387" s="32"/>
      <c r="J387" s="32"/>
      <c r="K387" s="32"/>
      <c r="L387" s="32"/>
      <c r="M387" s="32"/>
      <c r="N387" s="32"/>
      <c r="O387" s="32"/>
      <c r="P387" s="32"/>
      <c r="Q387" s="32"/>
      <c r="R387" s="32"/>
      <c r="S387" s="32"/>
      <c r="T387" s="32"/>
      <c r="U387" s="32"/>
      <c r="V387" s="32"/>
      <c r="W387" s="32"/>
      <c r="X387" s="32"/>
      <c r="Y387" s="32"/>
      <c r="Z387" s="32"/>
    </row>
    <row r="388">
      <c r="A388" s="31" t="s">
        <v>18</v>
      </c>
      <c r="B388" s="31" t="s">
        <v>383</v>
      </c>
      <c r="C388" s="33" t="s">
        <v>423</v>
      </c>
      <c r="D388" s="31" t="s">
        <v>5</v>
      </c>
      <c r="E388" s="31" t="s">
        <v>32</v>
      </c>
      <c r="F388" s="33" t="s">
        <v>3433</v>
      </c>
      <c r="G388" s="32"/>
      <c r="H388" s="32"/>
      <c r="I388" s="32"/>
      <c r="J388" s="32"/>
      <c r="K388" s="32"/>
      <c r="L388" s="32"/>
      <c r="M388" s="32"/>
      <c r="N388" s="32"/>
      <c r="O388" s="32"/>
      <c r="P388" s="32"/>
      <c r="Q388" s="32"/>
      <c r="R388" s="32"/>
      <c r="S388" s="32"/>
      <c r="T388" s="32"/>
      <c r="U388" s="32"/>
      <c r="V388" s="32"/>
      <c r="W388" s="32"/>
      <c r="X388" s="32"/>
      <c r="Y388" s="32"/>
      <c r="Z388" s="32"/>
    </row>
    <row r="389">
      <c r="A389" s="31" t="s">
        <v>18</v>
      </c>
      <c r="B389" s="31" t="s">
        <v>383</v>
      </c>
      <c r="C389" s="33" t="s">
        <v>425</v>
      </c>
      <c r="D389" s="31" t="s">
        <v>5</v>
      </c>
      <c r="E389" s="31" t="s">
        <v>32</v>
      </c>
      <c r="F389" s="33" t="s">
        <v>3434</v>
      </c>
      <c r="G389" s="32"/>
      <c r="H389" s="32"/>
      <c r="I389" s="32"/>
      <c r="J389" s="32"/>
      <c r="K389" s="32"/>
      <c r="L389" s="32"/>
      <c r="M389" s="32"/>
      <c r="N389" s="32"/>
      <c r="O389" s="32"/>
      <c r="P389" s="32"/>
      <c r="Q389" s="32"/>
      <c r="R389" s="32"/>
      <c r="S389" s="32"/>
      <c r="T389" s="32"/>
      <c r="U389" s="32"/>
      <c r="V389" s="32"/>
      <c r="W389" s="32"/>
      <c r="X389" s="32"/>
      <c r="Y389" s="32"/>
      <c r="Z389" s="32"/>
    </row>
    <row r="390">
      <c r="A390" s="31" t="s">
        <v>18</v>
      </c>
      <c r="B390" s="31" t="s">
        <v>383</v>
      </c>
      <c r="C390" s="33" t="s">
        <v>427</v>
      </c>
      <c r="D390" s="31" t="s">
        <v>5</v>
      </c>
      <c r="E390" s="31" t="s">
        <v>32</v>
      </c>
      <c r="F390" s="33" t="s">
        <v>3435</v>
      </c>
      <c r="G390" s="32"/>
      <c r="H390" s="32"/>
      <c r="I390" s="32"/>
      <c r="J390" s="32"/>
      <c r="K390" s="32"/>
      <c r="L390" s="32"/>
      <c r="M390" s="32"/>
      <c r="N390" s="32"/>
      <c r="O390" s="32"/>
      <c r="P390" s="32"/>
      <c r="Q390" s="32"/>
      <c r="R390" s="32"/>
      <c r="S390" s="32"/>
      <c r="T390" s="32"/>
      <c r="U390" s="32"/>
      <c r="V390" s="32"/>
      <c r="W390" s="32"/>
      <c r="X390" s="32"/>
      <c r="Y390" s="32"/>
      <c r="Z390" s="32"/>
    </row>
    <row r="391">
      <c r="A391" s="31" t="s">
        <v>18</v>
      </c>
      <c r="B391" s="31" t="s">
        <v>383</v>
      </c>
      <c r="C391" s="33" t="s">
        <v>429</v>
      </c>
      <c r="D391" s="31" t="s">
        <v>5</v>
      </c>
      <c r="E391" s="31" t="s">
        <v>32</v>
      </c>
      <c r="F391" s="33" t="s">
        <v>3436</v>
      </c>
      <c r="G391" s="32"/>
      <c r="H391" s="32"/>
      <c r="I391" s="32"/>
      <c r="J391" s="32"/>
      <c r="K391" s="32"/>
      <c r="L391" s="32"/>
      <c r="M391" s="32"/>
      <c r="N391" s="32"/>
      <c r="O391" s="32"/>
      <c r="P391" s="32"/>
      <c r="Q391" s="32"/>
      <c r="R391" s="32"/>
      <c r="S391" s="32"/>
      <c r="T391" s="32"/>
      <c r="U391" s="32"/>
      <c r="V391" s="32"/>
      <c r="W391" s="32"/>
      <c r="X391" s="32"/>
      <c r="Y391" s="32"/>
      <c r="Z391" s="32"/>
    </row>
    <row r="392">
      <c r="A392" s="31" t="s">
        <v>18</v>
      </c>
      <c r="B392" s="31" t="s">
        <v>383</v>
      </c>
      <c r="C392" s="33" t="s">
        <v>323</v>
      </c>
      <c r="D392" s="31" t="s">
        <v>5</v>
      </c>
      <c r="E392" s="31" t="s">
        <v>32</v>
      </c>
      <c r="F392" s="33" t="s">
        <v>3437</v>
      </c>
      <c r="G392" s="32"/>
      <c r="H392" s="32"/>
      <c r="I392" s="32"/>
      <c r="J392" s="32"/>
      <c r="K392" s="32"/>
      <c r="L392" s="32"/>
      <c r="M392" s="32"/>
      <c r="N392" s="32"/>
      <c r="O392" s="32"/>
      <c r="P392" s="32"/>
      <c r="Q392" s="32"/>
      <c r="R392" s="32"/>
      <c r="S392" s="32"/>
      <c r="T392" s="32"/>
      <c r="U392" s="32"/>
      <c r="V392" s="32"/>
      <c r="W392" s="32"/>
      <c r="X392" s="32"/>
      <c r="Y392" s="32"/>
      <c r="Z392" s="32"/>
    </row>
    <row r="393">
      <c r="A393" s="31" t="s">
        <v>18</v>
      </c>
      <c r="B393" s="31" t="s">
        <v>383</v>
      </c>
      <c r="C393" s="33" t="s">
        <v>432</v>
      </c>
      <c r="D393" s="31" t="s">
        <v>5</v>
      </c>
      <c r="E393" s="31" t="s">
        <v>32</v>
      </c>
      <c r="F393" s="33" t="s">
        <v>3438</v>
      </c>
      <c r="G393" s="32"/>
      <c r="H393" s="32"/>
      <c r="I393" s="32"/>
      <c r="J393" s="32"/>
      <c r="K393" s="32"/>
      <c r="L393" s="32"/>
      <c r="M393" s="32"/>
      <c r="N393" s="32"/>
      <c r="O393" s="32"/>
      <c r="P393" s="32"/>
      <c r="Q393" s="32"/>
      <c r="R393" s="32"/>
      <c r="S393" s="32"/>
      <c r="T393" s="32"/>
      <c r="U393" s="32"/>
      <c r="V393" s="32"/>
      <c r="W393" s="32"/>
      <c r="X393" s="32"/>
      <c r="Y393" s="32"/>
      <c r="Z393" s="32"/>
    </row>
    <row r="394">
      <c r="A394" s="31" t="s">
        <v>18</v>
      </c>
      <c r="B394" s="31" t="s">
        <v>383</v>
      </c>
      <c r="C394" s="33" t="s">
        <v>434</v>
      </c>
      <c r="D394" s="31" t="s">
        <v>5</v>
      </c>
      <c r="E394" s="31" t="s">
        <v>32</v>
      </c>
      <c r="F394" s="33" t="s">
        <v>3439</v>
      </c>
      <c r="G394" s="32"/>
      <c r="H394" s="32"/>
      <c r="I394" s="32"/>
      <c r="J394" s="32"/>
      <c r="K394" s="32"/>
      <c r="L394" s="32"/>
      <c r="M394" s="32"/>
      <c r="N394" s="32"/>
      <c r="O394" s="32"/>
      <c r="P394" s="32"/>
      <c r="Q394" s="32"/>
      <c r="R394" s="32"/>
      <c r="S394" s="32"/>
      <c r="T394" s="32"/>
      <c r="U394" s="32"/>
      <c r="V394" s="32"/>
      <c r="W394" s="32"/>
      <c r="X394" s="32"/>
      <c r="Y394" s="32"/>
      <c r="Z394" s="32"/>
    </row>
    <row r="395">
      <c r="A395" s="31" t="s">
        <v>18</v>
      </c>
      <c r="B395" s="31" t="s">
        <v>383</v>
      </c>
      <c r="C395" s="33" t="s">
        <v>436</v>
      </c>
      <c r="D395" s="31" t="s">
        <v>5</v>
      </c>
      <c r="E395" s="31" t="s">
        <v>32</v>
      </c>
      <c r="F395" s="33" t="s">
        <v>3440</v>
      </c>
      <c r="G395" s="32"/>
      <c r="H395" s="32"/>
      <c r="I395" s="32"/>
      <c r="J395" s="32"/>
      <c r="K395" s="32"/>
      <c r="L395" s="32"/>
      <c r="M395" s="32"/>
      <c r="N395" s="32"/>
      <c r="O395" s="32"/>
      <c r="P395" s="32"/>
      <c r="Q395" s="32"/>
      <c r="R395" s="32"/>
      <c r="S395" s="32"/>
      <c r="T395" s="32"/>
      <c r="U395" s="32"/>
      <c r="V395" s="32"/>
      <c r="W395" s="32"/>
      <c r="X395" s="32"/>
      <c r="Y395" s="32"/>
      <c r="Z395" s="32"/>
    </row>
    <row r="396">
      <c r="A396" s="31" t="s">
        <v>18</v>
      </c>
      <c r="B396" s="31" t="s">
        <v>383</v>
      </c>
      <c r="C396" s="33" t="s">
        <v>438</v>
      </c>
      <c r="D396" s="31" t="s">
        <v>5</v>
      </c>
      <c r="E396" s="31" t="s">
        <v>32</v>
      </c>
      <c r="F396" s="33" t="s">
        <v>3441</v>
      </c>
      <c r="G396" s="32"/>
      <c r="H396" s="32"/>
      <c r="I396" s="32"/>
      <c r="J396" s="32"/>
      <c r="K396" s="32"/>
      <c r="L396" s="32"/>
      <c r="M396" s="32"/>
      <c r="N396" s="32"/>
      <c r="O396" s="32"/>
      <c r="P396" s="32"/>
      <c r="Q396" s="32"/>
      <c r="R396" s="32"/>
      <c r="S396" s="32"/>
      <c r="T396" s="32"/>
      <c r="U396" s="32"/>
      <c r="V396" s="32"/>
      <c r="W396" s="32"/>
      <c r="X396" s="32"/>
      <c r="Y396" s="32"/>
      <c r="Z396" s="32"/>
    </row>
    <row r="397">
      <c r="A397" s="31" t="s">
        <v>18</v>
      </c>
      <c r="B397" s="31" t="s">
        <v>383</v>
      </c>
      <c r="C397" s="33" t="s">
        <v>440</v>
      </c>
      <c r="D397" s="31" t="s">
        <v>5</v>
      </c>
      <c r="E397" s="31" t="s">
        <v>32</v>
      </c>
      <c r="F397" s="33" t="s">
        <v>3442</v>
      </c>
      <c r="G397" s="32"/>
      <c r="H397" s="32"/>
      <c r="I397" s="32"/>
      <c r="J397" s="32"/>
      <c r="K397" s="32"/>
      <c r="L397" s="32"/>
      <c r="M397" s="32"/>
      <c r="N397" s="32"/>
      <c r="O397" s="32"/>
      <c r="P397" s="32"/>
      <c r="Q397" s="32"/>
      <c r="R397" s="32"/>
      <c r="S397" s="32"/>
      <c r="T397" s="32"/>
      <c r="U397" s="32"/>
      <c r="V397" s="32"/>
      <c r="W397" s="32"/>
      <c r="X397" s="32"/>
      <c r="Y397" s="32"/>
      <c r="Z397" s="32"/>
    </row>
    <row r="398">
      <c r="A398" s="31" t="s">
        <v>18</v>
      </c>
      <c r="B398" s="31" t="s">
        <v>383</v>
      </c>
      <c r="C398" s="33" t="s">
        <v>442</v>
      </c>
      <c r="D398" s="31" t="s">
        <v>5</v>
      </c>
      <c r="E398" s="31" t="s">
        <v>32</v>
      </c>
      <c r="F398" s="33" t="s">
        <v>3443</v>
      </c>
      <c r="G398" s="32"/>
      <c r="H398" s="32"/>
      <c r="I398" s="32"/>
      <c r="J398" s="32"/>
      <c r="K398" s="32"/>
      <c r="L398" s="32"/>
      <c r="M398" s="32"/>
      <c r="N398" s="32"/>
      <c r="O398" s="32"/>
      <c r="P398" s="32"/>
      <c r="Q398" s="32"/>
      <c r="R398" s="32"/>
      <c r="S398" s="32"/>
      <c r="T398" s="32"/>
      <c r="U398" s="32"/>
      <c r="V398" s="32"/>
      <c r="W398" s="32"/>
      <c r="X398" s="32"/>
      <c r="Y398" s="32"/>
      <c r="Z398" s="32"/>
    </row>
    <row r="399">
      <c r="A399" s="31" t="s">
        <v>18</v>
      </c>
      <c r="B399" s="31" t="s">
        <v>383</v>
      </c>
      <c r="C399" s="33" t="s">
        <v>444</v>
      </c>
      <c r="D399" s="31" t="s">
        <v>5</v>
      </c>
      <c r="E399" s="31" t="s">
        <v>32</v>
      </c>
      <c r="F399" s="33" t="s">
        <v>3444</v>
      </c>
      <c r="G399" s="32"/>
      <c r="H399" s="32"/>
      <c r="I399" s="32"/>
      <c r="J399" s="32"/>
      <c r="K399" s="32"/>
      <c r="L399" s="32"/>
      <c r="M399" s="32"/>
      <c r="N399" s="32"/>
      <c r="O399" s="32"/>
      <c r="P399" s="32"/>
      <c r="Q399" s="32"/>
      <c r="R399" s="32"/>
      <c r="S399" s="32"/>
      <c r="T399" s="32"/>
      <c r="U399" s="32"/>
      <c r="V399" s="32"/>
      <c r="W399" s="32"/>
      <c r="X399" s="32"/>
      <c r="Y399" s="32"/>
      <c r="Z399" s="32"/>
    </row>
    <row r="400">
      <c r="A400" s="31" t="s">
        <v>18</v>
      </c>
      <c r="B400" s="31" t="s">
        <v>383</v>
      </c>
      <c r="C400" s="33" t="s">
        <v>446</v>
      </c>
      <c r="D400" s="31" t="s">
        <v>5</v>
      </c>
      <c r="E400" s="31" t="s">
        <v>32</v>
      </c>
      <c r="F400" s="33" t="s">
        <v>3445</v>
      </c>
      <c r="G400" s="32"/>
      <c r="H400" s="32"/>
      <c r="I400" s="32"/>
      <c r="J400" s="32"/>
      <c r="K400" s="32"/>
      <c r="L400" s="32"/>
      <c r="M400" s="32"/>
      <c r="N400" s="32"/>
      <c r="O400" s="32"/>
      <c r="P400" s="32"/>
      <c r="Q400" s="32"/>
      <c r="R400" s="32"/>
      <c r="S400" s="32"/>
      <c r="T400" s="32"/>
      <c r="U400" s="32"/>
      <c r="V400" s="32"/>
      <c r="W400" s="32"/>
      <c r="X400" s="32"/>
      <c r="Y400" s="32"/>
      <c r="Z400" s="32"/>
    </row>
    <row r="401">
      <c r="A401" s="31" t="s">
        <v>18</v>
      </c>
      <c r="B401" s="31" t="s">
        <v>383</v>
      </c>
      <c r="C401" s="33" t="s">
        <v>448</v>
      </c>
      <c r="D401" s="31" t="s">
        <v>5</v>
      </c>
      <c r="E401" s="31" t="s">
        <v>32</v>
      </c>
      <c r="F401" s="33" t="s">
        <v>3446</v>
      </c>
      <c r="G401" s="32"/>
      <c r="H401" s="32"/>
      <c r="I401" s="32"/>
      <c r="J401" s="32"/>
      <c r="K401" s="32"/>
      <c r="L401" s="32"/>
      <c r="M401" s="32"/>
      <c r="N401" s="32"/>
      <c r="O401" s="32"/>
      <c r="P401" s="32"/>
      <c r="Q401" s="32"/>
      <c r="R401" s="32"/>
      <c r="S401" s="32"/>
      <c r="T401" s="32"/>
      <c r="U401" s="32"/>
      <c r="V401" s="32"/>
      <c r="W401" s="32"/>
      <c r="X401" s="32"/>
      <c r="Y401" s="32"/>
      <c r="Z401" s="32"/>
    </row>
    <row r="402">
      <c r="A402" s="31" t="s">
        <v>19</v>
      </c>
      <c r="B402" s="31" t="s">
        <v>380</v>
      </c>
      <c r="C402" s="33" t="s">
        <v>1129</v>
      </c>
      <c r="D402" s="31" t="s">
        <v>5</v>
      </c>
      <c r="E402" s="31" t="s">
        <v>32</v>
      </c>
      <c r="F402" s="33" t="s">
        <v>3447</v>
      </c>
      <c r="G402" s="32"/>
      <c r="H402" s="32"/>
      <c r="I402" s="32"/>
      <c r="J402" s="32"/>
      <c r="K402" s="32"/>
      <c r="L402" s="32"/>
      <c r="M402" s="32"/>
      <c r="N402" s="32"/>
      <c r="O402" s="32"/>
      <c r="P402" s="32"/>
      <c r="Q402" s="32"/>
      <c r="R402" s="32"/>
      <c r="S402" s="32"/>
      <c r="T402" s="32"/>
      <c r="U402" s="32"/>
      <c r="V402" s="32"/>
      <c r="W402" s="32"/>
      <c r="X402" s="32"/>
      <c r="Y402" s="32"/>
      <c r="Z402" s="32"/>
    </row>
    <row r="403">
      <c r="A403" s="31" t="s">
        <v>19</v>
      </c>
      <c r="B403" s="31" t="s">
        <v>380</v>
      </c>
      <c r="C403" s="33" t="s">
        <v>1130</v>
      </c>
      <c r="D403" s="31" t="s">
        <v>5</v>
      </c>
      <c r="E403" s="31" t="s">
        <v>32</v>
      </c>
      <c r="F403" s="33" t="s">
        <v>3448</v>
      </c>
      <c r="G403" s="32"/>
      <c r="H403" s="32"/>
      <c r="I403" s="32"/>
      <c r="J403" s="32"/>
      <c r="K403" s="32"/>
      <c r="L403" s="32"/>
      <c r="M403" s="32"/>
      <c r="N403" s="32"/>
      <c r="O403" s="32"/>
      <c r="P403" s="32"/>
      <c r="Q403" s="32"/>
      <c r="R403" s="32"/>
      <c r="S403" s="32"/>
      <c r="T403" s="32"/>
      <c r="U403" s="32"/>
      <c r="V403" s="32"/>
      <c r="W403" s="32"/>
      <c r="X403" s="32"/>
      <c r="Y403" s="32"/>
      <c r="Z403" s="32"/>
    </row>
    <row r="404">
      <c r="A404" s="31" t="s">
        <v>19</v>
      </c>
      <c r="B404" s="31" t="s">
        <v>380</v>
      </c>
      <c r="C404" s="33" t="s">
        <v>1131</v>
      </c>
      <c r="D404" s="31" t="s">
        <v>5</v>
      </c>
      <c r="E404" s="31" t="s">
        <v>32</v>
      </c>
      <c r="F404" s="33" t="s">
        <v>3449</v>
      </c>
      <c r="G404" s="32"/>
      <c r="H404" s="32"/>
      <c r="I404" s="32"/>
      <c r="J404" s="32"/>
      <c r="K404" s="32"/>
      <c r="L404" s="32"/>
      <c r="M404" s="32"/>
      <c r="N404" s="32"/>
      <c r="O404" s="32"/>
      <c r="P404" s="32"/>
      <c r="Q404" s="32"/>
      <c r="R404" s="32"/>
      <c r="S404" s="32"/>
      <c r="T404" s="32"/>
      <c r="U404" s="32"/>
      <c r="V404" s="32"/>
      <c r="W404" s="32"/>
      <c r="X404" s="32"/>
      <c r="Y404" s="32"/>
      <c r="Z404" s="32"/>
    </row>
    <row r="405">
      <c r="A405" s="31" t="s">
        <v>19</v>
      </c>
      <c r="B405" s="31" t="s">
        <v>380</v>
      </c>
      <c r="C405" s="33" t="s">
        <v>1132</v>
      </c>
      <c r="D405" s="31" t="s">
        <v>5</v>
      </c>
      <c r="E405" s="31" t="s">
        <v>32</v>
      </c>
      <c r="F405" s="33" t="s">
        <v>3450</v>
      </c>
      <c r="G405" s="32"/>
      <c r="H405" s="32"/>
      <c r="I405" s="32"/>
      <c r="J405" s="32"/>
      <c r="K405" s="32"/>
      <c r="L405" s="32"/>
      <c r="M405" s="32"/>
      <c r="N405" s="32"/>
      <c r="O405" s="32"/>
      <c r="P405" s="32"/>
      <c r="Q405" s="32"/>
      <c r="R405" s="32"/>
      <c r="S405" s="32"/>
      <c r="T405" s="32"/>
      <c r="U405" s="32"/>
      <c r="V405" s="32"/>
      <c r="W405" s="32"/>
      <c r="X405" s="32"/>
      <c r="Y405" s="32"/>
      <c r="Z405" s="32"/>
    </row>
    <row r="406">
      <c r="A406" s="31" t="s">
        <v>19</v>
      </c>
      <c r="B406" s="31" t="s">
        <v>380</v>
      </c>
      <c r="C406" s="33" t="s">
        <v>409</v>
      </c>
      <c r="D406" s="31" t="s">
        <v>5</v>
      </c>
      <c r="E406" s="31" t="s">
        <v>32</v>
      </c>
      <c r="F406" s="33" t="s">
        <v>3451</v>
      </c>
      <c r="G406" s="32"/>
      <c r="H406" s="32"/>
      <c r="I406" s="32"/>
      <c r="J406" s="32"/>
      <c r="K406" s="32"/>
      <c r="L406" s="32"/>
      <c r="M406" s="32"/>
      <c r="N406" s="32"/>
      <c r="O406" s="32"/>
      <c r="P406" s="32"/>
      <c r="Q406" s="32"/>
      <c r="R406" s="32"/>
      <c r="S406" s="32"/>
      <c r="T406" s="32"/>
      <c r="U406" s="32"/>
      <c r="V406" s="32"/>
      <c r="W406" s="32"/>
      <c r="X406" s="32"/>
      <c r="Y406" s="32"/>
      <c r="Z406" s="32"/>
    </row>
    <row r="407">
      <c r="A407" s="31" t="s">
        <v>19</v>
      </c>
      <c r="B407" s="31" t="s">
        <v>380</v>
      </c>
      <c r="C407" s="33" t="s">
        <v>411</v>
      </c>
      <c r="D407" s="31" t="s">
        <v>5</v>
      </c>
      <c r="E407" s="31" t="s">
        <v>32</v>
      </c>
      <c r="F407" s="33" t="s">
        <v>3452</v>
      </c>
      <c r="G407" s="32"/>
      <c r="H407" s="32"/>
      <c r="I407" s="32"/>
      <c r="J407" s="32"/>
      <c r="K407" s="32"/>
      <c r="L407" s="32"/>
      <c r="M407" s="32"/>
      <c r="N407" s="32"/>
      <c r="O407" s="32"/>
      <c r="P407" s="32"/>
      <c r="Q407" s="32"/>
      <c r="R407" s="32"/>
      <c r="S407" s="32"/>
      <c r="T407" s="32"/>
      <c r="U407" s="32"/>
      <c r="V407" s="32"/>
      <c r="W407" s="32"/>
      <c r="X407" s="32"/>
      <c r="Y407" s="32"/>
      <c r="Z407" s="32"/>
    </row>
    <row r="408">
      <c r="A408" s="31" t="s">
        <v>19</v>
      </c>
      <c r="B408" s="31" t="s">
        <v>380</v>
      </c>
      <c r="C408" s="33" t="s">
        <v>413</v>
      </c>
      <c r="D408" s="31" t="s">
        <v>5</v>
      </c>
      <c r="E408" s="31" t="s">
        <v>32</v>
      </c>
      <c r="F408" s="33" t="s">
        <v>3453</v>
      </c>
      <c r="G408" s="32"/>
      <c r="H408" s="32"/>
      <c r="I408" s="32"/>
      <c r="J408" s="32"/>
      <c r="K408" s="32"/>
      <c r="L408" s="32"/>
      <c r="M408" s="32"/>
      <c r="N408" s="32"/>
      <c r="O408" s="32"/>
      <c r="P408" s="32"/>
      <c r="Q408" s="32"/>
      <c r="R408" s="32"/>
      <c r="S408" s="32"/>
      <c r="T408" s="32"/>
      <c r="U408" s="32"/>
      <c r="V408" s="32"/>
      <c r="W408" s="32"/>
      <c r="X408" s="32"/>
      <c r="Y408" s="32"/>
      <c r="Z408" s="32"/>
    </row>
    <row r="409">
      <c r="A409" s="31" t="s">
        <v>19</v>
      </c>
      <c r="B409" s="31" t="s">
        <v>380</v>
      </c>
      <c r="C409" s="33" t="s">
        <v>415</v>
      </c>
      <c r="D409" s="31" t="s">
        <v>5</v>
      </c>
      <c r="E409" s="31" t="s">
        <v>32</v>
      </c>
      <c r="F409" s="33" t="s">
        <v>3454</v>
      </c>
      <c r="G409" s="32"/>
      <c r="H409" s="32"/>
      <c r="I409" s="32"/>
      <c r="J409" s="32"/>
      <c r="K409" s="32"/>
      <c r="L409" s="32"/>
      <c r="M409" s="32"/>
      <c r="N409" s="32"/>
      <c r="O409" s="32"/>
      <c r="P409" s="32"/>
      <c r="Q409" s="32"/>
      <c r="R409" s="32"/>
      <c r="S409" s="32"/>
      <c r="T409" s="32"/>
      <c r="U409" s="32"/>
      <c r="V409" s="32"/>
      <c r="W409" s="32"/>
      <c r="X409" s="32"/>
      <c r="Y409" s="32"/>
      <c r="Z409" s="32"/>
    </row>
    <row r="410">
      <c r="A410" s="31" t="s">
        <v>19</v>
      </c>
      <c r="B410" s="31" t="s">
        <v>380</v>
      </c>
      <c r="C410" s="33" t="s">
        <v>417</v>
      </c>
      <c r="D410" s="31" t="s">
        <v>5</v>
      </c>
      <c r="E410" s="31" t="s">
        <v>32</v>
      </c>
      <c r="F410" s="33" t="s">
        <v>3455</v>
      </c>
      <c r="G410" s="32"/>
      <c r="H410" s="32"/>
      <c r="I410" s="32"/>
      <c r="J410" s="32"/>
      <c r="K410" s="32"/>
      <c r="L410" s="32"/>
      <c r="M410" s="32"/>
      <c r="N410" s="32"/>
      <c r="O410" s="32"/>
      <c r="P410" s="32"/>
      <c r="Q410" s="32"/>
      <c r="R410" s="32"/>
      <c r="S410" s="32"/>
      <c r="T410" s="32"/>
      <c r="U410" s="32"/>
      <c r="V410" s="32"/>
      <c r="W410" s="32"/>
      <c r="X410" s="32"/>
      <c r="Y410" s="32"/>
      <c r="Z410" s="32"/>
    </row>
    <row r="411">
      <c r="A411" s="31" t="s">
        <v>19</v>
      </c>
      <c r="B411" s="31" t="s">
        <v>380</v>
      </c>
      <c r="C411" s="33" t="s">
        <v>419</v>
      </c>
      <c r="D411" s="31" t="s">
        <v>5</v>
      </c>
      <c r="E411" s="31" t="s">
        <v>32</v>
      </c>
      <c r="F411" s="33" t="s">
        <v>3456</v>
      </c>
      <c r="G411" s="32"/>
      <c r="H411" s="32"/>
      <c r="I411" s="32"/>
      <c r="J411" s="32"/>
      <c r="K411" s="32"/>
      <c r="L411" s="32"/>
      <c r="M411" s="32"/>
      <c r="N411" s="32"/>
      <c r="O411" s="32"/>
      <c r="P411" s="32"/>
      <c r="Q411" s="32"/>
      <c r="R411" s="32"/>
      <c r="S411" s="32"/>
      <c r="T411" s="32"/>
      <c r="U411" s="32"/>
      <c r="V411" s="32"/>
      <c r="W411" s="32"/>
      <c r="X411" s="32"/>
      <c r="Y411" s="32"/>
      <c r="Z411" s="32"/>
    </row>
    <row r="412">
      <c r="A412" s="31" t="s">
        <v>19</v>
      </c>
      <c r="B412" s="31" t="s">
        <v>380</v>
      </c>
      <c r="C412" s="33" t="s">
        <v>421</v>
      </c>
      <c r="D412" s="31" t="s">
        <v>5</v>
      </c>
      <c r="E412" s="31" t="s">
        <v>32</v>
      </c>
      <c r="F412" s="33" t="s">
        <v>3457</v>
      </c>
      <c r="G412" s="32"/>
      <c r="H412" s="32"/>
      <c r="I412" s="32"/>
      <c r="J412" s="32"/>
      <c r="K412" s="32"/>
      <c r="L412" s="32"/>
      <c r="M412" s="32"/>
      <c r="N412" s="32"/>
      <c r="O412" s="32"/>
      <c r="P412" s="32"/>
      <c r="Q412" s="32"/>
      <c r="R412" s="32"/>
      <c r="S412" s="32"/>
      <c r="T412" s="32"/>
      <c r="U412" s="32"/>
      <c r="V412" s="32"/>
      <c r="W412" s="32"/>
      <c r="X412" s="32"/>
      <c r="Y412" s="32"/>
      <c r="Z412" s="32"/>
    </row>
    <row r="413">
      <c r="A413" s="31" t="s">
        <v>19</v>
      </c>
      <c r="B413" s="31" t="s">
        <v>380</v>
      </c>
      <c r="C413" s="33" t="s">
        <v>423</v>
      </c>
      <c r="D413" s="31" t="s">
        <v>5</v>
      </c>
      <c r="E413" s="31" t="s">
        <v>32</v>
      </c>
      <c r="F413" s="33" t="s">
        <v>3458</v>
      </c>
      <c r="G413" s="32"/>
      <c r="H413" s="32"/>
      <c r="I413" s="32"/>
      <c r="J413" s="32"/>
      <c r="K413" s="32"/>
      <c r="L413" s="32"/>
      <c r="M413" s="32"/>
      <c r="N413" s="32"/>
      <c r="O413" s="32"/>
      <c r="P413" s="32"/>
      <c r="Q413" s="32"/>
      <c r="R413" s="32"/>
      <c r="S413" s="32"/>
      <c r="T413" s="32"/>
      <c r="U413" s="32"/>
      <c r="V413" s="32"/>
      <c r="W413" s="32"/>
      <c r="X413" s="32"/>
      <c r="Y413" s="32"/>
      <c r="Z413" s="32"/>
    </row>
    <row r="414">
      <c r="A414" s="31" t="s">
        <v>19</v>
      </c>
      <c r="B414" s="31" t="s">
        <v>380</v>
      </c>
      <c r="C414" s="33" t="s">
        <v>425</v>
      </c>
      <c r="D414" s="31" t="s">
        <v>5</v>
      </c>
      <c r="E414" s="31" t="s">
        <v>32</v>
      </c>
      <c r="F414" s="33" t="s">
        <v>3459</v>
      </c>
      <c r="G414" s="32"/>
      <c r="H414" s="32"/>
      <c r="I414" s="32"/>
      <c r="J414" s="32"/>
      <c r="K414" s="32"/>
      <c r="L414" s="32"/>
      <c r="M414" s="32"/>
      <c r="N414" s="32"/>
      <c r="O414" s="32"/>
      <c r="P414" s="32"/>
      <c r="Q414" s="32"/>
      <c r="R414" s="32"/>
      <c r="S414" s="32"/>
      <c r="T414" s="32"/>
      <c r="U414" s="32"/>
      <c r="V414" s="32"/>
      <c r="W414" s="32"/>
      <c r="X414" s="32"/>
      <c r="Y414" s="32"/>
      <c r="Z414" s="32"/>
    </row>
    <row r="415">
      <c r="A415" s="31" t="s">
        <v>19</v>
      </c>
      <c r="B415" s="31" t="s">
        <v>380</v>
      </c>
      <c r="C415" s="33" t="s">
        <v>427</v>
      </c>
      <c r="D415" s="31" t="s">
        <v>5</v>
      </c>
      <c r="E415" s="31" t="s">
        <v>32</v>
      </c>
      <c r="F415" s="33" t="s">
        <v>3460</v>
      </c>
      <c r="G415" s="32"/>
      <c r="H415" s="32"/>
      <c r="I415" s="32"/>
      <c r="J415" s="32"/>
      <c r="K415" s="32"/>
      <c r="L415" s="32"/>
      <c r="M415" s="32"/>
      <c r="N415" s="32"/>
      <c r="O415" s="32"/>
      <c r="P415" s="32"/>
      <c r="Q415" s="32"/>
      <c r="R415" s="32"/>
      <c r="S415" s="32"/>
      <c r="T415" s="32"/>
      <c r="U415" s="32"/>
      <c r="V415" s="32"/>
      <c r="W415" s="32"/>
      <c r="X415" s="32"/>
      <c r="Y415" s="32"/>
      <c r="Z415" s="32"/>
    </row>
    <row r="416">
      <c r="A416" s="31" t="s">
        <v>19</v>
      </c>
      <c r="B416" s="31" t="s">
        <v>380</v>
      </c>
      <c r="C416" s="33" t="s">
        <v>429</v>
      </c>
      <c r="D416" s="31" t="s">
        <v>5</v>
      </c>
      <c r="E416" s="31" t="s">
        <v>32</v>
      </c>
      <c r="F416" s="33" t="s">
        <v>3461</v>
      </c>
      <c r="G416" s="32"/>
      <c r="H416" s="32"/>
      <c r="I416" s="32"/>
      <c r="J416" s="32"/>
      <c r="K416" s="32"/>
      <c r="L416" s="32"/>
      <c r="M416" s="32"/>
      <c r="N416" s="32"/>
      <c r="O416" s="32"/>
      <c r="P416" s="32"/>
      <c r="Q416" s="32"/>
      <c r="R416" s="32"/>
      <c r="S416" s="32"/>
      <c r="T416" s="32"/>
      <c r="U416" s="32"/>
      <c r="V416" s="32"/>
      <c r="W416" s="32"/>
      <c r="X416" s="32"/>
      <c r="Y416" s="32"/>
      <c r="Z416" s="32"/>
    </row>
    <row r="417">
      <c r="A417" s="31" t="s">
        <v>19</v>
      </c>
      <c r="B417" s="31" t="s">
        <v>380</v>
      </c>
      <c r="C417" s="33" t="s">
        <v>323</v>
      </c>
      <c r="D417" s="31" t="s">
        <v>5</v>
      </c>
      <c r="E417" s="31" t="s">
        <v>32</v>
      </c>
      <c r="F417" s="33" t="s">
        <v>3462</v>
      </c>
      <c r="G417" s="32"/>
      <c r="H417" s="32"/>
      <c r="I417" s="32"/>
      <c r="J417" s="32"/>
      <c r="K417" s="32"/>
      <c r="L417" s="32"/>
      <c r="M417" s="32"/>
      <c r="N417" s="32"/>
      <c r="O417" s="32"/>
      <c r="P417" s="32"/>
      <c r="Q417" s="32"/>
      <c r="R417" s="32"/>
      <c r="S417" s="32"/>
      <c r="T417" s="32"/>
      <c r="U417" s="32"/>
      <c r="V417" s="32"/>
      <c r="W417" s="32"/>
      <c r="X417" s="32"/>
      <c r="Y417" s="32"/>
      <c r="Z417" s="32"/>
    </row>
    <row r="418">
      <c r="A418" s="31" t="s">
        <v>19</v>
      </c>
      <c r="B418" s="31" t="s">
        <v>380</v>
      </c>
      <c r="C418" s="33" t="s">
        <v>432</v>
      </c>
      <c r="D418" s="31" t="s">
        <v>5</v>
      </c>
      <c r="E418" s="31" t="s">
        <v>32</v>
      </c>
      <c r="F418" s="33" t="s">
        <v>3463</v>
      </c>
      <c r="G418" s="32"/>
      <c r="H418" s="32"/>
      <c r="I418" s="32"/>
      <c r="J418" s="32"/>
      <c r="K418" s="32"/>
      <c r="L418" s="32"/>
      <c r="M418" s="32"/>
      <c r="N418" s="32"/>
      <c r="O418" s="32"/>
      <c r="P418" s="32"/>
      <c r="Q418" s="32"/>
      <c r="R418" s="32"/>
      <c r="S418" s="32"/>
      <c r="T418" s="32"/>
      <c r="U418" s="32"/>
      <c r="V418" s="32"/>
      <c r="W418" s="32"/>
      <c r="X418" s="32"/>
      <c r="Y418" s="32"/>
      <c r="Z418" s="32"/>
    </row>
    <row r="419">
      <c r="A419" s="31" t="s">
        <v>19</v>
      </c>
      <c r="B419" s="31" t="s">
        <v>380</v>
      </c>
      <c r="C419" s="33" t="s">
        <v>434</v>
      </c>
      <c r="D419" s="31" t="s">
        <v>5</v>
      </c>
      <c r="E419" s="31" t="s">
        <v>32</v>
      </c>
      <c r="F419" s="33" t="s">
        <v>3464</v>
      </c>
      <c r="G419" s="32"/>
      <c r="H419" s="32"/>
      <c r="I419" s="32"/>
      <c r="J419" s="32"/>
      <c r="K419" s="32"/>
      <c r="L419" s="32"/>
      <c r="M419" s="32"/>
      <c r="N419" s="32"/>
      <c r="O419" s="32"/>
      <c r="P419" s="32"/>
      <c r="Q419" s="32"/>
      <c r="R419" s="32"/>
      <c r="S419" s="32"/>
      <c r="T419" s="32"/>
      <c r="U419" s="32"/>
      <c r="V419" s="32"/>
      <c r="W419" s="32"/>
      <c r="X419" s="32"/>
      <c r="Y419" s="32"/>
      <c r="Z419" s="32"/>
    </row>
    <row r="420">
      <c r="A420" s="31" t="s">
        <v>19</v>
      </c>
      <c r="B420" s="31" t="s">
        <v>380</v>
      </c>
      <c r="C420" s="33" t="s">
        <v>436</v>
      </c>
      <c r="D420" s="31" t="s">
        <v>5</v>
      </c>
      <c r="E420" s="31" t="s">
        <v>32</v>
      </c>
      <c r="F420" s="33" t="s">
        <v>3465</v>
      </c>
      <c r="G420" s="32"/>
      <c r="H420" s="32"/>
      <c r="I420" s="32"/>
      <c r="J420" s="32"/>
      <c r="K420" s="32"/>
      <c r="L420" s="32"/>
      <c r="M420" s="32"/>
      <c r="N420" s="32"/>
      <c r="O420" s="32"/>
      <c r="P420" s="32"/>
      <c r="Q420" s="32"/>
      <c r="R420" s="32"/>
      <c r="S420" s="32"/>
      <c r="T420" s="32"/>
      <c r="U420" s="32"/>
      <c r="V420" s="32"/>
      <c r="W420" s="32"/>
      <c r="X420" s="32"/>
      <c r="Y420" s="32"/>
      <c r="Z420" s="32"/>
    </row>
    <row r="421">
      <c r="A421" s="31" t="s">
        <v>19</v>
      </c>
      <c r="B421" s="31" t="s">
        <v>380</v>
      </c>
      <c r="C421" s="33" t="s">
        <v>438</v>
      </c>
      <c r="D421" s="31" t="s">
        <v>5</v>
      </c>
      <c r="E421" s="31" t="s">
        <v>32</v>
      </c>
      <c r="F421" s="33" t="s">
        <v>3466</v>
      </c>
      <c r="G421" s="32"/>
      <c r="H421" s="32"/>
      <c r="I421" s="32"/>
      <c r="J421" s="32"/>
      <c r="K421" s="32"/>
      <c r="L421" s="32"/>
      <c r="M421" s="32"/>
      <c r="N421" s="32"/>
      <c r="O421" s="32"/>
      <c r="P421" s="32"/>
      <c r="Q421" s="32"/>
      <c r="R421" s="32"/>
      <c r="S421" s="32"/>
      <c r="T421" s="32"/>
      <c r="U421" s="32"/>
      <c r="V421" s="32"/>
      <c r="W421" s="32"/>
      <c r="X421" s="32"/>
      <c r="Y421" s="32"/>
      <c r="Z421" s="32"/>
    </row>
    <row r="422">
      <c r="A422" s="31" t="s">
        <v>19</v>
      </c>
      <c r="B422" s="31" t="s">
        <v>380</v>
      </c>
      <c r="C422" s="33" t="s">
        <v>440</v>
      </c>
      <c r="D422" s="31" t="s">
        <v>5</v>
      </c>
      <c r="E422" s="31" t="s">
        <v>32</v>
      </c>
      <c r="F422" s="33" t="s">
        <v>3467</v>
      </c>
      <c r="G422" s="32"/>
      <c r="H422" s="32"/>
      <c r="I422" s="32"/>
      <c r="J422" s="32"/>
      <c r="K422" s="32"/>
      <c r="L422" s="32"/>
      <c r="M422" s="32"/>
      <c r="N422" s="32"/>
      <c r="O422" s="32"/>
      <c r="P422" s="32"/>
      <c r="Q422" s="32"/>
      <c r="R422" s="32"/>
      <c r="S422" s="32"/>
      <c r="T422" s="32"/>
      <c r="U422" s="32"/>
      <c r="V422" s="32"/>
      <c r="W422" s="32"/>
      <c r="X422" s="32"/>
      <c r="Y422" s="32"/>
      <c r="Z422" s="32"/>
    </row>
    <row r="423">
      <c r="A423" s="31" t="s">
        <v>19</v>
      </c>
      <c r="B423" s="31" t="s">
        <v>380</v>
      </c>
      <c r="C423" s="33" t="s">
        <v>442</v>
      </c>
      <c r="D423" s="31" t="s">
        <v>5</v>
      </c>
      <c r="E423" s="31" t="s">
        <v>32</v>
      </c>
      <c r="F423" s="33" t="s">
        <v>3468</v>
      </c>
      <c r="G423" s="32"/>
      <c r="H423" s="32"/>
      <c r="I423" s="32"/>
      <c r="J423" s="32"/>
      <c r="K423" s="32"/>
      <c r="L423" s="32"/>
      <c r="M423" s="32"/>
      <c r="N423" s="32"/>
      <c r="O423" s="32"/>
      <c r="P423" s="32"/>
      <c r="Q423" s="32"/>
      <c r="R423" s="32"/>
      <c r="S423" s="32"/>
      <c r="T423" s="32"/>
      <c r="U423" s="32"/>
      <c r="V423" s="32"/>
      <c r="W423" s="32"/>
      <c r="X423" s="32"/>
      <c r="Y423" s="32"/>
      <c r="Z423" s="32"/>
    </row>
    <row r="424">
      <c r="A424" s="31" t="s">
        <v>19</v>
      </c>
      <c r="B424" s="31" t="s">
        <v>380</v>
      </c>
      <c r="C424" s="33" t="s">
        <v>444</v>
      </c>
      <c r="D424" s="31" t="s">
        <v>5</v>
      </c>
      <c r="E424" s="31" t="s">
        <v>32</v>
      </c>
      <c r="F424" s="33" t="s">
        <v>3469</v>
      </c>
      <c r="G424" s="32"/>
      <c r="H424" s="32"/>
      <c r="I424" s="32"/>
      <c r="J424" s="32"/>
      <c r="K424" s="32"/>
      <c r="L424" s="32"/>
      <c r="M424" s="32"/>
      <c r="N424" s="32"/>
      <c r="O424" s="32"/>
      <c r="P424" s="32"/>
      <c r="Q424" s="32"/>
      <c r="R424" s="32"/>
      <c r="S424" s="32"/>
      <c r="T424" s="32"/>
      <c r="U424" s="32"/>
      <c r="V424" s="32"/>
      <c r="W424" s="32"/>
      <c r="X424" s="32"/>
      <c r="Y424" s="32"/>
      <c r="Z424" s="32"/>
    </row>
    <row r="425">
      <c r="A425" s="31" t="s">
        <v>19</v>
      </c>
      <c r="B425" s="31" t="s">
        <v>380</v>
      </c>
      <c r="C425" s="33" t="s">
        <v>446</v>
      </c>
      <c r="D425" s="31" t="s">
        <v>5</v>
      </c>
      <c r="E425" s="31" t="s">
        <v>32</v>
      </c>
      <c r="F425" s="33" t="s">
        <v>3470</v>
      </c>
      <c r="G425" s="32"/>
      <c r="H425" s="32"/>
      <c r="I425" s="32"/>
      <c r="J425" s="32"/>
      <c r="K425" s="32"/>
      <c r="L425" s="32"/>
      <c r="M425" s="32"/>
      <c r="N425" s="32"/>
      <c r="O425" s="32"/>
      <c r="P425" s="32"/>
      <c r="Q425" s="32"/>
      <c r="R425" s="32"/>
      <c r="S425" s="32"/>
      <c r="T425" s="32"/>
      <c r="U425" s="32"/>
      <c r="V425" s="32"/>
      <c r="W425" s="32"/>
      <c r="X425" s="32"/>
      <c r="Y425" s="32"/>
      <c r="Z425" s="32"/>
    </row>
    <row r="426">
      <c r="A426" s="31" t="s">
        <v>19</v>
      </c>
      <c r="B426" s="31" t="s">
        <v>380</v>
      </c>
      <c r="C426" s="33" t="s">
        <v>448</v>
      </c>
      <c r="D426" s="31" t="s">
        <v>5</v>
      </c>
      <c r="E426" s="31" t="s">
        <v>32</v>
      </c>
      <c r="F426" s="33" t="s">
        <v>3471</v>
      </c>
      <c r="G426" s="32"/>
      <c r="H426" s="32"/>
      <c r="I426" s="32"/>
      <c r="J426" s="32"/>
      <c r="K426" s="32"/>
      <c r="L426" s="32"/>
      <c r="M426" s="32"/>
      <c r="N426" s="32"/>
      <c r="O426" s="32"/>
      <c r="P426" s="32"/>
      <c r="Q426" s="32"/>
      <c r="R426" s="32"/>
      <c r="S426" s="32"/>
      <c r="T426" s="32"/>
      <c r="U426" s="32"/>
      <c r="V426" s="32"/>
      <c r="W426" s="32"/>
      <c r="X426" s="32"/>
      <c r="Y426" s="32"/>
      <c r="Z426" s="32"/>
    </row>
    <row r="427">
      <c r="A427" s="31" t="s">
        <v>20</v>
      </c>
      <c r="B427" s="31" t="s">
        <v>387</v>
      </c>
      <c r="C427" s="33" t="s">
        <v>1129</v>
      </c>
      <c r="D427" s="31" t="s">
        <v>5</v>
      </c>
      <c r="E427" s="31" t="s">
        <v>32</v>
      </c>
      <c r="F427" s="33" t="s">
        <v>3472</v>
      </c>
      <c r="G427" s="32"/>
      <c r="H427" s="32"/>
      <c r="I427" s="32"/>
      <c r="J427" s="32"/>
      <c r="K427" s="32"/>
      <c r="L427" s="32"/>
      <c r="M427" s="32"/>
      <c r="N427" s="32"/>
      <c r="O427" s="32"/>
      <c r="P427" s="32"/>
      <c r="Q427" s="32"/>
      <c r="R427" s="32"/>
      <c r="S427" s="32"/>
      <c r="T427" s="32"/>
      <c r="U427" s="32"/>
      <c r="V427" s="32"/>
      <c r="W427" s="32"/>
      <c r="X427" s="32"/>
      <c r="Y427" s="32"/>
      <c r="Z427" s="32"/>
    </row>
    <row r="428">
      <c r="A428" s="31" t="s">
        <v>20</v>
      </c>
      <c r="B428" s="31" t="s">
        <v>387</v>
      </c>
      <c r="C428" s="33" t="s">
        <v>1130</v>
      </c>
      <c r="D428" s="31" t="s">
        <v>5</v>
      </c>
      <c r="E428" s="31" t="s">
        <v>32</v>
      </c>
      <c r="F428" s="33" t="s">
        <v>3473</v>
      </c>
      <c r="G428" s="32"/>
      <c r="H428" s="32"/>
      <c r="I428" s="32"/>
      <c r="J428" s="32"/>
      <c r="K428" s="32"/>
      <c r="L428" s="32"/>
      <c r="M428" s="32"/>
      <c r="N428" s="32"/>
      <c r="O428" s="32"/>
      <c r="P428" s="32"/>
      <c r="Q428" s="32"/>
      <c r="R428" s="32"/>
      <c r="S428" s="32"/>
      <c r="T428" s="32"/>
      <c r="U428" s="32"/>
      <c r="V428" s="32"/>
      <c r="W428" s="32"/>
      <c r="X428" s="32"/>
      <c r="Y428" s="32"/>
      <c r="Z428" s="32"/>
    </row>
    <row r="429">
      <c r="A429" s="31" t="s">
        <v>20</v>
      </c>
      <c r="B429" s="31" t="s">
        <v>387</v>
      </c>
      <c r="C429" s="33" t="s">
        <v>1131</v>
      </c>
      <c r="D429" s="31" t="s">
        <v>5</v>
      </c>
      <c r="E429" s="31" t="s">
        <v>32</v>
      </c>
      <c r="F429" s="33" t="s">
        <v>3474</v>
      </c>
      <c r="G429" s="32"/>
      <c r="H429" s="32"/>
      <c r="I429" s="32"/>
      <c r="J429" s="32"/>
      <c r="K429" s="32"/>
      <c r="L429" s="32"/>
      <c r="M429" s="32"/>
      <c r="N429" s="32"/>
      <c r="O429" s="32"/>
      <c r="P429" s="32"/>
      <c r="Q429" s="32"/>
      <c r="R429" s="32"/>
      <c r="S429" s="32"/>
      <c r="T429" s="32"/>
      <c r="U429" s="32"/>
      <c r="V429" s="32"/>
      <c r="W429" s="32"/>
      <c r="X429" s="32"/>
      <c r="Y429" s="32"/>
      <c r="Z429" s="32"/>
    </row>
    <row r="430">
      <c r="A430" s="31" t="s">
        <v>20</v>
      </c>
      <c r="B430" s="31" t="s">
        <v>387</v>
      </c>
      <c r="C430" s="33" t="s">
        <v>1132</v>
      </c>
      <c r="D430" s="31" t="s">
        <v>5</v>
      </c>
      <c r="E430" s="31" t="s">
        <v>32</v>
      </c>
      <c r="F430" s="33" t="s">
        <v>3475</v>
      </c>
      <c r="G430" s="32"/>
      <c r="H430" s="32"/>
      <c r="I430" s="32"/>
      <c r="J430" s="32"/>
      <c r="K430" s="32"/>
      <c r="L430" s="32"/>
      <c r="M430" s="32"/>
      <c r="N430" s="32"/>
      <c r="O430" s="32"/>
      <c r="P430" s="32"/>
      <c r="Q430" s="32"/>
      <c r="R430" s="32"/>
      <c r="S430" s="32"/>
      <c r="T430" s="32"/>
      <c r="U430" s="32"/>
      <c r="V430" s="32"/>
      <c r="W430" s="32"/>
      <c r="X430" s="32"/>
      <c r="Y430" s="32"/>
      <c r="Z430" s="32"/>
    </row>
    <row r="431">
      <c r="A431" s="31" t="s">
        <v>20</v>
      </c>
      <c r="B431" s="31" t="s">
        <v>387</v>
      </c>
      <c r="C431" s="33" t="s">
        <v>409</v>
      </c>
      <c r="D431" s="31" t="s">
        <v>5</v>
      </c>
      <c r="E431" s="31" t="s">
        <v>32</v>
      </c>
      <c r="F431" s="33" t="s">
        <v>3476</v>
      </c>
      <c r="G431" s="32"/>
      <c r="H431" s="32"/>
      <c r="I431" s="32"/>
      <c r="J431" s="32"/>
      <c r="K431" s="32"/>
      <c r="L431" s="32"/>
      <c r="M431" s="32"/>
      <c r="N431" s="32"/>
      <c r="O431" s="32"/>
      <c r="P431" s="32"/>
      <c r="Q431" s="32"/>
      <c r="R431" s="32"/>
      <c r="S431" s="32"/>
      <c r="T431" s="32"/>
      <c r="U431" s="32"/>
      <c r="V431" s="32"/>
      <c r="W431" s="32"/>
      <c r="X431" s="32"/>
      <c r="Y431" s="32"/>
      <c r="Z431" s="32"/>
    </row>
    <row r="432">
      <c r="A432" s="31" t="s">
        <v>20</v>
      </c>
      <c r="B432" s="31" t="s">
        <v>387</v>
      </c>
      <c r="C432" s="33" t="s">
        <v>411</v>
      </c>
      <c r="D432" s="31" t="s">
        <v>5</v>
      </c>
      <c r="E432" s="31" t="s">
        <v>32</v>
      </c>
      <c r="F432" s="33" t="s">
        <v>3477</v>
      </c>
      <c r="G432" s="32"/>
      <c r="H432" s="32"/>
      <c r="I432" s="32"/>
      <c r="J432" s="32"/>
      <c r="K432" s="32"/>
      <c r="L432" s="32"/>
      <c r="M432" s="32"/>
      <c r="N432" s="32"/>
      <c r="O432" s="32"/>
      <c r="P432" s="32"/>
      <c r="Q432" s="32"/>
      <c r="R432" s="32"/>
      <c r="S432" s="32"/>
      <c r="T432" s="32"/>
      <c r="U432" s="32"/>
      <c r="V432" s="32"/>
      <c r="W432" s="32"/>
      <c r="X432" s="32"/>
      <c r="Y432" s="32"/>
      <c r="Z432" s="32"/>
    </row>
    <row r="433">
      <c r="A433" s="31" t="s">
        <v>20</v>
      </c>
      <c r="B433" s="31" t="s">
        <v>387</v>
      </c>
      <c r="C433" s="33" t="s">
        <v>413</v>
      </c>
      <c r="D433" s="31" t="s">
        <v>5</v>
      </c>
      <c r="E433" s="31" t="s">
        <v>32</v>
      </c>
      <c r="F433" s="33" t="s">
        <v>3478</v>
      </c>
      <c r="G433" s="32"/>
      <c r="H433" s="32"/>
      <c r="I433" s="32"/>
      <c r="J433" s="32"/>
      <c r="K433" s="32"/>
      <c r="L433" s="32"/>
      <c r="M433" s="32"/>
      <c r="N433" s="32"/>
      <c r="O433" s="32"/>
      <c r="P433" s="32"/>
      <c r="Q433" s="32"/>
      <c r="R433" s="32"/>
      <c r="S433" s="32"/>
      <c r="T433" s="32"/>
      <c r="U433" s="32"/>
      <c r="V433" s="32"/>
      <c r="W433" s="32"/>
      <c r="X433" s="32"/>
      <c r="Y433" s="32"/>
      <c r="Z433" s="32"/>
    </row>
    <row r="434">
      <c r="A434" s="31" t="s">
        <v>20</v>
      </c>
      <c r="B434" s="31" t="s">
        <v>387</v>
      </c>
      <c r="C434" s="33" t="s">
        <v>415</v>
      </c>
      <c r="D434" s="31" t="s">
        <v>5</v>
      </c>
      <c r="E434" s="31" t="s">
        <v>32</v>
      </c>
      <c r="F434" s="33" t="s">
        <v>3479</v>
      </c>
      <c r="G434" s="32"/>
      <c r="H434" s="32"/>
      <c r="I434" s="32"/>
      <c r="J434" s="32"/>
      <c r="K434" s="32"/>
      <c r="L434" s="32"/>
      <c r="M434" s="32"/>
      <c r="N434" s="32"/>
      <c r="O434" s="32"/>
      <c r="P434" s="32"/>
      <c r="Q434" s="32"/>
      <c r="R434" s="32"/>
      <c r="S434" s="32"/>
      <c r="T434" s="32"/>
      <c r="U434" s="32"/>
      <c r="V434" s="32"/>
      <c r="W434" s="32"/>
      <c r="X434" s="32"/>
      <c r="Y434" s="32"/>
      <c r="Z434" s="32"/>
    </row>
    <row r="435">
      <c r="A435" s="31" t="s">
        <v>20</v>
      </c>
      <c r="B435" s="31" t="s">
        <v>387</v>
      </c>
      <c r="C435" s="33" t="s">
        <v>417</v>
      </c>
      <c r="D435" s="31" t="s">
        <v>5</v>
      </c>
      <c r="E435" s="31" t="s">
        <v>32</v>
      </c>
      <c r="F435" s="33" t="s">
        <v>3480</v>
      </c>
      <c r="G435" s="32"/>
      <c r="H435" s="32"/>
      <c r="I435" s="32"/>
      <c r="J435" s="32"/>
      <c r="K435" s="32"/>
      <c r="L435" s="32"/>
      <c r="M435" s="32"/>
      <c r="N435" s="32"/>
      <c r="O435" s="32"/>
      <c r="P435" s="32"/>
      <c r="Q435" s="32"/>
      <c r="R435" s="32"/>
      <c r="S435" s="32"/>
      <c r="T435" s="32"/>
      <c r="U435" s="32"/>
      <c r="V435" s="32"/>
      <c r="W435" s="32"/>
      <c r="X435" s="32"/>
      <c r="Y435" s="32"/>
      <c r="Z435" s="32"/>
    </row>
    <row r="436">
      <c r="A436" s="31" t="s">
        <v>20</v>
      </c>
      <c r="B436" s="31" t="s">
        <v>387</v>
      </c>
      <c r="C436" s="33" t="s">
        <v>419</v>
      </c>
      <c r="D436" s="31" t="s">
        <v>5</v>
      </c>
      <c r="E436" s="31" t="s">
        <v>32</v>
      </c>
      <c r="F436" s="33" t="s">
        <v>3481</v>
      </c>
      <c r="G436" s="32"/>
      <c r="H436" s="32"/>
      <c r="I436" s="32"/>
      <c r="J436" s="32"/>
      <c r="K436" s="32"/>
      <c r="L436" s="32"/>
      <c r="M436" s="32"/>
      <c r="N436" s="32"/>
      <c r="O436" s="32"/>
      <c r="P436" s="32"/>
      <c r="Q436" s="32"/>
      <c r="R436" s="32"/>
      <c r="S436" s="32"/>
      <c r="T436" s="32"/>
      <c r="U436" s="32"/>
      <c r="V436" s="32"/>
      <c r="W436" s="32"/>
      <c r="X436" s="32"/>
      <c r="Y436" s="32"/>
      <c r="Z436" s="32"/>
    </row>
    <row r="437">
      <c r="A437" s="31" t="s">
        <v>20</v>
      </c>
      <c r="B437" s="31" t="s">
        <v>387</v>
      </c>
      <c r="C437" s="33" t="s">
        <v>421</v>
      </c>
      <c r="D437" s="31" t="s">
        <v>5</v>
      </c>
      <c r="E437" s="31" t="s">
        <v>32</v>
      </c>
      <c r="F437" s="33" t="s">
        <v>3482</v>
      </c>
      <c r="G437" s="32"/>
      <c r="H437" s="32"/>
      <c r="I437" s="32"/>
      <c r="J437" s="32"/>
      <c r="K437" s="32"/>
      <c r="L437" s="32"/>
      <c r="M437" s="32"/>
      <c r="N437" s="32"/>
      <c r="O437" s="32"/>
      <c r="P437" s="32"/>
      <c r="Q437" s="32"/>
      <c r="R437" s="32"/>
      <c r="S437" s="32"/>
      <c r="T437" s="32"/>
      <c r="U437" s="32"/>
      <c r="V437" s="32"/>
      <c r="W437" s="32"/>
      <c r="X437" s="32"/>
      <c r="Y437" s="32"/>
      <c r="Z437" s="32"/>
    </row>
    <row r="438">
      <c r="A438" s="31" t="s">
        <v>20</v>
      </c>
      <c r="B438" s="31" t="s">
        <v>387</v>
      </c>
      <c r="C438" s="33" t="s">
        <v>423</v>
      </c>
      <c r="D438" s="31" t="s">
        <v>5</v>
      </c>
      <c r="E438" s="31" t="s">
        <v>32</v>
      </c>
      <c r="F438" s="33" t="s">
        <v>3483</v>
      </c>
      <c r="G438" s="32"/>
      <c r="H438" s="32"/>
      <c r="I438" s="32"/>
      <c r="J438" s="32"/>
      <c r="K438" s="32"/>
      <c r="L438" s="32"/>
      <c r="M438" s="32"/>
      <c r="N438" s="32"/>
      <c r="O438" s="32"/>
      <c r="P438" s="32"/>
      <c r="Q438" s="32"/>
      <c r="R438" s="32"/>
      <c r="S438" s="32"/>
      <c r="T438" s="32"/>
      <c r="U438" s="32"/>
      <c r="V438" s="32"/>
      <c r="W438" s="32"/>
      <c r="X438" s="32"/>
      <c r="Y438" s="32"/>
      <c r="Z438" s="32"/>
    </row>
    <row r="439">
      <c r="A439" s="31" t="s">
        <v>20</v>
      </c>
      <c r="B439" s="31" t="s">
        <v>387</v>
      </c>
      <c r="C439" s="33" t="s">
        <v>425</v>
      </c>
      <c r="D439" s="31" t="s">
        <v>5</v>
      </c>
      <c r="E439" s="31" t="s">
        <v>32</v>
      </c>
      <c r="F439" s="33" t="s">
        <v>3484</v>
      </c>
      <c r="G439" s="32"/>
      <c r="H439" s="32"/>
      <c r="I439" s="32"/>
      <c r="J439" s="32"/>
      <c r="K439" s="32"/>
      <c r="L439" s="32"/>
      <c r="M439" s="32"/>
      <c r="N439" s="32"/>
      <c r="O439" s="32"/>
      <c r="P439" s="32"/>
      <c r="Q439" s="32"/>
      <c r="R439" s="32"/>
      <c r="S439" s="32"/>
      <c r="T439" s="32"/>
      <c r="U439" s="32"/>
      <c r="V439" s="32"/>
      <c r="W439" s="32"/>
      <c r="X439" s="32"/>
      <c r="Y439" s="32"/>
      <c r="Z439" s="32"/>
    </row>
    <row r="440">
      <c r="A440" s="31" t="s">
        <v>20</v>
      </c>
      <c r="B440" s="31" t="s">
        <v>387</v>
      </c>
      <c r="C440" s="33" t="s">
        <v>427</v>
      </c>
      <c r="D440" s="31" t="s">
        <v>5</v>
      </c>
      <c r="E440" s="31" t="s">
        <v>32</v>
      </c>
      <c r="F440" s="33" t="s">
        <v>3485</v>
      </c>
      <c r="G440" s="32"/>
      <c r="H440" s="32"/>
      <c r="I440" s="32"/>
      <c r="J440" s="32"/>
      <c r="K440" s="32"/>
      <c r="L440" s="32"/>
      <c r="M440" s="32"/>
      <c r="N440" s="32"/>
      <c r="O440" s="32"/>
      <c r="P440" s="32"/>
      <c r="Q440" s="32"/>
      <c r="R440" s="32"/>
      <c r="S440" s="32"/>
      <c r="T440" s="32"/>
      <c r="U440" s="32"/>
      <c r="V440" s="32"/>
      <c r="W440" s="32"/>
      <c r="X440" s="32"/>
      <c r="Y440" s="32"/>
      <c r="Z440" s="32"/>
    </row>
    <row r="441">
      <c r="A441" s="31" t="s">
        <v>20</v>
      </c>
      <c r="B441" s="31" t="s">
        <v>387</v>
      </c>
      <c r="C441" s="33" t="s">
        <v>429</v>
      </c>
      <c r="D441" s="31" t="s">
        <v>5</v>
      </c>
      <c r="E441" s="31" t="s">
        <v>32</v>
      </c>
      <c r="F441" s="33" t="s">
        <v>3486</v>
      </c>
      <c r="G441" s="32"/>
      <c r="H441" s="32"/>
      <c r="I441" s="32"/>
      <c r="J441" s="32"/>
      <c r="K441" s="32"/>
      <c r="L441" s="32"/>
      <c r="M441" s="32"/>
      <c r="N441" s="32"/>
      <c r="O441" s="32"/>
      <c r="P441" s="32"/>
      <c r="Q441" s="32"/>
      <c r="R441" s="32"/>
      <c r="S441" s="32"/>
      <c r="T441" s="32"/>
      <c r="U441" s="32"/>
      <c r="V441" s="32"/>
      <c r="W441" s="32"/>
      <c r="X441" s="32"/>
      <c r="Y441" s="32"/>
      <c r="Z441" s="32"/>
    </row>
    <row r="442">
      <c r="A442" s="31" t="s">
        <v>20</v>
      </c>
      <c r="B442" s="31" t="s">
        <v>387</v>
      </c>
      <c r="C442" s="33" t="s">
        <v>323</v>
      </c>
      <c r="D442" s="31" t="s">
        <v>5</v>
      </c>
      <c r="E442" s="31" t="s">
        <v>32</v>
      </c>
      <c r="F442" s="33" t="s">
        <v>3487</v>
      </c>
      <c r="G442" s="32"/>
      <c r="H442" s="32"/>
      <c r="I442" s="32"/>
      <c r="J442" s="32"/>
      <c r="K442" s="32"/>
      <c r="L442" s="32"/>
      <c r="M442" s="32"/>
      <c r="N442" s="32"/>
      <c r="O442" s="32"/>
      <c r="P442" s="32"/>
      <c r="Q442" s="32"/>
      <c r="R442" s="32"/>
      <c r="S442" s="32"/>
      <c r="T442" s="32"/>
      <c r="U442" s="32"/>
      <c r="V442" s="32"/>
      <c r="W442" s="32"/>
      <c r="X442" s="32"/>
      <c r="Y442" s="32"/>
      <c r="Z442" s="32"/>
    </row>
    <row r="443">
      <c r="A443" s="31" t="s">
        <v>20</v>
      </c>
      <c r="B443" s="31" t="s">
        <v>387</v>
      </c>
      <c r="C443" s="33" t="s">
        <v>432</v>
      </c>
      <c r="D443" s="31" t="s">
        <v>5</v>
      </c>
      <c r="E443" s="31" t="s">
        <v>32</v>
      </c>
      <c r="F443" s="33" t="s">
        <v>3488</v>
      </c>
      <c r="G443" s="32"/>
      <c r="H443" s="32"/>
      <c r="I443" s="32"/>
      <c r="J443" s="32"/>
      <c r="K443" s="32"/>
      <c r="L443" s="32"/>
      <c r="M443" s="32"/>
      <c r="N443" s="32"/>
      <c r="O443" s="32"/>
      <c r="P443" s="32"/>
      <c r="Q443" s="32"/>
      <c r="R443" s="32"/>
      <c r="S443" s="32"/>
      <c r="T443" s="32"/>
      <c r="U443" s="32"/>
      <c r="V443" s="32"/>
      <c r="W443" s="32"/>
      <c r="X443" s="32"/>
      <c r="Y443" s="32"/>
      <c r="Z443" s="32"/>
    </row>
    <row r="444">
      <c r="A444" s="31" t="s">
        <v>20</v>
      </c>
      <c r="B444" s="31" t="s">
        <v>387</v>
      </c>
      <c r="C444" s="33" t="s">
        <v>434</v>
      </c>
      <c r="D444" s="31" t="s">
        <v>5</v>
      </c>
      <c r="E444" s="31" t="s">
        <v>32</v>
      </c>
      <c r="F444" s="33" t="s">
        <v>3489</v>
      </c>
      <c r="G444" s="32"/>
      <c r="H444" s="32"/>
      <c r="I444" s="32"/>
      <c r="J444" s="32"/>
      <c r="K444" s="32"/>
      <c r="L444" s="32"/>
      <c r="M444" s="32"/>
      <c r="N444" s="32"/>
      <c r="O444" s="32"/>
      <c r="P444" s="32"/>
      <c r="Q444" s="32"/>
      <c r="R444" s="32"/>
      <c r="S444" s="32"/>
      <c r="T444" s="32"/>
      <c r="U444" s="32"/>
      <c r="V444" s="32"/>
      <c r="W444" s="32"/>
      <c r="X444" s="32"/>
      <c r="Y444" s="32"/>
      <c r="Z444" s="32"/>
    </row>
    <row r="445">
      <c r="A445" s="31" t="s">
        <v>20</v>
      </c>
      <c r="B445" s="31" t="s">
        <v>387</v>
      </c>
      <c r="C445" s="33" t="s">
        <v>436</v>
      </c>
      <c r="D445" s="31" t="s">
        <v>5</v>
      </c>
      <c r="E445" s="31" t="s">
        <v>32</v>
      </c>
      <c r="F445" s="33" t="s">
        <v>3490</v>
      </c>
      <c r="G445" s="32"/>
      <c r="H445" s="32"/>
      <c r="I445" s="32"/>
      <c r="J445" s="32"/>
      <c r="K445" s="32"/>
      <c r="L445" s="32"/>
      <c r="M445" s="32"/>
      <c r="N445" s="32"/>
      <c r="O445" s="32"/>
      <c r="P445" s="32"/>
      <c r="Q445" s="32"/>
      <c r="R445" s="32"/>
      <c r="S445" s="32"/>
      <c r="T445" s="32"/>
      <c r="U445" s="32"/>
      <c r="V445" s="32"/>
      <c r="W445" s="32"/>
      <c r="X445" s="32"/>
      <c r="Y445" s="32"/>
      <c r="Z445" s="32"/>
    </row>
    <row r="446">
      <c r="A446" s="31" t="s">
        <v>20</v>
      </c>
      <c r="B446" s="31" t="s">
        <v>387</v>
      </c>
      <c r="C446" s="33" t="s">
        <v>438</v>
      </c>
      <c r="D446" s="31" t="s">
        <v>5</v>
      </c>
      <c r="E446" s="31" t="s">
        <v>32</v>
      </c>
      <c r="F446" s="33" t="s">
        <v>3491</v>
      </c>
      <c r="G446" s="32"/>
      <c r="H446" s="32"/>
      <c r="I446" s="32"/>
      <c r="J446" s="32"/>
      <c r="K446" s="32"/>
      <c r="L446" s="32"/>
      <c r="M446" s="32"/>
      <c r="N446" s="32"/>
      <c r="O446" s="32"/>
      <c r="P446" s="32"/>
      <c r="Q446" s="32"/>
      <c r="R446" s="32"/>
      <c r="S446" s="32"/>
      <c r="T446" s="32"/>
      <c r="U446" s="32"/>
      <c r="V446" s="32"/>
      <c r="W446" s="32"/>
      <c r="X446" s="32"/>
      <c r="Y446" s="32"/>
      <c r="Z446" s="32"/>
    </row>
    <row r="447">
      <c r="A447" s="31" t="s">
        <v>20</v>
      </c>
      <c r="B447" s="31" t="s">
        <v>387</v>
      </c>
      <c r="C447" s="33" t="s">
        <v>440</v>
      </c>
      <c r="D447" s="31" t="s">
        <v>5</v>
      </c>
      <c r="E447" s="31" t="s">
        <v>32</v>
      </c>
      <c r="F447" s="33" t="s">
        <v>3492</v>
      </c>
      <c r="G447" s="32"/>
      <c r="H447" s="32"/>
      <c r="I447" s="32"/>
      <c r="J447" s="32"/>
      <c r="K447" s="32"/>
      <c r="L447" s="32"/>
      <c r="M447" s="32"/>
      <c r="N447" s="32"/>
      <c r="O447" s="32"/>
      <c r="P447" s="32"/>
      <c r="Q447" s="32"/>
      <c r="R447" s="32"/>
      <c r="S447" s="32"/>
      <c r="T447" s="32"/>
      <c r="U447" s="32"/>
      <c r="V447" s="32"/>
      <c r="W447" s="32"/>
      <c r="X447" s="32"/>
      <c r="Y447" s="32"/>
      <c r="Z447" s="32"/>
    </row>
    <row r="448">
      <c r="A448" s="31" t="s">
        <v>20</v>
      </c>
      <c r="B448" s="31" t="s">
        <v>387</v>
      </c>
      <c r="C448" s="33" t="s">
        <v>442</v>
      </c>
      <c r="D448" s="31" t="s">
        <v>5</v>
      </c>
      <c r="E448" s="31" t="s">
        <v>32</v>
      </c>
      <c r="F448" s="33" t="s">
        <v>3493</v>
      </c>
      <c r="G448" s="32"/>
      <c r="H448" s="32"/>
      <c r="I448" s="32"/>
      <c r="J448" s="32"/>
      <c r="K448" s="32"/>
      <c r="L448" s="32"/>
      <c r="M448" s="32"/>
      <c r="N448" s="32"/>
      <c r="O448" s="32"/>
      <c r="P448" s="32"/>
      <c r="Q448" s="32"/>
      <c r="R448" s="32"/>
      <c r="S448" s="32"/>
      <c r="T448" s="32"/>
      <c r="U448" s="32"/>
      <c r="V448" s="32"/>
      <c r="W448" s="32"/>
      <c r="X448" s="32"/>
      <c r="Y448" s="32"/>
      <c r="Z448" s="32"/>
    </row>
    <row r="449">
      <c r="A449" s="31" t="s">
        <v>20</v>
      </c>
      <c r="B449" s="31" t="s">
        <v>387</v>
      </c>
      <c r="C449" s="33" t="s">
        <v>444</v>
      </c>
      <c r="D449" s="31" t="s">
        <v>5</v>
      </c>
      <c r="E449" s="31" t="s">
        <v>32</v>
      </c>
      <c r="F449" s="33" t="s">
        <v>3494</v>
      </c>
      <c r="G449" s="32"/>
      <c r="H449" s="32"/>
      <c r="I449" s="32"/>
      <c r="J449" s="32"/>
      <c r="K449" s="32"/>
      <c r="L449" s="32"/>
      <c r="M449" s="32"/>
      <c r="N449" s="32"/>
      <c r="O449" s="32"/>
      <c r="P449" s="32"/>
      <c r="Q449" s="32"/>
      <c r="R449" s="32"/>
      <c r="S449" s="32"/>
      <c r="T449" s="32"/>
      <c r="U449" s="32"/>
      <c r="V449" s="32"/>
      <c r="W449" s="32"/>
      <c r="X449" s="32"/>
      <c r="Y449" s="32"/>
      <c r="Z449" s="32"/>
    </row>
    <row r="450">
      <c r="A450" s="31" t="s">
        <v>20</v>
      </c>
      <c r="B450" s="31" t="s">
        <v>387</v>
      </c>
      <c r="C450" s="33" t="s">
        <v>446</v>
      </c>
      <c r="D450" s="31" t="s">
        <v>5</v>
      </c>
      <c r="E450" s="31" t="s">
        <v>32</v>
      </c>
      <c r="F450" s="33" t="s">
        <v>3495</v>
      </c>
      <c r="G450" s="32"/>
      <c r="H450" s="32"/>
      <c r="I450" s="32"/>
      <c r="J450" s="32"/>
      <c r="K450" s="32"/>
      <c r="L450" s="32"/>
      <c r="M450" s="32"/>
      <c r="N450" s="32"/>
      <c r="O450" s="32"/>
      <c r="P450" s="32"/>
      <c r="Q450" s="32"/>
      <c r="R450" s="32"/>
      <c r="S450" s="32"/>
      <c r="T450" s="32"/>
      <c r="U450" s="32"/>
      <c r="V450" s="32"/>
      <c r="W450" s="32"/>
      <c r="X450" s="32"/>
      <c r="Y450" s="32"/>
      <c r="Z450" s="32"/>
    </row>
    <row r="451">
      <c r="A451" s="31" t="s">
        <v>20</v>
      </c>
      <c r="B451" s="31" t="s">
        <v>387</v>
      </c>
      <c r="C451" s="33" t="s">
        <v>448</v>
      </c>
      <c r="D451" s="31" t="s">
        <v>5</v>
      </c>
      <c r="E451" s="31" t="s">
        <v>32</v>
      </c>
      <c r="F451" s="33" t="s">
        <v>3496</v>
      </c>
      <c r="G451" s="32"/>
      <c r="H451" s="32"/>
      <c r="I451" s="32"/>
      <c r="J451" s="32"/>
      <c r="K451" s="32"/>
      <c r="L451" s="32"/>
      <c r="M451" s="32"/>
      <c r="N451" s="32"/>
      <c r="O451" s="32"/>
      <c r="P451" s="32"/>
      <c r="Q451" s="32"/>
      <c r="R451" s="32"/>
      <c r="S451" s="32"/>
      <c r="T451" s="32"/>
      <c r="U451" s="32"/>
      <c r="V451" s="32"/>
      <c r="W451" s="32"/>
      <c r="X451" s="32"/>
      <c r="Y451" s="32"/>
      <c r="Z451" s="32"/>
    </row>
    <row r="452">
      <c r="A452" s="31" t="s">
        <v>21</v>
      </c>
      <c r="B452" s="31" t="s">
        <v>393</v>
      </c>
      <c r="C452" s="33" t="s">
        <v>1129</v>
      </c>
      <c r="D452" s="31" t="s">
        <v>5</v>
      </c>
      <c r="E452" s="31" t="s">
        <v>32</v>
      </c>
      <c r="F452" s="33" t="s">
        <v>3497</v>
      </c>
      <c r="G452" s="32"/>
      <c r="H452" s="32"/>
      <c r="I452" s="32"/>
      <c r="J452" s="32"/>
      <c r="K452" s="32"/>
      <c r="L452" s="32"/>
      <c r="M452" s="32"/>
      <c r="N452" s="32"/>
      <c r="O452" s="32"/>
      <c r="P452" s="32"/>
      <c r="Q452" s="32"/>
      <c r="R452" s="32"/>
      <c r="S452" s="32"/>
      <c r="T452" s="32"/>
      <c r="U452" s="32"/>
      <c r="V452" s="32"/>
      <c r="W452" s="32"/>
      <c r="X452" s="32"/>
      <c r="Y452" s="32"/>
      <c r="Z452" s="32"/>
    </row>
    <row r="453">
      <c r="A453" s="31" t="s">
        <v>21</v>
      </c>
      <c r="B453" s="31" t="s">
        <v>393</v>
      </c>
      <c r="C453" s="33" t="s">
        <v>1130</v>
      </c>
      <c r="D453" s="31" t="s">
        <v>5</v>
      </c>
      <c r="E453" s="31" t="s">
        <v>32</v>
      </c>
      <c r="F453" s="33" t="s">
        <v>3498</v>
      </c>
      <c r="G453" s="32"/>
      <c r="H453" s="32"/>
      <c r="I453" s="32"/>
      <c r="J453" s="32"/>
      <c r="K453" s="32"/>
      <c r="L453" s="32"/>
      <c r="M453" s="32"/>
      <c r="N453" s="32"/>
      <c r="O453" s="32"/>
      <c r="P453" s="32"/>
      <c r="Q453" s="32"/>
      <c r="R453" s="32"/>
      <c r="S453" s="32"/>
      <c r="T453" s="32"/>
      <c r="U453" s="32"/>
      <c r="V453" s="32"/>
      <c r="W453" s="32"/>
      <c r="X453" s="32"/>
      <c r="Y453" s="32"/>
      <c r="Z453" s="32"/>
    </row>
    <row r="454">
      <c r="A454" s="31" t="s">
        <v>21</v>
      </c>
      <c r="B454" s="31" t="s">
        <v>393</v>
      </c>
      <c r="C454" s="33" t="s">
        <v>1131</v>
      </c>
      <c r="D454" s="31" t="s">
        <v>5</v>
      </c>
      <c r="E454" s="31" t="s">
        <v>32</v>
      </c>
      <c r="F454" s="33" t="s">
        <v>3499</v>
      </c>
      <c r="G454" s="32"/>
      <c r="H454" s="32"/>
      <c r="I454" s="32"/>
      <c r="J454" s="32"/>
      <c r="K454" s="32"/>
      <c r="L454" s="32"/>
      <c r="M454" s="32"/>
      <c r="N454" s="32"/>
      <c r="O454" s="32"/>
      <c r="P454" s="32"/>
      <c r="Q454" s="32"/>
      <c r="R454" s="32"/>
      <c r="S454" s="32"/>
      <c r="T454" s="32"/>
      <c r="U454" s="32"/>
      <c r="V454" s="32"/>
      <c r="W454" s="32"/>
      <c r="X454" s="32"/>
      <c r="Y454" s="32"/>
      <c r="Z454" s="32"/>
    </row>
    <row r="455">
      <c r="A455" s="31" t="s">
        <v>21</v>
      </c>
      <c r="B455" s="31" t="s">
        <v>393</v>
      </c>
      <c r="C455" s="33" t="s">
        <v>1132</v>
      </c>
      <c r="D455" s="31" t="s">
        <v>5</v>
      </c>
      <c r="E455" s="31" t="s">
        <v>32</v>
      </c>
      <c r="F455" s="33" t="s">
        <v>3500</v>
      </c>
      <c r="G455" s="32"/>
      <c r="H455" s="32"/>
      <c r="I455" s="32"/>
      <c r="J455" s="32"/>
      <c r="K455" s="32"/>
      <c r="L455" s="32"/>
      <c r="M455" s="32"/>
      <c r="N455" s="32"/>
      <c r="O455" s="32"/>
      <c r="P455" s="32"/>
      <c r="Q455" s="32"/>
      <c r="R455" s="32"/>
      <c r="S455" s="32"/>
      <c r="T455" s="32"/>
      <c r="U455" s="32"/>
      <c r="V455" s="32"/>
      <c r="W455" s="32"/>
      <c r="X455" s="32"/>
      <c r="Y455" s="32"/>
      <c r="Z455" s="32"/>
    </row>
    <row r="456">
      <c r="A456" s="31" t="s">
        <v>21</v>
      </c>
      <c r="B456" s="31" t="s">
        <v>393</v>
      </c>
      <c r="C456" s="33" t="s">
        <v>409</v>
      </c>
      <c r="D456" s="31" t="s">
        <v>5</v>
      </c>
      <c r="E456" s="31" t="s">
        <v>32</v>
      </c>
      <c r="F456" s="33" t="s">
        <v>3501</v>
      </c>
      <c r="G456" s="32"/>
      <c r="H456" s="32"/>
      <c r="I456" s="32"/>
      <c r="J456" s="32"/>
      <c r="K456" s="32"/>
      <c r="L456" s="32"/>
      <c r="M456" s="32"/>
      <c r="N456" s="32"/>
      <c r="O456" s="32"/>
      <c r="P456" s="32"/>
      <c r="Q456" s="32"/>
      <c r="R456" s="32"/>
      <c r="S456" s="32"/>
      <c r="T456" s="32"/>
      <c r="U456" s="32"/>
      <c r="V456" s="32"/>
      <c r="W456" s="32"/>
      <c r="X456" s="32"/>
      <c r="Y456" s="32"/>
      <c r="Z456" s="32"/>
    </row>
    <row r="457">
      <c r="A457" s="31" t="s">
        <v>21</v>
      </c>
      <c r="B457" s="31" t="s">
        <v>393</v>
      </c>
      <c r="C457" s="33" t="s">
        <v>411</v>
      </c>
      <c r="D457" s="31" t="s">
        <v>5</v>
      </c>
      <c r="E457" s="31" t="s">
        <v>32</v>
      </c>
      <c r="F457" s="33" t="s">
        <v>3502</v>
      </c>
      <c r="G457" s="32"/>
      <c r="H457" s="32"/>
      <c r="I457" s="32"/>
      <c r="J457" s="32"/>
      <c r="K457" s="32"/>
      <c r="L457" s="32"/>
      <c r="M457" s="32"/>
      <c r="N457" s="32"/>
      <c r="O457" s="32"/>
      <c r="P457" s="32"/>
      <c r="Q457" s="32"/>
      <c r="R457" s="32"/>
      <c r="S457" s="32"/>
      <c r="T457" s="32"/>
      <c r="U457" s="32"/>
      <c r="V457" s="32"/>
      <c r="W457" s="32"/>
      <c r="X457" s="32"/>
      <c r="Y457" s="32"/>
      <c r="Z457" s="32"/>
    </row>
    <row r="458">
      <c r="A458" s="31" t="s">
        <v>21</v>
      </c>
      <c r="B458" s="31" t="s">
        <v>393</v>
      </c>
      <c r="C458" s="33" t="s">
        <v>413</v>
      </c>
      <c r="D458" s="31" t="s">
        <v>5</v>
      </c>
      <c r="E458" s="31" t="s">
        <v>32</v>
      </c>
      <c r="F458" s="33" t="s">
        <v>3503</v>
      </c>
      <c r="G458" s="32"/>
      <c r="H458" s="32"/>
      <c r="I458" s="32"/>
      <c r="J458" s="32"/>
      <c r="K458" s="32"/>
      <c r="L458" s="32"/>
      <c r="M458" s="32"/>
      <c r="N458" s="32"/>
      <c r="O458" s="32"/>
      <c r="P458" s="32"/>
      <c r="Q458" s="32"/>
      <c r="R458" s="32"/>
      <c r="S458" s="32"/>
      <c r="T458" s="32"/>
      <c r="U458" s="32"/>
      <c r="V458" s="32"/>
      <c r="W458" s="32"/>
      <c r="X458" s="32"/>
      <c r="Y458" s="32"/>
      <c r="Z458" s="32"/>
    </row>
    <row r="459">
      <c r="A459" s="31" t="s">
        <v>21</v>
      </c>
      <c r="B459" s="31" t="s">
        <v>393</v>
      </c>
      <c r="C459" s="33" t="s">
        <v>415</v>
      </c>
      <c r="D459" s="31" t="s">
        <v>5</v>
      </c>
      <c r="E459" s="31" t="s">
        <v>32</v>
      </c>
      <c r="F459" s="33" t="s">
        <v>3504</v>
      </c>
      <c r="G459" s="32"/>
      <c r="H459" s="32"/>
      <c r="I459" s="32"/>
      <c r="J459" s="32"/>
      <c r="K459" s="32"/>
      <c r="L459" s="32"/>
      <c r="M459" s="32"/>
      <c r="N459" s="32"/>
      <c r="O459" s="32"/>
      <c r="P459" s="32"/>
      <c r="Q459" s="32"/>
      <c r="R459" s="32"/>
      <c r="S459" s="32"/>
      <c r="T459" s="32"/>
      <c r="U459" s="32"/>
      <c r="V459" s="32"/>
      <c r="W459" s="32"/>
      <c r="X459" s="32"/>
      <c r="Y459" s="32"/>
      <c r="Z459" s="32"/>
    </row>
    <row r="460">
      <c r="A460" s="31" t="s">
        <v>21</v>
      </c>
      <c r="B460" s="31" t="s">
        <v>393</v>
      </c>
      <c r="C460" s="33" t="s">
        <v>417</v>
      </c>
      <c r="D460" s="31" t="s">
        <v>5</v>
      </c>
      <c r="E460" s="31" t="s">
        <v>32</v>
      </c>
      <c r="F460" s="33" t="s">
        <v>3505</v>
      </c>
      <c r="G460" s="32"/>
      <c r="H460" s="32"/>
      <c r="I460" s="32"/>
      <c r="J460" s="32"/>
      <c r="K460" s="32"/>
      <c r="L460" s="32"/>
      <c r="M460" s="32"/>
      <c r="N460" s="32"/>
      <c r="O460" s="32"/>
      <c r="P460" s="32"/>
      <c r="Q460" s="32"/>
      <c r="R460" s="32"/>
      <c r="S460" s="32"/>
      <c r="T460" s="32"/>
      <c r="U460" s="32"/>
      <c r="V460" s="32"/>
      <c r="W460" s="32"/>
      <c r="X460" s="32"/>
      <c r="Y460" s="32"/>
      <c r="Z460" s="32"/>
    </row>
    <row r="461">
      <c r="A461" s="31" t="s">
        <v>21</v>
      </c>
      <c r="B461" s="31" t="s">
        <v>393</v>
      </c>
      <c r="C461" s="33" t="s">
        <v>419</v>
      </c>
      <c r="D461" s="31" t="s">
        <v>5</v>
      </c>
      <c r="E461" s="31" t="s">
        <v>32</v>
      </c>
      <c r="F461" s="33" t="s">
        <v>3506</v>
      </c>
      <c r="G461" s="32"/>
      <c r="H461" s="32"/>
      <c r="I461" s="32"/>
      <c r="J461" s="32"/>
      <c r="K461" s="32"/>
      <c r="L461" s="32"/>
      <c r="M461" s="32"/>
      <c r="N461" s="32"/>
      <c r="O461" s="32"/>
      <c r="P461" s="32"/>
      <c r="Q461" s="32"/>
      <c r="R461" s="32"/>
      <c r="S461" s="32"/>
      <c r="T461" s="32"/>
      <c r="U461" s="32"/>
      <c r="V461" s="32"/>
      <c r="W461" s="32"/>
      <c r="X461" s="32"/>
      <c r="Y461" s="32"/>
      <c r="Z461" s="32"/>
    </row>
    <row r="462">
      <c r="A462" s="31" t="s">
        <v>21</v>
      </c>
      <c r="B462" s="31" t="s">
        <v>393</v>
      </c>
      <c r="C462" s="33" t="s">
        <v>421</v>
      </c>
      <c r="D462" s="31" t="s">
        <v>5</v>
      </c>
      <c r="E462" s="31" t="s">
        <v>32</v>
      </c>
      <c r="F462" s="33" t="s">
        <v>3507</v>
      </c>
      <c r="G462" s="32"/>
      <c r="H462" s="32"/>
      <c r="I462" s="32"/>
      <c r="J462" s="32"/>
      <c r="K462" s="32"/>
      <c r="L462" s="32"/>
      <c r="M462" s="32"/>
      <c r="N462" s="32"/>
      <c r="O462" s="32"/>
      <c r="P462" s="32"/>
      <c r="Q462" s="32"/>
      <c r="R462" s="32"/>
      <c r="S462" s="32"/>
      <c r="T462" s="32"/>
      <c r="U462" s="32"/>
      <c r="V462" s="32"/>
      <c r="W462" s="32"/>
      <c r="X462" s="32"/>
      <c r="Y462" s="32"/>
      <c r="Z462" s="32"/>
    </row>
    <row r="463">
      <c r="A463" s="31" t="s">
        <v>21</v>
      </c>
      <c r="B463" s="31" t="s">
        <v>393</v>
      </c>
      <c r="C463" s="33" t="s">
        <v>423</v>
      </c>
      <c r="D463" s="31" t="s">
        <v>5</v>
      </c>
      <c r="E463" s="31" t="s">
        <v>32</v>
      </c>
      <c r="F463" s="33" t="s">
        <v>3508</v>
      </c>
      <c r="G463" s="32"/>
      <c r="H463" s="32"/>
      <c r="I463" s="32"/>
      <c r="J463" s="32"/>
      <c r="K463" s="32"/>
      <c r="L463" s="32"/>
      <c r="M463" s="32"/>
      <c r="N463" s="32"/>
      <c r="O463" s="32"/>
      <c r="P463" s="32"/>
      <c r="Q463" s="32"/>
      <c r="R463" s="32"/>
      <c r="S463" s="32"/>
      <c r="T463" s="32"/>
      <c r="U463" s="32"/>
      <c r="V463" s="32"/>
      <c r="W463" s="32"/>
      <c r="X463" s="32"/>
      <c r="Y463" s="32"/>
      <c r="Z463" s="32"/>
    </row>
    <row r="464">
      <c r="A464" s="31" t="s">
        <v>21</v>
      </c>
      <c r="B464" s="31" t="s">
        <v>393</v>
      </c>
      <c r="C464" s="33" t="s">
        <v>425</v>
      </c>
      <c r="D464" s="31" t="s">
        <v>5</v>
      </c>
      <c r="E464" s="31" t="s">
        <v>32</v>
      </c>
      <c r="F464" s="33" t="s">
        <v>3509</v>
      </c>
      <c r="G464" s="32"/>
      <c r="H464" s="32"/>
      <c r="I464" s="32"/>
      <c r="J464" s="32"/>
      <c r="K464" s="32"/>
      <c r="L464" s="32"/>
      <c r="M464" s="32"/>
      <c r="N464" s="32"/>
      <c r="O464" s="32"/>
      <c r="P464" s="32"/>
      <c r="Q464" s="32"/>
      <c r="R464" s="32"/>
      <c r="S464" s="32"/>
      <c r="T464" s="32"/>
      <c r="U464" s="32"/>
      <c r="V464" s="32"/>
      <c r="W464" s="32"/>
      <c r="X464" s="32"/>
      <c r="Y464" s="32"/>
      <c r="Z464" s="32"/>
    </row>
    <row r="465">
      <c r="A465" s="31" t="s">
        <v>21</v>
      </c>
      <c r="B465" s="31" t="s">
        <v>393</v>
      </c>
      <c r="C465" s="33" t="s">
        <v>427</v>
      </c>
      <c r="D465" s="31" t="s">
        <v>5</v>
      </c>
      <c r="E465" s="31" t="s">
        <v>32</v>
      </c>
      <c r="F465" s="33" t="s">
        <v>3510</v>
      </c>
      <c r="G465" s="32"/>
      <c r="H465" s="32"/>
      <c r="I465" s="32"/>
      <c r="J465" s="32"/>
      <c r="K465" s="32"/>
      <c r="L465" s="32"/>
      <c r="M465" s="32"/>
      <c r="N465" s="32"/>
      <c r="O465" s="32"/>
      <c r="P465" s="32"/>
      <c r="Q465" s="32"/>
      <c r="R465" s="32"/>
      <c r="S465" s="32"/>
      <c r="T465" s="32"/>
      <c r="U465" s="32"/>
      <c r="V465" s="32"/>
      <c r="W465" s="32"/>
      <c r="X465" s="32"/>
      <c r="Y465" s="32"/>
      <c r="Z465" s="32"/>
    </row>
    <row r="466">
      <c r="A466" s="31" t="s">
        <v>21</v>
      </c>
      <c r="B466" s="31" t="s">
        <v>393</v>
      </c>
      <c r="C466" s="33" t="s">
        <v>429</v>
      </c>
      <c r="D466" s="31" t="s">
        <v>5</v>
      </c>
      <c r="E466" s="31" t="s">
        <v>32</v>
      </c>
      <c r="F466" s="33" t="s">
        <v>3511</v>
      </c>
      <c r="G466" s="32"/>
      <c r="H466" s="32"/>
      <c r="I466" s="32"/>
      <c r="J466" s="32"/>
      <c r="K466" s="32"/>
      <c r="L466" s="32"/>
      <c r="M466" s="32"/>
      <c r="N466" s="32"/>
      <c r="O466" s="32"/>
      <c r="P466" s="32"/>
      <c r="Q466" s="32"/>
      <c r="R466" s="32"/>
      <c r="S466" s="32"/>
      <c r="T466" s="32"/>
      <c r="U466" s="32"/>
      <c r="V466" s="32"/>
      <c r="W466" s="32"/>
      <c r="X466" s="32"/>
      <c r="Y466" s="32"/>
      <c r="Z466" s="32"/>
    </row>
    <row r="467">
      <c r="A467" s="31" t="s">
        <v>21</v>
      </c>
      <c r="B467" s="31" t="s">
        <v>393</v>
      </c>
      <c r="C467" s="33" t="s">
        <v>323</v>
      </c>
      <c r="D467" s="31" t="s">
        <v>5</v>
      </c>
      <c r="E467" s="31" t="s">
        <v>32</v>
      </c>
      <c r="F467" s="33" t="s">
        <v>3512</v>
      </c>
      <c r="G467" s="32"/>
      <c r="H467" s="32"/>
      <c r="I467" s="32"/>
      <c r="J467" s="32"/>
      <c r="K467" s="32"/>
      <c r="L467" s="32"/>
      <c r="M467" s="32"/>
      <c r="N467" s="32"/>
      <c r="O467" s="32"/>
      <c r="P467" s="32"/>
      <c r="Q467" s="32"/>
      <c r="R467" s="32"/>
      <c r="S467" s="32"/>
      <c r="T467" s="32"/>
      <c r="U467" s="32"/>
      <c r="V467" s="32"/>
      <c r="W467" s="32"/>
      <c r="X467" s="32"/>
      <c r="Y467" s="32"/>
      <c r="Z467" s="32"/>
    </row>
    <row r="468">
      <c r="A468" s="31" t="s">
        <v>21</v>
      </c>
      <c r="B468" s="31" t="s">
        <v>393</v>
      </c>
      <c r="C468" s="33" t="s">
        <v>432</v>
      </c>
      <c r="D468" s="31" t="s">
        <v>5</v>
      </c>
      <c r="E468" s="31" t="s">
        <v>32</v>
      </c>
      <c r="F468" s="33" t="s">
        <v>3513</v>
      </c>
      <c r="G468" s="32"/>
      <c r="H468" s="32"/>
      <c r="I468" s="32"/>
      <c r="J468" s="32"/>
      <c r="K468" s="32"/>
      <c r="L468" s="32"/>
      <c r="M468" s="32"/>
      <c r="N468" s="32"/>
      <c r="O468" s="32"/>
      <c r="P468" s="32"/>
      <c r="Q468" s="32"/>
      <c r="R468" s="32"/>
      <c r="S468" s="32"/>
      <c r="T468" s="32"/>
      <c r="U468" s="32"/>
      <c r="V468" s="32"/>
      <c r="W468" s="32"/>
      <c r="X468" s="32"/>
      <c r="Y468" s="32"/>
      <c r="Z468" s="32"/>
    </row>
    <row r="469">
      <c r="A469" s="31" t="s">
        <v>21</v>
      </c>
      <c r="B469" s="31" t="s">
        <v>393</v>
      </c>
      <c r="C469" s="33" t="s">
        <v>434</v>
      </c>
      <c r="D469" s="31" t="s">
        <v>5</v>
      </c>
      <c r="E469" s="31" t="s">
        <v>32</v>
      </c>
      <c r="F469" s="33" t="s">
        <v>3514</v>
      </c>
      <c r="G469" s="32"/>
      <c r="H469" s="32"/>
      <c r="I469" s="32"/>
      <c r="J469" s="32"/>
      <c r="K469" s="32"/>
      <c r="L469" s="32"/>
      <c r="M469" s="32"/>
      <c r="N469" s="32"/>
      <c r="O469" s="32"/>
      <c r="P469" s="32"/>
      <c r="Q469" s="32"/>
      <c r="R469" s="32"/>
      <c r="S469" s="32"/>
      <c r="T469" s="32"/>
      <c r="U469" s="32"/>
      <c r="V469" s="32"/>
      <c r="W469" s="32"/>
      <c r="X469" s="32"/>
      <c r="Y469" s="32"/>
      <c r="Z469" s="32"/>
    </row>
    <row r="470">
      <c r="A470" s="31" t="s">
        <v>21</v>
      </c>
      <c r="B470" s="31" t="s">
        <v>393</v>
      </c>
      <c r="C470" s="33" t="s">
        <v>436</v>
      </c>
      <c r="D470" s="31" t="s">
        <v>5</v>
      </c>
      <c r="E470" s="31" t="s">
        <v>32</v>
      </c>
      <c r="F470" s="33" t="s">
        <v>3515</v>
      </c>
      <c r="G470" s="32"/>
      <c r="H470" s="32"/>
      <c r="I470" s="32"/>
      <c r="J470" s="32"/>
      <c r="K470" s="32"/>
      <c r="L470" s="32"/>
      <c r="M470" s="32"/>
      <c r="N470" s="32"/>
      <c r="O470" s="32"/>
      <c r="P470" s="32"/>
      <c r="Q470" s="32"/>
      <c r="R470" s="32"/>
      <c r="S470" s="32"/>
      <c r="T470" s="32"/>
      <c r="U470" s="32"/>
      <c r="V470" s="32"/>
      <c r="W470" s="32"/>
      <c r="X470" s="32"/>
      <c r="Y470" s="32"/>
      <c r="Z470" s="32"/>
    </row>
    <row r="471">
      <c r="A471" s="31" t="s">
        <v>21</v>
      </c>
      <c r="B471" s="31" t="s">
        <v>393</v>
      </c>
      <c r="C471" s="33" t="s">
        <v>438</v>
      </c>
      <c r="D471" s="31" t="s">
        <v>5</v>
      </c>
      <c r="E471" s="31" t="s">
        <v>32</v>
      </c>
      <c r="F471" s="33" t="s">
        <v>3516</v>
      </c>
      <c r="G471" s="32"/>
      <c r="H471" s="32"/>
      <c r="I471" s="32"/>
      <c r="J471" s="32"/>
      <c r="K471" s="32"/>
      <c r="L471" s="32"/>
      <c r="M471" s="32"/>
      <c r="N471" s="32"/>
      <c r="O471" s="32"/>
      <c r="P471" s="32"/>
      <c r="Q471" s="32"/>
      <c r="R471" s="32"/>
      <c r="S471" s="32"/>
      <c r="T471" s="32"/>
      <c r="U471" s="32"/>
      <c r="V471" s="32"/>
      <c r="W471" s="32"/>
      <c r="X471" s="32"/>
      <c r="Y471" s="32"/>
      <c r="Z471" s="32"/>
    </row>
    <row r="472">
      <c r="A472" s="31" t="s">
        <v>21</v>
      </c>
      <c r="B472" s="31" t="s">
        <v>393</v>
      </c>
      <c r="C472" s="33" t="s">
        <v>440</v>
      </c>
      <c r="D472" s="31" t="s">
        <v>5</v>
      </c>
      <c r="E472" s="31" t="s">
        <v>32</v>
      </c>
      <c r="F472" s="33" t="s">
        <v>3517</v>
      </c>
      <c r="G472" s="32"/>
      <c r="H472" s="32"/>
      <c r="I472" s="32"/>
      <c r="J472" s="32"/>
      <c r="K472" s="32"/>
      <c r="L472" s="32"/>
      <c r="M472" s="32"/>
      <c r="N472" s="32"/>
      <c r="O472" s="32"/>
      <c r="P472" s="32"/>
      <c r="Q472" s="32"/>
      <c r="R472" s="32"/>
      <c r="S472" s="32"/>
      <c r="T472" s="32"/>
      <c r="U472" s="32"/>
      <c r="V472" s="32"/>
      <c r="W472" s="32"/>
      <c r="X472" s="32"/>
      <c r="Y472" s="32"/>
      <c r="Z472" s="32"/>
    </row>
    <row r="473">
      <c r="A473" s="31" t="s">
        <v>21</v>
      </c>
      <c r="B473" s="31" t="s">
        <v>393</v>
      </c>
      <c r="C473" s="33" t="s">
        <v>442</v>
      </c>
      <c r="D473" s="31" t="s">
        <v>5</v>
      </c>
      <c r="E473" s="31" t="s">
        <v>32</v>
      </c>
      <c r="F473" s="33" t="s">
        <v>3518</v>
      </c>
      <c r="G473" s="32"/>
      <c r="H473" s="32"/>
      <c r="I473" s="32"/>
      <c r="J473" s="32"/>
      <c r="K473" s="32"/>
      <c r="L473" s="32"/>
      <c r="M473" s="32"/>
      <c r="N473" s="32"/>
      <c r="O473" s="32"/>
      <c r="P473" s="32"/>
      <c r="Q473" s="32"/>
      <c r="R473" s="32"/>
      <c r="S473" s="32"/>
      <c r="T473" s="32"/>
      <c r="U473" s="32"/>
      <c r="V473" s="32"/>
      <c r="W473" s="32"/>
      <c r="X473" s="32"/>
      <c r="Y473" s="32"/>
      <c r="Z473" s="32"/>
    </row>
    <row r="474">
      <c r="A474" s="31" t="s">
        <v>21</v>
      </c>
      <c r="B474" s="31" t="s">
        <v>393</v>
      </c>
      <c r="C474" s="33" t="s">
        <v>444</v>
      </c>
      <c r="D474" s="31" t="s">
        <v>5</v>
      </c>
      <c r="E474" s="31" t="s">
        <v>32</v>
      </c>
      <c r="F474" s="33" t="s">
        <v>3519</v>
      </c>
      <c r="G474" s="32"/>
      <c r="H474" s="32"/>
      <c r="I474" s="32"/>
      <c r="J474" s="32"/>
      <c r="K474" s="32"/>
      <c r="L474" s="32"/>
      <c r="M474" s="32"/>
      <c r="N474" s="32"/>
      <c r="O474" s="32"/>
      <c r="P474" s="32"/>
      <c r="Q474" s="32"/>
      <c r="R474" s="32"/>
      <c r="S474" s="32"/>
      <c r="T474" s="32"/>
      <c r="U474" s="32"/>
      <c r="V474" s="32"/>
      <c r="W474" s="32"/>
      <c r="X474" s="32"/>
      <c r="Y474" s="32"/>
      <c r="Z474" s="32"/>
    </row>
    <row r="475">
      <c r="A475" s="31" t="s">
        <v>21</v>
      </c>
      <c r="B475" s="31" t="s">
        <v>393</v>
      </c>
      <c r="C475" s="33" t="s">
        <v>446</v>
      </c>
      <c r="D475" s="31" t="s">
        <v>5</v>
      </c>
      <c r="E475" s="31" t="s">
        <v>32</v>
      </c>
      <c r="F475" s="33" t="s">
        <v>3520</v>
      </c>
      <c r="G475" s="32"/>
      <c r="H475" s="32"/>
      <c r="I475" s="32"/>
      <c r="J475" s="32"/>
      <c r="K475" s="32"/>
      <c r="L475" s="32"/>
      <c r="M475" s="32"/>
      <c r="N475" s="32"/>
      <c r="O475" s="32"/>
      <c r="P475" s="32"/>
      <c r="Q475" s="32"/>
      <c r="R475" s="32"/>
      <c r="S475" s="32"/>
      <c r="T475" s="32"/>
      <c r="U475" s="32"/>
      <c r="V475" s="32"/>
      <c r="W475" s="32"/>
      <c r="X475" s="32"/>
      <c r="Y475" s="32"/>
      <c r="Z475" s="32"/>
    </row>
    <row r="476">
      <c r="A476" s="31" t="s">
        <v>21</v>
      </c>
      <c r="B476" s="31" t="s">
        <v>393</v>
      </c>
      <c r="C476" s="33" t="s">
        <v>448</v>
      </c>
      <c r="D476" s="31" t="s">
        <v>5</v>
      </c>
      <c r="E476" s="31" t="s">
        <v>32</v>
      </c>
      <c r="F476" s="33" t="s">
        <v>3521</v>
      </c>
      <c r="G476" s="32"/>
      <c r="H476" s="32"/>
      <c r="I476" s="32"/>
      <c r="J476" s="32"/>
      <c r="K476" s="32"/>
      <c r="L476" s="32"/>
      <c r="M476" s="32"/>
      <c r="N476" s="32"/>
      <c r="O476" s="32"/>
      <c r="P476" s="32"/>
      <c r="Q476" s="32"/>
      <c r="R476" s="32"/>
      <c r="S476" s="32"/>
      <c r="T476" s="32"/>
      <c r="U476" s="32"/>
      <c r="V476" s="32"/>
      <c r="W476" s="32"/>
      <c r="X476" s="32"/>
      <c r="Y476" s="32"/>
      <c r="Z476" s="32"/>
    </row>
    <row r="477">
      <c r="A477" s="31" t="s">
        <v>22</v>
      </c>
      <c r="B477" s="31" t="s">
        <v>408</v>
      </c>
      <c r="C477" s="33" t="s">
        <v>1129</v>
      </c>
      <c r="D477" s="31" t="s">
        <v>5</v>
      </c>
      <c r="E477" s="31" t="s">
        <v>32</v>
      </c>
      <c r="F477" s="33" t="s">
        <v>3522</v>
      </c>
      <c r="G477" s="32"/>
      <c r="H477" s="32"/>
      <c r="I477" s="32"/>
      <c r="J477" s="32"/>
      <c r="K477" s="32"/>
      <c r="L477" s="32"/>
      <c r="M477" s="32"/>
      <c r="N477" s="32"/>
      <c r="O477" s="32"/>
      <c r="P477" s="32"/>
      <c r="Q477" s="32"/>
      <c r="R477" s="32"/>
      <c r="S477" s="32"/>
      <c r="T477" s="32"/>
      <c r="U477" s="32"/>
      <c r="V477" s="32"/>
      <c r="W477" s="32"/>
      <c r="X477" s="32"/>
      <c r="Y477" s="32"/>
      <c r="Z477" s="32"/>
    </row>
    <row r="478">
      <c r="A478" s="31" t="s">
        <v>22</v>
      </c>
      <c r="B478" s="31" t="s">
        <v>408</v>
      </c>
      <c r="C478" s="33" t="s">
        <v>1130</v>
      </c>
      <c r="D478" s="31" t="s">
        <v>5</v>
      </c>
      <c r="E478" s="31" t="s">
        <v>32</v>
      </c>
      <c r="F478" s="33" t="s">
        <v>3523</v>
      </c>
      <c r="G478" s="32"/>
      <c r="H478" s="32"/>
      <c r="I478" s="32"/>
      <c r="J478" s="32"/>
      <c r="K478" s="32"/>
      <c r="L478" s="32"/>
      <c r="M478" s="32"/>
      <c r="N478" s="32"/>
      <c r="O478" s="32"/>
      <c r="P478" s="32"/>
      <c r="Q478" s="32"/>
      <c r="R478" s="32"/>
      <c r="S478" s="32"/>
      <c r="T478" s="32"/>
      <c r="U478" s="32"/>
      <c r="V478" s="32"/>
      <c r="W478" s="32"/>
      <c r="X478" s="32"/>
      <c r="Y478" s="32"/>
      <c r="Z478" s="32"/>
    </row>
    <row r="479">
      <c r="A479" s="31" t="s">
        <v>22</v>
      </c>
      <c r="B479" s="31" t="s">
        <v>408</v>
      </c>
      <c r="C479" s="33" t="s">
        <v>1131</v>
      </c>
      <c r="D479" s="31" t="s">
        <v>5</v>
      </c>
      <c r="E479" s="31" t="s">
        <v>32</v>
      </c>
      <c r="F479" s="33" t="s">
        <v>3524</v>
      </c>
      <c r="G479" s="32"/>
      <c r="H479" s="32"/>
      <c r="I479" s="32"/>
      <c r="J479" s="32"/>
      <c r="K479" s="32"/>
      <c r="L479" s="32"/>
      <c r="M479" s="32"/>
      <c r="N479" s="32"/>
      <c r="O479" s="32"/>
      <c r="P479" s="32"/>
      <c r="Q479" s="32"/>
      <c r="R479" s="32"/>
      <c r="S479" s="32"/>
      <c r="T479" s="32"/>
      <c r="U479" s="32"/>
      <c r="V479" s="32"/>
      <c r="W479" s="32"/>
      <c r="X479" s="32"/>
      <c r="Y479" s="32"/>
      <c r="Z479" s="32"/>
    </row>
    <row r="480">
      <c r="A480" s="31" t="s">
        <v>22</v>
      </c>
      <c r="B480" s="31" t="s">
        <v>408</v>
      </c>
      <c r="C480" s="33" t="s">
        <v>1132</v>
      </c>
      <c r="D480" s="31" t="s">
        <v>5</v>
      </c>
      <c r="E480" s="31" t="s">
        <v>32</v>
      </c>
      <c r="F480" s="33" t="s">
        <v>3525</v>
      </c>
      <c r="G480" s="32"/>
      <c r="H480" s="32"/>
      <c r="I480" s="32"/>
      <c r="J480" s="32"/>
      <c r="K480" s="32"/>
      <c r="L480" s="32"/>
      <c r="M480" s="32"/>
      <c r="N480" s="32"/>
      <c r="O480" s="32"/>
      <c r="P480" s="32"/>
      <c r="Q480" s="32"/>
      <c r="R480" s="32"/>
      <c r="S480" s="32"/>
      <c r="T480" s="32"/>
      <c r="U480" s="32"/>
      <c r="V480" s="32"/>
      <c r="W480" s="32"/>
      <c r="X480" s="32"/>
      <c r="Y480" s="32"/>
      <c r="Z480" s="32"/>
    </row>
    <row r="481">
      <c r="A481" s="31" t="s">
        <v>22</v>
      </c>
      <c r="B481" s="31" t="s">
        <v>408</v>
      </c>
      <c r="C481" s="33" t="s">
        <v>409</v>
      </c>
      <c r="D481" s="31" t="s">
        <v>5</v>
      </c>
      <c r="E481" s="31" t="s">
        <v>32</v>
      </c>
      <c r="F481" s="33" t="s">
        <v>3526</v>
      </c>
      <c r="G481" s="32"/>
      <c r="H481" s="32"/>
      <c r="I481" s="32"/>
      <c r="J481" s="32"/>
      <c r="K481" s="32"/>
      <c r="L481" s="32"/>
      <c r="M481" s="32"/>
      <c r="N481" s="32"/>
      <c r="O481" s="32"/>
      <c r="P481" s="32"/>
      <c r="Q481" s="32"/>
      <c r="R481" s="32"/>
      <c r="S481" s="32"/>
      <c r="T481" s="32"/>
      <c r="U481" s="32"/>
      <c r="V481" s="32"/>
      <c r="W481" s="32"/>
      <c r="X481" s="32"/>
      <c r="Y481" s="32"/>
      <c r="Z481" s="32"/>
    </row>
    <row r="482">
      <c r="A482" s="31" t="s">
        <v>22</v>
      </c>
      <c r="B482" s="31" t="s">
        <v>408</v>
      </c>
      <c r="C482" s="33" t="s">
        <v>411</v>
      </c>
      <c r="D482" s="31" t="s">
        <v>5</v>
      </c>
      <c r="E482" s="31" t="s">
        <v>32</v>
      </c>
      <c r="F482" s="33" t="s">
        <v>3527</v>
      </c>
      <c r="G482" s="32"/>
      <c r="H482" s="32"/>
      <c r="I482" s="32"/>
      <c r="J482" s="32"/>
      <c r="K482" s="32"/>
      <c r="L482" s="32"/>
      <c r="M482" s="32"/>
      <c r="N482" s="32"/>
      <c r="O482" s="32"/>
      <c r="P482" s="32"/>
      <c r="Q482" s="32"/>
      <c r="R482" s="32"/>
      <c r="S482" s="32"/>
      <c r="T482" s="32"/>
      <c r="U482" s="32"/>
      <c r="V482" s="32"/>
      <c r="W482" s="32"/>
      <c r="X482" s="32"/>
      <c r="Y482" s="32"/>
      <c r="Z482" s="32"/>
    </row>
    <row r="483">
      <c r="A483" s="31" t="s">
        <v>22</v>
      </c>
      <c r="B483" s="31" t="s">
        <v>408</v>
      </c>
      <c r="C483" s="33" t="s">
        <v>413</v>
      </c>
      <c r="D483" s="31" t="s">
        <v>5</v>
      </c>
      <c r="E483" s="31" t="s">
        <v>32</v>
      </c>
      <c r="F483" s="33" t="s">
        <v>3528</v>
      </c>
      <c r="G483" s="32"/>
      <c r="H483" s="32"/>
      <c r="I483" s="32"/>
      <c r="J483" s="32"/>
      <c r="K483" s="32"/>
      <c r="L483" s="32"/>
      <c r="M483" s="32"/>
      <c r="N483" s="32"/>
      <c r="O483" s="32"/>
      <c r="P483" s="32"/>
      <c r="Q483" s="32"/>
      <c r="R483" s="32"/>
      <c r="S483" s="32"/>
      <c r="T483" s="32"/>
      <c r="U483" s="32"/>
      <c r="V483" s="32"/>
      <c r="W483" s="32"/>
      <c r="X483" s="32"/>
      <c r="Y483" s="32"/>
      <c r="Z483" s="32"/>
    </row>
    <row r="484">
      <c r="A484" s="31" t="s">
        <v>22</v>
      </c>
      <c r="B484" s="31" t="s">
        <v>408</v>
      </c>
      <c r="C484" s="33" t="s">
        <v>415</v>
      </c>
      <c r="D484" s="31" t="s">
        <v>5</v>
      </c>
      <c r="E484" s="31" t="s">
        <v>32</v>
      </c>
      <c r="F484" s="33" t="s">
        <v>3529</v>
      </c>
      <c r="G484" s="32"/>
      <c r="H484" s="32"/>
      <c r="I484" s="32"/>
      <c r="J484" s="32"/>
      <c r="K484" s="32"/>
      <c r="L484" s="32"/>
      <c r="M484" s="32"/>
      <c r="N484" s="32"/>
      <c r="O484" s="32"/>
      <c r="P484" s="32"/>
      <c r="Q484" s="32"/>
      <c r="R484" s="32"/>
      <c r="S484" s="32"/>
      <c r="T484" s="32"/>
      <c r="U484" s="32"/>
      <c r="V484" s="32"/>
      <c r="W484" s="32"/>
      <c r="X484" s="32"/>
      <c r="Y484" s="32"/>
      <c r="Z484" s="32"/>
    </row>
    <row r="485">
      <c r="A485" s="31" t="s">
        <v>22</v>
      </c>
      <c r="B485" s="31" t="s">
        <v>408</v>
      </c>
      <c r="C485" s="33" t="s">
        <v>417</v>
      </c>
      <c r="D485" s="31" t="s">
        <v>5</v>
      </c>
      <c r="E485" s="31" t="s">
        <v>32</v>
      </c>
      <c r="F485" s="33" t="s">
        <v>3530</v>
      </c>
      <c r="G485" s="32"/>
      <c r="H485" s="32"/>
      <c r="I485" s="32"/>
      <c r="J485" s="32"/>
      <c r="K485" s="32"/>
      <c r="L485" s="32"/>
      <c r="M485" s="32"/>
      <c r="N485" s="32"/>
      <c r="O485" s="32"/>
      <c r="P485" s="32"/>
      <c r="Q485" s="32"/>
      <c r="R485" s="32"/>
      <c r="S485" s="32"/>
      <c r="T485" s="32"/>
      <c r="U485" s="32"/>
      <c r="V485" s="32"/>
      <c r="W485" s="32"/>
      <c r="X485" s="32"/>
      <c r="Y485" s="32"/>
      <c r="Z485" s="32"/>
    </row>
    <row r="486">
      <c r="A486" s="31" t="s">
        <v>22</v>
      </c>
      <c r="B486" s="31" t="s">
        <v>408</v>
      </c>
      <c r="C486" s="33" t="s">
        <v>419</v>
      </c>
      <c r="D486" s="31" t="s">
        <v>5</v>
      </c>
      <c r="E486" s="31" t="s">
        <v>32</v>
      </c>
      <c r="F486" s="33" t="s">
        <v>3531</v>
      </c>
      <c r="G486" s="32"/>
      <c r="H486" s="32"/>
      <c r="I486" s="32"/>
      <c r="J486" s="32"/>
      <c r="K486" s="32"/>
      <c r="L486" s="32"/>
      <c r="M486" s="32"/>
      <c r="N486" s="32"/>
      <c r="O486" s="32"/>
      <c r="P486" s="32"/>
      <c r="Q486" s="32"/>
      <c r="R486" s="32"/>
      <c r="S486" s="32"/>
      <c r="T486" s="32"/>
      <c r="U486" s="32"/>
      <c r="V486" s="32"/>
      <c r="W486" s="32"/>
      <c r="X486" s="32"/>
      <c r="Y486" s="32"/>
      <c r="Z486" s="32"/>
    </row>
    <row r="487">
      <c r="A487" s="31" t="s">
        <v>22</v>
      </c>
      <c r="B487" s="31" t="s">
        <v>408</v>
      </c>
      <c r="C487" s="33" t="s">
        <v>421</v>
      </c>
      <c r="D487" s="31" t="s">
        <v>5</v>
      </c>
      <c r="E487" s="31" t="s">
        <v>32</v>
      </c>
      <c r="F487" s="33" t="s">
        <v>3532</v>
      </c>
      <c r="G487" s="32"/>
      <c r="H487" s="32"/>
      <c r="I487" s="32"/>
      <c r="J487" s="32"/>
      <c r="K487" s="32"/>
      <c r="L487" s="32"/>
      <c r="M487" s="32"/>
      <c r="N487" s="32"/>
      <c r="O487" s="32"/>
      <c r="P487" s="32"/>
      <c r="Q487" s="32"/>
      <c r="R487" s="32"/>
      <c r="S487" s="32"/>
      <c r="T487" s="32"/>
      <c r="U487" s="32"/>
      <c r="V487" s="32"/>
      <c r="W487" s="32"/>
      <c r="X487" s="32"/>
      <c r="Y487" s="32"/>
      <c r="Z487" s="32"/>
    </row>
    <row r="488">
      <c r="A488" s="31" t="s">
        <v>22</v>
      </c>
      <c r="B488" s="31" t="s">
        <v>408</v>
      </c>
      <c r="C488" s="33" t="s">
        <v>423</v>
      </c>
      <c r="D488" s="31" t="s">
        <v>5</v>
      </c>
      <c r="E488" s="31" t="s">
        <v>32</v>
      </c>
      <c r="F488" s="33" t="s">
        <v>3533</v>
      </c>
      <c r="G488" s="32"/>
      <c r="H488" s="32"/>
      <c r="I488" s="32"/>
      <c r="J488" s="32"/>
      <c r="K488" s="32"/>
      <c r="L488" s="32"/>
      <c r="M488" s="32"/>
      <c r="N488" s="32"/>
      <c r="O488" s="32"/>
      <c r="P488" s="32"/>
      <c r="Q488" s="32"/>
      <c r="R488" s="32"/>
      <c r="S488" s="32"/>
      <c r="T488" s="32"/>
      <c r="U488" s="32"/>
      <c r="V488" s="32"/>
      <c r="W488" s="32"/>
      <c r="X488" s="32"/>
      <c r="Y488" s="32"/>
      <c r="Z488" s="32"/>
    </row>
    <row r="489">
      <c r="A489" s="31" t="s">
        <v>22</v>
      </c>
      <c r="B489" s="31" t="s">
        <v>408</v>
      </c>
      <c r="C489" s="33" t="s">
        <v>425</v>
      </c>
      <c r="D489" s="31" t="s">
        <v>5</v>
      </c>
      <c r="E489" s="31" t="s">
        <v>32</v>
      </c>
      <c r="F489" s="33" t="s">
        <v>3534</v>
      </c>
      <c r="G489" s="32"/>
      <c r="H489" s="32"/>
      <c r="I489" s="32"/>
      <c r="J489" s="32"/>
      <c r="K489" s="32"/>
      <c r="L489" s="32"/>
      <c r="M489" s="32"/>
      <c r="N489" s="32"/>
      <c r="O489" s="32"/>
      <c r="P489" s="32"/>
      <c r="Q489" s="32"/>
      <c r="R489" s="32"/>
      <c r="S489" s="32"/>
      <c r="T489" s="32"/>
      <c r="U489" s="32"/>
      <c r="V489" s="32"/>
      <c r="W489" s="32"/>
      <c r="X489" s="32"/>
      <c r="Y489" s="32"/>
      <c r="Z489" s="32"/>
    </row>
    <row r="490">
      <c r="A490" s="31" t="s">
        <v>22</v>
      </c>
      <c r="B490" s="31" t="s">
        <v>408</v>
      </c>
      <c r="C490" s="33" t="s">
        <v>427</v>
      </c>
      <c r="D490" s="31" t="s">
        <v>5</v>
      </c>
      <c r="E490" s="31" t="s">
        <v>32</v>
      </c>
      <c r="F490" s="33" t="s">
        <v>3535</v>
      </c>
      <c r="G490" s="32"/>
      <c r="H490" s="32"/>
      <c r="I490" s="32"/>
      <c r="J490" s="32"/>
      <c r="K490" s="32"/>
      <c r="L490" s="32"/>
      <c r="M490" s="32"/>
      <c r="N490" s="32"/>
      <c r="O490" s="32"/>
      <c r="P490" s="32"/>
      <c r="Q490" s="32"/>
      <c r="R490" s="32"/>
      <c r="S490" s="32"/>
      <c r="T490" s="32"/>
      <c r="U490" s="32"/>
      <c r="V490" s="32"/>
      <c r="W490" s="32"/>
      <c r="X490" s="32"/>
      <c r="Y490" s="32"/>
      <c r="Z490" s="32"/>
    </row>
    <row r="491">
      <c r="A491" s="31" t="s">
        <v>22</v>
      </c>
      <c r="B491" s="31" t="s">
        <v>408</v>
      </c>
      <c r="C491" s="33" t="s">
        <v>429</v>
      </c>
      <c r="D491" s="31" t="s">
        <v>5</v>
      </c>
      <c r="E491" s="31" t="s">
        <v>32</v>
      </c>
      <c r="F491" s="33" t="s">
        <v>3536</v>
      </c>
      <c r="G491" s="32"/>
      <c r="H491" s="32"/>
      <c r="I491" s="32"/>
      <c r="J491" s="32"/>
      <c r="K491" s="32"/>
      <c r="L491" s="32"/>
      <c r="M491" s="32"/>
      <c r="N491" s="32"/>
      <c r="O491" s="32"/>
      <c r="P491" s="32"/>
      <c r="Q491" s="32"/>
      <c r="R491" s="32"/>
      <c r="S491" s="32"/>
      <c r="T491" s="32"/>
      <c r="U491" s="32"/>
      <c r="V491" s="32"/>
      <c r="W491" s="32"/>
      <c r="X491" s="32"/>
      <c r="Y491" s="32"/>
      <c r="Z491" s="32"/>
    </row>
    <row r="492">
      <c r="A492" s="31" t="s">
        <v>22</v>
      </c>
      <c r="B492" s="31" t="s">
        <v>408</v>
      </c>
      <c r="C492" s="33" t="s">
        <v>323</v>
      </c>
      <c r="D492" s="31" t="s">
        <v>5</v>
      </c>
      <c r="E492" s="31" t="s">
        <v>32</v>
      </c>
      <c r="F492" s="33" t="s">
        <v>3537</v>
      </c>
      <c r="G492" s="32"/>
      <c r="H492" s="32"/>
      <c r="I492" s="32"/>
      <c r="J492" s="32"/>
      <c r="K492" s="32"/>
      <c r="L492" s="32"/>
      <c r="M492" s="32"/>
      <c r="N492" s="32"/>
      <c r="O492" s="32"/>
      <c r="P492" s="32"/>
      <c r="Q492" s="32"/>
      <c r="R492" s="32"/>
      <c r="S492" s="32"/>
      <c r="T492" s="32"/>
      <c r="U492" s="32"/>
      <c r="V492" s="32"/>
      <c r="W492" s="32"/>
      <c r="X492" s="32"/>
      <c r="Y492" s="32"/>
      <c r="Z492" s="32"/>
    </row>
    <row r="493">
      <c r="A493" s="31" t="s">
        <v>22</v>
      </c>
      <c r="B493" s="31" t="s">
        <v>408</v>
      </c>
      <c r="C493" s="33" t="s">
        <v>432</v>
      </c>
      <c r="D493" s="31" t="s">
        <v>5</v>
      </c>
      <c r="E493" s="31" t="s">
        <v>32</v>
      </c>
      <c r="F493" s="33" t="s">
        <v>3538</v>
      </c>
      <c r="G493" s="32"/>
      <c r="H493" s="32"/>
      <c r="I493" s="32"/>
      <c r="J493" s="32"/>
      <c r="K493" s="32"/>
      <c r="L493" s="32"/>
      <c r="M493" s="32"/>
      <c r="N493" s="32"/>
      <c r="O493" s="32"/>
      <c r="P493" s="32"/>
      <c r="Q493" s="32"/>
      <c r="R493" s="32"/>
      <c r="S493" s="32"/>
      <c r="T493" s="32"/>
      <c r="U493" s="32"/>
      <c r="V493" s="32"/>
      <c r="W493" s="32"/>
      <c r="X493" s="32"/>
      <c r="Y493" s="32"/>
      <c r="Z493" s="32"/>
    </row>
    <row r="494">
      <c r="A494" s="31" t="s">
        <v>22</v>
      </c>
      <c r="B494" s="31" t="s">
        <v>408</v>
      </c>
      <c r="C494" s="33" t="s">
        <v>434</v>
      </c>
      <c r="D494" s="31" t="s">
        <v>5</v>
      </c>
      <c r="E494" s="31" t="s">
        <v>32</v>
      </c>
      <c r="F494" s="33" t="s">
        <v>3539</v>
      </c>
      <c r="G494" s="32"/>
      <c r="H494" s="32"/>
      <c r="I494" s="32"/>
      <c r="J494" s="32"/>
      <c r="K494" s="32"/>
      <c r="L494" s="32"/>
      <c r="M494" s="32"/>
      <c r="N494" s="32"/>
      <c r="O494" s="32"/>
      <c r="P494" s="32"/>
      <c r="Q494" s="32"/>
      <c r="R494" s="32"/>
      <c r="S494" s="32"/>
      <c r="T494" s="32"/>
      <c r="U494" s="32"/>
      <c r="V494" s="32"/>
      <c r="W494" s="32"/>
      <c r="X494" s="32"/>
      <c r="Y494" s="32"/>
      <c r="Z494" s="32"/>
    </row>
    <row r="495">
      <c r="A495" s="31" t="s">
        <v>22</v>
      </c>
      <c r="B495" s="31" t="s">
        <v>408</v>
      </c>
      <c r="C495" s="33" t="s">
        <v>436</v>
      </c>
      <c r="D495" s="31" t="s">
        <v>5</v>
      </c>
      <c r="E495" s="31" t="s">
        <v>32</v>
      </c>
      <c r="F495" s="33" t="s">
        <v>3540</v>
      </c>
      <c r="G495" s="32"/>
      <c r="H495" s="32"/>
      <c r="I495" s="32"/>
      <c r="J495" s="32"/>
      <c r="K495" s="32"/>
      <c r="L495" s="32"/>
      <c r="M495" s="32"/>
      <c r="N495" s="32"/>
      <c r="O495" s="32"/>
      <c r="P495" s="32"/>
      <c r="Q495" s="32"/>
      <c r="R495" s="32"/>
      <c r="S495" s="32"/>
      <c r="T495" s="32"/>
      <c r="U495" s="32"/>
      <c r="V495" s="32"/>
      <c r="W495" s="32"/>
      <c r="X495" s="32"/>
      <c r="Y495" s="32"/>
      <c r="Z495" s="32"/>
    </row>
    <row r="496">
      <c r="A496" s="31" t="s">
        <v>22</v>
      </c>
      <c r="B496" s="31" t="s">
        <v>408</v>
      </c>
      <c r="C496" s="33" t="s">
        <v>438</v>
      </c>
      <c r="D496" s="31" t="s">
        <v>5</v>
      </c>
      <c r="E496" s="31" t="s">
        <v>32</v>
      </c>
      <c r="F496" s="33" t="s">
        <v>3541</v>
      </c>
      <c r="G496" s="32"/>
      <c r="H496" s="32"/>
      <c r="I496" s="32"/>
      <c r="J496" s="32"/>
      <c r="K496" s="32"/>
      <c r="L496" s="32"/>
      <c r="M496" s="32"/>
      <c r="N496" s="32"/>
      <c r="O496" s="32"/>
      <c r="P496" s="32"/>
      <c r="Q496" s="32"/>
      <c r="R496" s="32"/>
      <c r="S496" s="32"/>
      <c r="T496" s="32"/>
      <c r="U496" s="32"/>
      <c r="V496" s="32"/>
      <c r="W496" s="32"/>
      <c r="X496" s="32"/>
      <c r="Y496" s="32"/>
      <c r="Z496" s="32"/>
    </row>
    <row r="497">
      <c r="A497" s="31" t="s">
        <v>22</v>
      </c>
      <c r="B497" s="31" t="s">
        <v>408</v>
      </c>
      <c r="C497" s="33" t="s">
        <v>440</v>
      </c>
      <c r="D497" s="31" t="s">
        <v>5</v>
      </c>
      <c r="E497" s="31" t="s">
        <v>32</v>
      </c>
      <c r="F497" s="33" t="s">
        <v>3542</v>
      </c>
      <c r="G497" s="32"/>
      <c r="H497" s="32"/>
      <c r="I497" s="32"/>
      <c r="J497" s="32"/>
      <c r="K497" s="32"/>
      <c r="L497" s="32"/>
      <c r="M497" s="32"/>
      <c r="N497" s="32"/>
      <c r="O497" s="32"/>
      <c r="P497" s="32"/>
      <c r="Q497" s="32"/>
      <c r="R497" s="32"/>
      <c r="S497" s="32"/>
      <c r="T497" s="32"/>
      <c r="U497" s="32"/>
      <c r="V497" s="32"/>
      <c r="W497" s="32"/>
      <c r="X497" s="32"/>
      <c r="Y497" s="32"/>
      <c r="Z497" s="32"/>
    </row>
    <row r="498">
      <c r="A498" s="31" t="s">
        <v>22</v>
      </c>
      <c r="B498" s="31" t="s">
        <v>408</v>
      </c>
      <c r="C498" s="33" t="s">
        <v>442</v>
      </c>
      <c r="D498" s="31" t="s">
        <v>5</v>
      </c>
      <c r="E498" s="31" t="s">
        <v>32</v>
      </c>
      <c r="F498" s="33" t="s">
        <v>3543</v>
      </c>
      <c r="G498" s="32"/>
      <c r="H498" s="32"/>
      <c r="I498" s="32"/>
      <c r="J498" s="32"/>
      <c r="K498" s="32"/>
      <c r="L498" s="32"/>
      <c r="M498" s="32"/>
      <c r="N498" s="32"/>
      <c r="O498" s="32"/>
      <c r="P498" s="32"/>
      <c r="Q498" s="32"/>
      <c r="R498" s="32"/>
      <c r="S498" s="32"/>
      <c r="T498" s="32"/>
      <c r="U498" s="32"/>
      <c r="V498" s="32"/>
      <c r="W498" s="32"/>
      <c r="X498" s="32"/>
      <c r="Y498" s="32"/>
      <c r="Z498" s="32"/>
    </row>
    <row r="499">
      <c r="A499" s="31" t="s">
        <v>22</v>
      </c>
      <c r="B499" s="31" t="s">
        <v>408</v>
      </c>
      <c r="C499" s="33" t="s">
        <v>444</v>
      </c>
      <c r="D499" s="31" t="s">
        <v>5</v>
      </c>
      <c r="E499" s="31" t="s">
        <v>32</v>
      </c>
      <c r="F499" s="33" t="s">
        <v>3544</v>
      </c>
      <c r="G499" s="32"/>
      <c r="H499" s="32"/>
      <c r="I499" s="32"/>
      <c r="J499" s="32"/>
      <c r="K499" s="32"/>
      <c r="L499" s="32"/>
      <c r="M499" s="32"/>
      <c r="N499" s="32"/>
      <c r="O499" s="32"/>
      <c r="P499" s="32"/>
      <c r="Q499" s="32"/>
      <c r="R499" s="32"/>
      <c r="S499" s="32"/>
      <c r="T499" s="32"/>
      <c r="U499" s="32"/>
      <c r="V499" s="32"/>
      <c r="W499" s="32"/>
      <c r="X499" s="32"/>
      <c r="Y499" s="32"/>
      <c r="Z499" s="32"/>
    </row>
    <row r="500">
      <c r="A500" s="31" t="s">
        <v>22</v>
      </c>
      <c r="B500" s="31" t="s">
        <v>408</v>
      </c>
      <c r="C500" s="33" t="s">
        <v>446</v>
      </c>
      <c r="D500" s="31" t="s">
        <v>5</v>
      </c>
      <c r="E500" s="31" t="s">
        <v>32</v>
      </c>
      <c r="F500" s="33" t="s">
        <v>3545</v>
      </c>
      <c r="G500" s="32"/>
      <c r="H500" s="32"/>
      <c r="I500" s="32"/>
      <c r="J500" s="32"/>
      <c r="K500" s="32"/>
      <c r="L500" s="32"/>
      <c r="M500" s="32"/>
      <c r="N500" s="32"/>
      <c r="O500" s="32"/>
      <c r="P500" s="32"/>
      <c r="Q500" s="32"/>
      <c r="R500" s="32"/>
      <c r="S500" s="32"/>
      <c r="T500" s="32"/>
      <c r="U500" s="32"/>
      <c r="V500" s="32"/>
      <c r="W500" s="32"/>
      <c r="X500" s="32"/>
      <c r="Y500" s="32"/>
      <c r="Z500" s="32"/>
    </row>
    <row r="501">
      <c r="A501" s="31" t="s">
        <v>22</v>
      </c>
      <c r="B501" s="31" t="s">
        <v>408</v>
      </c>
      <c r="C501" s="33" t="s">
        <v>448</v>
      </c>
      <c r="D501" s="31" t="s">
        <v>5</v>
      </c>
      <c r="E501" s="31" t="s">
        <v>32</v>
      </c>
      <c r="F501" s="33" t="s">
        <v>3546</v>
      </c>
      <c r="G501" s="32"/>
      <c r="H501" s="32"/>
      <c r="I501" s="32"/>
      <c r="J501" s="32"/>
      <c r="K501" s="32"/>
      <c r="L501" s="32"/>
      <c r="M501" s="32"/>
      <c r="N501" s="32"/>
      <c r="O501" s="32"/>
      <c r="P501" s="32"/>
      <c r="Q501" s="32"/>
      <c r="R501" s="32"/>
      <c r="S501" s="32"/>
      <c r="T501" s="32"/>
      <c r="U501" s="32"/>
      <c r="V501" s="32"/>
      <c r="W501" s="32"/>
      <c r="X501" s="32"/>
      <c r="Y501" s="32"/>
      <c r="Z501" s="32"/>
    </row>
    <row r="502">
      <c r="A502" s="31" t="s">
        <v>23</v>
      </c>
      <c r="B502" s="31" t="s">
        <v>379</v>
      </c>
      <c r="C502" s="33" t="s">
        <v>1129</v>
      </c>
      <c r="D502" s="31" t="s">
        <v>5</v>
      </c>
      <c r="E502" s="31" t="s">
        <v>32</v>
      </c>
      <c r="F502" s="33" t="s">
        <v>3547</v>
      </c>
      <c r="G502" s="32"/>
      <c r="H502" s="32"/>
      <c r="I502" s="32"/>
      <c r="J502" s="32"/>
      <c r="K502" s="32"/>
      <c r="L502" s="32"/>
      <c r="M502" s="32"/>
      <c r="N502" s="32"/>
      <c r="O502" s="32"/>
      <c r="P502" s="32"/>
      <c r="Q502" s="32"/>
      <c r="R502" s="32"/>
      <c r="S502" s="32"/>
      <c r="T502" s="32"/>
      <c r="U502" s="32"/>
      <c r="V502" s="32"/>
      <c r="W502" s="32"/>
      <c r="X502" s="32"/>
      <c r="Y502" s="32"/>
      <c r="Z502" s="32"/>
    </row>
    <row r="503">
      <c r="A503" s="31" t="s">
        <v>23</v>
      </c>
      <c r="B503" s="31" t="s">
        <v>379</v>
      </c>
      <c r="C503" s="33" t="s">
        <v>1130</v>
      </c>
      <c r="D503" s="31" t="s">
        <v>5</v>
      </c>
      <c r="E503" s="31" t="s">
        <v>32</v>
      </c>
      <c r="F503" s="33" t="s">
        <v>3548</v>
      </c>
      <c r="G503" s="32"/>
      <c r="H503" s="32"/>
      <c r="I503" s="32"/>
      <c r="J503" s="32"/>
      <c r="K503" s="32"/>
      <c r="L503" s="32"/>
      <c r="M503" s="32"/>
      <c r="N503" s="32"/>
      <c r="O503" s="32"/>
      <c r="P503" s="32"/>
      <c r="Q503" s="32"/>
      <c r="R503" s="32"/>
      <c r="S503" s="32"/>
      <c r="T503" s="32"/>
      <c r="U503" s="32"/>
      <c r="V503" s="32"/>
      <c r="W503" s="32"/>
      <c r="X503" s="32"/>
      <c r="Y503" s="32"/>
      <c r="Z503" s="32"/>
    </row>
    <row r="504">
      <c r="A504" s="31" t="s">
        <v>23</v>
      </c>
      <c r="B504" s="31" t="s">
        <v>379</v>
      </c>
      <c r="C504" s="33" t="s">
        <v>1131</v>
      </c>
      <c r="D504" s="31" t="s">
        <v>5</v>
      </c>
      <c r="E504" s="31" t="s">
        <v>32</v>
      </c>
      <c r="F504" s="33" t="s">
        <v>3549</v>
      </c>
      <c r="G504" s="32"/>
      <c r="H504" s="32"/>
      <c r="I504" s="32"/>
      <c r="J504" s="32"/>
      <c r="K504" s="32"/>
      <c r="L504" s="32"/>
      <c r="M504" s="32"/>
      <c r="N504" s="32"/>
      <c r="O504" s="32"/>
      <c r="P504" s="32"/>
      <c r="Q504" s="32"/>
      <c r="R504" s="32"/>
      <c r="S504" s="32"/>
      <c r="T504" s="32"/>
      <c r="U504" s="32"/>
      <c r="V504" s="32"/>
      <c r="W504" s="32"/>
      <c r="X504" s="32"/>
      <c r="Y504" s="32"/>
      <c r="Z504" s="32"/>
    </row>
    <row r="505">
      <c r="A505" s="31" t="s">
        <v>23</v>
      </c>
      <c r="B505" s="31" t="s">
        <v>379</v>
      </c>
      <c r="C505" s="33" t="s">
        <v>1132</v>
      </c>
      <c r="D505" s="31" t="s">
        <v>5</v>
      </c>
      <c r="E505" s="31" t="s">
        <v>32</v>
      </c>
      <c r="F505" s="33" t="s">
        <v>3550</v>
      </c>
      <c r="G505" s="32"/>
      <c r="H505" s="32"/>
      <c r="I505" s="32"/>
      <c r="J505" s="32"/>
      <c r="K505" s="32"/>
      <c r="L505" s="32"/>
      <c r="M505" s="32"/>
      <c r="N505" s="32"/>
      <c r="O505" s="32"/>
      <c r="P505" s="32"/>
      <c r="Q505" s="32"/>
      <c r="R505" s="32"/>
      <c r="S505" s="32"/>
      <c r="T505" s="32"/>
      <c r="U505" s="32"/>
      <c r="V505" s="32"/>
      <c r="W505" s="32"/>
      <c r="X505" s="32"/>
      <c r="Y505" s="32"/>
      <c r="Z505" s="32"/>
    </row>
    <row r="506">
      <c r="A506" s="31" t="s">
        <v>23</v>
      </c>
      <c r="B506" s="31" t="s">
        <v>379</v>
      </c>
      <c r="C506" s="33" t="s">
        <v>409</v>
      </c>
      <c r="D506" s="31" t="s">
        <v>5</v>
      </c>
      <c r="E506" s="31" t="s">
        <v>32</v>
      </c>
      <c r="F506" s="33" t="s">
        <v>3551</v>
      </c>
      <c r="G506" s="32"/>
      <c r="H506" s="32"/>
      <c r="I506" s="32"/>
      <c r="J506" s="32"/>
      <c r="K506" s="32"/>
      <c r="L506" s="32"/>
      <c r="M506" s="32"/>
      <c r="N506" s="32"/>
      <c r="O506" s="32"/>
      <c r="P506" s="32"/>
      <c r="Q506" s="32"/>
      <c r="R506" s="32"/>
      <c r="S506" s="32"/>
      <c r="T506" s="32"/>
      <c r="U506" s="32"/>
      <c r="V506" s="32"/>
      <c r="W506" s="32"/>
      <c r="X506" s="32"/>
      <c r="Y506" s="32"/>
      <c r="Z506" s="32"/>
    </row>
    <row r="507">
      <c r="A507" s="31" t="s">
        <v>23</v>
      </c>
      <c r="B507" s="31" t="s">
        <v>379</v>
      </c>
      <c r="C507" s="33" t="s">
        <v>411</v>
      </c>
      <c r="D507" s="31" t="s">
        <v>5</v>
      </c>
      <c r="E507" s="31" t="s">
        <v>32</v>
      </c>
      <c r="F507" s="33" t="s">
        <v>3552</v>
      </c>
      <c r="G507" s="32"/>
      <c r="H507" s="32"/>
      <c r="I507" s="32"/>
      <c r="J507" s="32"/>
      <c r="K507" s="32"/>
      <c r="L507" s="32"/>
      <c r="M507" s="32"/>
      <c r="N507" s="32"/>
      <c r="O507" s="32"/>
      <c r="P507" s="32"/>
      <c r="Q507" s="32"/>
      <c r="R507" s="32"/>
      <c r="S507" s="32"/>
      <c r="T507" s="32"/>
      <c r="U507" s="32"/>
      <c r="V507" s="32"/>
      <c r="W507" s="32"/>
      <c r="X507" s="32"/>
      <c r="Y507" s="32"/>
      <c r="Z507" s="32"/>
    </row>
    <row r="508">
      <c r="A508" s="31" t="s">
        <v>23</v>
      </c>
      <c r="B508" s="31" t="s">
        <v>379</v>
      </c>
      <c r="C508" s="33" t="s">
        <v>413</v>
      </c>
      <c r="D508" s="31" t="s">
        <v>5</v>
      </c>
      <c r="E508" s="31" t="s">
        <v>32</v>
      </c>
      <c r="F508" s="33" t="s">
        <v>3553</v>
      </c>
      <c r="G508" s="32"/>
      <c r="H508" s="32"/>
      <c r="I508" s="32"/>
      <c r="J508" s="32"/>
      <c r="K508" s="32"/>
      <c r="L508" s="32"/>
      <c r="M508" s="32"/>
      <c r="N508" s="32"/>
      <c r="O508" s="32"/>
      <c r="P508" s="32"/>
      <c r="Q508" s="32"/>
      <c r="R508" s="32"/>
      <c r="S508" s="32"/>
      <c r="T508" s="32"/>
      <c r="U508" s="32"/>
      <c r="V508" s="32"/>
      <c r="W508" s="32"/>
      <c r="X508" s="32"/>
      <c r="Y508" s="32"/>
      <c r="Z508" s="32"/>
    </row>
    <row r="509">
      <c r="A509" s="31" t="s">
        <v>23</v>
      </c>
      <c r="B509" s="31" t="s">
        <v>379</v>
      </c>
      <c r="C509" s="33" t="s">
        <v>415</v>
      </c>
      <c r="D509" s="31" t="s">
        <v>5</v>
      </c>
      <c r="E509" s="31" t="s">
        <v>32</v>
      </c>
      <c r="F509" s="33" t="s">
        <v>3554</v>
      </c>
      <c r="G509" s="32"/>
      <c r="H509" s="32"/>
      <c r="I509" s="32"/>
      <c r="J509" s="32"/>
      <c r="K509" s="32"/>
      <c r="L509" s="32"/>
      <c r="M509" s="32"/>
      <c r="N509" s="32"/>
      <c r="O509" s="32"/>
      <c r="P509" s="32"/>
      <c r="Q509" s="32"/>
      <c r="R509" s="32"/>
      <c r="S509" s="32"/>
      <c r="T509" s="32"/>
      <c r="U509" s="32"/>
      <c r="V509" s="32"/>
      <c r="W509" s="32"/>
      <c r="X509" s="32"/>
      <c r="Y509" s="32"/>
      <c r="Z509" s="32"/>
    </row>
    <row r="510">
      <c r="A510" s="31" t="s">
        <v>23</v>
      </c>
      <c r="B510" s="31" t="s">
        <v>379</v>
      </c>
      <c r="C510" s="33" t="s">
        <v>417</v>
      </c>
      <c r="D510" s="31" t="s">
        <v>5</v>
      </c>
      <c r="E510" s="31" t="s">
        <v>32</v>
      </c>
      <c r="F510" s="33" t="s">
        <v>3555</v>
      </c>
      <c r="G510" s="32"/>
      <c r="H510" s="32"/>
      <c r="I510" s="32"/>
      <c r="J510" s="32"/>
      <c r="K510" s="32"/>
      <c r="L510" s="32"/>
      <c r="M510" s="32"/>
      <c r="N510" s="32"/>
      <c r="O510" s="32"/>
      <c r="P510" s="32"/>
      <c r="Q510" s="32"/>
      <c r="R510" s="32"/>
      <c r="S510" s="32"/>
      <c r="T510" s="32"/>
      <c r="U510" s="32"/>
      <c r="V510" s="32"/>
      <c r="W510" s="32"/>
      <c r="X510" s="32"/>
      <c r="Y510" s="32"/>
      <c r="Z510" s="32"/>
    </row>
    <row r="511">
      <c r="A511" s="31" t="s">
        <v>23</v>
      </c>
      <c r="B511" s="31" t="s">
        <v>379</v>
      </c>
      <c r="C511" s="33" t="s">
        <v>419</v>
      </c>
      <c r="D511" s="31" t="s">
        <v>5</v>
      </c>
      <c r="E511" s="31" t="s">
        <v>32</v>
      </c>
      <c r="F511" s="33" t="s">
        <v>3556</v>
      </c>
      <c r="G511" s="32"/>
      <c r="H511" s="32"/>
      <c r="I511" s="32"/>
      <c r="J511" s="32"/>
      <c r="K511" s="32"/>
      <c r="L511" s="32"/>
      <c r="M511" s="32"/>
      <c r="N511" s="32"/>
      <c r="O511" s="32"/>
      <c r="P511" s="32"/>
      <c r="Q511" s="32"/>
      <c r="R511" s="32"/>
      <c r="S511" s="32"/>
      <c r="T511" s="32"/>
      <c r="U511" s="32"/>
      <c r="V511" s="32"/>
      <c r="W511" s="32"/>
      <c r="X511" s="32"/>
      <c r="Y511" s="32"/>
      <c r="Z511" s="32"/>
    </row>
    <row r="512">
      <c r="A512" s="31" t="s">
        <v>23</v>
      </c>
      <c r="B512" s="31" t="s">
        <v>379</v>
      </c>
      <c r="C512" s="33" t="s">
        <v>421</v>
      </c>
      <c r="D512" s="31" t="s">
        <v>5</v>
      </c>
      <c r="E512" s="31" t="s">
        <v>32</v>
      </c>
      <c r="F512" s="33" t="s">
        <v>3557</v>
      </c>
      <c r="G512" s="32"/>
      <c r="H512" s="32"/>
      <c r="I512" s="32"/>
      <c r="J512" s="32"/>
      <c r="K512" s="32"/>
      <c r="L512" s="32"/>
      <c r="M512" s="32"/>
      <c r="N512" s="32"/>
      <c r="O512" s="32"/>
      <c r="P512" s="32"/>
      <c r="Q512" s="32"/>
      <c r="R512" s="32"/>
      <c r="S512" s="32"/>
      <c r="T512" s="32"/>
      <c r="U512" s="32"/>
      <c r="V512" s="32"/>
      <c r="W512" s="32"/>
      <c r="X512" s="32"/>
      <c r="Y512" s="32"/>
      <c r="Z512" s="32"/>
    </row>
    <row r="513">
      <c r="A513" s="31" t="s">
        <v>23</v>
      </c>
      <c r="B513" s="31" t="s">
        <v>379</v>
      </c>
      <c r="C513" s="33" t="s">
        <v>423</v>
      </c>
      <c r="D513" s="31" t="s">
        <v>5</v>
      </c>
      <c r="E513" s="31" t="s">
        <v>32</v>
      </c>
      <c r="F513" s="33" t="s">
        <v>3558</v>
      </c>
      <c r="G513" s="32"/>
      <c r="H513" s="32"/>
      <c r="I513" s="32"/>
      <c r="J513" s="32"/>
      <c r="K513" s="32"/>
      <c r="L513" s="32"/>
      <c r="M513" s="32"/>
      <c r="N513" s="32"/>
      <c r="O513" s="32"/>
      <c r="P513" s="32"/>
      <c r="Q513" s="32"/>
      <c r="R513" s="32"/>
      <c r="S513" s="32"/>
      <c r="T513" s="32"/>
      <c r="U513" s="32"/>
      <c r="V513" s="32"/>
      <c r="W513" s="32"/>
      <c r="X513" s="32"/>
      <c r="Y513" s="32"/>
      <c r="Z513" s="32"/>
    </row>
    <row r="514">
      <c r="A514" s="31" t="s">
        <v>23</v>
      </c>
      <c r="B514" s="31" t="s">
        <v>379</v>
      </c>
      <c r="C514" s="33" t="s">
        <v>425</v>
      </c>
      <c r="D514" s="31" t="s">
        <v>5</v>
      </c>
      <c r="E514" s="31" t="s">
        <v>32</v>
      </c>
      <c r="F514" s="33" t="s">
        <v>3559</v>
      </c>
      <c r="G514" s="32"/>
      <c r="H514" s="32"/>
      <c r="I514" s="32"/>
      <c r="J514" s="32"/>
      <c r="K514" s="32"/>
      <c r="L514" s="32"/>
      <c r="M514" s="32"/>
      <c r="N514" s="32"/>
      <c r="O514" s="32"/>
      <c r="P514" s="32"/>
      <c r="Q514" s="32"/>
      <c r="R514" s="32"/>
      <c r="S514" s="32"/>
      <c r="T514" s="32"/>
      <c r="U514" s="32"/>
      <c r="V514" s="32"/>
      <c r="W514" s="32"/>
      <c r="X514" s="32"/>
      <c r="Y514" s="32"/>
      <c r="Z514" s="32"/>
    </row>
    <row r="515">
      <c r="A515" s="31" t="s">
        <v>23</v>
      </c>
      <c r="B515" s="31" t="s">
        <v>379</v>
      </c>
      <c r="C515" s="33" t="s">
        <v>427</v>
      </c>
      <c r="D515" s="31" t="s">
        <v>5</v>
      </c>
      <c r="E515" s="31" t="s">
        <v>32</v>
      </c>
      <c r="F515" s="33" t="s">
        <v>3560</v>
      </c>
      <c r="G515" s="32"/>
      <c r="H515" s="32"/>
      <c r="I515" s="32"/>
      <c r="J515" s="32"/>
      <c r="K515" s="32"/>
      <c r="L515" s="32"/>
      <c r="M515" s="32"/>
      <c r="N515" s="32"/>
      <c r="O515" s="32"/>
      <c r="P515" s="32"/>
      <c r="Q515" s="32"/>
      <c r="R515" s="32"/>
      <c r="S515" s="32"/>
      <c r="T515" s="32"/>
      <c r="U515" s="32"/>
      <c r="V515" s="32"/>
      <c r="W515" s="32"/>
      <c r="X515" s="32"/>
      <c r="Y515" s="32"/>
      <c r="Z515" s="32"/>
    </row>
    <row r="516">
      <c r="A516" s="31" t="s">
        <v>23</v>
      </c>
      <c r="B516" s="31" t="s">
        <v>379</v>
      </c>
      <c r="C516" s="33" t="s">
        <v>429</v>
      </c>
      <c r="D516" s="31" t="s">
        <v>5</v>
      </c>
      <c r="E516" s="31" t="s">
        <v>32</v>
      </c>
      <c r="F516" s="33" t="s">
        <v>3561</v>
      </c>
      <c r="G516" s="32"/>
      <c r="H516" s="32"/>
      <c r="I516" s="32"/>
      <c r="J516" s="32"/>
      <c r="K516" s="32"/>
      <c r="L516" s="32"/>
      <c r="M516" s="32"/>
      <c r="N516" s="32"/>
      <c r="O516" s="32"/>
      <c r="P516" s="32"/>
      <c r="Q516" s="32"/>
      <c r="R516" s="32"/>
      <c r="S516" s="32"/>
      <c r="T516" s="32"/>
      <c r="U516" s="32"/>
      <c r="V516" s="32"/>
      <c r="W516" s="32"/>
      <c r="X516" s="32"/>
      <c r="Y516" s="32"/>
      <c r="Z516" s="32"/>
    </row>
    <row r="517">
      <c r="A517" s="31" t="s">
        <v>23</v>
      </c>
      <c r="B517" s="31" t="s">
        <v>379</v>
      </c>
      <c r="C517" s="33" t="s">
        <v>323</v>
      </c>
      <c r="D517" s="31" t="s">
        <v>5</v>
      </c>
      <c r="E517" s="31" t="s">
        <v>32</v>
      </c>
      <c r="F517" s="33" t="s">
        <v>3562</v>
      </c>
      <c r="G517" s="32"/>
      <c r="H517" s="32"/>
      <c r="I517" s="32"/>
      <c r="J517" s="32"/>
      <c r="K517" s="32"/>
      <c r="L517" s="32"/>
      <c r="M517" s="32"/>
      <c r="N517" s="32"/>
      <c r="O517" s="32"/>
      <c r="P517" s="32"/>
      <c r="Q517" s="32"/>
      <c r="R517" s="32"/>
      <c r="S517" s="32"/>
      <c r="T517" s="32"/>
      <c r="U517" s="32"/>
      <c r="V517" s="32"/>
      <c r="W517" s="32"/>
      <c r="X517" s="32"/>
      <c r="Y517" s="32"/>
      <c r="Z517" s="32"/>
    </row>
    <row r="518">
      <c r="A518" s="31" t="s">
        <v>23</v>
      </c>
      <c r="B518" s="31" t="s">
        <v>379</v>
      </c>
      <c r="C518" s="33" t="s">
        <v>432</v>
      </c>
      <c r="D518" s="31" t="s">
        <v>5</v>
      </c>
      <c r="E518" s="31" t="s">
        <v>32</v>
      </c>
      <c r="F518" s="33" t="s">
        <v>3563</v>
      </c>
      <c r="G518" s="32"/>
      <c r="H518" s="32"/>
      <c r="I518" s="32"/>
      <c r="J518" s="32"/>
      <c r="K518" s="32"/>
      <c r="L518" s="32"/>
      <c r="M518" s="32"/>
      <c r="N518" s="32"/>
      <c r="O518" s="32"/>
      <c r="P518" s="32"/>
      <c r="Q518" s="32"/>
      <c r="R518" s="32"/>
      <c r="S518" s="32"/>
      <c r="T518" s="32"/>
      <c r="U518" s="32"/>
      <c r="V518" s="32"/>
      <c r="W518" s="32"/>
      <c r="X518" s="32"/>
      <c r="Y518" s="32"/>
      <c r="Z518" s="32"/>
    </row>
    <row r="519">
      <c r="A519" s="31" t="s">
        <v>23</v>
      </c>
      <c r="B519" s="31" t="s">
        <v>379</v>
      </c>
      <c r="C519" s="33" t="s">
        <v>434</v>
      </c>
      <c r="D519" s="31" t="s">
        <v>5</v>
      </c>
      <c r="E519" s="31" t="s">
        <v>32</v>
      </c>
      <c r="F519" s="33" t="s">
        <v>3564</v>
      </c>
      <c r="G519" s="32"/>
      <c r="H519" s="32"/>
      <c r="I519" s="32"/>
      <c r="J519" s="32"/>
      <c r="K519" s="32"/>
      <c r="L519" s="32"/>
      <c r="M519" s="32"/>
      <c r="N519" s="32"/>
      <c r="O519" s="32"/>
      <c r="P519" s="32"/>
      <c r="Q519" s="32"/>
      <c r="R519" s="32"/>
      <c r="S519" s="32"/>
      <c r="T519" s="32"/>
      <c r="U519" s="32"/>
      <c r="V519" s="32"/>
      <c r="W519" s="32"/>
      <c r="X519" s="32"/>
      <c r="Y519" s="32"/>
      <c r="Z519" s="32"/>
    </row>
    <row r="520">
      <c r="A520" s="31" t="s">
        <v>23</v>
      </c>
      <c r="B520" s="31" t="s">
        <v>379</v>
      </c>
      <c r="C520" s="33" t="s">
        <v>436</v>
      </c>
      <c r="D520" s="31" t="s">
        <v>5</v>
      </c>
      <c r="E520" s="31" t="s">
        <v>32</v>
      </c>
      <c r="F520" s="33" t="s">
        <v>3565</v>
      </c>
      <c r="G520" s="32"/>
      <c r="H520" s="32"/>
      <c r="I520" s="32"/>
      <c r="J520" s="32"/>
      <c r="K520" s="32"/>
      <c r="L520" s="32"/>
      <c r="M520" s="32"/>
      <c r="N520" s="32"/>
      <c r="O520" s="32"/>
      <c r="P520" s="32"/>
      <c r="Q520" s="32"/>
      <c r="R520" s="32"/>
      <c r="S520" s="32"/>
      <c r="T520" s="32"/>
      <c r="U520" s="32"/>
      <c r="V520" s="32"/>
      <c r="W520" s="32"/>
      <c r="X520" s="32"/>
      <c r="Y520" s="32"/>
      <c r="Z520" s="32"/>
    </row>
    <row r="521">
      <c r="A521" s="31" t="s">
        <v>23</v>
      </c>
      <c r="B521" s="31" t="s">
        <v>379</v>
      </c>
      <c r="C521" s="33" t="s">
        <v>438</v>
      </c>
      <c r="D521" s="31" t="s">
        <v>5</v>
      </c>
      <c r="E521" s="31" t="s">
        <v>32</v>
      </c>
      <c r="F521" s="33" t="s">
        <v>3566</v>
      </c>
      <c r="G521" s="32"/>
      <c r="H521" s="32"/>
      <c r="I521" s="32"/>
      <c r="J521" s="32"/>
      <c r="K521" s="32"/>
      <c r="L521" s="32"/>
      <c r="M521" s="32"/>
      <c r="N521" s="32"/>
      <c r="O521" s="32"/>
      <c r="P521" s="32"/>
      <c r="Q521" s="32"/>
      <c r="R521" s="32"/>
      <c r="S521" s="32"/>
      <c r="T521" s="32"/>
      <c r="U521" s="32"/>
      <c r="V521" s="32"/>
      <c r="W521" s="32"/>
      <c r="X521" s="32"/>
      <c r="Y521" s="32"/>
      <c r="Z521" s="32"/>
    </row>
    <row r="522">
      <c r="A522" s="31" t="s">
        <v>23</v>
      </c>
      <c r="B522" s="31" t="s">
        <v>379</v>
      </c>
      <c r="C522" s="33" t="s">
        <v>440</v>
      </c>
      <c r="D522" s="31" t="s">
        <v>5</v>
      </c>
      <c r="E522" s="31" t="s">
        <v>32</v>
      </c>
      <c r="F522" s="33" t="s">
        <v>3567</v>
      </c>
      <c r="G522" s="32"/>
      <c r="H522" s="32"/>
      <c r="I522" s="32"/>
      <c r="J522" s="32"/>
      <c r="K522" s="32"/>
      <c r="L522" s="32"/>
      <c r="M522" s="32"/>
      <c r="N522" s="32"/>
      <c r="O522" s="32"/>
      <c r="P522" s="32"/>
      <c r="Q522" s="32"/>
      <c r="R522" s="32"/>
      <c r="S522" s="32"/>
      <c r="T522" s="32"/>
      <c r="U522" s="32"/>
      <c r="V522" s="32"/>
      <c r="W522" s="32"/>
      <c r="X522" s="32"/>
      <c r="Y522" s="32"/>
      <c r="Z522" s="32"/>
    </row>
    <row r="523">
      <c r="A523" s="31" t="s">
        <v>23</v>
      </c>
      <c r="B523" s="31" t="s">
        <v>379</v>
      </c>
      <c r="C523" s="33" t="s">
        <v>442</v>
      </c>
      <c r="D523" s="31" t="s">
        <v>5</v>
      </c>
      <c r="E523" s="31" t="s">
        <v>32</v>
      </c>
      <c r="F523" s="33" t="s">
        <v>3568</v>
      </c>
      <c r="G523" s="32"/>
      <c r="H523" s="32"/>
      <c r="I523" s="32"/>
      <c r="J523" s="32"/>
      <c r="K523" s="32"/>
      <c r="L523" s="32"/>
      <c r="M523" s="32"/>
      <c r="N523" s="32"/>
      <c r="O523" s="32"/>
      <c r="P523" s="32"/>
      <c r="Q523" s="32"/>
      <c r="R523" s="32"/>
      <c r="S523" s="32"/>
      <c r="T523" s="32"/>
      <c r="U523" s="32"/>
      <c r="V523" s="32"/>
      <c r="W523" s="32"/>
      <c r="X523" s="32"/>
      <c r="Y523" s="32"/>
      <c r="Z523" s="32"/>
    </row>
    <row r="524">
      <c r="A524" s="31" t="s">
        <v>23</v>
      </c>
      <c r="B524" s="31" t="s">
        <v>379</v>
      </c>
      <c r="C524" s="33" t="s">
        <v>444</v>
      </c>
      <c r="D524" s="31" t="s">
        <v>5</v>
      </c>
      <c r="E524" s="31" t="s">
        <v>32</v>
      </c>
      <c r="F524" s="33" t="s">
        <v>3569</v>
      </c>
      <c r="G524" s="32"/>
      <c r="H524" s="32"/>
      <c r="I524" s="32"/>
      <c r="J524" s="32"/>
      <c r="K524" s="32"/>
      <c r="L524" s="32"/>
      <c r="M524" s="32"/>
      <c r="N524" s="32"/>
      <c r="O524" s="32"/>
      <c r="P524" s="32"/>
      <c r="Q524" s="32"/>
      <c r="R524" s="32"/>
      <c r="S524" s="32"/>
      <c r="T524" s="32"/>
      <c r="U524" s="32"/>
      <c r="V524" s="32"/>
      <c r="W524" s="32"/>
      <c r="X524" s="32"/>
      <c r="Y524" s="32"/>
      <c r="Z524" s="32"/>
    </row>
    <row r="525">
      <c r="A525" s="31" t="s">
        <v>23</v>
      </c>
      <c r="B525" s="31" t="s">
        <v>379</v>
      </c>
      <c r="C525" s="33" t="s">
        <v>446</v>
      </c>
      <c r="D525" s="31" t="s">
        <v>5</v>
      </c>
      <c r="E525" s="31" t="s">
        <v>32</v>
      </c>
      <c r="F525" s="33" t="s">
        <v>3570</v>
      </c>
      <c r="G525" s="32"/>
      <c r="H525" s="32"/>
      <c r="I525" s="32"/>
      <c r="J525" s="32"/>
      <c r="K525" s="32"/>
      <c r="L525" s="32"/>
      <c r="M525" s="32"/>
      <c r="N525" s="32"/>
      <c r="O525" s="32"/>
      <c r="P525" s="32"/>
      <c r="Q525" s="32"/>
      <c r="R525" s="32"/>
      <c r="S525" s="32"/>
      <c r="T525" s="32"/>
      <c r="U525" s="32"/>
      <c r="V525" s="32"/>
      <c r="W525" s="32"/>
      <c r="X525" s="32"/>
      <c r="Y525" s="32"/>
      <c r="Z525" s="32"/>
    </row>
    <row r="526">
      <c r="A526" s="31" t="s">
        <v>23</v>
      </c>
      <c r="B526" s="31" t="s">
        <v>379</v>
      </c>
      <c r="C526" s="33" t="s">
        <v>448</v>
      </c>
      <c r="D526" s="31" t="s">
        <v>5</v>
      </c>
      <c r="E526" s="31" t="s">
        <v>32</v>
      </c>
      <c r="F526" s="33" t="s">
        <v>3571</v>
      </c>
      <c r="G526" s="32"/>
      <c r="H526" s="32"/>
      <c r="I526" s="32"/>
      <c r="J526" s="32"/>
      <c r="K526" s="32"/>
      <c r="L526" s="32"/>
      <c r="M526" s="32"/>
      <c r="N526" s="32"/>
      <c r="O526" s="32"/>
      <c r="P526" s="32"/>
      <c r="Q526" s="32"/>
      <c r="R526" s="32"/>
      <c r="S526" s="32"/>
      <c r="T526" s="32"/>
      <c r="U526" s="32"/>
      <c r="V526" s="32"/>
      <c r="W526" s="32"/>
      <c r="X526" s="32"/>
      <c r="Y526" s="32"/>
      <c r="Z526" s="32"/>
    </row>
    <row r="527">
      <c r="A527" s="31" t="s">
        <v>24</v>
      </c>
      <c r="B527" s="31" t="s">
        <v>386</v>
      </c>
      <c r="C527" s="33" t="s">
        <v>1129</v>
      </c>
      <c r="D527" s="31" t="s">
        <v>5</v>
      </c>
      <c r="E527" s="31" t="s">
        <v>32</v>
      </c>
      <c r="F527" s="33" t="s">
        <v>3572</v>
      </c>
      <c r="G527" s="32"/>
      <c r="H527" s="32"/>
      <c r="I527" s="32"/>
      <c r="J527" s="32"/>
      <c r="K527" s="32"/>
      <c r="L527" s="32"/>
      <c r="M527" s="32"/>
      <c r="N527" s="32"/>
      <c r="O527" s="32"/>
      <c r="P527" s="32"/>
      <c r="Q527" s="32"/>
      <c r="R527" s="32"/>
      <c r="S527" s="32"/>
      <c r="T527" s="32"/>
      <c r="U527" s="32"/>
      <c r="V527" s="32"/>
      <c r="W527" s="32"/>
      <c r="X527" s="32"/>
      <c r="Y527" s="32"/>
      <c r="Z527" s="32"/>
    </row>
    <row r="528">
      <c r="A528" s="31" t="s">
        <v>24</v>
      </c>
      <c r="B528" s="31" t="s">
        <v>386</v>
      </c>
      <c r="C528" s="33" t="s">
        <v>1130</v>
      </c>
      <c r="D528" s="31" t="s">
        <v>5</v>
      </c>
      <c r="E528" s="31" t="s">
        <v>32</v>
      </c>
      <c r="F528" s="33" t="s">
        <v>3573</v>
      </c>
      <c r="G528" s="32"/>
      <c r="H528" s="32"/>
      <c r="I528" s="32"/>
      <c r="J528" s="32"/>
      <c r="K528" s="32"/>
      <c r="L528" s="32"/>
      <c r="M528" s="32"/>
      <c r="N528" s="32"/>
      <c r="O528" s="32"/>
      <c r="P528" s="32"/>
      <c r="Q528" s="32"/>
      <c r="R528" s="32"/>
      <c r="S528" s="32"/>
      <c r="T528" s="32"/>
      <c r="U528" s="32"/>
      <c r="V528" s="32"/>
      <c r="W528" s="32"/>
      <c r="X528" s="32"/>
      <c r="Y528" s="32"/>
      <c r="Z528" s="32"/>
    </row>
    <row r="529">
      <c r="A529" s="31" t="s">
        <v>24</v>
      </c>
      <c r="B529" s="31" t="s">
        <v>386</v>
      </c>
      <c r="C529" s="33" t="s">
        <v>1131</v>
      </c>
      <c r="D529" s="31" t="s">
        <v>5</v>
      </c>
      <c r="E529" s="31" t="s">
        <v>32</v>
      </c>
      <c r="F529" s="33" t="s">
        <v>3574</v>
      </c>
      <c r="G529" s="32"/>
      <c r="H529" s="32"/>
      <c r="I529" s="32"/>
      <c r="J529" s="32"/>
      <c r="K529" s="32"/>
      <c r="L529" s="32"/>
      <c r="M529" s="32"/>
      <c r="N529" s="32"/>
      <c r="O529" s="32"/>
      <c r="P529" s="32"/>
      <c r="Q529" s="32"/>
      <c r="R529" s="32"/>
      <c r="S529" s="32"/>
      <c r="T529" s="32"/>
      <c r="U529" s="32"/>
      <c r="V529" s="32"/>
      <c r="W529" s="32"/>
      <c r="X529" s="32"/>
      <c r="Y529" s="32"/>
      <c r="Z529" s="32"/>
    </row>
    <row r="530">
      <c r="A530" s="31" t="s">
        <v>24</v>
      </c>
      <c r="B530" s="31" t="s">
        <v>386</v>
      </c>
      <c r="C530" s="33" t="s">
        <v>1132</v>
      </c>
      <c r="D530" s="31" t="s">
        <v>5</v>
      </c>
      <c r="E530" s="31" t="s">
        <v>32</v>
      </c>
      <c r="F530" s="33" t="s">
        <v>3575</v>
      </c>
      <c r="G530" s="32"/>
      <c r="H530" s="32"/>
      <c r="I530" s="32"/>
      <c r="J530" s="32"/>
      <c r="K530" s="32"/>
      <c r="L530" s="32"/>
      <c r="M530" s="32"/>
      <c r="N530" s="32"/>
      <c r="O530" s="32"/>
      <c r="P530" s="32"/>
      <c r="Q530" s="32"/>
      <c r="R530" s="32"/>
      <c r="S530" s="32"/>
      <c r="T530" s="32"/>
      <c r="U530" s="32"/>
      <c r="V530" s="32"/>
      <c r="W530" s="32"/>
      <c r="X530" s="32"/>
      <c r="Y530" s="32"/>
      <c r="Z530" s="32"/>
    </row>
    <row r="531">
      <c r="A531" s="31" t="s">
        <v>24</v>
      </c>
      <c r="B531" s="31" t="s">
        <v>386</v>
      </c>
      <c r="C531" s="33" t="s">
        <v>409</v>
      </c>
      <c r="D531" s="31" t="s">
        <v>5</v>
      </c>
      <c r="E531" s="31" t="s">
        <v>32</v>
      </c>
      <c r="F531" s="33" t="s">
        <v>3576</v>
      </c>
      <c r="G531" s="32"/>
      <c r="H531" s="32"/>
      <c r="I531" s="32"/>
      <c r="J531" s="32"/>
      <c r="K531" s="32"/>
      <c r="L531" s="32"/>
      <c r="M531" s="32"/>
      <c r="N531" s="32"/>
      <c r="O531" s="32"/>
      <c r="P531" s="32"/>
      <c r="Q531" s="32"/>
      <c r="R531" s="32"/>
      <c r="S531" s="32"/>
      <c r="T531" s="32"/>
      <c r="U531" s="32"/>
      <c r="V531" s="32"/>
      <c r="W531" s="32"/>
      <c r="X531" s="32"/>
      <c r="Y531" s="32"/>
      <c r="Z531" s="32"/>
    </row>
    <row r="532">
      <c r="A532" s="31" t="s">
        <v>24</v>
      </c>
      <c r="B532" s="31" t="s">
        <v>386</v>
      </c>
      <c r="C532" s="33" t="s">
        <v>411</v>
      </c>
      <c r="D532" s="31" t="s">
        <v>5</v>
      </c>
      <c r="E532" s="31" t="s">
        <v>32</v>
      </c>
      <c r="F532" s="33" t="s">
        <v>3577</v>
      </c>
      <c r="G532" s="32"/>
      <c r="H532" s="32"/>
      <c r="I532" s="32"/>
      <c r="J532" s="32"/>
      <c r="K532" s="32"/>
      <c r="L532" s="32"/>
      <c r="M532" s="32"/>
      <c r="N532" s="32"/>
      <c r="O532" s="32"/>
      <c r="P532" s="32"/>
      <c r="Q532" s="32"/>
      <c r="R532" s="32"/>
      <c r="S532" s="32"/>
      <c r="T532" s="32"/>
      <c r="U532" s="32"/>
      <c r="V532" s="32"/>
      <c r="W532" s="32"/>
      <c r="X532" s="32"/>
      <c r="Y532" s="32"/>
      <c r="Z532" s="32"/>
    </row>
    <row r="533">
      <c r="A533" s="31" t="s">
        <v>24</v>
      </c>
      <c r="B533" s="31" t="s">
        <v>386</v>
      </c>
      <c r="C533" s="33" t="s">
        <v>413</v>
      </c>
      <c r="D533" s="31" t="s">
        <v>5</v>
      </c>
      <c r="E533" s="31" t="s">
        <v>32</v>
      </c>
      <c r="F533" s="33" t="s">
        <v>3578</v>
      </c>
      <c r="G533" s="32"/>
      <c r="H533" s="32"/>
      <c r="I533" s="32"/>
      <c r="J533" s="32"/>
      <c r="K533" s="32"/>
      <c r="L533" s="32"/>
      <c r="M533" s="32"/>
      <c r="N533" s="32"/>
      <c r="O533" s="32"/>
      <c r="P533" s="32"/>
      <c r="Q533" s="32"/>
      <c r="R533" s="32"/>
      <c r="S533" s="32"/>
      <c r="T533" s="32"/>
      <c r="U533" s="32"/>
      <c r="V533" s="32"/>
      <c r="W533" s="32"/>
      <c r="X533" s="32"/>
      <c r="Y533" s="32"/>
      <c r="Z533" s="32"/>
    </row>
    <row r="534">
      <c r="A534" s="31" t="s">
        <v>24</v>
      </c>
      <c r="B534" s="31" t="s">
        <v>386</v>
      </c>
      <c r="C534" s="33" t="s">
        <v>415</v>
      </c>
      <c r="D534" s="31" t="s">
        <v>5</v>
      </c>
      <c r="E534" s="31" t="s">
        <v>32</v>
      </c>
      <c r="F534" s="33" t="s">
        <v>3579</v>
      </c>
      <c r="G534" s="32"/>
      <c r="H534" s="32"/>
      <c r="I534" s="32"/>
      <c r="J534" s="32"/>
      <c r="K534" s="32"/>
      <c r="L534" s="32"/>
      <c r="M534" s="32"/>
      <c r="N534" s="32"/>
      <c r="O534" s="32"/>
      <c r="P534" s="32"/>
      <c r="Q534" s="32"/>
      <c r="R534" s="32"/>
      <c r="S534" s="32"/>
      <c r="T534" s="32"/>
      <c r="U534" s="32"/>
      <c r="V534" s="32"/>
      <c r="W534" s="32"/>
      <c r="X534" s="32"/>
      <c r="Y534" s="32"/>
      <c r="Z534" s="32"/>
    </row>
    <row r="535">
      <c r="A535" s="31" t="s">
        <v>24</v>
      </c>
      <c r="B535" s="31" t="s">
        <v>386</v>
      </c>
      <c r="C535" s="33" t="s">
        <v>417</v>
      </c>
      <c r="D535" s="31" t="s">
        <v>5</v>
      </c>
      <c r="E535" s="31" t="s">
        <v>32</v>
      </c>
      <c r="F535" s="33" t="s">
        <v>3580</v>
      </c>
      <c r="G535" s="32"/>
      <c r="H535" s="32"/>
      <c r="I535" s="32"/>
      <c r="J535" s="32"/>
      <c r="K535" s="32"/>
      <c r="L535" s="32"/>
      <c r="M535" s="32"/>
      <c r="N535" s="32"/>
      <c r="O535" s="32"/>
      <c r="P535" s="32"/>
      <c r="Q535" s="32"/>
      <c r="R535" s="32"/>
      <c r="S535" s="32"/>
      <c r="T535" s="32"/>
      <c r="U535" s="32"/>
      <c r="V535" s="32"/>
      <c r="W535" s="32"/>
      <c r="X535" s="32"/>
      <c r="Y535" s="32"/>
      <c r="Z535" s="32"/>
    </row>
    <row r="536">
      <c r="A536" s="31" t="s">
        <v>24</v>
      </c>
      <c r="B536" s="31" t="s">
        <v>386</v>
      </c>
      <c r="C536" s="33" t="s">
        <v>419</v>
      </c>
      <c r="D536" s="31" t="s">
        <v>5</v>
      </c>
      <c r="E536" s="31" t="s">
        <v>32</v>
      </c>
      <c r="F536" s="33" t="s">
        <v>3581</v>
      </c>
      <c r="G536" s="32"/>
      <c r="H536" s="32"/>
      <c r="I536" s="32"/>
      <c r="J536" s="32"/>
      <c r="K536" s="32"/>
      <c r="L536" s="32"/>
      <c r="M536" s="32"/>
      <c r="N536" s="32"/>
      <c r="O536" s="32"/>
      <c r="P536" s="32"/>
      <c r="Q536" s="32"/>
      <c r="R536" s="32"/>
      <c r="S536" s="32"/>
      <c r="T536" s="32"/>
      <c r="U536" s="32"/>
      <c r="V536" s="32"/>
      <c r="W536" s="32"/>
      <c r="X536" s="32"/>
      <c r="Y536" s="32"/>
      <c r="Z536" s="32"/>
    </row>
    <row r="537">
      <c r="A537" s="31" t="s">
        <v>24</v>
      </c>
      <c r="B537" s="31" t="s">
        <v>386</v>
      </c>
      <c r="C537" s="33" t="s">
        <v>421</v>
      </c>
      <c r="D537" s="31" t="s">
        <v>5</v>
      </c>
      <c r="E537" s="31" t="s">
        <v>32</v>
      </c>
      <c r="F537" s="33" t="s">
        <v>3582</v>
      </c>
      <c r="G537" s="32"/>
      <c r="H537" s="32"/>
      <c r="I537" s="32"/>
      <c r="J537" s="32"/>
      <c r="K537" s="32"/>
      <c r="L537" s="32"/>
      <c r="M537" s="32"/>
      <c r="N537" s="32"/>
      <c r="O537" s="32"/>
      <c r="P537" s="32"/>
      <c r="Q537" s="32"/>
      <c r="R537" s="32"/>
      <c r="S537" s="32"/>
      <c r="T537" s="32"/>
      <c r="U537" s="32"/>
      <c r="V537" s="32"/>
      <c r="W537" s="32"/>
      <c r="X537" s="32"/>
      <c r="Y537" s="32"/>
      <c r="Z537" s="32"/>
    </row>
    <row r="538">
      <c r="A538" s="31" t="s">
        <v>24</v>
      </c>
      <c r="B538" s="31" t="s">
        <v>386</v>
      </c>
      <c r="C538" s="33" t="s">
        <v>423</v>
      </c>
      <c r="D538" s="31" t="s">
        <v>5</v>
      </c>
      <c r="E538" s="31" t="s">
        <v>32</v>
      </c>
      <c r="F538" s="33" t="s">
        <v>3583</v>
      </c>
      <c r="G538" s="32"/>
      <c r="H538" s="32"/>
      <c r="I538" s="32"/>
      <c r="J538" s="32"/>
      <c r="K538" s="32"/>
      <c r="L538" s="32"/>
      <c r="M538" s="32"/>
      <c r="N538" s="32"/>
      <c r="O538" s="32"/>
      <c r="P538" s="32"/>
      <c r="Q538" s="32"/>
      <c r="R538" s="32"/>
      <c r="S538" s="32"/>
      <c r="T538" s="32"/>
      <c r="U538" s="32"/>
      <c r="V538" s="32"/>
      <c r="W538" s="32"/>
      <c r="X538" s="32"/>
      <c r="Y538" s="32"/>
      <c r="Z538" s="32"/>
    </row>
    <row r="539">
      <c r="A539" s="31" t="s">
        <v>24</v>
      </c>
      <c r="B539" s="31" t="s">
        <v>386</v>
      </c>
      <c r="C539" s="33" t="s">
        <v>425</v>
      </c>
      <c r="D539" s="31" t="s">
        <v>5</v>
      </c>
      <c r="E539" s="31" t="s">
        <v>32</v>
      </c>
      <c r="F539" s="33" t="s">
        <v>3584</v>
      </c>
      <c r="G539" s="32"/>
      <c r="H539" s="32"/>
      <c r="I539" s="32"/>
      <c r="J539" s="32"/>
      <c r="K539" s="32"/>
      <c r="L539" s="32"/>
      <c r="M539" s="32"/>
      <c r="N539" s="32"/>
      <c r="O539" s="32"/>
      <c r="P539" s="32"/>
      <c r="Q539" s="32"/>
      <c r="R539" s="32"/>
      <c r="S539" s="32"/>
      <c r="T539" s="32"/>
      <c r="U539" s="32"/>
      <c r="V539" s="32"/>
      <c r="W539" s="32"/>
      <c r="X539" s="32"/>
      <c r="Y539" s="32"/>
      <c r="Z539" s="32"/>
    </row>
    <row r="540">
      <c r="A540" s="31" t="s">
        <v>24</v>
      </c>
      <c r="B540" s="31" t="s">
        <v>386</v>
      </c>
      <c r="C540" s="33" t="s">
        <v>427</v>
      </c>
      <c r="D540" s="31" t="s">
        <v>5</v>
      </c>
      <c r="E540" s="31" t="s">
        <v>32</v>
      </c>
      <c r="F540" s="33" t="s">
        <v>3585</v>
      </c>
      <c r="G540" s="32"/>
      <c r="H540" s="32"/>
      <c r="I540" s="32"/>
      <c r="J540" s="32"/>
      <c r="K540" s="32"/>
      <c r="L540" s="32"/>
      <c r="M540" s="32"/>
      <c r="N540" s="32"/>
      <c r="O540" s="32"/>
      <c r="P540" s="32"/>
      <c r="Q540" s="32"/>
      <c r="R540" s="32"/>
      <c r="S540" s="32"/>
      <c r="T540" s="32"/>
      <c r="U540" s="32"/>
      <c r="V540" s="32"/>
      <c r="W540" s="32"/>
      <c r="X540" s="32"/>
      <c r="Y540" s="32"/>
      <c r="Z540" s="32"/>
    </row>
    <row r="541">
      <c r="A541" s="31" t="s">
        <v>24</v>
      </c>
      <c r="B541" s="31" t="s">
        <v>386</v>
      </c>
      <c r="C541" s="33" t="s">
        <v>429</v>
      </c>
      <c r="D541" s="31" t="s">
        <v>5</v>
      </c>
      <c r="E541" s="31" t="s">
        <v>32</v>
      </c>
      <c r="F541" s="33" t="s">
        <v>3586</v>
      </c>
      <c r="G541" s="32"/>
      <c r="H541" s="32"/>
      <c r="I541" s="32"/>
      <c r="J541" s="32"/>
      <c r="K541" s="32"/>
      <c r="L541" s="32"/>
      <c r="M541" s="32"/>
      <c r="N541" s="32"/>
      <c r="O541" s="32"/>
      <c r="P541" s="32"/>
      <c r="Q541" s="32"/>
      <c r="R541" s="32"/>
      <c r="S541" s="32"/>
      <c r="T541" s="32"/>
      <c r="U541" s="32"/>
      <c r="V541" s="32"/>
      <c r="W541" s="32"/>
      <c r="X541" s="32"/>
      <c r="Y541" s="32"/>
      <c r="Z541" s="32"/>
    </row>
    <row r="542">
      <c r="A542" s="31" t="s">
        <v>24</v>
      </c>
      <c r="B542" s="31" t="s">
        <v>386</v>
      </c>
      <c r="C542" s="33" t="s">
        <v>323</v>
      </c>
      <c r="D542" s="31" t="s">
        <v>5</v>
      </c>
      <c r="E542" s="31" t="s">
        <v>32</v>
      </c>
      <c r="F542" s="33" t="s">
        <v>3587</v>
      </c>
      <c r="G542" s="32"/>
      <c r="H542" s="32"/>
      <c r="I542" s="32"/>
      <c r="J542" s="32"/>
      <c r="K542" s="32"/>
      <c r="L542" s="32"/>
      <c r="M542" s="32"/>
      <c r="N542" s="32"/>
      <c r="O542" s="32"/>
      <c r="P542" s="32"/>
      <c r="Q542" s="32"/>
      <c r="R542" s="32"/>
      <c r="S542" s="32"/>
      <c r="T542" s="32"/>
      <c r="U542" s="32"/>
      <c r="V542" s="32"/>
      <c r="W542" s="32"/>
      <c r="X542" s="32"/>
      <c r="Y542" s="32"/>
      <c r="Z542" s="32"/>
    </row>
    <row r="543">
      <c r="A543" s="31" t="s">
        <v>24</v>
      </c>
      <c r="B543" s="31" t="s">
        <v>386</v>
      </c>
      <c r="C543" s="33" t="s">
        <v>432</v>
      </c>
      <c r="D543" s="31" t="s">
        <v>5</v>
      </c>
      <c r="E543" s="31" t="s">
        <v>32</v>
      </c>
      <c r="F543" s="33" t="s">
        <v>3588</v>
      </c>
      <c r="G543" s="32"/>
      <c r="H543" s="32"/>
      <c r="I543" s="32"/>
      <c r="J543" s="32"/>
      <c r="K543" s="32"/>
      <c r="L543" s="32"/>
      <c r="M543" s="32"/>
      <c r="N543" s="32"/>
      <c r="O543" s="32"/>
      <c r="P543" s="32"/>
      <c r="Q543" s="32"/>
      <c r="R543" s="32"/>
      <c r="S543" s="32"/>
      <c r="T543" s="32"/>
      <c r="U543" s="32"/>
      <c r="V543" s="32"/>
      <c r="W543" s="32"/>
      <c r="X543" s="32"/>
      <c r="Y543" s="32"/>
      <c r="Z543" s="32"/>
    </row>
    <row r="544">
      <c r="A544" s="31" t="s">
        <v>24</v>
      </c>
      <c r="B544" s="31" t="s">
        <v>386</v>
      </c>
      <c r="C544" s="33" t="s">
        <v>434</v>
      </c>
      <c r="D544" s="31" t="s">
        <v>5</v>
      </c>
      <c r="E544" s="31" t="s">
        <v>32</v>
      </c>
      <c r="F544" s="33" t="s">
        <v>3589</v>
      </c>
      <c r="G544" s="32"/>
      <c r="H544" s="32"/>
      <c r="I544" s="32"/>
      <c r="J544" s="32"/>
      <c r="K544" s="32"/>
      <c r="L544" s="32"/>
      <c r="M544" s="32"/>
      <c r="N544" s="32"/>
      <c r="O544" s="32"/>
      <c r="P544" s="32"/>
      <c r="Q544" s="32"/>
      <c r="R544" s="32"/>
      <c r="S544" s="32"/>
      <c r="T544" s="32"/>
      <c r="U544" s="32"/>
      <c r="V544" s="32"/>
      <c r="W544" s="32"/>
      <c r="X544" s="32"/>
      <c r="Y544" s="32"/>
      <c r="Z544" s="32"/>
    </row>
    <row r="545">
      <c r="A545" s="31" t="s">
        <v>24</v>
      </c>
      <c r="B545" s="31" t="s">
        <v>386</v>
      </c>
      <c r="C545" s="33" t="s">
        <v>436</v>
      </c>
      <c r="D545" s="31" t="s">
        <v>5</v>
      </c>
      <c r="E545" s="31" t="s">
        <v>32</v>
      </c>
      <c r="F545" s="33" t="s">
        <v>3590</v>
      </c>
      <c r="G545" s="32"/>
      <c r="H545" s="32"/>
      <c r="I545" s="32"/>
      <c r="J545" s="32"/>
      <c r="K545" s="32"/>
      <c r="L545" s="32"/>
      <c r="M545" s="32"/>
      <c r="N545" s="32"/>
      <c r="O545" s="32"/>
      <c r="P545" s="32"/>
      <c r="Q545" s="32"/>
      <c r="R545" s="32"/>
      <c r="S545" s="32"/>
      <c r="T545" s="32"/>
      <c r="U545" s="32"/>
      <c r="V545" s="32"/>
      <c r="W545" s="32"/>
      <c r="X545" s="32"/>
      <c r="Y545" s="32"/>
      <c r="Z545" s="32"/>
    </row>
    <row r="546">
      <c r="A546" s="31" t="s">
        <v>24</v>
      </c>
      <c r="B546" s="31" t="s">
        <v>386</v>
      </c>
      <c r="C546" s="33" t="s">
        <v>438</v>
      </c>
      <c r="D546" s="31" t="s">
        <v>5</v>
      </c>
      <c r="E546" s="31" t="s">
        <v>32</v>
      </c>
      <c r="F546" s="33" t="s">
        <v>3591</v>
      </c>
      <c r="G546" s="32"/>
      <c r="H546" s="32"/>
      <c r="I546" s="32"/>
      <c r="J546" s="32"/>
      <c r="K546" s="32"/>
      <c r="L546" s="32"/>
      <c r="M546" s="32"/>
      <c r="N546" s="32"/>
      <c r="O546" s="32"/>
      <c r="P546" s="32"/>
      <c r="Q546" s="32"/>
      <c r="R546" s="32"/>
      <c r="S546" s="32"/>
      <c r="T546" s="32"/>
      <c r="U546" s="32"/>
      <c r="V546" s="32"/>
      <c r="W546" s="32"/>
      <c r="X546" s="32"/>
      <c r="Y546" s="32"/>
      <c r="Z546" s="32"/>
    </row>
    <row r="547">
      <c r="A547" s="31" t="s">
        <v>24</v>
      </c>
      <c r="B547" s="31" t="s">
        <v>386</v>
      </c>
      <c r="C547" s="33" t="s">
        <v>440</v>
      </c>
      <c r="D547" s="31" t="s">
        <v>5</v>
      </c>
      <c r="E547" s="31" t="s">
        <v>32</v>
      </c>
      <c r="F547" s="33" t="s">
        <v>3592</v>
      </c>
      <c r="G547" s="32"/>
      <c r="H547" s="32"/>
      <c r="I547" s="32"/>
      <c r="J547" s="32"/>
      <c r="K547" s="32"/>
      <c r="L547" s="32"/>
      <c r="M547" s="32"/>
      <c r="N547" s="32"/>
      <c r="O547" s="32"/>
      <c r="P547" s="32"/>
      <c r="Q547" s="32"/>
      <c r="R547" s="32"/>
      <c r="S547" s="32"/>
      <c r="T547" s="32"/>
      <c r="U547" s="32"/>
      <c r="V547" s="32"/>
      <c r="W547" s="32"/>
      <c r="X547" s="32"/>
      <c r="Y547" s="32"/>
      <c r="Z547" s="32"/>
    </row>
    <row r="548">
      <c r="A548" s="31" t="s">
        <v>24</v>
      </c>
      <c r="B548" s="31" t="s">
        <v>386</v>
      </c>
      <c r="C548" s="33" t="s">
        <v>442</v>
      </c>
      <c r="D548" s="31" t="s">
        <v>5</v>
      </c>
      <c r="E548" s="31" t="s">
        <v>32</v>
      </c>
      <c r="F548" s="33" t="s">
        <v>3593</v>
      </c>
      <c r="G548" s="32"/>
      <c r="H548" s="32"/>
      <c r="I548" s="32"/>
      <c r="J548" s="32"/>
      <c r="K548" s="32"/>
      <c r="L548" s="32"/>
      <c r="M548" s="32"/>
      <c r="N548" s="32"/>
      <c r="O548" s="32"/>
      <c r="P548" s="32"/>
      <c r="Q548" s="32"/>
      <c r="R548" s="32"/>
      <c r="S548" s="32"/>
      <c r="T548" s="32"/>
      <c r="U548" s="32"/>
      <c r="V548" s="32"/>
      <c r="W548" s="32"/>
      <c r="X548" s="32"/>
      <c r="Y548" s="32"/>
      <c r="Z548" s="32"/>
    </row>
    <row r="549">
      <c r="A549" s="31" t="s">
        <v>24</v>
      </c>
      <c r="B549" s="31" t="s">
        <v>386</v>
      </c>
      <c r="C549" s="33" t="s">
        <v>444</v>
      </c>
      <c r="D549" s="31" t="s">
        <v>5</v>
      </c>
      <c r="E549" s="31" t="s">
        <v>32</v>
      </c>
      <c r="F549" s="33" t="s">
        <v>3594</v>
      </c>
      <c r="G549" s="32"/>
      <c r="H549" s="32"/>
      <c r="I549" s="32"/>
      <c r="J549" s="32"/>
      <c r="K549" s="32"/>
      <c r="L549" s="32"/>
      <c r="M549" s="32"/>
      <c r="N549" s="32"/>
      <c r="O549" s="32"/>
      <c r="P549" s="32"/>
      <c r="Q549" s="32"/>
      <c r="R549" s="32"/>
      <c r="S549" s="32"/>
      <c r="T549" s="32"/>
      <c r="U549" s="32"/>
      <c r="V549" s="32"/>
      <c r="W549" s="32"/>
      <c r="X549" s="32"/>
      <c r="Y549" s="32"/>
      <c r="Z549" s="32"/>
    </row>
    <row r="550">
      <c r="A550" s="31" t="s">
        <v>24</v>
      </c>
      <c r="B550" s="31" t="s">
        <v>386</v>
      </c>
      <c r="C550" s="33" t="s">
        <v>446</v>
      </c>
      <c r="D550" s="31" t="s">
        <v>5</v>
      </c>
      <c r="E550" s="31" t="s">
        <v>32</v>
      </c>
      <c r="F550" s="33" t="s">
        <v>3595</v>
      </c>
      <c r="G550" s="32"/>
      <c r="H550" s="32"/>
      <c r="I550" s="32"/>
      <c r="J550" s="32"/>
      <c r="K550" s="32"/>
      <c r="L550" s="32"/>
      <c r="M550" s="32"/>
      <c r="N550" s="32"/>
      <c r="O550" s="32"/>
      <c r="P550" s="32"/>
      <c r="Q550" s="32"/>
      <c r="R550" s="32"/>
      <c r="S550" s="32"/>
      <c r="T550" s="32"/>
      <c r="U550" s="32"/>
      <c r="V550" s="32"/>
      <c r="W550" s="32"/>
      <c r="X550" s="32"/>
      <c r="Y550" s="32"/>
      <c r="Z550" s="32"/>
    </row>
    <row r="551">
      <c r="A551" s="31" t="s">
        <v>24</v>
      </c>
      <c r="B551" s="31" t="s">
        <v>386</v>
      </c>
      <c r="C551" s="33" t="s">
        <v>448</v>
      </c>
      <c r="D551" s="31" t="s">
        <v>5</v>
      </c>
      <c r="E551" s="31" t="s">
        <v>32</v>
      </c>
      <c r="F551" s="33" t="s">
        <v>3596</v>
      </c>
      <c r="G551" s="32"/>
      <c r="H551" s="32"/>
      <c r="I551" s="32"/>
      <c r="J551" s="32"/>
      <c r="K551" s="32"/>
      <c r="L551" s="32"/>
      <c r="M551" s="32"/>
      <c r="N551" s="32"/>
      <c r="O551" s="32"/>
      <c r="P551" s="32"/>
      <c r="Q551" s="32"/>
      <c r="R551" s="32"/>
      <c r="S551" s="32"/>
      <c r="T551" s="32"/>
      <c r="U551" s="32"/>
      <c r="V551" s="32"/>
      <c r="W551" s="32"/>
      <c r="X551" s="32"/>
      <c r="Y551" s="32"/>
      <c r="Z551" s="32"/>
    </row>
    <row r="552">
      <c r="A552" s="31" t="s">
        <v>25</v>
      </c>
      <c r="B552" s="31" t="s">
        <v>406</v>
      </c>
      <c r="C552" s="33" t="s">
        <v>1129</v>
      </c>
      <c r="D552" s="31" t="s">
        <v>5</v>
      </c>
      <c r="E552" s="31" t="s">
        <v>32</v>
      </c>
      <c r="F552" s="33" t="s">
        <v>3597</v>
      </c>
      <c r="G552" s="32"/>
      <c r="H552" s="32"/>
      <c r="I552" s="32"/>
      <c r="J552" s="32"/>
      <c r="K552" s="32"/>
      <c r="L552" s="32"/>
      <c r="M552" s="32"/>
      <c r="N552" s="32"/>
      <c r="O552" s="32"/>
      <c r="P552" s="32"/>
      <c r="Q552" s="32"/>
      <c r="R552" s="32"/>
      <c r="S552" s="32"/>
      <c r="T552" s="32"/>
      <c r="U552" s="32"/>
      <c r="V552" s="32"/>
      <c r="W552" s="32"/>
      <c r="X552" s="32"/>
      <c r="Y552" s="32"/>
      <c r="Z552" s="32"/>
    </row>
    <row r="553">
      <c r="A553" s="31" t="s">
        <v>25</v>
      </c>
      <c r="B553" s="31" t="s">
        <v>406</v>
      </c>
      <c r="C553" s="33" t="s">
        <v>1130</v>
      </c>
      <c r="D553" s="31" t="s">
        <v>5</v>
      </c>
      <c r="E553" s="31" t="s">
        <v>32</v>
      </c>
      <c r="F553" s="33" t="s">
        <v>3598</v>
      </c>
      <c r="G553" s="32"/>
      <c r="H553" s="32"/>
      <c r="I553" s="32"/>
      <c r="J553" s="32"/>
      <c r="K553" s="32"/>
      <c r="L553" s="32"/>
      <c r="M553" s="32"/>
      <c r="N553" s="32"/>
      <c r="O553" s="32"/>
      <c r="P553" s="32"/>
      <c r="Q553" s="32"/>
      <c r="R553" s="32"/>
      <c r="S553" s="32"/>
      <c r="T553" s="32"/>
      <c r="U553" s="32"/>
      <c r="V553" s="32"/>
      <c r="W553" s="32"/>
      <c r="X553" s="32"/>
      <c r="Y553" s="32"/>
      <c r="Z553" s="32"/>
    </row>
    <row r="554">
      <c r="A554" s="31" t="s">
        <v>25</v>
      </c>
      <c r="B554" s="31" t="s">
        <v>406</v>
      </c>
      <c r="C554" s="33" t="s">
        <v>1131</v>
      </c>
      <c r="D554" s="31" t="s">
        <v>5</v>
      </c>
      <c r="E554" s="31" t="s">
        <v>32</v>
      </c>
      <c r="F554" s="33" t="s">
        <v>3599</v>
      </c>
      <c r="G554" s="32"/>
      <c r="H554" s="32"/>
      <c r="I554" s="32"/>
      <c r="J554" s="32"/>
      <c r="K554" s="32"/>
      <c r="L554" s="32"/>
      <c r="M554" s="32"/>
      <c r="N554" s="32"/>
      <c r="O554" s="32"/>
      <c r="P554" s="32"/>
      <c r="Q554" s="32"/>
      <c r="R554" s="32"/>
      <c r="S554" s="32"/>
      <c r="T554" s="32"/>
      <c r="U554" s="32"/>
      <c r="V554" s="32"/>
      <c r="W554" s="32"/>
      <c r="X554" s="32"/>
      <c r="Y554" s="32"/>
      <c r="Z554" s="32"/>
    </row>
    <row r="555">
      <c r="A555" s="31" t="s">
        <v>25</v>
      </c>
      <c r="B555" s="31" t="s">
        <v>406</v>
      </c>
      <c r="C555" s="33" t="s">
        <v>1132</v>
      </c>
      <c r="D555" s="31" t="s">
        <v>5</v>
      </c>
      <c r="E555" s="31" t="s">
        <v>32</v>
      </c>
      <c r="F555" s="33" t="s">
        <v>3600</v>
      </c>
      <c r="G555" s="32"/>
      <c r="H555" s="32"/>
      <c r="I555" s="32"/>
      <c r="J555" s="32"/>
      <c r="K555" s="32"/>
      <c r="L555" s="32"/>
      <c r="M555" s="32"/>
      <c r="N555" s="32"/>
      <c r="O555" s="32"/>
      <c r="P555" s="32"/>
      <c r="Q555" s="32"/>
      <c r="R555" s="32"/>
      <c r="S555" s="32"/>
      <c r="T555" s="32"/>
      <c r="U555" s="32"/>
      <c r="V555" s="32"/>
      <c r="W555" s="32"/>
      <c r="X555" s="32"/>
      <c r="Y555" s="32"/>
      <c r="Z555" s="32"/>
    </row>
    <row r="556">
      <c r="A556" s="31" t="s">
        <v>25</v>
      </c>
      <c r="B556" s="31" t="s">
        <v>406</v>
      </c>
      <c r="C556" s="33" t="s">
        <v>409</v>
      </c>
      <c r="D556" s="31" t="s">
        <v>5</v>
      </c>
      <c r="E556" s="31" t="s">
        <v>32</v>
      </c>
      <c r="F556" s="33" t="s">
        <v>3601</v>
      </c>
      <c r="G556" s="32"/>
      <c r="H556" s="32"/>
      <c r="I556" s="32"/>
      <c r="J556" s="32"/>
      <c r="K556" s="32"/>
      <c r="L556" s="32"/>
      <c r="M556" s="32"/>
      <c r="N556" s="32"/>
      <c r="O556" s="32"/>
      <c r="P556" s="32"/>
      <c r="Q556" s="32"/>
      <c r="R556" s="32"/>
      <c r="S556" s="32"/>
      <c r="T556" s="32"/>
      <c r="U556" s="32"/>
      <c r="V556" s="32"/>
      <c r="W556" s="32"/>
      <c r="X556" s="32"/>
      <c r="Y556" s="32"/>
      <c r="Z556" s="32"/>
    </row>
    <row r="557">
      <c r="A557" s="31" t="s">
        <v>25</v>
      </c>
      <c r="B557" s="31" t="s">
        <v>406</v>
      </c>
      <c r="C557" s="33" t="s">
        <v>411</v>
      </c>
      <c r="D557" s="31" t="s">
        <v>5</v>
      </c>
      <c r="E557" s="31" t="s">
        <v>32</v>
      </c>
      <c r="F557" s="33" t="s">
        <v>3602</v>
      </c>
      <c r="G557" s="32"/>
      <c r="H557" s="32"/>
      <c r="I557" s="32"/>
      <c r="J557" s="32"/>
      <c r="K557" s="32"/>
      <c r="L557" s="32"/>
      <c r="M557" s="32"/>
      <c r="N557" s="32"/>
      <c r="O557" s="32"/>
      <c r="P557" s="32"/>
      <c r="Q557" s="32"/>
      <c r="R557" s="32"/>
      <c r="S557" s="32"/>
      <c r="T557" s="32"/>
      <c r="U557" s="32"/>
      <c r="V557" s="32"/>
      <c r="W557" s="32"/>
      <c r="X557" s="32"/>
      <c r="Y557" s="32"/>
      <c r="Z557" s="32"/>
    </row>
    <row r="558">
      <c r="A558" s="31" t="s">
        <v>25</v>
      </c>
      <c r="B558" s="31" t="s">
        <v>406</v>
      </c>
      <c r="C558" s="33" t="s">
        <v>413</v>
      </c>
      <c r="D558" s="31" t="s">
        <v>5</v>
      </c>
      <c r="E558" s="31" t="s">
        <v>32</v>
      </c>
      <c r="F558" s="33" t="s">
        <v>3603</v>
      </c>
      <c r="G558" s="32"/>
      <c r="H558" s="32"/>
      <c r="I558" s="32"/>
      <c r="J558" s="32"/>
      <c r="K558" s="32"/>
      <c r="L558" s="32"/>
      <c r="M558" s="32"/>
      <c r="N558" s="32"/>
      <c r="O558" s="32"/>
      <c r="P558" s="32"/>
      <c r="Q558" s="32"/>
      <c r="R558" s="32"/>
      <c r="S558" s="32"/>
      <c r="T558" s="32"/>
      <c r="U558" s="32"/>
      <c r="V558" s="32"/>
      <c r="W558" s="32"/>
      <c r="X558" s="32"/>
      <c r="Y558" s="32"/>
      <c r="Z558" s="32"/>
    </row>
    <row r="559">
      <c r="A559" s="31" t="s">
        <v>25</v>
      </c>
      <c r="B559" s="31" t="s">
        <v>406</v>
      </c>
      <c r="C559" s="33" t="s">
        <v>415</v>
      </c>
      <c r="D559" s="31" t="s">
        <v>5</v>
      </c>
      <c r="E559" s="31" t="s">
        <v>32</v>
      </c>
      <c r="F559" s="33" t="s">
        <v>3604</v>
      </c>
      <c r="G559" s="32"/>
      <c r="H559" s="32"/>
      <c r="I559" s="32"/>
      <c r="J559" s="32"/>
      <c r="K559" s="32"/>
      <c r="L559" s="32"/>
      <c r="M559" s="32"/>
      <c r="N559" s="32"/>
      <c r="O559" s="32"/>
      <c r="P559" s="32"/>
      <c r="Q559" s="32"/>
      <c r="R559" s="32"/>
      <c r="S559" s="32"/>
      <c r="T559" s="32"/>
      <c r="U559" s="32"/>
      <c r="V559" s="32"/>
      <c r="W559" s="32"/>
      <c r="X559" s="32"/>
      <c r="Y559" s="32"/>
      <c r="Z559" s="32"/>
    </row>
    <row r="560">
      <c r="A560" s="31" t="s">
        <v>25</v>
      </c>
      <c r="B560" s="31" t="s">
        <v>406</v>
      </c>
      <c r="C560" s="33" t="s">
        <v>417</v>
      </c>
      <c r="D560" s="31" t="s">
        <v>5</v>
      </c>
      <c r="E560" s="31" t="s">
        <v>32</v>
      </c>
      <c r="F560" s="33" t="s">
        <v>3605</v>
      </c>
      <c r="G560" s="32"/>
      <c r="H560" s="32"/>
      <c r="I560" s="32"/>
      <c r="J560" s="32"/>
      <c r="K560" s="32"/>
      <c r="L560" s="32"/>
      <c r="M560" s="32"/>
      <c r="N560" s="32"/>
      <c r="O560" s="32"/>
      <c r="P560" s="32"/>
      <c r="Q560" s="32"/>
      <c r="R560" s="32"/>
      <c r="S560" s="32"/>
      <c r="T560" s="32"/>
      <c r="U560" s="32"/>
      <c r="V560" s="32"/>
      <c r="W560" s="32"/>
      <c r="X560" s="32"/>
      <c r="Y560" s="32"/>
      <c r="Z560" s="32"/>
    </row>
    <row r="561">
      <c r="A561" s="31" t="s">
        <v>25</v>
      </c>
      <c r="B561" s="31" t="s">
        <v>406</v>
      </c>
      <c r="C561" s="33" t="s">
        <v>419</v>
      </c>
      <c r="D561" s="31" t="s">
        <v>5</v>
      </c>
      <c r="E561" s="31" t="s">
        <v>32</v>
      </c>
      <c r="F561" s="33" t="s">
        <v>3606</v>
      </c>
      <c r="G561" s="32"/>
      <c r="H561" s="32"/>
      <c r="I561" s="32"/>
      <c r="J561" s="32"/>
      <c r="K561" s="32"/>
      <c r="L561" s="32"/>
      <c r="M561" s="32"/>
      <c r="N561" s="32"/>
      <c r="O561" s="32"/>
      <c r="P561" s="32"/>
      <c r="Q561" s="32"/>
      <c r="R561" s="32"/>
      <c r="S561" s="32"/>
      <c r="T561" s="32"/>
      <c r="U561" s="32"/>
      <c r="V561" s="32"/>
      <c r="W561" s="32"/>
      <c r="X561" s="32"/>
      <c r="Y561" s="32"/>
      <c r="Z561" s="32"/>
    </row>
    <row r="562">
      <c r="A562" s="31" t="s">
        <v>25</v>
      </c>
      <c r="B562" s="31" t="s">
        <v>406</v>
      </c>
      <c r="C562" s="33" t="s">
        <v>421</v>
      </c>
      <c r="D562" s="31" t="s">
        <v>5</v>
      </c>
      <c r="E562" s="31" t="s">
        <v>32</v>
      </c>
      <c r="F562" s="33" t="s">
        <v>3607</v>
      </c>
      <c r="G562" s="32"/>
      <c r="H562" s="32"/>
      <c r="I562" s="32"/>
      <c r="J562" s="32"/>
      <c r="K562" s="32"/>
      <c r="L562" s="32"/>
      <c r="M562" s="32"/>
      <c r="N562" s="32"/>
      <c r="O562" s="32"/>
      <c r="P562" s="32"/>
      <c r="Q562" s="32"/>
      <c r="R562" s="32"/>
      <c r="S562" s="32"/>
      <c r="T562" s="32"/>
      <c r="U562" s="32"/>
      <c r="V562" s="32"/>
      <c r="W562" s="32"/>
      <c r="X562" s="32"/>
      <c r="Y562" s="32"/>
      <c r="Z562" s="32"/>
    </row>
    <row r="563">
      <c r="A563" s="31" t="s">
        <v>25</v>
      </c>
      <c r="B563" s="31" t="s">
        <v>406</v>
      </c>
      <c r="C563" s="33" t="s">
        <v>423</v>
      </c>
      <c r="D563" s="31" t="s">
        <v>5</v>
      </c>
      <c r="E563" s="31" t="s">
        <v>32</v>
      </c>
      <c r="F563" s="33" t="s">
        <v>3608</v>
      </c>
      <c r="G563" s="32"/>
      <c r="H563" s="32"/>
      <c r="I563" s="32"/>
      <c r="J563" s="32"/>
      <c r="K563" s="32"/>
      <c r="L563" s="32"/>
      <c r="M563" s="32"/>
      <c r="N563" s="32"/>
      <c r="O563" s="32"/>
      <c r="P563" s="32"/>
      <c r="Q563" s="32"/>
      <c r="R563" s="32"/>
      <c r="S563" s="32"/>
      <c r="T563" s="32"/>
      <c r="U563" s="32"/>
      <c r="V563" s="32"/>
      <c r="W563" s="32"/>
      <c r="X563" s="32"/>
      <c r="Y563" s="32"/>
      <c r="Z563" s="32"/>
    </row>
    <row r="564">
      <c r="A564" s="31" t="s">
        <v>25</v>
      </c>
      <c r="B564" s="31" t="s">
        <v>406</v>
      </c>
      <c r="C564" s="33" t="s">
        <v>425</v>
      </c>
      <c r="D564" s="31" t="s">
        <v>5</v>
      </c>
      <c r="E564" s="31" t="s">
        <v>32</v>
      </c>
      <c r="F564" s="33" t="s">
        <v>3609</v>
      </c>
      <c r="G564" s="32"/>
      <c r="H564" s="32"/>
      <c r="I564" s="32"/>
      <c r="J564" s="32"/>
      <c r="K564" s="32"/>
      <c r="L564" s="32"/>
      <c r="M564" s="32"/>
      <c r="N564" s="32"/>
      <c r="O564" s="32"/>
      <c r="P564" s="32"/>
      <c r="Q564" s="32"/>
      <c r="R564" s="32"/>
      <c r="S564" s="32"/>
      <c r="T564" s="32"/>
      <c r="U564" s="32"/>
      <c r="V564" s="32"/>
      <c r="W564" s="32"/>
      <c r="X564" s="32"/>
      <c r="Y564" s="32"/>
      <c r="Z564" s="32"/>
    </row>
    <row r="565">
      <c r="A565" s="31" t="s">
        <v>25</v>
      </c>
      <c r="B565" s="31" t="s">
        <v>406</v>
      </c>
      <c r="C565" s="33" t="s">
        <v>427</v>
      </c>
      <c r="D565" s="31" t="s">
        <v>5</v>
      </c>
      <c r="E565" s="31" t="s">
        <v>32</v>
      </c>
      <c r="F565" s="33" t="s">
        <v>3610</v>
      </c>
      <c r="G565" s="32"/>
      <c r="H565" s="32"/>
      <c r="I565" s="32"/>
      <c r="J565" s="32"/>
      <c r="K565" s="32"/>
      <c r="L565" s="32"/>
      <c r="M565" s="32"/>
      <c r="N565" s="32"/>
      <c r="O565" s="32"/>
      <c r="P565" s="32"/>
      <c r="Q565" s="32"/>
      <c r="R565" s="32"/>
      <c r="S565" s="32"/>
      <c r="T565" s="32"/>
      <c r="U565" s="32"/>
      <c r="V565" s="32"/>
      <c r="W565" s="32"/>
      <c r="X565" s="32"/>
      <c r="Y565" s="32"/>
      <c r="Z565" s="32"/>
    </row>
    <row r="566">
      <c r="A566" s="31" t="s">
        <v>25</v>
      </c>
      <c r="B566" s="31" t="s">
        <v>406</v>
      </c>
      <c r="C566" s="33" t="s">
        <v>429</v>
      </c>
      <c r="D566" s="31" t="s">
        <v>5</v>
      </c>
      <c r="E566" s="31" t="s">
        <v>32</v>
      </c>
      <c r="F566" s="33" t="s">
        <v>3611</v>
      </c>
      <c r="G566" s="32"/>
      <c r="H566" s="32"/>
      <c r="I566" s="32"/>
      <c r="J566" s="32"/>
      <c r="K566" s="32"/>
      <c r="L566" s="32"/>
      <c r="M566" s="32"/>
      <c r="N566" s="32"/>
      <c r="O566" s="32"/>
      <c r="P566" s="32"/>
      <c r="Q566" s="32"/>
      <c r="R566" s="32"/>
      <c r="S566" s="32"/>
      <c r="T566" s="32"/>
      <c r="U566" s="32"/>
      <c r="V566" s="32"/>
      <c r="W566" s="32"/>
      <c r="X566" s="32"/>
      <c r="Y566" s="32"/>
      <c r="Z566" s="32"/>
    </row>
    <row r="567">
      <c r="A567" s="31" t="s">
        <v>25</v>
      </c>
      <c r="B567" s="31" t="s">
        <v>406</v>
      </c>
      <c r="C567" s="33" t="s">
        <v>323</v>
      </c>
      <c r="D567" s="31" t="s">
        <v>5</v>
      </c>
      <c r="E567" s="31" t="s">
        <v>32</v>
      </c>
      <c r="F567" s="33" t="s">
        <v>3612</v>
      </c>
      <c r="G567" s="32"/>
      <c r="H567" s="32"/>
      <c r="I567" s="32"/>
      <c r="J567" s="32"/>
      <c r="K567" s="32"/>
      <c r="L567" s="32"/>
      <c r="M567" s="32"/>
      <c r="N567" s="32"/>
      <c r="O567" s="32"/>
      <c r="P567" s="32"/>
      <c r="Q567" s="32"/>
      <c r="R567" s="32"/>
      <c r="S567" s="32"/>
      <c r="T567" s="32"/>
      <c r="U567" s="32"/>
      <c r="V567" s="32"/>
      <c r="W567" s="32"/>
      <c r="X567" s="32"/>
      <c r="Y567" s="32"/>
      <c r="Z567" s="32"/>
    </row>
    <row r="568">
      <c r="A568" s="31" t="s">
        <v>25</v>
      </c>
      <c r="B568" s="31" t="s">
        <v>406</v>
      </c>
      <c r="C568" s="33" t="s">
        <v>432</v>
      </c>
      <c r="D568" s="31" t="s">
        <v>5</v>
      </c>
      <c r="E568" s="31" t="s">
        <v>32</v>
      </c>
      <c r="F568" s="33" t="s">
        <v>3613</v>
      </c>
      <c r="G568" s="32"/>
      <c r="H568" s="32"/>
      <c r="I568" s="32"/>
      <c r="J568" s="32"/>
      <c r="K568" s="32"/>
      <c r="L568" s="32"/>
      <c r="M568" s="32"/>
      <c r="N568" s="32"/>
      <c r="O568" s="32"/>
      <c r="P568" s="32"/>
      <c r="Q568" s="32"/>
      <c r="R568" s="32"/>
      <c r="S568" s="32"/>
      <c r="T568" s="32"/>
      <c r="U568" s="32"/>
      <c r="V568" s="32"/>
      <c r="W568" s="32"/>
      <c r="X568" s="32"/>
      <c r="Y568" s="32"/>
      <c r="Z568" s="32"/>
    </row>
    <row r="569">
      <c r="A569" s="31" t="s">
        <v>25</v>
      </c>
      <c r="B569" s="31" t="s">
        <v>406</v>
      </c>
      <c r="C569" s="33" t="s">
        <v>434</v>
      </c>
      <c r="D569" s="31" t="s">
        <v>5</v>
      </c>
      <c r="E569" s="31" t="s">
        <v>32</v>
      </c>
      <c r="F569" s="33" t="s">
        <v>3614</v>
      </c>
      <c r="G569" s="32"/>
      <c r="H569" s="32"/>
      <c r="I569" s="32"/>
      <c r="J569" s="32"/>
      <c r="K569" s="32"/>
      <c r="L569" s="32"/>
      <c r="M569" s="32"/>
      <c r="N569" s="32"/>
      <c r="O569" s="32"/>
      <c r="P569" s="32"/>
      <c r="Q569" s="32"/>
      <c r="R569" s="32"/>
      <c r="S569" s="32"/>
      <c r="T569" s="32"/>
      <c r="U569" s="32"/>
      <c r="V569" s="32"/>
      <c r="W569" s="32"/>
      <c r="X569" s="32"/>
      <c r="Y569" s="32"/>
      <c r="Z569" s="32"/>
    </row>
    <row r="570">
      <c r="A570" s="31" t="s">
        <v>25</v>
      </c>
      <c r="B570" s="31" t="s">
        <v>406</v>
      </c>
      <c r="C570" s="33" t="s">
        <v>436</v>
      </c>
      <c r="D570" s="31" t="s">
        <v>5</v>
      </c>
      <c r="E570" s="31" t="s">
        <v>32</v>
      </c>
      <c r="F570" s="33" t="s">
        <v>3615</v>
      </c>
      <c r="G570" s="32"/>
      <c r="H570" s="32"/>
      <c r="I570" s="32"/>
      <c r="J570" s="32"/>
      <c r="K570" s="32"/>
      <c r="L570" s="32"/>
      <c r="M570" s="32"/>
      <c r="N570" s="32"/>
      <c r="O570" s="32"/>
      <c r="P570" s="32"/>
      <c r="Q570" s="32"/>
      <c r="R570" s="32"/>
      <c r="S570" s="32"/>
      <c r="T570" s="32"/>
      <c r="U570" s="32"/>
      <c r="V570" s="32"/>
      <c r="W570" s="32"/>
      <c r="X570" s="32"/>
      <c r="Y570" s="32"/>
      <c r="Z570" s="32"/>
    </row>
    <row r="571">
      <c r="A571" s="31" t="s">
        <v>25</v>
      </c>
      <c r="B571" s="31" t="s">
        <v>406</v>
      </c>
      <c r="C571" s="33" t="s">
        <v>438</v>
      </c>
      <c r="D571" s="31" t="s">
        <v>5</v>
      </c>
      <c r="E571" s="31" t="s">
        <v>32</v>
      </c>
      <c r="F571" s="33" t="s">
        <v>3616</v>
      </c>
      <c r="G571" s="32"/>
      <c r="H571" s="32"/>
      <c r="I571" s="32"/>
      <c r="J571" s="32"/>
      <c r="K571" s="32"/>
      <c r="L571" s="32"/>
      <c r="M571" s="32"/>
      <c r="N571" s="32"/>
      <c r="O571" s="32"/>
      <c r="P571" s="32"/>
      <c r="Q571" s="32"/>
      <c r="R571" s="32"/>
      <c r="S571" s="32"/>
      <c r="T571" s="32"/>
      <c r="U571" s="32"/>
      <c r="V571" s="32"/>
      <c r="W571" s="32"/>
      <c r="X571" s="32"/>
      <c r="Y571" s="32"/>
      <c r="Z571" s="32"/>
    </row>
    <row r="572">
      <c r="A572" s="31" t="s">
        <v>25</v>
      </c>
      <c r="B572" s="31" t="s">
        <v>406</v>
      </c>
      <c r="C572" s="33" t="s">
        <v>440</v>
      </c>
      <c r="D572" s="31" t="s">
        <v>5</v>
      </c>
      <c r="E572" s="31" t="s">
        <v>32</v>
      </c>
      <c r="F572" s="33" t="s">
        <v>3617</v>
      </c>
      <c r="G572" s="32"/>
      <c r="H572" s="32"/>
      <c r="I572" s="32"/>
      <c r="J572" s="32"/>
      <c r="K572" s="32"/>
      <c r="L572" s="32"/>
      <c r="M572" s="32"/>
      <c r="N572" s="32"/>
      <c r="O572" s="32"/>
      <c r="P572" s="32"/>
      <c r="Q572" s="32"/>
      <c r="R572" s="32"/>
      <c r="S572" s="32"/>
      <c r="T572" s="32"/>
      <c r="U572" s="32"/>
      <c r="V572" s="32"/>
      <c r="W572" s="32"/>
      <c r="X572" s="32"/>
      <c r="Y572" s="32"/>
      <c r="Z572" s="32"/>
    </row>
    <row r="573">
      <c r="A573" s="31" t="s">
        <v>25</v>
      </c>
      <c r="B573" s="31" t="s">
        <v>406</v>
      </c>
      <c r="C573" s="33" t="s">
        <v>442</v>
      </c>
      <c r="D573" s="31" t="s">
        <v>5</v>
      </c>
      <c r="E573" s="31" t="s">
        <v>32</v>
      </c>
      <c r="F573" s="33" t="s">
        <v>3618</v>
      </c>
      <c r="G573" s="32"/>
      <c r="H573" s="32"/>
      <c r="I573" s="32"/>
      <c r="J573" s="32"/>
      <c r="K573" s="32"/>
      <c r="L573" s="32"/>
      <c r="M573" s="32"/>
      <c r="N573" s="32"/>
      <c r="O573" s="32"/>
      <c r="P573" s="32"/>
      <c r="Q573" s="32"/>
      <c r="R573" s="32"/>
      <c r="S573" s="32"/>
      <c r="T573" s="32"/>
      <c r="U573" s="32"/>
      <c r="V573" s="32"/>
      <c r="W573" s="32"/>
      <c r="X573" s="32"/>
      <c r="Y573" s="32"/>
      <c r="Z573" s="32"/>
    </row>
    <row r="574">
      <c r="A574" s="31" t="s">
        <v>25</v>
      </c>
      <c r="B574" s="31" t="s">
        <v>406</v>
      </c>
      <c r="C574" s="33" t="s">
        <v>444</v>
      </c>
      <c r="D574" s="31" t="s">
        <v>5</v>
      </c>
      <c r="E574" s="31" t="s">
        <v>32</v>
      </c>
      <c r="F574" s="33" t="s">
        <v>3619</v>
      </c>
      <c r="G574" s="32"/>
      <c r="H574" s="32"/>
      <c r="I574" s="32"/>
      <c r="J574" s="32"/>
      <c r="K574" s="32"/>
      <c r="L574" s="32"/>
      <c r="M574" s="32"/>
      <c r="N574" s="32"/>
      <c r="O574" s="32"/>
      <c r="P574" s="32"/>
      <c r="Q574" s="32"/>
      <c r="R574" s="32"/>
      <c r="S574" s="32"/>
      <c r="T574" s="32"/>
      <c r="U574" s="32"/>
      <c r="V574" s="32"/>
      <c r="W574" s="32"/>
      <c r="X574" s="32"/>
      <c r="Y574" s="32"/>
      <c r="Z574" s="32"/>
    </row>
    <row r="575">
      <c r="A575" s="31" t="s">
        <v>25</v>
      </c>
      <c r="B575" s="31" t="s">
        <v>406</v>
      </c>
      <c r="C575" s="33" t="s">
        <v>446</v>
      </c>
      <c r="D575" s="31" t="s">
        <v>5</v>
      </c>
      <c r="E575" s="31" t="s">
        <v>32</v>
      </c>
      <c r="F575" s="33" t="s">
        <v>3620</v>
      </c>
      <c r="G575" s="32"/>
      <c r="H575" s="32"/>
      <c r="I575" s="32"/>
      <c r="J575" s="32"/>
      <c r="K575" s="32"/>
      <c r="L575" s="32"/>
      <c r="M575" s="32"/>
      <c r="N575" s="32"/>
      <c r="O575" s="32"/>
      <c r="P575" s="32"/>
      <c r="Q575" s="32"/>
      <c r="R575" s="32"/>
      <c r="S575" s="32"/>
      <c r="T575" s="32"/>
      <c r="U575" s="32"/>
      <c r="V575" s="32"/>
      <c r="W575" s="32"/>
      <c r="X575" s="32"/>
      <c r="Y575" s="32"/>
      <c r="Z575" s="32"/>
    </row>
    <row r="576">
      <c r="A576" s="31" t="s">
        <v>25</v>
      </c>
      <c r="B576" s="31" t="s">
        <v>406</v>
      </c>
      <c r="C576" s="33" t="s">
        <v>448</v>
      </c>
      <c r="D576" s="31" t="s">
        <v>5</v>
      </c>
      <c r="E576" s="31" t="s">
        <v>32</v>
      </c>
      <c r="F576" s="33" t="s">
        <v>3621</v>
      </c>
      <c r="G576" s="32"/>
      <c r="H576" s="32"/>
      <c r="I576" s="32"/>
      <c r="J576" s="32"/>
      <c r="K576" s="32"/>
      <c r="L576" s="32"/>
      <c r="M576" s="32"/>
      <c r="N576" s="32"/>
      <c r="O576" s="32"/>
      <c r="P576" s="32"/>
      <c r="Q576" s="32"/>
      <c r="R576" s="32"/>
      <c r="S576" s="32"/>
      <c r="T576" s="32"/>
      <c r="U576" s="32"/>
      <c r="V576" s="32"/>
      <c r="W576" s="32"/>
      <c r="X576" s="32"/>
      <c r="Y576" s="32"/>
      <c r="Z576" s="32"/>
    </row>
    <row r="577">
      <c r="A577" s="31" t="s">
        <v>26</v>
      </c>
      <c r="B577" s="31" t="s">
        <v>392</v>
      </c>
      <c r="C577" s="33" t="s">
        <v>1129</v>
      </c>
      <c r="D577" s="31" t="s">
        <v>5</v>
      </c>
      <c r="E577" s="31" t="s">
        <v>32</v>
      </c>
      <c r="F577" s="33" t="s">
        <v>3622</v>
      </c>
      <c r="G577" s="32"/>
      <c r="H577" s="32"/>
      <c r="I577" s="32"/>
      <c r="J577" s="32"/>
      <c r="K577" s="32"/>
      <c r="L577" s="32"/>
      <c r="M577" s="32"/>
      <c r="N577" s="32"/>
      <c r="O577" s="32"/>
      <c r="P577" s="32"/>
      <c r="Q577" s="32"/>
      <c r="R577" s="32"/>
      <c r="S577" s="32"/>
      <c r="T577" s="32"/>
      <c r="U577" s="32"/>
      <c r="V577" s="32"/>
      <c r="W577" s="32"/>
      <c r="X577" s="32"/>
      <c r="Y577" s="32"/>
      <c r="Z577" s="32"/>
    </row>
    <row r="578">
      <c r="A578" s="31" t="s">
        <v>26</v>
      </c>
      <c r="B578" s="31" t="s">
        <v>392</v>
      </c>
      <c r="C578" s="33" t="s">
        <v>1130</v>
      </c>
      <c r="D578" s="31" t="s">
        <v>5</v>
      </c>
      <c r="E578" s="31" t="s">
        <v>32</v>
      </c>
      <c r="F578" s="33" t="s">
        <v>3623</v>
      </c>
      <c r="G578" s="32"/>
      <c r="H578" s="32"/>
      <c r="I578" s="32"/>
      <c r="J578" s="32"/>
      <c r="K578" s="32"/>
      <c r="L578" s="32"/>
      <c r="M578" s="32"/>
      <c r="N578" s="32"/>
      <c r="O578" s="32"/>
      <c r="P578" s="32"/>
      <c r="Q578" s="32"/>
      <c r="R578" s="32"/>
      <c r="S578" s="32"/>
      <c r="T578" s="32"/>
      <c r="U578" s="32"/>
      <c r="V578" s="32"/>
      <c r="W578" s="32"/>
      <c r="X578" s="32"/>
      <c r="Y578" s="32"/>
      <c r="Z578" s="32"/>
    </row>
    <row r="579">
      <c r="A579" s="31" t="s">
        <v>26</v>
      </c>
      <c r="B579" s="31" t="s">
        <v>392</v>
      </c>
      <c r="C579" s="33" t="s">
        <v>1131</v>
      </c>
      <c r="D579" s="31" t="s">
        <v>5</v>
      </c>
      <c r="E579" s="31" t="s">
        <v>32</v>
      </c>
      <c r="F579" s="33" t="s">
        <v>3624</v>
      </c>
      <c r="G579" s="32"/>
      <c r="H579" s="32"/>
      <c r="I579" s="32"/>
      <c r="J579" s="32"/>
      <c r="K579" s="32"/>
      <c r="L579" s="32"/>
      <c r="M579" s="32"/>
      <c r="N579" s="32"/>
      <c r="O579" s="32"/>
      <c r="P579" s="32"/>
      <c r="Q579" s="32"/>
      <c r="R579" s="32"/>
      <c r="S579" s="32"/>
      <c r="T579" s="32"/>
      <c r="U579" s="32"/>
      <c r="V579" s="32"/>
      <c r="W579" s="32"/>
      <c r="X579" s="32"/>
      <c r="Y579" s="32"/>
      <c r="Z579" s="32"/>
    </row>
    <row r="580">
      <c r="A580" s="31" t="s">
        <v>26</v>
      </c>
      <c r="B580" s="31" t="s">
        <v>392</v>
      </c>
      <c r="C580" s="33" t="s">
        <v>1132</v>
      </c>
      <c r="D580" s="31" t="s">
        <v>5</v>
      </c>
      <c r="E580" s="31" t="s">
        <v>32</v>
      </c>
      <c r="F580" s="33" t="s">
        <v>3625</v>
      </c>
      <c r="G580" s="32"/>
      <c r="H580" s="32"/>
      <c r="I580" s="32"/>
      <c r="J580" s="32"/>
      <c r="K580" s="32"/>
      <c r="L580" s="32"/>
      <c r="M580" s="32"/>
      <c r="N580" s="32"/>
      <c r="O580" s="32"/>
      <c r="P580" s="32"/>
      <c r="Q580" s="32"/>
      <c r="R580" s="32"/>
      <c r="S580" s="32"/>
      <c r="T580" s="32"/>
      <c r="U580" s="32"/>
      <c r="V580" s="32"/>
      <c r="W580" s="32"/>
      <c r="X580" s="32"/>
      <c r="Y580" s="32"/>
      <c r="Z580" s="32"/>
    </row>
    <row r="581">
      <c r="A581" s="31" t="s">
        <v>26</v>
      </c>
      <c r="B581" s="31" t="s">
        <v>392</v>
      </c>
      <c r="C581" s="33" t="s">
        <v>409</v>
      </c>
      <c r="D581" s="31" t="s">
        <v>5</v>
      </c>
      <c r="E581" s="31" t="s">
        <v>32</v>
      </c>
      <c r="F581" s="33" t="s">
        <v>3626</v>
      </c>
      <c r="G581" s="32"/>
      <c r="H581" s="32"/>
      <c r="I581" s="32"/>
      <c r="J581" s="32"/>
      <c r="K581" s="32"/>
      <c r="L581" s="32"/>
      <c r="M581" s="32"/>
      <c r="N581" s="32"/>
      <c r="O581" s="32"/>
      <c r="P581" s="32"/>
      <c r="Q581" s="32"/>
      <c r="R581" s="32"/>
      <c r="S581" s="32"/>
      <c r="T581" s="32"/>
      <c r="U581" s="32"/>
      <c r="V581" s="32"/>
      <c r="W581" s="32"/>
      <c r="X581" s="32"/>
      <c r="Y581" s="32"/>
      <c r="Z581" s="32"/>
    </row>
    <row r="582">
      <c r="A582" s="31" t="s">
        <v>26</v>
      </c>
      <c r="B582" s="31" t="s">
        <v>392</v>
      </c>
      <c r="C582" s="33" t="s">
        <v>411</v>
      </c>
      <c r="D582" s="31" t="s">
        <v>5</v>
      </c>
      <c r="E582" s="31" t="s">
        <v>32</v>
      </c>
      <c r="F582" s="33" t="s">
        <v>3627</v>
      </c>
      <c r="G582" s="32"/>
      <c r="H582" s="32"/>
      <c r="I582" s="32"/>
      <c r="J582" s="32"/>
      <c r="K582" s="32"/>
      <c r="L582" s="32"/>
      <c r="M582" s="32"/>
      <c r="N582" s="32"/>
      <c r="O582" s="32"/>
      <c r="P582" s="32"/>
      <c r="Q582" s="32"/>
      <c r="R582" s="32"/>
      <c r="S582" s="32"/>
      <c r="T582" s="32"/>
      <c r="U582" s="32"/>
      <c r="V582" s="32"/>
      <c r="W582" s="32"/>
      <c r="X582" s="32"/>
      <c r="Y582" s="32"/>
      <c r="Z582" s="32"/>
    </row>
    <row r="583">
      <c r="A583" s="31" t="s">
        <v>26</v>
      </c>
      <c r="B583" s="31" t="s">
        <v>392</v>
      </c>
      <c r="C583" s="33" t="s">
        <v>413</v>
      </c>
      <c r="D583" s="31" t="s">
        <v>5</v>
      </c>
      <c r="E583" s="31" t="s">
        <v>32</v>
      </c>
      <c r="F583" s="33" t="s">
        <v>3628</v>
      </c>
      <c r="G583" s="32"/>
      <c r="H583" s="32"/>
      <c r="I583" s="32"/>
      <c r="J583" s="32"/>
      <c r="K583" s="32"/>
      <c r="L583" s="32"/>
      <c r="M583" s="32"/>
      <c r="N583" s="32"/>
      <c r="O583" s="32"/>
      <c r="P583" s="32"/>
      <c r="Q583" s="32"/>
      <c r="R583" s="32"/>
      <c r="S583" s="32"/>
      <c r="T583" s="32"/>
      <c r="U583" s="32"/>
      <c r="V583" s="32"/>
      <c r="W583" s="32"/>
      <c r="X583" s="32"/>
      <c r="Y583" s="32"/>
      <c r="Z583" s="32"/>
    </row>
    <row r="584">
      <c r="A584" s="31" t="s">
        <v>26</v>
      </c>
      <c r="B584" s="31" t="s">
        <v>392</v>
      </c>
      <c r="C584" s="33" t="s">
        <v>415</v>
      </c>
      <c r="D584" s="31" t="s">
        <v>5</v>
      </c>
      <c r="E584" s="31" t="s">
        <v>32</v>
      </c>
      <c r="F584" s="33" t="s">
        <v>3629</v>
      </c>
      <c r="G584" s="32"/>
      <c r="H584" s="32"/>
      <c r="I584" s="32"/>
      <c r="J584" s="32"/>
      <c r="K584" s="32"/>
      <c r="L584" s="32"/>
      <c r="M584" s="32"/>
      <c r="N584" s="32"/>
      <c r="O584" s="32"/>
      <c r="P584" s="32"/>
      <c r="Q584" s="32"/>
      <c r="R584" s="32"/>
      <c r="S584" s="32"/>
      <c r="T584" s="32"/>
      <c r="U584" s="32"/>
      <c r="V584" s="32"/>
      <c r="W584" s="32"/>
      <c r="X584" s="32"/>
      <c r="Y584" s="32"/>
      <c r="Z584" s="32"/>
    </row>
    <row r="585">
      <c r="A585" s="31" t="s">
        <v>26</v>
      </c>
      <c r="B585" s="31" t="s">
        <v>392</v>
      </c>
      <c r="C585" s="33" t="s">
        <v>417</v>
      </c>
      <c r="D585" s="31" t="s">
        <v>5</v>
      </c>
      <c r="E585" s="31" t="s">
        <v>32</v>
      </c>
      <c r="F585" s="33" t="s">
        <v>3630</v>
      </c>
      <c r="G585" s="32"/>
      <c r="H585" s="32"/>
      <c r="I585" s="32"/>
      <c r="J585" s="32"/>
      <c r="K585" s="32"/>
      <c r="L585" s="32"/>
      <c r="M585" s="32"/>
      <c r="N585" s="32"/>
      <c r="O585" s="32"/>
      <c r="P585" s="32"/>
      <c r="Q585" s="32"/>
      <c r="R585" s="32"/>
      <c r="S585" s="32"/>
      <c r="T585" s="32"/>
      <c r="U585" s="32"/>
      <c r="V585" s="32"/>
      <c r="W585" s="32"/>
      <c r="X585" s="32"/>
      <c r="Y585" s="32"/>
      <c r="Z585" s="32"/>
    </row>
    <row r="586">
      <c r="A586" s="31" t="s">
        <v>26</v>
      </c>
      <c r="B586" s="31" t="s">
        <v>392</v>
      </c>
      <c r="C586" s="33" t="s">
        <v>419</v>
      </c>
      <c r="D586" s="31" t="s">
        <v>5</v>
      </c>
      <c r="E586" s="31" t="s">
        <v>32</v>
      </c>
      <c r="F586" s="33" t="s">
        <v>3631</v>
      </c>
      <c r="G586" s="32"/>
      <c r="H586" s="32"/>
      <c r="I586" s="32"/>
      <c r="J586" s="32"/>
      <c r="K586" s="32"/>
      <c r="L586" s="32"/>
      <c r="M586" s="32"/>
      <c r="N586" s="32"/>
      <c r="O586" s="32"/>
      <c r="P586" s="32"/>
      <c r="Q586" s="32"/>
      <c r="R586" s="32"/>
      <c r="S586" s="32"/>
      <c r="T586" s="32"/>
      <c r="U586" s="32"/>
      <c r="V586" s="32"/>
      <c r="W586" s="32"/>
      <c r="X586" s="32"/>
      <c r="Y586" s="32"/>
      <c r="Z586" s="32"/>
    </row>
    <row r="587">
      <c r="A587" s="31" t="s">
        <v>26</v>
      </c>
      <c r="B587" s="31" t="s">
        <v>392</v>
      </c>
      <c r="C587" s="33" t="s">
        <v>421</v>
      </c>
      <c r="D587" s="31" t="s">
        <v>5</v>
      </c>
      <c r="E587" s="31" t="s">
        <v>32</v>
      </c>
      <c r="F587" s="33" t="s">
        <v>3632</v>
      </c>
      <c r="G587" s="32"/>
      <c r="H587" s="32"/>
      <c r="I587" s="32"/>
      <c r="J587" s="32"/>
      <c r="K587" s="32"/>
      <c r="L587" s="32"/>
      <c r="M587" s="32"/>
      <c r="N587" s="32"/>
      <c r="O587" s="32"/>
      <c r="P587" s="32"/>
      <c r="Q587" s="32"/>
      <c r="R587" s="32"/>
      <c r="S587" s="32"/>
      <c r="T587" s="32"/>
      <c r="U587" s="32"/>
      <c r="V587" s="32"/>
      <c r="W587" s="32"/>
      <c r="X587" s="32"/>
      <c r="Y587" s="32"/>
      <c r="Z587" s="32"/>
    </row>
    <row r="588">
      <c r="A588" s="31" t="s">
        <v>26</v>
      </c>
      <c r="B588" s="31" t="s">
        <v>392</v>
      </c>
      <c r="C588" s="33" t="s">
        <v>423</v>
      </c>
      <c r="D588" s="31" t="s">
        <v>5</v>
      </c>
      <c r="E588" s="31" t="s">
        <v>32</v>
      </c>
      <c r="F588" s="33" t="s">
        <v>3633</v>
      </c>
      <c r="G588" s="32"/>
      <c r="H588" s="32"/>
      <c r="I588" s="32"/>
      <c r="J588" s="32"/>
      <c r="K588" s="32"/>
      <c r="L588" s="32"/>
      <c r="M588" s="32"/>
      <c r="N588" s="32"/>
      <c r="O588" s="32"/>
      <c r="P588" s="32"/>
      <c r="Q588" s="32"/>
      <c r="R588" s="32"/>
      <c r="S588" s="32"/>
      <c r="T588" s="32"/>
      <c r="U588" s="32"/>
      <c r="V588" s="32"/>
      <c r="W588" s="32"/>
      <c r="X588" s="32"/>
      <c r="Y588" s="32"/>
      <c r="Z588" s="32"/>
    </row>
    <row r="589">
      <c r="A589" s="31" t="s">
        <v>26</v>
      </c>
      <c r="B589" s="31" t="s">
        <v>392</v>
      </c>
      <c r="C589" s="33" t="s">
        <v>425</v>
      </c>
      <c r="D589" s="31" t="s">
        <v>5</v>
      </c>
      <c r="E589" s="31" t="s">
        <v>32</v>
      </c>
      <c r="F589" s="33" t="s">
        <v>3634</v>
      </c>
      <c r="G589" s="32"/>
      <c r="H589" s="32"/>
      <c r="I589" s="32"/>
      <c r="J589" s="32"/>
      <c r="K589" s="32"/>
      <c r="L589" s="32"/>
      <c r="M589" s="32"/>
      <c r="N589" s="32"/>
      <c r="O589" s="32"/>
      <c r="P589" s="32"/>
      <c r="Q589" s="32"/>
      <c r="R589" s="32"/>
      <c r="S589" s="32"/>
      <c r="T589" s="32"/>
      <c r="U589" s="32"/>
      <c r="V589" s="32"/>
      <c r="W589" s="32"/>
      <c r="X589" s="32"/>
      <c r="Y589" s="32"/>
      <c r="Z589" s="32"/>
    </row>
    <row r="590">
      <c r="A590" s="31" t="s">
        <v>26</v>
      </c>
      <c r="B590" s="31" t="s">
        <v>392</v>
      </c>
      <c r="C590" s="33" t="s">
        <v>427</v>
      </c>
      <c r="D590" s="31" t="s">
        <v>5</v>
      </c>
      <c r="E590" s="31" t="s">
        <v>32</v>
      </c>
      <c r="F590" s="33" t="s">
        <v>3635</v>
      </c>
      <c r="G590" s="32"/>
      <c r="H590" s="32"/>
      <c r="I590" s="32"/>
      <c r="J590" s="32"/>
      <c r="K590" s="32"/>
      <c r="L590" s="32"/>
      <c r="M590" s="32"/>
      <c r="N590" s="32"/>
      <c r="O590" s="32"/>
      <c r="P590" s="32"/>
      <c r="Q590" s="32"/>
      <c r="R590" s="32"/>
      <c r="S590" s="32"/>
      <c r="T590" s="32"/>
      <c r="U590" s="32"/>
      <c r="V590" s="32"/>
      <c r="W590" s="32"/>
      <c r="X590" s="32"/>
      <c r="Y590" s="32"/>
      <c r="Z590" s="32"/>
    </row>
    <row r="591">
      <c r="A591" s="31" t="s">
        <v>26</v>
      </c>
      <c r="B591" s="31" t="s">
        <v>392</v>
      </c>
      <c r="C591" s="33" t="s">
        <v>429</v>
      </c>
      <c r="D591" s="31" t="s">
        <v>5</v>
      </c>
      <c r="E591" s="31" t="s">
        <v>32</v>
      </c>
      <c r="F591" s="33" t="s">
        <v>3636</v>
      </c>
      <c r="G591" s="32"/>
      <c r="H591" s="32"/>
      <c r="I591" s="32"/>
      <c r="J591" s="32"/>
      <c r="K591" s="32"/>
      <c r="L591" s="32"/>
      <c r="M591" s="32"/>
      <c r="N591" s="32"/>
      <c r="O591" s="32"/>
      <c r="P591" s="32"/>
      <c r="Q591" s="32"/>
      <c r="R591" s="32"/>
      <c r="S591" s="32"/>
      <c r="T591" s="32"/>
      <c r="U591" s="32"/>
      <c r="V591" s="32"/>
      <c r="W591" s="32"/>
      <c r="X591" s="32"/>
      <c r="Y591" s="32"/>
      <c r="Z591" s="32"/>
    </row>
    <row r="592">
      <c r="A592" s="31" t="s">
        <v>26</v>
      </c>
      <c r="B592" s="31" t="s">
        <v>392</v>
      </c>
      <c r="C592" s="33" t="s">
        <v>323</v>
      </c>
      <c r="D592" s="31" t="s">
        <v>5</v>
      </c>
      <c r="E592" s="31" t="s">
        <v>32</v>
      </c>
      <c r="F592" s="33" t="s">
        <v>3637</v>
      </c>
      <c r="G592" s="32"/>
      <c r="H592" s="32"/>
      <c r="I592" s="32"/>
      <c r="J592" s="32"/>
      <c r="K592" s="32"/>
      <c r="L592" s="32"/>
      <c r="M592" s="32"/>
      <c r="N592" s="32"/>
      <c r="O592" s="32"/>
      <c r="P592" s="32"/>
      <c r="Q592" s="32"/>
      <c r="R592" s="32"/>
      <c r="S592" s="32"/>
      <c r="T592" s="32"/>
      <c r="U592" s="32"/>
      <c r="V592" s="32"/>
      <c r="W592" s="32"/>
      <c r="X592" s="32"/>
      <c r="Y592" s="32"/>
      <c r="Z592" s="32"/>
    </row>
    <row r="593">
      <c r="A593" s="31" t="s">
        <v>26</v>
      </c>
      <c r="B593" s="31" t="s">
        <v>392</v>
      </c>
      <c r="C593" s="33" t="s">
        <v>432</v>
      </c>
      <c r="D593" s="31" t="s">
        <v>5</v>
      </c>
      <c r="E593" s="31" t="s">
        <v>32</v>
      </c>
      <c r="F593" s="33" t="s">
        <v>3638</v>
      </c>
      <c r="G593" s="32"/>
      <c r="H593" s="32"/>
      <c r="I593" s="32"/>
      <c r="J593" s="32"/>
      <c r="K593" s="32"/>
      <c r="L593" s="32"/>
      <c r="M593" s="32"/>
      <c r="N593" s="32"/>
      <c r="O593" s="32"/>
      <c r="P593" s="32"/>
      <c r="Q593" s="32"/>
      <c r="R593" s="32"/>
      <c r="S593" s="32"/>
      <c r="T593" s="32"/>
      <c r="U593" s="32"/>
      <c r="V593" s="32"/>
      <c r="W593" s="32"/>
      <c r="X593" s="32"/>
      <c r="Y593" s="32"/>
      <c r="Z593" s="32"/>
    </row>
    <row r="594">
      <c r="A594" s="31" t="s">
        <v>26</v>
      </c>
      <c r="B594" s="31" t="s">
        <v>392</v>
      </c>
      <c r="C594" s="33" t="s">
        <v>434</v>
      </c>
      <c r="D594" s="31" t="s">
        <v>5</v>
      </c>
      <c r="E594" s="31" t="s">
        <v>32</v>
      </c>
      <c r="F594" s="33" t="s">
        <v>3639</v>
      </c>
      <c r="G594" s="32"/>
      <c r="H594" s="32"/>
      <c r="I594" s="32"/>
      <c r="J594" s="32"/>
      <c r="K594" s="32"/>
      <c r="L594" s="32"/>
      <c r="M594" s="32"/>
      <c r="N594" s="32"/>
      <c r="O594" s="32"/>
      <c r="P594" s="32"/>
      <c r="Q594" s="32"/>
      <c r="R594" s="32"/>
      <c r="S594" s="32"/>
      <c r="T594" s="32"/>
      <c r="U594" s="32"/>
      <c r="V594" s="32"/>
      <c r="W594" s="32"/>
      <c r="X594" s="32"/>
      <c r="Y594" s="32"/>
      <c r="Z594" s="32"/>
    </row>
    <row r="595">
      <c r="A595" s="31" t="s">
        <v>26</v>
      </c>
      <c r="B595" s="31" t="s">
        <v>392</v>
      </c>
      <c r="C595" s="33" t="s">
        <v>436</v>
      </c>
      <c r="D595" s="31" t="s">
        <v>5</v>
      </c>
      <c r="E595" s="31" t="s">
        <v>32</v>
      </c>
      <c r="F595" s="33" t="s">
        <v>3640</v>
      </c>
      <c r="G595" s="32"/>
      <c r="H595" s="32"/>
      <c r="I595" s="32"/>
      <c r="J595" s="32"/>
      <c r="K595" s="32"/>
      <c r="L595" s="32"/>
      <c r="M595" s="32"/>
      <c r="N595" s="32"/>
      <c r="O595" s="32"/>
      <c r="P595" s="32"/>
      <c r="Q595" s="32"/>
      <c r="R595" s="32"/>
      <c r="S595" s="32"/>
      <c r="T595" s="32"/>
      <c r="U595" s="32"/>
      <c r="V595" s="32"/>
      <c r="W595" s="32"/>
      <c r="X595" s="32"/>
      <c r="Y595" s="32"/>
      <c r="Z595" s="32"/>
    </row>
    <row r="596">
      <c r="A596" s="31" t="s">
        <v>26</v>
      </c>
      <c r="B596" s="31" t="s">
        <v>392</v>
      </c>
      <c r="C596" s="33" t="s">
        <v>438</v>
      </c>
      <c r="D596" s="31" t="s">
        <v>5</v>
      </c>
      <c r="E596" s="31" t="s">
        <v>32</v>
      </c>
      <c r="F596" s="33" t="s">
        <v>3641</v>
      </c>
      <c r="G596" s="32"/>
      <c r="H596" s="32"/>
      <c r="I596" s="32"/>
      <c r="J596" s="32"/>
      <c r="K596" s="32"/>
      <c r="L596" s="32"/>
      <c r="M596" s="32"/>
      <c r="N596" s="32"/>
      <c r="O596" s="32"/>
      <c r="P596" s="32"/>
      <c r="Q596" s="32"/>
      <c r="R596" s="32"/>
      <c r="S596" s="32"/>
      <c r="T596" s="32"/>
      <c r="U596" s="32"/>
      <c r="V596" s="32"/>
      <c r="W596" s="32"/>
      <c r="X596" s="32"/>
      <c r="Y596" s="32"/>
      <c r="Z596" s="32"/>
    </row>
    <row r="597">
      <c r="A597" s="31" t="s">
        <v>26</v>
      </c>
      <c r="B597" s="31" t="s">
        <v>392</v>
      </c>
      <c r="C597" s="33" t="s">
        <v>440</v>
      </c>
      <c r="D597" s="31" t="s">
        <v>5</v>
      </c>
      <c r="E597" s="31" t="s">
        <v>32</v>
      </c>
      <c r="F597" s="33" t="s">
        <v>3642</v>
      </c>
      <c r="G597" s="32"/>
      <c r="H597" s="32"/>
      <c r="I597" s="32"/>
      <c r="J597" s="32"/>
      <c r="K597" s="32"/>
      <c r="L597" s="32"/>
      <c r="M597" s="32"/>
      <c r="N597" s="32"/>
      <c r="O597" s="32"/>
      <c r="P597" s="32"/>
      <c r="Q597" s="32"/>
      <c r="R597" s="32"/>
      <c r="S597" s="32"/>
      <c r="T597" s="32"/>
      <c r="U597" s="32"/>
      <c r="V597" s="32"/>
      <c r="W597" s="32"/>
      <c r="X597" s="32"/>
      <c r="Y597" s="32"/>
      <c r="Z597" s="32"/>
    </row>
    <row r="598">
      <c r="A598" s="31" t="s">
        <v>26</v>
      </c>
      <c r="B598" s="31" t="s">
        <v>392</v>
      </c>
      <c r="C598" s="33" t="s">
        <v>442</v>
      </c>
      <c r="D598" s="31" t="s">
        <v>5</v>
      </c>
      <c r="E598" s="31" t="s">
        <v>32</v>
      </c>
      <c r="F598" s="33" t="s">
        <v>3643</v>
      </c>
      <c r="G598" s="32"/>
      <c r="H598" s="32"/>
      <c r="I598" s="32"/>
      <c r="J598" s="32"/>
      <c r="K598" s="32"/>
      <c r="L598" s="32"/>
      <c r="M598" s="32"/>
      <c r="N598" s="32"/>
      <c r="O598" s="32"/>
      <c r="P598" s="32"/>
      <c r="Q598" s="32"/>
      <c r="R598" s="32"/>
      <c r="S598" s="32"/>
      <c r="T598" s="32"/>
      <c r="U598" s="32"/>
      <c r="V598" s="32"/>
      <c r="W598" s="32"/>
      <c r="X598" s="32"/>
      <c r="Y598" s="32"/>
      <c r="Z598" s="32"/>
    </row>
    <row r="599">
      <c r="A599" s="31" t="s">
        <v>26</v>
      </c>
      <c r="B599" s="31" t="s">
        <v>392</v>
      </c>
      <c r="C599" s="33" t="s">
        <v>444</v>
      </c>
      <c r="D599" s="31" t="s">
        <v>5</v>
      </c>
      <c r="E599" s="31" t="s">
        <v>32</v>
      </c>
      <c r="F599" s="33" t="s">
        <v>3644</v>
      </c>
      <c r="G599" s="32"/>
      <c r="H599" s="32"/>
      <c r="I599" s="32"/>
      <c r="J599" s="32"/>
      <c r="K599" s="32"/>
      <c r="L599" s="32"/>
      <c r="M599" s="32"/>
      <c r="N599" s="32"/>
      <c r="O599" s="32"/>
      <c r="P599" s="32"/>
      <c r="Q599" s="32"/>
      <c r="R599" s="32"/>
      <c r="S599" s="32"/>
      <c r="T599" s="32"/>
      <c r="U599" s="32"/>
      <c r="V599" s="32"/>
      <c r="W599" s="32"/>
      <c r="X599" s="32"/>
      <c r="Y599" s="32"/>
      <c r="Z599" s="32"/>
    </row>
    <row r="600">
      <c r="A600" s="31" t="s">
        <v>26</v>
      </c>
      <c r="B600" s="31" t="s">
        <v>392</v>
      </c>
      <c r="C600" s="33" t="s">
        <v>446</v>
      </c>
      <c r="D600" s="31" t="s">
        <v>5</v>
      </c>
      <c r="E600" s="31" t="s">
        <v>32</v>
      </c>
      <c r="F600" s="33" t="s">
        <v>3645</v>
      </c>
      <c r="G600" s="32"/>
      <c r="H600" s="32"/>
      <c r="I600" s="32"/>
      <c r="J600" s="32"/>
      <c r="K600" s="32"/>
      <c r="L600" s="32"/>
      <c r="M600" s="32"/>
      <c r="N600" s="32"/>
      <c r="O600" s="32"/>
      <c r="P600" s="32"/>
      <c r="Q600" s="32"/>
      <c r="R600" s="32"/>
      <c r="S600" s="32"/>
      <c r="T600" s="32"/>
      <c r="U600" s="32"/>
      <c r="V600" s="32"/>
      <c r="W600" s="32"/>
      <c r="X600" s="32"/>
      <c r="Y600" s="32"/>
      <c r="Z600" s="32"/>
    </row>
    <row r="601">
      <c r="A601" s="31" t="s">
        <v>26</v>
      </c>
      <c r="B601" s="31" t="s">
        <v>392</v>
      </c>
      <c r="C601" s="33" t="s">
        <v>448</v>
      </c>
      <c r="D601" s="31" t="s">
        <v>5</v>
      </c>
      <c r="E601" s="31" t="s">
        <v>32</v>
      </c>
      <c r="F601" s="33" t="s">
        <v>3646</v>
      </c>
      <c r="G601" s="32"/>
      <c r="H601" s="32"/>
      <c r="I601" s="32"/>
      <c r="J601" s="32"/>
      <c r="K601" s="32"/>
      <c r="L601" s="32"/>
      <c r="M601" s="32"/>
      <c r="N601" s="32"/>
      <c r="O601" s="32"/>
      <c r="P601" s="32"/>
      <c r="Q601" s="32"/>
      <c r="R601" s="32"/>
      <c r="S601" s="32"/>
      <c r="T601" s="32"/>
      <c r="U601" s="32"/>
      <c r="V601" s="32"/>
      <c r="W601" s="32"/>
      <c r="X601" s="32"/>
      <c r="Y601" s="32"/>
      <c r="Z601" s="32"/>
    </row>
    <row r="602">
      <c r="A602" s="31" t="s">
        <v>27</v>
      </c>
      <c r="B602" s="31" t="s">
        <v>389</v>
      </c>
      <c r="C602" s="33" t="s">
        <v>1129</v>
      </c>
      <c r="D602" s="31" t="s">
        <v>5</v>
      </c>
      <c r="E602" s="31" t="s">
        <v>32</v>
      </c>
      <c r="F602" s="33" t="s">
        <v>3647</v>
      </c>
      <c r="G602" s="32"/>
      <c r="H602" s="32"/>
      <c r="I602" s="32"/>
      <c r="J602" s="32"/>
      <c r="K602" s="32"/>
      <c r="L602" s="32"/>
      <c r="M602" s="32"/>
      <c r="N602" s="32"/>
      <c r="O602" s="32"/>
      <c r="P602" s="32"/>
      <c r="Q602" s="32"/>
      <c r="R602" s="32"/>
      <c r="S602" s="32"/>
      <c r="T602" s="32"/>
      <c r="U602" s="32"/>
      <c r="V602" s="32"/>
      <c r="W602" s="32"/>
      <c r="X602" s="32"/>
      <c r="Y602" s="32"/>
      <c r="Z602" s="32"/>
    </row>
    <row r="603">
      <c r="A603" s="31" t="s">
        <v>27</v>
      </c>
      <c r="B603" s="31" t="s">
        <v>389</v>
      </c>
      <c r="C603" s="33" t="s">
        <v>1130</v>
      </c>
      <c r="D603" s="31" t="s">
        <v>5</v>
      </c>
      <c r="E603" s="31" t="s">
        <v>32</v>
      </c>
      <c r="F603" s="33" t="s">
        <v>3648</v>
      </c>
      <c r="G603" s="32"/>
      <c r="H603" s="32"/>
      <c r="I603" s="32"/>
      <c r="J603" s="32"/>
      <c r="K603" s="32"/>
      <c r="L603" s="32"/>
      <c r="M603" s="32"/>
      <c r="N603" s="32"/>
      <c r="O603" s="32"/>
      <c r="P603" s="32"/>
      <c r="Q603" s="32"/>
      <c r="R603" s="32"/>
      <c r="S603" s="32"/>
      <c r="T603" s="32"/>
      <c r="U603" s="32"/>
      <c r="V603" s="32"/>
      <c r="W603" s="32"/>
      <c r="X603" s="32"/>
      <c r="Y603" s="32"/>
      <c r="Z603" s="32"/>
    </row>
    <row r="604">
      <c r="A604" s="31" t="s">
        <v>27</v>
      </c>
      <c r="B604" s="31" t="s">
        <v>389</v>
      </c>
      <c r="C604" s="33" t="s">
        <v>1131</v>
      </c>
      <c r="D604" s="31" t="s">
        <v>5</v>
      </c>
      <c r="E604" s="31" t="s">
        <v>32</v>
      </c>
      <c r="F604" s="33" t="s">
        <v>3649</v>
      </c>
      <c r="G604" s="32"/>
      <c r="H604" s="32"/>
      <c r="I604" s="32"/>
      <c r="J604" s="32"/>
      <c r="K604" s="32"/>
      <c r="L604" s="32"/>
      <c r="M604" s="32"/>
      <c r="N604" s="32"/>
      <c r="O604" s="32"/>
      <c r="P604" s="32"/>
      <c r="Q604" s="32"/>
      <c r="R604" s="32"/>
      <c r="S604" s="32"/>
      <c r="T604" s="32"/>
      <c r="U604" s="32"/>
      <c r="V604" s="32"/>
      <c r="W604" s="32"/>
      <c r="X604" s="32"/>
      <c r="Y604" s="32"/>
      <c r="Z604" s="32"/>
    </row>
    <row r="605">
      <c r="A605" s="31" t="s">
        <v>27</v>
      </c>
      <c r="B605" s="31" t="s">
        <v>389</v>
      </c>
      <c r="C605" s="33" t="s">
        <v>1132</v>
      </c>
      <c r="D605" s="31" t="s">
        <v>5</v>
      </c>
      <c r="E605" s="31" t="s">
        <v>32</v>
      </c>
      <c r="F605" s="33" t="s">
        <v>3650</v>
      </c>
      <c r="G605" s="32"/>
      <c r="H605" s="32"/>
      <c r="I605" s="32"/>
      <c r="J605" s="32"/>
      <c r="K605" s="32"/>
      <c r="L605" s="32"/>
      <c r="M605" s="32"/>
      <c r="N605" s="32"/>
      <c r="O605" s="32"/>
      <c r="P605" s="32"/>
      <c r="Q605" s="32"/>
      <c r="R605" s="32"/>
      <c r="S605" s="32"/>
      <c r="T605" s="32"/>
      <c r="U605" s="32"/>
      <c r="V605" s="32"/>
      <c r="W605" s="32"/>
      <c r="X605" s="32"/>
      <c r="Y605" s="32"/>
      <c r="Z605" s="32"/>
    </row>
    <row r="606">
      <c r="A606" s="31" t="s">
        <v>27</v>
      </c>
      <c r="B606" s="31" t="s">
        <v>389</v>
      </c>
      <c r="C606" s="33" t="s">
        <v>409</v>
      </c>
      <c r="D606" s="31" t="s">
        <v>5</v>
      </c>
      <c r="E606" s="31" t="s">
        <v>32</v>
      </c>
      <c r="F606" s="33" t="s">
        <v>3651</v>
      </c>
      <c r="G606" s="32"/>
      <c r="H606" s="32"/>
      <c r="I606" s="32"/>
      <c r="J606" s="32"/>
      <c r="K606" s="32"/>
      <c r="L606" s="32"/>
      <c r="M606" s="32"/>
      <c r="N606" s="32"/>
      <c r="O606" s="32"/>
      <c r="P606" s="32"/>
      <c r="Q606" s="32"/>
      <c r="R606" s="32"/>
      <c r="S606" s="32"/>
      <c r="T606" s="32"/>
      <c r="U606" s="32"/>
      <c r="V606" s="32"/>
      <c r="W606" s="32"/>
      <c r="X606" s="32"/>
      <c r="Y606" s="32"/>
      <c r="Z606" s="32"/>
    </row>
    <row r="607">
      <c r="A607" s="31" t="s">
        <v>27</v>
      </c>
      <c r="B607" s="31" t="s">
        <v>389</v>
      </c>
      <c r="C607" s="33" t="s">
        <v>411</v>
      </c>
      <c r="D607" s="31" t="s">
        <v>5</v>
      </c>
      <c r="E607" s="31" t="s">
        <v>32</v>
      </c>
      <c r="F607" s="33" t="s">
        <v>3652</v>
      </c>
      <c r="G607" s="32"/>
      <c r="H607" s="32"/>
      <c r="I607" s="32"/>
      <c r="J607" s="32"/>
      <c r="K607" s="32"/>
      <c r="L607" s="32"/>
      <c r="M607" s="32"/>
      <c r="N607" s="32"/>
      <c r="O607" s="32"/>
      <c r="P607" s="32"/>
      <c r="Q607" s="32"/>
      <c r="R607" s="32"/>
      <c r="S607" s="32"/>
      <c r="T607" s="32"/>
      <c r="U607" s="32"/>
      <c r="V607" s="32"/>
      <c r="W607" s="32"/>
      <c r="X607" s="32"/>
      <c r="Y607" s="32"/>
      <c r="Z607" s="32"/>
    </row>
    <row r="608">
      <c r="A608" s="31" t="s">
        <v>27</v>
      </c>
      <c r="B608" s="31" t="s">
        <v>389</v>
      </c>
      <c r="C608" s="33" t="s">
        <v>413</v>
      </c>
      <c r="D608" s="31" t="s">
        <v>5</v>
      </c>
      <c r="E608" s="31" t="s">
        <v>32</v>
      </c>
      <c r="F608" s="33" t="s">
        <v>3653</v>
      </c>
      <c r="G608" s="32"/>
      <c r="H608" s="32"/>
      <c r="I608" s="32"/>
      <c r="J608" s="32"/>
      <c r="K608" s="32"/>
      <c r="L608" s="32"/>
      <c r="M608" s="32"/>
      <c r="N608" s="32"/>
      <c r="O608" s="32"/>
      <c r="P608" s="32"/>
      <c r="Q608" s="32"/>
      <c r="R608" s="32"/>
      <c r="S608" s="32"/>
      <c r="T608" s="32"/>
      <c r="U608" s="32"/>
      <c r="V608" s="32"/>
      <c r="W608" s="32"/>
      <c r="X608" s="32"/>
      <c r="Y608" s="32"/>
      <c r="Z608" s="32"/>
    </row>
    <row r="609">
      <c r="A609" s="31" t="s">
        <v>27</v>
      </c>
      <c r="B609" s="31" t="s">
        <v>389</v>
      </c>
      <c r="C609" s="33" t="s">
        <v>415</v>
      </c>
      <c r="D609" s="31" t="s">
        <v>5</v>
      </c>
      <c r="E609" s="31" t="s">
        <v>32</v>
      </c>
      <c r="F609" s="33" t="s">
        <v>3654</v>
      </c>
      <c r="G609" s="32"/>
      <c r="H609" s="32"/>
      <c r="I609" s="32"/>
      <c r="J609" s="32"/>
      <c r="K609" s="32"/>
      <c r="L609" s="32"/>
      <c r="M609" s="32"/>
      <c r="N609" s="32"/>
      <c r="O609" s="32"/>
      <c r="P609" s="32"/>
      <c r="Q609" s="32"/>
      <c r="R609" s="32"/>
      <c r="S609" s="32"/>
      <c r="T609" s="32"/>
      <c r="U609" s="32"/>
      <c r="V609" s="32"/>
      <c r="W609" s="32"/>
      <c r="X609" s="32"/>
      <c r="Y609" s="32"/>
      <c r="Z609" s="32"/>
    </row>
    <row r="610">
      <c r="A610" s="31" t="s">
        <v>27</v>
      </c>
      <c r="B610" s="31" t="s">
        <v>389</v>
      </c>
      <c r="C610" s="33" t="s">
        <v>417</v>
      </c>
      <c r="D610" s="31" t="s">
        <v>5</v>
      </c>
      <c r="E610" s="31" t="s">
        <v>32</v>
      </c>
      <c r="F610" s="33" t="s">
        <v>3655</v>
      </c>
      <c r="G610" s="32"/>
      <c r="H610" s="32"/>
      <c r="I610" s="32"/>
      <c r="J610" s="32"/>
      <c r="K610" s="32"/>
      <c r="L610" s="32"/>
      <c r="M610" s="32"/>
      <c r="N610" s="32"/>
      <c r="O610" s="32"/>
      <c r="P610" s="32"/>
      <c r="Q610" s="32"/>
      <c r="R610" s="32"/>
      <c r="S610" s="32"/>
      <c r="T610" s="32"/>
      <c r="U610" s="32"/>
      <c r="V610" s="32"/>
      <c r="W610" s="32"/>
      <c r="X610" s="32"/>
      <c r="Y610" s="32"/>
      <c r="Z610" s="32"/>
    </row>
    <row r="611">
      <c r="A611" s="31" t="s">
        <v>27</v>
      </c>
      <c r="B611" s="31" t="s">
        <v>389</v>
      </c>
      <c r="C611" s="33" t="s">
        <v>419</v>
      </c>
      <c r="D611" s="31" t="s">
        <v>5</v>
      </c>
      <c r="E611" s="31" t="s">
        <v>32</v>
      </c>
      <c r="F611" s="33" t="s">
        <v>3656</v>
      </c>
      <c r="G611" s="32"/>
      <c r="H611" s="32"/>
      <c r="I611" s="32"/>
      <c r="J611" s="32"/>
      <c r="K611" s="32"/>
      <c r="L611" s="32"/>
      <c r="M611" s="32"/>
      <c r="N611" s="32"/>
      <c r="O611" s="32"/>
      <c r="P611" s="32"/>
      <c r="Q611" s="32"/>
      <c r="R611" s="32"/>
      <c r="S611" s="32"/>
      <c r="T611" s="32"/>
      <c r="U611" s="32"/>
      <c r="V611" s="32"/>
      <c r="W611" s="32"/>
      <c r="X611" s="32"/>
      <c r="Y611" s="32"/>
      <c r="Z611" s="32"/>
    </row>
    <row r="612">
      <c r="A612" s="31" t="s">
        <v>27</v>
      </c>
      <c r="B612" s="31" t="s">
        <v>389</v>
      </c>
      <c r="C612" s="33" t="s">
        <v>421</v>
      </c>
      <c r="D612" s="31" t="s">
        <v>5</v>
      </c>
      <c r="E612" s="31" t="s">
        <v>32</v>
      </c>
      <c r="F612" s="33" t="s">
        <v>3657</v>
      </c>
      <c r="G612" s="32"/>
      <c r="H612" s="32"/>
      <c r="I612" s="32"/>
      <c r="J612" s="32"/>
      <c r="K612" s="32"/>
      <c r="L612" s="32"/>
      <c r="M612" s="32"/>
      <c r="N612" s="32"/>
      <c r="O612" s="32"/>
      <c r="P612" s="32"/>
      <c r="Q612" s="32"/>
      <c r="R612" s="32"/>
      <c r="S612" s="32"/>
      <c r="T612" s="32"/>
      <c r="U612" s="32"/>
      <c r="V612" s="32"/>
      <c r="W612" s="32"/>
      <c r="X612" s="32"/>
      <c r="Y612" s="32"/>
      <c r="Z612" s="32"/>
    </row>
    <row r="613">
      <c r="A613" s="31" t="s">
        <v>27</v>
      </c>
      <c r="B613" s="31" t="s">
        <v>389</v>
      </c>
      <c r="C613" s="33" t="s">
        <v>423</v>
      </c>
      <c r="D613" s="31" t="s">
        <v>5</v>
      </c>
      <c r="E613" s="31" t="s">
        <v>32</v>
      </c>
      <c r="F613" s="33" t="s">
        <v>3658</v>
      </c>
      <c r="G613" s="32"/>
      <c r="H613" s="32"/>
      <c r="I613" s="32"/>
      <c r="J613" s="32"/>
      <c r="K613" s="32"/>
      <c r="L613" s="32"/>
      <c r="M613" s="32"/>
      <c r="N613" s="32"/>
      <c r="O613" s="32"/>
      <c r="P613" s="32"/>
      <c r="Q613" s="32"/>
      <c r="R613" s="32"/>
      <c r="S613" s="32"/>
      <c r="T613" s="32"/>
      <c r="U613" s="32"/>
      <c r="V613" s="32"/>
      <c r="W613" s="32"/>
      <c r="X613" s="32"/>
      <c r="Y613" s="32"/>
      <c r="Z613" s="32"/>
    </row>
    <row r="614">
      <c r="A614" s="31" t="s">
        <v>27</v>
      </c>
      <c r="B614" s="31" t="s">
        <v>389</v>
      </c>
      <c r="C614" s="33" t="s">
        <v>425</v>
      </c>
      <c r="D614" s="31" t="s">
        <v>5</v>
      </c>
      <c r="E614" s="31" t="s">
        <v>32</v>
      </c>
      <c r="F614" s="33" t="s">
        <v>3659</v>
      </c>
      <c r="G614" s="32"/>
      <c r="H614" s="32"/>
      <c r="I614" s="32"/>
      <c r="J614" s="32"/>
      <c r="K614" s="32"/>
      <c r="L614" s="32"/>
      <c r="M614" s="32"/>
      <c r="N614" s="32"/>
      <c r="O614" s="32"/>
      <c r="P614" s="32"/>
      <c r="Q614" s="32"/>
      <c r="R614" s="32"/>
      <c r="S614" s="32"/>
      <c r="T614" s="32"/>
      <c r="U614" s="32"/>
      <c r="V614" s="32"/>
      <c r="W614" s="32"/>
      <c r="X614" s="32"/>
      <c r="Y614" s="32"/>
      <c r="Z614" s="32"/>
    </row>
    <row r="615">
      <c r="A615" s="31" t="s">
        <v>27</v>
      </c>
      <c r="B615" s="31" t="s">
        <v>389</v>
      </c>
      <c r="C615" s="33" t="s">
        <v>427</v>
      </c>
      <c r="D615" s="31" t="s">
        <v>5</v>
      </c>
      <c r="E615" s="31" t="s">
        <v>32</v>
      </c>
      <c r="F615" s="33" t="s">
        <v>3660</v>
      </c>
      <c r="G615" s="32"/>
      <c r="H615" s="32"/>
      <c r="I615" s="32"/>
      <c r="J615" s="32"/>
      <c r="K615" s="32"/>
      <c r="L615" s="32"/>
      <c r="M615" s="32"/>
      <c r="N615" s="32"/>
      <c r="O615" s="32"/>
      <c r="P615" s="32"/>
      <c r="Q615" s="32"/>
      <c r="R615" s="32"/>
      <c r="S615" s="32"/>
      <c r="T615" s="32"/>
      <c r="U615" s="32"/>
      <c r="V615" s="32"/>
      <c r="W615" s="32"/>
      <c r="X615" s="32"/>
      <c r="Y615" s="32"/>
      <c r="Z615" s="32"/>
    </row>
    <row r="616">
      <c r="A616" s="31" t="s">
        <v>27</v>
      </c>
      <c r="B616" s="31" t="s">
        <v>389</v>
      </c>
      <c r="C616" s="33" t="s">
        <v>429</v>
      </c>
      <c r="D616" s="31" t="s">
        <v>5</v>
      </c>
      <c r="E616" s="31" t="s">
        <v>32</v>
      </c>
      <c r="F616" s="33" t="s">
        <v>3661</v>
      </c>
      <c r="G616" s="32"/>
      <c r="H616" s="32"/>
      <c r="I616" s="32"/>
      <c r="J616" s="32"/>
      <c r="K616" s="32"/>
      <c r="L616" s="32"/>
      <c r="M616" s="32"/>
      <c r="N616" s="32"/>
      <c r="O616" s="32"/>
      <c r="P616" s="32"/>
      <c r="Q616" s="32"/>
      <c r="R616" s="32"/>
      <c r="S616" s="32"/>
      <c r="T616" s="32"/>
      <c r="U616" s="32"/>
      <c r="V616" s="32"/>
      <c r="W616" s="32"/>
      <c r="X616" s="32"/>
      <c r="Y616" s="32"/>
      <c r="Z616" s="32"/>
    </row>
    <row r="617">
      <c r="A617" s="31" t="s">
        <v>27</v>
      </c>
      <c r="B617" s="31" t="s">
        <v>389</v>
      </c>
      <c r="C617" s="33" t="s">
        <v>323</v>
      </c>
      <c r="D617" s="31" t="s">
        <v>5</v>
      </c>
      <c r="E617" s="31" t="s">
        <v>32</v>
      </c>
      <c r="F617" s="33" t="s">
        <v>3662</v>
      </c>
      <c r="G617" s="32"/>
      <c r="H617" s="32"/>
      <c r="I617" s="32"/>
      <c r="J617" s="32"/>
      <c r="K617" s="32"/>
      <c r="L617" s="32"/>
      <c r="M617" s="32"/>
      <c r="N617" s="32"/>
      <c r="O617" s="32"/>
      <c r="P617" s="32"/>
      <c r="Q617" s="32"/>
      <c r="R617" s="32"/>
      <c r="S617" s="32"/>
      <c r="T617" s="32"/>
      <c r="U617" s="32"/>
      <c r="V617" s="32"/>
      <c r="W617" s="32"/>
      <c r="X617" s="32"/>
      <c r="Y617" s="32"/>
      <c r="Z617" s="32"/>
    </row>
    <row r="618">
      <c r="A618" s="31" t="s">
        <v>27</v>
      </c>
      <c r="B618" s="31" t="s">
        <v>389</v>
      </c>
      <c r="C618" s="33" t="s">
        <v>432</v>
      </c>
      <c r="D618" s="31" t="s">
        <v>5</v>
      </c>
      <c r="E618" s="31" t="s">
        <v>32</v>
      </c>
      <c r="F618" s="33" t="s">
        <v>3663</v>
      </c>
      <c r="G618" s="32"/>
      <c r="H618" s="32"/>
      <c r="I618" s="32"/>
      <c r="J618" s="32"/>
      <c r="K618" s="32"/>
      <c r="L618" s="32"/>
      <c r="M618" s="32"/>
      <c r="N618" s="32"/>
      <c r="O618" s="32"/>
      <c r="P618" s="32"/>
      <c r="Q618" s="32"/>
      <c r="R618" s="32"/>
      <c r="S618" s="32"/>
      <c r="T618" s="32"/>
      <c r="U618" s="32"/>
      <c r="V618" s="32"/>
      <c r="W618" s="32"/>
      <c r="X618" s="32"/>
      <c r="Y618" s="32"/>
      <c r="Z618" s="32"/>
    </row>
    <row r="619">
      <c r="A619" s="31" t="s">
        <v>27</v>
      </c>
      <c r="B619" s="31" t="s">
        <v>389</v>
      </c>
      <c r="C619" s="33" t="s">
        <v>434</v>
      </c>
      <c r="D619" s="31" t="s">
        <v>5</v>
      </c>
      <c r="E619" s="31" t="s">
        <v>32</v>
      </c>
      <c r="F619" s="33" t="s">
        <v>3664</v>
      </c>
      <c r="G619" s="32"/>
      <c r="H619" s="32"/>
      <c r="I619" s="32"/>
      <c r="J619" s="32"/>
      <c r="K619" s="32"/>
      <c r="L619" s="32"/>
      <c r="M619" s="32"/>
      <c r="N619" s="32"/>
      <c r="O619" s="32"/>
      <c r="P619" s="32"/>
      <c r="Q619" s="32"/>
      <c r="R619" s="32"/>
      <c r="S619" s="32"/>
      <c r="T619" s="32"/>
      <c r="U619" s="32"/>
      <c r="V619" s="32"/>
      <c r="W619" s="32"/>
      <c r="X619" s="32"/>
      <c r="Y619" s="32"/>
      <c r="Z619" s="32"/>
    </row>
    <row r="620">
      <c r="A620" s="31" t="s">
        <v>27</v>
      </c>
      <c r="B620" s="31" t="s">
        <v>389</v>
      </c>
      <c r="C620" s="33" t="s">
        <v>436</v>
      </c>
      <c r="D620" s="31" t="s">
        <v>5</v>
      </c>
      <c r="E620" s="31" t="s">
        <v>32</v>
      </c>
      <c r="F620" s="33" t="s">
        <v>3665</v>
      </c>
      <c r="G620" s="32"/>
      <c r="H620" s="32"/>
      <c r="I620" s="32"/>
      <c r="J620" s="32"/>
      <c r="K620" s="32"/>
      <c r="L620" s="32"/>
      <c r="M620" s="32"/>
      <c r="N620" s="32"/>
      <c r="O620" s="32"/>
      <c r="P620" s="32"/>
      <c r="Q620" s="32"/>
      <c r="R620" s="32"/>
      <c r="S620" s="32"/>
      <c r="T620" s="32"/>
      <c r="U620" s="32"/>
      <c r="V620" s="32"/>
      <c r="W620" s="32"/>
      <c r="X620" s="32"/>
      <c r="Y620" s="32"/>
      <c r="Z620" s="32"/>
    </row>
    <row r="621">
      <c r="A621" s="31" t="s">
        <v>27</v>
      </c>
      <c r="B621" s="31" t="s">
        <v>389</v>
      </c>
      <c r="C621" s="33" t="s">
        <v>438</v>
      </c>
      <c r="D621" s="31" t="s">
        <v>5</v>
      </c>
      <c r="E621" s="31" t="s">
        <v>32</v>
      </c>
      <c r="F621" s="33" t="s">
        <v>3666</v>
      </c>
      <c r="G621" s="32"/>
      <c r="H621" s="32"/>
      <c r="I621" s="32"/>
      <c r="J621" s="32"/>
      <c r="K621" s="32"/>
      <c r="L621" s="32"/>
      <c r="M621" s="32"/>
      <c r="N621" s="32"/>
      <c r="O621" s="32"/>
      <c r="P621" s="32"/>
      <c r="Q621" s="32"/>
      <c r="R621" s="32"/>
      <c r="S621" s="32"/>
      <c r="T621" s="32"/>
      <c r="U621" s="32"/>
      <c r="V621" s="32"/>
      <c r="W621" s="32"/>
      <c r="X621" s="32"/>
      <c r="Y621" s="32"/>
      <c r="Z621" s="32"/>
    </row>
    <row r="622">
      <c r="A622" s="31" t="s">
        <v>27</v>
      </c>
      <c r="B622" s="31" t="s">
        <v>389</v>
      </c>
      <c r="C622" s="33" t="s">
        <v>440</v>
      </c>
      <c r="D622" s="31" t="s">
        <v>5</v>
      </c>
      <c r="E622" s="31" t="s">
        <v>32</v>
      </c>
      <c r="F622" s="33" t="s">
        <v>3667</v>
      </c>
      <c r="G622" s="32"/>
      <c r="H622" s="32"/>
      <c r="I622" s="32"/>
      <c r="J622" s="32"/>
      <c r="K622" s="32"/>
      <c r="L622" s="32"/>
      <c r="M622" s="32"/>
      <c r="N622" s="32"/>
      <c r="O622" s="32"/>
      <c r="P622" s="32"/>
      <c r="Q622" s="32"/>
      <c r="R622" s="32"/>
      <c r="S622" s="32"/>
      <c r="T622" s="32"/>
      <c r="U622" s="32"/>
      <c r="V622" s="32"/>
      <c r="W622" s="32"/>
      <c r="X622" s="32"/>
      <c r="Y622" s="32"/>
      <c r="Z622" s="32"/>
    </row>
    <row r="623">
      <c r="A623" s="31" t="s">
        <v>27</v>
      </c>
      <c r="B623" s="31" t="s">
        <v>389</v>
      </c>
      <c r="C623" s="33" t="s">
        <v>442</v>
      </c>
      <c r="D623" s="31" t="s">
        <v>5</v>
      </c>
      <c r="E623" s="31" t="s">
        <v>32</v>
      </c>
      <c r="F623" s="33" t="s">
        <v>3668</v>
      </c>
      <c r="G623" s="32"/>
      <c r="H623" s="32"/>
      <c r="I623" s="32"/>
      <c r="J623" s="32"/>
      <c r="K623" s="32"/>
      <c r="L623" s="32"/>
      <c r="M623" s="32"/>
      <c r="N623" s="32"/>
      <c r="O623" s="32"/>
      <c r="P623" s="32"/>
      <c r="Q623" s="32"/>
      <c r="R623" s="32"/>
      <c r="S623" s="32"/>
      <c r="T623" s="32"/>
      <c r="U623" s="32"/>
      <c r="V623" s="32"/>
      <c r="W623" s="32"/>
      <c r="X623" s="32"/>
      <c r="Y623" s="32"/>
      <c r="Z623" s="32"/>
    </row>
    <row r="624">
      <c r="A624" s="31" t="s">
        <v>27</v>
      </c>
      <c r="B624" s="31" t="s">
        <v>389</v>
      </c>
      <c r="C624" s="33" t="s">
        <v>444</v>
      </c>
      <c r="D624" s="31" t="s">
        <v>5</v>
      </c>
      <c r="E624" s="31" t="s">
        <v>32</v>
      </c>
      <c r="F624" s="33" t="s">
        <v>3669</v>
      </c>
      <c r="G624" s="32"/>
      <c r="H624" s="32"/>
      <c r="I624" s="32"/>
      <c r="J624" s="32"/>
      <c r="K624" s="32"/>
      <c r="L624" s="32"/>
      <c r="M624" s="32"/>
      <c r="N624" s="32"/>
      <c r="O624" s="32"/>
      <c r="P624" s="32"/>
      <c r="Q624" s="32"/>
      <c r="R624" s="32"/>
      <c r="S624" s="32"/>
      <c r="T624" s="32"/>
      <c r="U624" s="32"/>
      <c r="V624" s="32"/>
      <c r="W624" s="32"/>
      <c r="X624" s="32"/>
      <c r="Y624" s="32"/>
      <c r="Z624" s="32"/>
    </row>
    <row r="625">
      <c r="A625" s="31" t="s">
        <v>27</v>
      </c>
      <c r="B625" s="31" t="s">
        <v>389</v>
      </c>
      <c r="C625" s="33" t="s">
        <v>446</v>
      </c>
      <c r="D625" s="31" t="s">
        <v>5</v>
      </c>
      <c r="E625" s="31" t="s">
        <v>32</v>
      </c>
      <c r="F625" s="33" t="s">
        <v>3670</v>
      </c>
      <c r="G625" s="32"/>
      <c r="H625" s="32"/>
      <c r="I625" s="32"/>
      <c r="J625" s="32"/>
      <c r="K625" s="32"/>
      <c r="L625" s="32"/>
      <c r="M625" s="32"/>
      <c r="N625" s="32"/>
      <c r="O625" s="32"/>
      <c r="P625" s="32"/>
      <c r="Q625" s="32"/>
      <c r="R625" s="32"/>
      <c r="S625" s="32"/>
      <c r="T625" s="32"/>
      <c r="U625" s="32"/>
      <c r="V625" s="32"/>
      <c r="W625" s="32"/>
      <c r="X625" s="32"/>
      <c r="Y625" s="32"/>
      <c r="Z625" s="32"/>
    </row>
    <row r="626">
      <c r="A626" s="31" t="s">
        <v>27</v>
      </c>
      <c r="B626" s="31" t="s">
        <v>389</v>
      </c>
      <c r="C626" s="33" t="s">
        <v>448</v>
      </c>
      <c r="D626" s="31" t="s">
        <v>5</v>
      </c>
      <c r="E626" s="31" t="s">
        <v>32</v>
      </c>
      <c r="F626" s="33" t="s">
        <v>3671</v>
      </c>
      <c r="G626" s="32"/>
      <c r="H626" s="32"/>
      <c r="I626" s="32"/>
      <c r="J626" s="32"/>
      <c r="K626" s="32"/>
      <c r="L626" s="32"/>
      <c r="M626" s="32"/>
      <c r="N626" s="32"/>
      <c r="O626" s="32"/>
      <c r="P626" s="32"/>
      <c r="Q626" s="32"/>
      <c r="R626" s="32"/>
      <c r="S626" s="32"/>
      <c r="T626" s="32"/>
      <c r="U626" s="32"/>
      <c r="V626" s="32"/>
      <c r="W626" s="32"/>
      <c r="X626" s="32"/>
      <c r="Y626" s="32"/>
      <c r="Z626" s="32"/>
    </row>
    <row r="627">
      <c r="A627" s="31" t="s">
        <v>28</v>
      </c>
      <c r="B627" s="31" t="s">
        <v>391</v>
      </c>
      <c r="C627" s="33" t="s">
        <v>1129</v>
      </c>
      <c r="D627" s="31" t="s">
        <v>5</v>
      </c>
      <c r="E627" s="31" t="s">
        <v>32</v>
      </c>
      <c r="F627" s="33" t="s">
        <v>3672</v>
      </c>
      <c r="G627" s="32"/>
      <c r="H627" s="32"/>
      <c r="I627" s="32"/>
      <c r="J627" s="32"/>
      <c r="K627" s="32"/>
      <c r="L627" s="32"/>
      <c r="M627" s="32"/>
      <c r="N627" s="32"/>
      <c r="O627" s="32"/>
      <c r="P627" s="32"/>
      <c r="Q627" s="32"/>
      <c r="R627" s="32"/>
      <c r="S627" s="32"/>
      <c r="T627" s="32"/>
      <c r="U627" s="32"/>
      <c r="V627" s="32"/>
      <c r="W627" s="32"/>
      <c r="X627" s="32"/>
      <c r="Y627" s="32"/>
      <c r="Z627" s="32"/>
    </row>
    <row r="628">
      <c r="A628" s="31" t="s">
        <v>28</v>
      </c>
      <c r="B628" s="31" t="s">
        <v>391</v>
      </c>
      <c r="C628" s="33" t="s">
        <v>1130</v>
      </c>
      <c r="D628" s="31" t="s">
        <v>5</v>
      </c>
      <c r="E628" s="31" t="s">
        <v>32</v>
      </c>
      <c r="F628" s="33" t="s">
        <v>3673</v>
      </c>
      <c r="G628" s="32"/>
      <c r="H628" s="32"/>
      <c r="I628" s="32"/>
      <c r="J628" s="32"/>
      <c r="K628" s="32"/>
      <c r="L628" s="32"/>
      <c r="M628" s="32"/>
      <c r="N628" s="32"/>
      <c r="O628" s="32"/>
      <c r="P628" s="32"/>
      <c r="Q628" s="32"/>
      <c r="R628" s="32"/>
      <c r="S628" s="32"/>
      <c r="T628" s="32"/>
      <c r="U628" s="32"/>
      <c r="V628" s="32"/>
      <c r="W628" s="32"/>
      <c r="X628" s="32"/>
      <c r="Y628" s="32"/>
      <c r="Z628" s="32"/>
    </row>
    <row r="629">
      <c r="A629" s="31" t="s">
        <v>28</v>
      </c>
      <c r="B629" s="31" t="s">
        <v>391</v>
      </c>
      <c r="C629" s="33" t="s">
        <v>1131</v>
      </c>
      <c r="D629" s="31" t="s">
        <v>5</v>
      </c>
      <c r="E629" s="31" t="s">
        <v>32</v>
      </c>
      <c r="F629" s="33" t="s">
        <v>3674</v>
      </c>
      <c r="G629" s="32"/>
      <c r="H629" s="32"/>
      <c r="I629" s="32"/>
      <c r="J629" s="32"/>
      <c r="K629" s="32"/>
      <c r="L629" s="32"/>
      <c r="M629" s="32"/>
      <c r="N629" s="32"/>
      <c r="O629" s="32"/>
      <c r="P629" s="32"/>
      <c r="Q629" s="32"/>
      <c r="R629" s="32"/>
      <c r="S629" s="32"/>
      <c r="T629" s="32"/>
      <c r="U629" s="32"/>
      <c r="V629" s="32"/>
      <c r="W629" s="32"/>
      <c r="X629" s="32"/>
      <c r="Y629" s="32"/>
      <c r="Z629" s="32"/>
    </row>
    <row r="630">
      <c r="A630" s="31" t="s">
        <v>28</v>
      </c>
      <c r="B630" s="31" t="s">
        <v>391</v>
      </c>
      <c r="C630" s="33" t="s">
        <v>1132</v>
      </c>
      <c r="D630" s="31" t="s">
        <v>5</v>
      </c>
      <c r="E630" s="31" t="s">
        <v>32</v>
      </c>
      <c r="F630" s="33" t="s">
        <v>3675</v>
      </c>
      <c r="G630" s="32"/>
      <c r="H630" s="32"/>
      <c r="I630" s="32"/>
      <c r="J630" s="32"/>
      <c r="K630" s="32"/>
      <c r="L630" s="32"/>
      <c r="M630" s="32"/>
      <c r="N630" s="32"/>
      <c r="O630" s="32"/>
      <c r="P630" s="32"/>
      <c r="Q630" s="32"/>
      <c r="R630" s="32"/>
      <c r="S630" s="32"/>
      <c r="T630" s="32"/>
      <c r="U630" s="32"/>
      <c r="V630" s="32"/>
      <c r="W630" s="32"/>
      <c r="X630" s="32"/>
      <c r="Y630" s="32"/>
      <c r="Z630" s="32"/>
    </row>
    <row r="631">
      <c r="A631" s="31" t="s">
        <v>28</v>
      </c>
      <c r="B631" s="31" t="s">
        <v>391</v>
      </c>
      <c r="C631" s="33" t="s">
        <v>409</v>
      </c>
      <c r="D631" s="31" t="s">
        <v>5</v>
      </c>
      <c r="E631" s="31" t="s">
        <v>32</v>
      </c>
      <c r="F631" s="33" t="s">
        <v>3676</v>
      </c>
      <c r="G631" s="32"/>
      <c r="H631" s="32"/>
      <c r="I631" s="32"/>
      <c r="J631" s="32"/>
      <c r="K631" s="32"/>
      <c r="L631" s="32"/>
      <c r="M631" s="32"/>
      <c r="N631" s="32"/>
      <c r="O631" s="32"/>
      <c r="P631" s="32"/>
      <c r="Q631" s="32"/>
      <c r="R631" s="32"/>
      <c r="S631" s="32"/>
      <c r="T631" s="32"/>
      <c r="U631" s="32"/>
      <c r="V631" s="32"/>
      <c r="W631" s="32"/>
      <c r="X631" s="32"/>
      <c r="Y631" s="32"/>
      <c r="Z631" s="32"/>
    </row>
    <row r="632">
      <c r="A632" s="31" t="s">
        <v>28</v>
      </c>
      <c r="B632" s="31" t="s">
        <v>391</v>
      </c>
      <c r="C632" s="33" t="s">
        <v>411</v>
      </c>
      <c r="D632" s="31" t="s">
        <v>5</v>
      </c>
      <c r="E632" s="31" t="s">
        <v>32</v>
      </c>
      <c r="F632" s="33" t="s">
        <v>3677</v>
      </c>
      <c r="G632" s="32"/>
      <c r="H632" s="32"/>
      <c r="I632" s="32"/>
      <c r="J632" s="32"/>
      <c r="K632" s="32"/>
      <c r="L632" s="32"/>
      <c r="M632" s="32"/>
      <c r="N632" s="32"/>
      <c r="O632" s="32"/>
      <c r="P632" s="32"/>
      <c r="Q632" s="32"/>
      <c r="R632" s="32"/>
      <c r="S632" s="32"/>
      <c r="T632" s="32"/>
      <c r="U632" s="32"/>
      <c r="V632" s="32"/>
      <c r="W632" s="32"/>
      <c r="X632" s="32"/>
      <c r="Y632" s="32"/>
      <c r="Z632" s="32"/>
    </row>
    <row r="633">
      <c r="A633" s="31" t="s">
        <v>28</v>
      </c>
      <c r="B633" s="31" t="s">
        <v>391</v>
      </c>
      <c r="C633" s="33" t="s">
        <v>413</v>
      </c>
      <c r="D633" s="31" t="s">
        <v>5</v>
      </c>
      <c r="E633" s="31" t="s">
        <v>32</v>
      </c>
      <c r="F633" s="33" t="s">
        <v>3678</v>
      </c>
      <c r="G633" s="32"/>
      <c r="H633" s="32"/>
      <c r="I633" s="32"/>
      <c r="J633" s="32"/>
      <c r="K633" s="32"/>
      <c r="L633" s="32"/>
      <c r="M633" s="32"/>
      <c r="N633" s="32"/>
      <c r="O633" s="32"/>
      <c r="P633" s="32"/>
      <c r="Q633" s="32"/>
      <c r="R633" s="32"/>
      <c r="S633" s="32"/>
      <c r="T633" s="32"/>
      <c r="U633" s="32"/>
      <c r="V633" s="32"/>
      <c r="W633" s="32"/>
      <c r="X633" s="32"/>
      <c r="Y633" s="32"/>
      <c r="Z633" s="32"/>
    </row>
    <row r="634">
      <c r="A634" s="31" t="s">
        <v>28</v>
      </c>
      <c r="B634" s="31" t="s">
        <v>391</v>
      </c>
      <c r="C634" s="33" t="s">
        <v>415</v>
      </c>
      <c r="D634" s="31" t="s">
        <v>5</v>
      </c>
      <c r="E634" s="31" t="s">
        <v>32</v>
      </c>
      <c r="F634" s="33" t="s">
        <v>3679</v>
      </c>
      <c r="G634" s="32"/>
      <c r="H634" s="32"/>
      <c r="I634" s="32"/>
      <c r="J634" s="32"/>
      <c r="K634" s="32"/>
      <c r="L634" s="32"/>
      <c r="M634" s="32"/>
      <c r="N634" s="32"/>
      <c r="O634" s="32"/>
      <c r="P634" s="32"/>
      <c r="Q634" s="32"/>
      <c r="R634" s="32"/>
      <c r="S634" s="32"/>
      <c r="T634" s="32"/>
      <c r="U634" s="32"/>
      <c r="V634" s="32"/>
      <c r="W634" s="32"/>
      <c r="X634" s="32"/>
      <c r="Y634" s="32"/>
      <c r="Z634" s="32"/>
    </row>
    <row r="635">
      <c r="A635" s="31" t="s">
        <v>28</v>
      </c>
      <c r="B635" s="31" t="s">
        <v>391</v>
      </c>
      <c r="C635" s="33" t="s">
        <v>417</v>
      </c>
      <c r="D635" s="31" t="s">
        <v>5</v>
      </c>
      <c r="E635" s="31" t="s">
        <v>32</v>
      </c>
      <c r="F635" s="33" t="s">
        <v>3680</v>
      </c>
      <c r="G635" s="32"/>
      <c r="H635" s="32"/>
      <c r="I635" s="32"/>
      <c r="J635" s="32"/>
      <c r="K635" s="32"/>
      <c r="L635" s="32"/>
      <c r="M635" s="32"/>
      <c r="N635" s="32"/>
      <c r="O635" s="32"/>
      <c r="P635" s="32"/>
      <c r="Q635" s="32"/>
      <c r="R635" s="32"/>
      <c r="S635" s="32"/>
      <c r="T635" s="32"/>
      <c r="U635" s="32"/>
      <c r="V635" s="32"/>
      <c r="W635" s="32"/>
      <c r="X635" s="32"/>
      <c r="Y635" s="32"/>
      <c r="Z635" s="32"/>
    </row>
    <row r="636">
      <c r="A636" s="31" t="s">
        <v>28</v>
      </c>
      <c r="B636" s="31" t="s">
        <v>391</v>
      </c>
      <c r="C636" s="33" t="s">
        <v>419</v>
      </c>
      <c r="D636" s="31" t="s">
        <v>5</v>
      </c>
      <c r="E636" s="31" t="s">
        <v>32</v>
      </c>
      <c r="F636" s="33" t="s">
        <v>3681</v>
      </c>
      <c r="G636" s="32"/>
      <c r="H636" s="32"/>
      <c r="I636" s="32"/>
      <c r="J636" s="32"/>
      <c r="K636" s="32"/>
      <c r="L636" s="32"/>
      <c r="M636" s="32"/>
      <c r="N636" s="32"/>
      <c r="O636" s="32"/>
      <c r="P636" s="32"/>
      <c r="Q636" s="32"/>
      <c r="R636" s="32"/>
      <c r="S636" s="32"/>
      <c r="T636" s="32"/>
      <c r="U636" s="32"/>
      <c r="V636" s="32"/>
      <c r="W636" s="32"/>
      <c r="X636" s="32"/>
      <c r="Y636" s="32"/>
      <c r="Z636" s="32"/>
    </row>
    <row r="637">
      <c r="A637" s="31" t="s">
        <v>28</v>
      </c>
      <c r="B637" s="31" t="s">
        <v>391</v>
      </c>
      <c r="C637" s="33" t="s">
        <v>421</v>
      </c>
      <c r="D637" s="31" t="s">
        <v>5</v>
      </c>
      <c r="E637" s="31" t="s">
        <v>32</v>
      </c>
      <c r="F637" s="33" t="s">
        <v>3682</v>
      </c>
      <c r="G637" s="32"/>
      <c r="H637" s="32"/>
      <c r="I637" s="32"/>
      <c r="J637" s="32"/>
      <c r="K637" s="32"/>
      <c r="L637" s="32"/>
      <c r="M637" s="32"/>
      <c r="N637" s="32"/>
      <c r="O637" s="32"/>
      <c r="P637" s="32"/>
      <c r="Q637" s="32"/>
      <c r="R637" s="32"/>
      <c r="S637" s="32"/>
      <c r="T637" s="32"/>
      <c r="U637" s="32"/>
      <c r="V637" s="32"/>
      <c r="W637" s="32"/>
      <c r="X637" s="32"/>
      <c r="Y637" s="32"/>
      <c r="Z637" s="32"/>
    </row>
    <row r="638">
      <c r="A638" s="31" t="s">
        <v>28</v>
      </c>
      <c r="B638" s="31" t="s">
        <v>391</v>
      </c>
      <c r="C638" s="33" t="s">
        <v>423</v>
      </c>
      <c r="D638" s="31" t="s">
        <v>5</v>
      </c>
      <c r="E638" s="31" t="s">
        <v>32</v>
      </c>
      <c r="F638" s="33" t="s">
        <v>3683</v>
      </c>
      <c r="G638" s="32"/>
      <c r="H638" s="32"/>
      <c r="I638" s="32"/>
      <c r="J638" s="32"/>
      <c r="K638" s="32"/>
      <c r="L638" s="32"/>
      <c r="M638" s="32"/>
      <c r="N638" s="32"/>
      <c r="O638" s="32"/>
      <c r="P638" s="32"/>
      <c r="Q638" s="32"/>
      <c r="R638" s="32"/>
      <c r="S638" s="32"/>
      <c r="T638" s="32"/>
      <c r="U638" s="32"/>
      <c r="V638" s="32"/>
      <c r="W638" s="32"/>
      <c r="X638" s="32"/>
      <c r="Y638" s="32"/>
      <c r="Z638" s="32"/>
    </row>
    <row r="639">
      <c r="A639" s="31" t="s">
        <v>28</v>
      </c>
      <c r="B639" s="31" t="s">
        <v>391</v>
      </c>
      <c r="C639" s="33" t="s">
        <v>425</v>
      </c>
      <c r="D639" s="31" t="s">
        <v>5</v>
      </c>
      <c r="E639" s="31" t="s">
        <v>32</v>
      </c>
      <c r="F639" s="33" t="s">
        <v>3684</v>
      </c>
      <c r="G639" s="32"/>
      <c r="H639" s="32"/>
      <c r="I639" s="32"/>
      <c r="J639" s="32"/>
      <c r="K639" s="32"/>
      <c r="L639" s="32"/>
      <c r="M639" s="32"/>
      <c r="N639" s="32"/>
      <c r="O639" s="32"/>
      <c r="P639" s="32"/>
      <c r="Q639" s="32"/>
      <c r="R639" s="32"/>
      <c r="S639" s="32"/>
      <c r="T639" s="32"/>
      <c r="U639" s="32"/>
      <c r="V639" s="32"/>
      <c r="W639" s="32"/>
      <c r="X639" s="32"/>
      <c r="Y639" s="32"/>
      <c r="Z639" s="32"/>
    </row>
    <row r="640">
      <c r="A640" s="31" t="s">
        <v>28</v>
      </c>
      <c r="B640" s="31" t="s">
        <v>391</v>
      </c>
      <c r="C640" s="33" t="s">
        <v>427</v>
      </c>
      <c r="D640" s="31" t="s">
        <v>5</v>
      </c>
      <c r="E640" s="31" t="s">
        <v>32</v>
      </c>
      <c r="F640" s="33" t="s">
        <v>3685</v>
      </c>
      <c r="G640" s="32"/>
      <c r="H640" s="32"/>
      <c r="I640" s="32"/>
      <c r="J640" s="32"/>
      <c r="K640" s="32"/>
      <c r="L640" s="32"/>
      <c r="M640" s="32"/>
      <c r="N640" s="32"/>
      <c r="O640" s="32"/>
      <c r="P640" s="32"/>
      <c r="Q640" s="32"/>
      <c r="R640" s="32"/>
      <c r="S640" s="32"/>
      <c r="T640" s="32"/>
      <c r="U640" s="32"/>
      <c r="V640" s="32"/>
      <c r="W640" s="32"/>
      <c r="X640" s="32"/>
      <c r="Y640" s="32"/>
      <c r="Z640" s="32"/>
    </row>
    <row r="641">
      <c r="A641" s="31" t="s">
        <v>28</v>
      </c>
      <c r="B641" s="31" t="s">
        <v>391</v>
      </c>
      <c r="C641" s="33" t="s">
        <v>429</v>
      </c>
      <c r="D641" s="31" t="s">
        <v>5</v>
      </c>
      <c r="E641" s="31" t="s">
        <v>32</v>
      </c>
      <c r="F641" s="33" t="s">
        <v>3686</v>
      </c>
      <c r="G641" s="32"/>
      <c r="H641" s="32"/>
      <c r="I641" s="32"/>
      <c r="J641" s="32"/>
      <c r="K641" s="32"/>
      <c r="L641" s="32"/>
      <c r="M641" s="32"/>
      <c r="N641" s="32"/>
      <c r="O641" s="32"/>
      <c r="P641" s="32"/>
      <c r="Q641" s="32"/>
      <c r="R641" s="32"/>
      <c r="S641" s="32"/>
      <c r="T641" s="32"/>
      <c r="U641" s="32"/>
      <c r="V641" s="32"/>
      <c r="W641" s="32"/>
      <c r="X641" s="32"/>
      <c r="Y641" s="32"/>
      <c r="Z641" s="32"/>
    </row>
    <row r="642">
      <c r="A642" s="31" t="s">
        <v>28</v>
      </c>
      <c r="B642" s="31" t="s">
        <v>391</v>
      </c>
      <c r="C642" s="33" t="s">
        <v>323</v>
      </c>
      <c r="D642" s="31" t="s">
        <v>5</v>
      </c>
      <c r="E642" s="31" t="s">
        <v>32</v>
      </c>
      <c r="F642" s="33" t="s">
        <v>3687</v>
      </c>
      <c r="G642" s="32"/>
      <c r="H642" s="32"/>
      <c r="I642" s="32"/>
      <c r="J642" s="32"/>
      <c r="K642" s="32"/>
      <c r="L642" s="32"/>
      <c r="M642" s="32"/>
      <c r="N642" s="32"/>
      <c r="O642" s="32"/>
      <c r="P642" s="32"/>
      <c r="Q642" s="32"/>
      <c r="R642" s="32"/>
      <c r="S642" s="32"/>
      <c r="T642" s="32"/>
      <c r="U642" s="32"/>
      <c r="V642" s="32"/>
      <c r="W642" s="32"/>
      <c r="X642" s="32"/>
      <c r="Y642" s="32"/>
      <c r="Z642" s="32"/>
    </row>
    <row r="643">
      <c r="A643" s="31" t="s">
        <v>28</v>
      </c>
      <c r="B643" s="31" t="s">
        <v>391</v>
      </c>
      <c r="C643" s="33" t="s">
        <v>432</v>
      </c>
      <c r="D643" s="31" t="s">
        <v>5</v>
      </c>
      <c r="E643" s="31" t="s">
        <v>32</v>
      </c>
      <c r="F643" s="33" t="s">
        <v>3688</v>
      </c>
      <c r="G643" s="32"/>
      <c r="H643" s="32"/>
      <c r="I643" s="32"/>
      <c r="J643" s="32"/>
      <c r="K643" s="32"/>
      <c r="L643" s="32"/>
      <c r="M643" s="32"/>
      <c r="N643" s="32"/>
      <c r="O643" s="32"/>
      <c r="P643" s="32"/>
      <c r="Q643" s="32"/>
      <c r="R643" s="32"/>
      <c r="S643" s="32"/>
      <c r="T643" s="32"/>
      <c r="U643" s="32"/>
      <c r="V643" s="32"/>
      <c r="W643" s="32"/>
      <c r="X643" s="32"/>
      <c r="Y643" s="32"/>
      <c r="Z643" s="32"/>
    </row>
    <row r="644">
      <c r="A644" s="31" t="s">
        <v>28</v>
      </c>
      <c r="B644" s="31" t="s">
        <v>391</v>
      </c>
      <c r="C644" s="33" t="s">
        <v>434</v>
      </c>
      <c r="D644" s="31" t="s">
        <v>5</v>
      </c>
      <c r="E644" s="31" t="s">
        <v>32</v>
      </c>
      <c r="F644" s="33" t="s">
        <v>3689</v>
      </c>
      <c r="G644" s="32"/>
      <c r="H644" s="32"/>
      <c r="I644" s="32"/>
      <c r="J644" s="32"/>
      <c r="K644" s="32"/>
      <c r="L644" s="32"/>
      <c r="M644" s="32"/>
      <c r="N644" s="32"/>
      <c r="O644" s="32"/>
      <c r="P644" s="32"/>
      <c r="Q644" s="32"/>
      <c r="R644" s="32"/>
      <c r="S644" s="32"/>
      <c r="T644" s="32"/>
      <c r="U644" s="32"/>
      <c r="V644" s="32"/>
      <c r="W644" s="32"/>
      <c r="X644" s="32"/>
      <c r="Y644" s="32"/>
      <c r="Z644" s="32"/>
    </row>
    <row r="645">
      <c r="A645" s="31" t="s">
        <v>28</v>
      </c>
      <c r="B645" s="31" t="s">
        <v>391</v>
      </c>
      <c r="C645" s="33" t="s">
        <v>436</v>
      </c>
      <c r="D645" s="31" t="s">
        <v>5</v>
      </c>
      <c r="E645" s="31" t="s">
        <v>32</v>
      </c>
      <c r="F645" s="33" t="s">
        <v>3690</v>
      </c>
      <c r="G645" s="32"/>
      <c r="H645" s="32"/>
      <c r="I645" s="32"/>
      <c r="J645" s="32"/>
      <c r="K645" s="32"/>
      <c r="L645" s="32"/>
      <c r="M645" s="32"/>
      <c r="N645" s="32"/>
      <c r="O645" s="32"/>
      <c r="P645" s="32"/>
      <c r="Q645" s="32"/>
      <c r="R645" s="32"/>
      <c r="S645" s="32"/>
      <c r="T645" s="32"/>
      <c r="U645" s="32"/>
      <c r="V645" s="32"/>
      <c r="W645" s="32"/>
      <c r="X645" s="32"/>
      <c r="Y645" s="32"/>
      <c r="Z645" s="32"/>
    </row>
    <row r="646">
      <c r="A646" s="31" t="s">
        <v>28</v>
      </c>
      <c r="B646" s="31" t="s">
        <v>391</v>
      </c>
      <c r="C646" s="33" t="s">
        <v>438</v>
      </c>
      <c r="D646" s="31" t="s">
        <v>5</v>
      </c>
      <c r="E646" s="31" t="s">
        <v>32</v>
      </c>
      <c r="F646" s="33" t="s">
        <v>3691</v>
      </c>
      <c r="G646" s="32"/>
      <c r="H646" s="32"/>
      <c r="I646" s="32"/>
      <c r="J646" s="32"/>
      <c r="K646" s="32"/>
      <c r="L646" s="32"/>
      <c r="M646" s="32"/>
      <c r="N646" s="32"/>
      <c r="O646" s="32"/>
      <c r="P646" s="32"/>
      <c r="Q646" s="32"/>
      <c r="R646" s="32"/>
      <c r="S646" s="32"/>
      <c r="T646" s="32"/>
      <c r="U646" s="32"/>
      <c r="V646" s="32"/>
      <c r="W646" s="32"/>
      <c r="X646" s="32"/>
      <c r="Y646" s="32"/>
      <c r="Z646" s="32"/>
    </row>
    <row r="647">
      <c r="A647" s="31" t="s">
        <v>28</v>
      </c>
      <c r="B647" s="31" t="s">
        <v>391</v>
      </c>
      <c r="C647" s="33" t="s">
        <v>440</v>
      </c>
      <c r="D647" s="31" t="s">
        <v>5</v>
      </c>
      <c r="E647" s="31" t="s">
        <v>32</v>
      </c>
      <c r="F647" s="33" t="s">
        <v>3692</v>
      </c>
      <c r="G647" s="32"/>
      <c r="H647" s="32"/>
      <c r="I647" s="32"/>
      <c r="J647" s="32"/>
      <c r="K647" s="32"/>
      <c r="L647" s="32"/>
      <c r="M647" s="32"/>
      <c r="N647" s="32"/>
      <c r="O647" s="32"/>
      <c r="P647" s="32"/>
      <c r="Q647" s="32"/>
      <c r="R647" s="32"/>
      <c r="S647" s="32"/>
      <c r="T647" s="32"/>
      <c r="U647" s="32"/>
      <c r="V647" s="32"/>
      <c r="W647" s="32"/>
      <c r="X647" s="32"/>
      <c r="Y647" s="32"/>
      <c r="Z647" s="32"/>
    </row>
    <row r="648">
      <c r="A648" s="31" t="s">
        <v>28</v>
      </c>
      <c r="B648" s="31" t="s">
        <v>391</v>
      </c>
      <c r="C648" s="33" t="s">
        <v>442</v>
      </c>
      <c r="D648" s="31" t="s">
        <v>5</v>
      </c>
      <c r="E648" s="31" t="s">
        <v>32</v>
      </c>
      <c r="F648" s="33" t="s">
        <v>3693</v>
      </c>
      <c r="G648" s="32"/>
      <c r="H648" s="32"/>
      <c r="I648" s="32"/>
      <c r="J648" s="32"/>
      <c r="K648" s="32"/>
      <c r="L648" s="32"/>
      <c r="M648" s="32"/>
      <c r="N648" s="32"/>
      <c r="O648" s="32"/>
      <c r="P648" s="32"/>
      <c r="Q648" s="32"/>
      <c r="R648" s="32"/>
      <c r="S648" s="32"/>
      <c r="T648" s="32"/>
      <c r="U648" s="32"/>
      <c r="V648" s="32"/>
      <c r="W648" s="32"/>
      <c r="X648" s="32"/>
      <c r="Y648" s="32"/>
      <c r="Z648" s="32"/>
    </row>
    <row r="649">
      <c r="A649" s="31" t="s">
        <v>28</v>
      </c>
      <c r="B649" s="31" t="s">
        <v>391</v>
      </c>
      <c r="C649" s="33" t="s">
        <v>444</v>
      </c>
      <c r="D649" s="31" t="s">
        <v>5</v>
      </c>
      <c r="E649" s="31" t="s">
        <v>32</v>
      </c>
      <c r="F649" s="33" t="s">
        <v>3694</v>
      </c>
      <c r="G649" s="32"/>
      <c r="H649" s="32"/>
      <c r="I649" s="32"/>
      <c r="J649" s="32"/>
      <c r="K649" s="32"/>
      <c r="L649" s="32"/>
      <c r="M649" s="32"/>
      <c r="N649" s="32"/>
      <c r="O649" s="32"/>
      <c r="P649" s="32"/>
      <c r="Q649" s="32"/>
      <c r="R649" s="32"/>
      <c r="S649" s="32"/>
      <c r="T649" s="32"/>
      <c r="U649" s="32"/>
      <c r="V649" s="32"/>
      <c r="W649" s="32"/>
      <c r="X649" s="32"/>
      <c r="Y649" s="32"/>
      <c r="Z649" s="32"/>
    </row>
    <row r="650">
      <c r="A650" s="31" t="s">
        <v>28</v>
      </c>
      <c r="B650" s="31" t="s">
        <v>391</v>
      </c>
      <c r="C650" s="33" t="s">
        <v>446</v>
      </c>
      <c r="D650" s="31" t="s">
        <v>5</v>
      </c>
      <c r="E650" s="31" t="s">
        <v>32</v>
      </c>
      <c r="F650" s="33" t="s">
        <v>3695</v>
      </c>
      <c r="G650" s="32"/>
      <c r="H650" s="32"/>
      <c r="I650" s="32"/>
      <c r="J650" s="32"/>
      <c r="K650" s="32"/>
      <c r="L650" s="32"/>
      <c r="M650" s="32"/>
      <c r="N650" s="32"/>
      <c r="O650" s="32"/>
      <c r="P650" s="32"/>
      <c r="Q650" s="32"/>
      <c r="R650" s="32"/>
      <c r="S650" s="32"/>
      <c r="T650" s="32"/>
      <c r="U650" s="32"/>
      <c r="V650" s="32"/>
      <c r="W650" s="32"/>
      <c r="X650" s="32"/>
      <c r="Y650" s="32"/>
      <c r="Z650" s="32"/>
    </row>
    <row r="651">
      <c r="A651" s="31" t="s">
        <v>28</v>
      </c>
      <c r="B651" s="31" t="s">
        <v>391</v>
      </c>
      <c r="C651" s="33" t="s">
        <v>448</v>
      </c>
      <c r="D651" s="31" t="s">
        <v>5</v>
      </c>
      <c r="E651" s="31" t="s">
        <v>32</v>
      </c>
      <c r="F651" s="33" t="s">
        <v>3696</v>
      </c>
      <c r="G651" s="32"/>
      <c r="H651" s="32"/>
      <c r="I651" s="32"/>
      <c r="J651" s="32"/>
      <c r="K651" s="32"/>
      <c r="L651" s="32"/>
      <c r="M651" s="32"/>
      <c r="N651" s="32"/>
      <c r="O651" s="32"/>
      <c r="P651" s="32"/>
      <c r="Q651" s="32"/>
      <c r="R651" s="32"/>
      <c r="S651" s="32"/>
      <c r="T651" s="32"/>
      <c r="U651" s="32"/>
      <c r="V651" s="32"/>
      <c r="W651" s="32"/>
      <c r="X651" s="32"/>
      <c r="Y651" s="32"/>
      <c r="Z651" s="32"/>
    </row>
    <row r="652">
      <c r="A652" s="31" t="s">
        <v>29</v>
      </c>
      <c r="B652" s="31" t="s">
        <v>396</v>
      </c>
      <c r="C652" s="33" t="s">
        <v>1129</v>
      </c>
      <c r="D652" s="31" t="s">
        <v>5</v>
      </c>
      <c r="E652" s="31" t="s">
        <v>32</v>
      </c>
      <c r="F652" s="33" t="s">
        <v>3697</v>
      </c>
      <c r="G652" s="32"/>
      <c r="H652" s="32"/>
      <c r="I652" s="32"/>
      <c r="J652" s="32"/>
      <c r="K652" s="32"/>
      <c r="L652" s="32"/>
      <c r="M652" s="32"/>
      <c r="N652" s="32"/>
      <c r="O652" s="32"/>
      <c r="P652" s="32"/>
      <c r="Q652" s="32"/>
      <c r="R652" s="32"/>
      <c r="S652" s="32"/>
      <c r="T652" s="32"/>
      <c r="U652" s="32"/>
      <c r="V652" s="32"/>
      <c r="W652" s="32"/>
      <c r="X652" s="32"/>
      <c r="Y652" s="32"/>
      <c r="Z652" s="32"/>
    </row>
    <row r="653">
      <c r="A653" s="31" t="s">
        <v>29</v>
      </c>
      <c r="B653" s="31" t="s">
        <v>396</v>
      </c>
      <c r="C653" s="33" t="s">
        <v>1130</v>
      </c>
      <c r="D653" s="31" t="s">
        <v>5</v>
      </c>
      <c r="E653" s="31" t="s">
        <v>32</v>
      </c>
      <c r="F653" s="33" t="s">
        <v>3698</v>
      </c>
      <c r="G653" s="32"/>
      <c r="H653" s="32"/>
      <c r="I653" s="32"/>
      <c r="J653" s="32"/>
      <c r="K653" s="32"/>
      <c r="L653" s="32"/>
      <c r="M653" s="32"/>
      <c r="N653" s="32"/>
      <c r="O653" s="32"/>
      <c r="P653" s="32"/>
      <c r="Q653" s="32"/>
      <c r="R653" s="32"/>
      <c r="S653" s="32"/>
      <c r="T653" s="32"/>
      <c r="U653" s="32"/>
      <c r="V653" s="32"/>
      <c r="W653" s="32"/>
      <c r="X653" s="32"/>
      <c r="Y653" s="32"/>
      <c r="Z653" s="32"/>
    </row>
    <row r="654">
      <c r="A654" s="31" t="s">
        <v>29</v>
      </c>
      <c r="B654" s="31" t="s">
        <v>396</v>
      </c>
      <c r="C654" s="33" t="s">
        <v>1131</v>
      </c>
      <c r="D654" s="31" t="s">
        <v>5</v>
      </c>
      <c r="E654" s="31" t="s">
        <v>32</v>
      </c>
      <c r="F654" s="33" t="s">
        <v>3699</v>
      </c>
      <c r="G654" s="32"/>
      <c r="H654" s="32"/>
      <c r="I654" s="32"/>
      <c r="J654" s="32"/>
      <c r="K654" s="32"/>
      <c r="L654" s="32"/>
      <c r="M654" s="32"/>
      <c r="N654" s="32"/>
      <c r="O654" s="32"/>
      <c r="P654" s="32"/>
      <c r="Q654" s="32"/>
      <c r="R654" s="32"/>
      <c r="S654" s="32"/>
      <c r="T654" s="32"/>
      <c r="U654" s="32"/>
      <c r="V654" s="32"/>
      <c r="W654" s="32"/>
      <c r="X654" s="32"/>
      <c r="Y654" s="32"/>
      <c r="Z654" s="32"/>
    </row>
    <row r="655">
      <c r="A655" s="31" t="s">
        <v>29</v>
      </c>
      <c r="B655" s="31" t="s">
        <v>396</v>
      </c>
      <c r="C655" s="33" t="s">
        <v>1132</v>
      </c>
      <c r="D655" s="31" t="s">
        <v>5</v>
      </c>
      <c r="E655" s="31" t="s">
        <v>32</v>
      </c>
      <c r="F655" s="33" t="s">
        <v>3700</v>
      </c>
      <c r="G655" s="32"/>
      <c r="H655" s="32"/>
      <c r="I655" s="32"/>
      <c r="J655" s="32"/>
      <c r="K655" s="32"/>
      <c r="L655" s="32"/>
      <c r="M655" s="32"/>
      <c r="N655" s="32"/>
      <c r="O655" s="32"/>
      <c r="P655" s="32"/>
      <c r="Q655" s="32"/>
      <c r="R655" s="32"/>
      <c r="S655" s="32"/>
      <c r="T655" s="32"/>
      <c r="U655" s="32"/>
      <c r="V655" s="32"/>
      <c r="W655" s="32"/>
      <c r="X655" s="32"/>
      <c r="Y655" s="32"/>
      <c r="Z655" s="32"/>
    </row>
    <row r="656">
      <c r="A656" s="31" t="s">
        <v>29</v>
      </c>
      <c r="B656" s="31" t="s">
        <v>396</v>
      </c>
      <c r="C656" s="33" t="s">
        <v>409</v>
      </c>
      <c r="D656" s="31" t="s">
        <v>5</v>
      </c>
      <c r="E656" s="31" t="s">
        <v>32</v>
      </c>
      <c r="F656" s="33" t="s">
        <v>3701</v>
      </c>
      <c r="G656" s="32"/>
      <c r="H656" s="32"/>
      <c r="I656" s="32"/>
      <c r="J656" s="32"/>
      <c r="K656" s="32"/>
      <c r="L656" s="32"/>
      <c r="M656" s="32"/>
      <c r="N656" s="32"/>
      <c r="O656" s="32"/>
      <c r="P656" s="32"/>
      <c r="Q656" s="32"/>
      <c r="R656" s="32"/>
      <c r="S656" s="32"/>
      <c r="T656" s="32"/>
      <c r="U656" s="32"/>
      <c r="V656" s="32"/>
      <c r="W656" s="32"/>
      <c r="X656" s="32"/>
      <c r="Y656" s="32"/>
      <c r="Z656" s="32"/>
    </row>
    <row r="657">
      <c r="A657" s="31" t="s">
        <v>29</v>
      </c>
      <c r="B657" s="31" t="s">
        <v>396</v>
      </c>
      <c r="C657" s="33" t="s">
        <v>411</v>
      </c>
      <c r="D657" s="31" t="s">
        <v>5</v>
      </c>
      <c r="E657" s="31" t="s">
        <v>32</v>
      </c>
      <c r="F657" s="33" t="s">
        <v>3702</v>
      </c>
      <c r="G657" s="32"/>
      <c r="H657" s="32"/>
      <c r="I657" s="32"/>
      <c r="J657" s="32"/>
      <c r="K657" s="32"/>
      <c r="L657" s="32"/>
      <c r="M657" s="32"/>
      <c r="N657" s="32"/>
      <c r="O657" s="32"/>
      <c r="P657" s="32"/>
      <c r="Q657" s="32"/>
      <c r="R657" s="32"/>
      <c r="S657" s="32"/>
      <c r="T657" s="32"/>
      <c r="U657" s="32"/>
      <c r="V657" s="32"/>
      <c r="W657" s="32"/>
      <c r="X657" s="32"/>
      <c r="Y657" s="32"/>
      <c r="Z657" s="32"/>
    </row>
    <row r="658">
      <c r="A658" s="31" t="s">
        <v>29</v>
      </c>
      <c r="B658" s="31" t="s">
        <v>396</v>
      </c>
      <c r="C658" s="33" t="s">
        <v>413</v>
      </c>
      <c r="D658" s="31" t="s">
        <v>5</v>
      </c>
      <c r="E658" s="31" t="s">
        <v>32</v>
      </c>
      <c r="F658" s="33" t="s">
        <v>3703</v>
      </c>
      <c r="G658" s="32"/>
      <c r="H658" s="32"/>
      <c r="I658" s="32"/>
      <c r="J658" s="32"/>
      <c r="K658" s="32"/>
      <c r="L658" s="32"/>
      <c r="M658" s="32"/>
      <c r="N658" s="32"/>
      <c r="O658" s="32"/>
      <c r="P658" s="32"/>
      <c r="Q658" s="32"/>
      <c r="R658" s="32"/>
      <c r="S658" s="32"/>
      <c r="T658" s="32"/>
      <c r="U658" s="32"/>
      <c r="V658" s="32"/>
      <c r="W658" s="32"/>
      <c r="X658" s="32"/>
      <c r="Y658" s="32"/>
      <c r="Z658" s="32"/>
    </row>
    <row r="659">
      <c r="A659" s="31" t="s">
        <v>29</v>
      </c>
      <c r="B659" s="31" t="s">
        <v>396</v>
      </c>
      <c r="C659" s="33" t="s">
        <v>415</v>
      </c>
      <c r="D659" s="31" t="s">
        <v>5</v>
      </c>
      <c r="E659" s="31" t="s">
        <v>32</v>
      </c>
      <c r="F659" s="33" t="s">
        <v>3704</v>
      </c>
      <c r="G659" s="32"/>
      <c r="H659" s="32"/>
      <c r="I659" s="32"/>
      <c r="J659" s="32"/>
      <c r="K659" s="32"/>
      <c r="L659" s="32"/>
      <c r="M659" s="32"/>
      <c r="N659" s="32"/>
      <c r="O659" s="32"/>
      <c r="P659" s="32"/>
      <c r="Q659" s="32"/>
      <c r="R659" s="32"/>
      <c r="S659" s="32"/>
      <c r="T659" s="32"/>
      <c r="U659" s="32"/>
      <c r="V659" s="32"/>
      <c r="W659" s="32"/>
      <c r="X659" s="32"/>
      <c r="Y659" s="32"/>
      <c r="Z659" s="32"/>
    </row>
    <row r="660">
      <c r="A660" s="31" t="s">
        <v>29</v>
      </c>
      <c r="B660" s="31" t="s">
        <v>396</v>
      </c>
      <c r="C660" s="33" t="s">
        <v>417</v>
      </c>
      <c r="D660" s="31" t="s">
        <v>5</v>
      </c>
      <c r="E660" s="31" t="s">
        <v>32</v>
      </c>
      <c r="F660" s="33" t="s">
        <v>3705</v>
      </c>
      <c r="G660" s="32"/>
      <c r="H660" s="32"/>
      <c r="I660" s="32"/>
      <c r="J660" s="32"/>
      <c r="K660" s="32"/>
      <c r="L660" s="32"/>
      <c r="M660" s="32"/>
      <c r="N660" s="32"/>
      <c r="O660" s="32"/>
      <c r="P660" s="32"/>
      <c r="Q660" s="32"/>
      <c r="R660" s="32"/>
      <c r="S660" s="32"/>
      <c r="T660" s="32"/>
      <c r="U660" s="32"/>
      <c r="V660" s="32"/>
      <c r="W660" s="32"/>
      <c r="X660" s="32"/>
      <c r="Y660" s="32"/>
      <c r="Z660" s="32"/>
    </row>
    <row r="661">
      <c r="A661" s="31" t="s">
        <v>29</v>
      </c>
      <c r="B661" s="31" t="s">
        <v>396</v>
      </c>
      <c r="C661" s="33" t="s">
        <v>419</v>
      </c>
      <c r="D661" s="31" t="s">
        <v>5</v>
      </c>
      <c r="E661" s="31" t="s">
        <v>32</v>
      </c>
      <c r="F661" s="33" t="s">
        <v>3706</v>
      </c>
      <c r="G661" s="32"/>
      <c r="H661" s="32"/>
      <c r="I661" s="32"/>
      <c r="J661" s="32"/>
      <c r="K661" s="32"/>
      <c r="L661" s="32"/>
      <c r="M661" s="32"/>
      <c r="N661" s="32"/>
      <c r="O661" s="32"/>
      <c r="P661" s="32"/>
      <c r="Q661" s="32"/>
      <c r="R661" s="32"/>
      <c r="S661" s="32"/>
      <c r="T661" s="32"/>
      <c r="U661" s="32"/>
      <c r="V661" s="32"/>
      <c r="W661" s="32"/>
      <c r="X661" s="32"/>
      <c r="Y661" s="32"/>
      <c r="Z661" s="32"/>
    </row>
    <row r="662">
      <c r="A662" s="31" t="s">
        <v>29</v>
      </c>
      <c r="B662" s="31" t="s">
        <v>396</v>
      </c>
      <c r="C662" s="33" t="s">
        <v>421</v>
      </c>
      <c r="D662" s="31" t="s">
        <v>5</v>
      </c>
      <c r="E662" s="31" t="s">
        <v>32</v>
      </c>
      <c r="F662" s="33" t="s">
        <v>3707</v>
      </c>
      <c r="G662" s="32"/>
      <c r="H662" s="32"/>
      <c r="I662" s="32"/>
      <c r="J662" s="32"/>
      <c r="K662" s="32"/>
      <c r="L662" s="32"/>
      <c r="M662" s="32"/>
      <c r="N662" s="32"/>
      <c r="O662" s="32"/>
      <c r="P662" s="32"/>
      <c r="Q662" s="32"/>
      <c r="R662" s="32"/>
      <c r="S662" s="32"/>
      <c r="T662" s="32"/>
      <c r="U662" s="32"/>
      <c r="V662" s="32"/>
      <c r="W662" s="32"/>
      <c r="X662" s="32"/>
      <c r="Y662" s="32"/>
      <c r="Z662" s="32"/>
    </row>
    <row r="663">
      <c r="A663" s="31" t="s">
        <v>29</v>
      </c>
      <c r="B663" s="31" t="s">
        <v>396</v>
      </c>
      <c r="C663" s="33" t="s">
        <v>423</v>
      </c>
      <c r="D663" s="31" t="s">
        <v>5</v>
      </c>
      <c r="E663" s="31" t="s">
        <v>32</v>
      </c>
      <c r="F663" s="33" t="s">
        <v>3708</v>
      </c>
      <c r="G663" s="32"/>
      <c r="H663" s="32"/>
      <c r="I663" s="32"/>
      <c r="J663" s="32"/>
      <c r="K663" s="32"/>
      <c r="L663" s="32"/>
      <c r="M663" s="32"/>
      <c r="N663" s="32"/>
      <c r="O663" s="32"/>
      <c r="P663" s="32"/>
      <c r="Q663" s="32"/>
      <c r="R663" s="32"/>
      <c r="S663" s="32"/>
      <c r="T663" s="32"/>
      <c r="U663" s="32"/>
      <c r="V663" s="32"/>
      <c r="W663" s="32"/>
      <c r="X663" s="32"/>
      <c r="Y663" s="32"/>
      <c r="Z663" s="32"/>
    </row>
    <row r="664">
      <c r="A664" s="31" t="s">
        <v>29</v>
      </c>
      <c r="B664" s="31" t="s">
        <v>396</v>
      </c>
      <c r="C664" s="33" t="s">
        <v>425</v>
      </c>
      <c r="D664" s="31" t="s">
        <v>5</v>
      </c>
      <c r="E664" s="31" t="s">
        <v>32</v>
      </c>
      <c r="F664" s="33" t="s">
        <v>3709</v>
      </c>
      <c r="G664" s="32"/>
      <c r="H664" s="32"/>
      <c r="I664" s="32"/>
      <c r="J664" s="32"/>
      <c r="K664" s="32"/>
      <c r="L664" s="32"/>
      <c r="M664" s="32"/>
      <c r="N664" s="32"/>
      <c r="O664" s="32"/>
      <c r="P664" s="32"/>
      <c r="Q664" s="32"/>
      <c r="R664" s="32"/>
      <c r="S664" s="32"/>
      <c r="T664" s="32"/>
      <c r="U664" s="32"/>
      <c r="V664" s="32"/>
      <c r="W664" s="32"/>
      <c r="X664" s="32"/>
      <c r="Y664" s="32"/>
      <c r="Z664" s="32"/>
    </row>
    <row r="665">
      <c r="A665" s="31" t="s">
        <v>29</v>
      </c>
      <c r="B665" s="31" t="s">
        <v>396</v>
      </c>
      <c r="C665" s="33" t="s">
        <v>427</v>
      </c>
      <c r="D665" s="31" t="s">
        <v>5</v>
      </c>
      <c r="E665" s="31" t="s">
        <v>32</v>
      </c>
      <c r="F665" s="33" t="s">
        <v>3710</v>
      </c>
      <c r="G665" s="32"/>
      <c r="H665" s="32"/>
      <c r="I665" s="32"/>
      <c r="J665" s="32"/>
      <c r="K665" s="32"/>
      <c r="L665" s="32"/>
      <c r="M665" s="32"/>
      <c r="N665" s="32"/>
      <c r="O665" s="32"/>
      <c r="P665" s="32"/>
      <c r="Q665" s="32"/>
      <c r="R665" s="32"/>
      <c r="S665" s="32"/>
      <c r="T665" s="32"/>
      <c r="U665" s="32"/>
      <c r="V665" s="32"/>
      <c r="W665" s="32"/>
      <c r="X665" s="32"/>
      <c r="Y665" s="32"/>
      <c r="Z665" s="32"/>
    </row>
    <row r="666">
      <c r="A666" s="31" t="s">
        <v>29</v>
      </c>
      <c r="B666" s="31" t="s">
        <v>396</v>
      </c>
      <c r="C666" s="33" t="s">
        <v>429</v>
      </c>
      <c r="D666" s="31" t="s">
        <v>5</v>
      </c>
      <c r="E666" s="31" t="s">
        <v>32</v>
      </c>
      <c r="F666" s="33" t="s">
        <v>3711</v>
      </c>
      <c r="G666" s="32"/>
      <c r="H666" s="32"/>
      <c r="I666" s="32"/>
      <c r="J666" s="32"/>
      <c r="K666" s="32"/>
      <c r="L666" s="32"/>
      <c r="M666" s="32"/>
      <c r="N666" s="32"/>
      <c r="O666" s="32"/>
      <c r="P666" s="32"/>
      <c r="Q666" s="32"/>
      <c r="R666" s="32"/>
      <c r="S666" s="32"/>
      <c r="T666" s="32"/>
      <c r="U666" s="32"/>
      <c r="V666" s="32"/>
      <c r="W666" s="32"/>
      <c r="X666" s="32"/>
      <c r="Y666" s="32"/>
      <c r="Z666" s="32"/>
    </row>
    <row r="667">
      <c r="A667" s="31" t="s">
        <v>29</v>
      </c>
      <c r="B667" s="31" t="s">
        <v>396</v>
      </c>
      <c r="C667" s="33" t="s">
        <v>323</v>
      </c>
      <c r="D667" s="31" t="s">
        <v>5</v>
      </c>
      <c r="E667" s="31" t="s">
        <v>32</v>
      </c>
      <c r="F667" s="33" t="s">
        <v>3712</v>
      </c>
      <c r="G667" s="32"/>
      <c r="H667" s="32"/>
      <c r="I667" s="32"/>
      <c r="J667" s="32"/>
      <c r="K667" s="32"/>
      <c r="L667" s="32"/>
      <c r="M667" s="32"/>
      <c r="N667" s="32"/>
      <c r="O667" s="32"/>
      <c r="P667" s="32"/>
      <c r="Q667" s="32"/>
      <c r="R667" s="32"/>
      <c r="S667" s="32"/>
      <c r="T667" s="32"/>
      <c r="U667" s="32"/>
      <c r="V667" s="32"/>
      <c r="W667" s="32"/>
      <c r="X667" s="32"/>
      <c r="Y667" s="32"/>
      <c r="Z667" s="32"/>
    </row>
    <row r="668">
      <c r="A668" s="31" t="s">
        <v>29</v>
      </c>
      <c r="B668" s="31" t="s">
        <v>396</v>
      </c>
      <c r="C668" s="33" t="s">
        <v>432</v>
      </c>
      <c r="D668" s="31" t="s">
        <v>5</v>
      </c>
      <c r="E668" s="31" t="s">
        <v>32</v>
      </c>
      <c r="F668" s="33" t="s">
        <v>3713</v>
      </c>
      <c r="G668" s="32"/>
      <c r="H668" s="32"/>
      <c r="I668" s="32"/>
      <c r="J668" s="32"/>
      <c r="K668" s="32"/>
      <c r="L668" s="32"/>
      <c r="M668" s="32"/>
      <c r="N668" s="32"/>
      <c r="O668" s="32"/>
      <c r="P668" s="32"/>
      <c r="Q668" s="32"/>
      <c r="R668" s="32"/>
      <c r="S668" s="32"/>
      <c r="T668" s="32"/>
      <c r="U668" s="32"/>
      <c r="V668" s="32"/>
      <c r="W668" s="32"/>
      <c r="X668" s="32"/>
      <c r="Y668" s="32"/>
      <c r="Z668" s="32"/>
    </row>
    <row r="669">
      <c r="A669" s="31" t="s">
        <v>29</v>
      </c>
      <c r="B669" s="31" t="s">
        <v>396</v>
      </c>
      <c r="C669" s="33" t="s">
        <v>434</v>
      </c>
      <c r="D669" s="31" t="s">
        <v>5</v>
      </c>
      <c r="E669" s="31" t="s">
        <v>32</v>
      </c>
      <c r="F669" s="33" t="s">
        <v>3714</v>
      </c>
      <c r="G669" s="32"/>
      <c r="H669" s="32"/>
      <c r="I669" s="32"/>
      <c r="J669" s="32"/>
      <c r="K669" s="32"/>
      <c r="L669" s="32"/>
      <c r="M669" s="32"/>
      <c r="N669" s="32"/>
      <c r="O669" s="32"/>
      <c r="P669" s="32"/>
      <c r="Q669" s="32"/>
      <c r="R669" s="32"/>
      <c r="S669" s="32"/>
      <c r="T669" s="32"/>
      <c r="U669" s="32"/>
      <c r="V669" s="32"/>
      <c r="W669" s="32"/>
      <c r="X669" s="32"/>
      <c r="Y669" s="32"/>
      <c r="Z669" s="32"/>
    </row>
    <row r="670">
      <c r="A670" s="31" t="s">
        <v>29</v>
      </c>
      <c r="B670" s="31" t="s">
        <v>396</v>
      </c>
      <c r="C670" s="33" t="s">
        <v>436</v>
      </c>
      <c r="D670" s="31" t="s">
        <v>5</v>
      </c>
      <c r="E670" s="31" t="s">
        <v>32</v>
      </c>
      <c r="F670" s="33" t="s">
        <v>3715</v>
      </c>
      <c r="G670" s="32"/>
      <c r="H670" s="32"/>
      <c r="I670" s="32"/>
      <c r="J670" s="32"/>
      <c r="K670" s="32"/>
      <c r="L670" s="32"/>
      <c r="M670" s="32"/>
      <c r="N670" s="32"/>
      <c r="O670" s="32"/>
      <c r="P670" s="32"/>
      <c r="Q670" s="32"/>
      <c r="R670" s="32"/>
      <c r="S670" s="32"/>
      <c r="T670" s="32"/>
      <c r="U670" s="32"/>
      <c r="V670" s="32"/>
      <c r="W670" s="32"/>
      <c r="X670" s="32"/>
      <c r="Y670" s="32"/>
      <c r="Z670" s="32"/>
    </row>
    <row r="671">
      <c r="A671" s="31" t="s">
        <v>29</v>
      </c>
      <c r="B671" s="31" t="s">
        <v>396</v>
      </c>
      <c r="C671" s="33" t="s">
        <v>438</v>
      </c>
      <c r="D671" s="31" t="s">
        <v>5</v>
      </c>
      <c r="E671" s="31" t="s">
        <v>32</v>
      </c>
      <c r="F671" s="33" t="s">
        <v>3716</v>
      </c>
      <c r="G671" s="32"/>
      <c r="H671" s="32"/>
      <c r="I671" s="32"/>
      <c r="J671" s="32"/>
      <c r="K671" s="32"/>
      <c r="L671" s="32"/>
      <c r="M671" s="32"/>
      <c r="N671" s="32"/>
      <c r="O671" s="32"/>
      <c r="P671" s="32"/>
      <c r="Q671" s="32"/>
      <c r="R671" s="32"/>
      <c r="S671" s="32"/>
      <c r="T671" s="32"/>
      <c r="U671" s="32"/>
      <c r="V671" s="32"/>
      <c r="W671" s="32"/>
      <c r="X671" s="32"/>
      <c r="Y671" s="32"/>
      <c r="Z671" s="32"/>
    </row>
    <row r="672">
      <c r="A672" s="31" t="s">
        <v>29</v>
      </c>
      <c r="B672" s="31" t="s">
        <v>396</v>
      </c>
      <c r="C672" s="33" t="s">
        <v>440</v>
      </c>
      <c r="D672" s="31" t="s">
        <v>5</v>
      </c>
      <c r="E672" s="31" t="s">
        <v>32</v>
      </c>
      <c r="F672" s="33" t="s">
        <v>3717</v>
      </c>
      <c r="G672" s="32"/>
      <c r="H672" s="32"/>
      <c r="I672" s="32"/>
      <c r="J672" s="32"/>
      <c r="K672" s="32"/>
      <c r="L672" s="32"/>
      <c r="M672" s="32"/>
      <c r="N672" s="32"/>
      <c r="O672" s="32"/>
      <c r="P672" s="32"/>
      <c r="Q672" s="32"/>
      <c r="R672" s="32"/>
      <c r="S672" s="32"/>
      <c r="T672" s="32"/>
      <c r="U672" s="32"/>
      <c r="V672" s="32"/>
      <c r="W672" s="32"/>
      <c r="X672" s="32"/>
      <c r="Y672" s="32"/>
      <c r="Z672" s="32"/>
    </row>
    <row r="673">
      <c r="A673" s="31" t="s">
        <v>29</v>
      </c>
      <c r="B673" s="31" t="s">
        <v>396</v>
      </c>
      <c r="C673" s="33" t="s">
        <v>442</v>
      </c>
      <c r="D673" s="31" t="s">
        <v>5</v>
      </c>
      <c r="E673" s="31" t="s">
        <v>32</v>
      </c>
      <c r="F673" s="33" t="s">
        <v>3718</v>
      </c>
      <c r="G673" s="32"/>
      <c r="H673" s="32"/>
      <c r="I673" s="32"/>
      <c r="J673" s="32"/>
      <c r="K673" s="32"/>
      <c r="L673" s="32"/>
      <c r="M673" s="32"/>
      <c r="N673" s="32"/>
      <c r="O673" s="32"/>
      <c r="P673" s="32"/>
      <c r="Q673" s="32"/>
      <c r="R673" s="32"/>
      <c r="S673" s="32"/>
      <c r="T673" s="32"/>
      <c r="U673" s="32"/>
      <c r="V673" s="32"/>
      <c r="W673" s="32"/>
      <c r="X673" s="32"/>
      <c r="Y673" s="32"/>
      <c r="Z673" s="32"/>
    </row>
    <row r="674">
      <c r="A674" s="31" t="s">
        <v>29</v>
      </c>
      <c r="B674" s="31" t="s">
        <v>396</v>
      </c>
      <c r="C674" s="33" t="s">
        <v>444</v>
      </c>
      <c r="D674" s="31" t="s">
        <v>5</v>
      </c>
      <c r="E674" s="31" t="s">
        <v>32</v>
      </c>
      <c r="F674" s="33" t="s">
        <v>3719</v>
      </c>
      <c r="G674" s="32"/>
      <c r="H674" s="32"/>
      <c r="I674" s="32"/>
      <c r="J674" s="32"/>
      <c r="K674" s="32"/>
      <c r="L674" s="32"/>
      <c r="M674" s="32"/>
      <c r="N674" s="32"/>
      <c r="O674" s="32"/>
      <c r="P674" s="32"/>
      <c r="Q674" s="32"/>
      <c r="R674" s="32"/>
      <c r="S674" s="32"/>
      <c r="T674" s="32"/>
      <c r="U674" s="32"/>
      <c r="V674" s="32"/>
      <c r="W674" s="32"/>
      <c r="X674" s="32"/>
      <c r="Y674" s="32"/>
      <c r="Z674" s="32"/>
    </row>
    <row r="675">
      <c r="A675" s="31" t="s">
        <v>29</v>
      </c>
      <c r="B675" s="31" t="s">
        <v>396</v>
      </c>
      <c r="C675" s="33" t="s">
        <v>446</v>
      </c>
      <c r="D675" s="31" t="s">
        <v>5</v>
      </c>
      <c r="E675" s="31" t="s">
        <v>32</v>
      </c>
      <c r="F675" s="33" t="s">
        <v>3720</v>
      </c>
      <c r="G675" s="32"/>
      <c r="H675" s="32"/>
      <c r="I675" s="32"/>
      <c r="J675" s="32"/>
      <c r="K675" s="32"/>
      <c r="L675" s="32"/>
      <c r="M675" s="32"/>
      <c r="N675" s="32"/>
      <c r="O675" s="32"/>
      <c r="P675" s="32"/>
      <c r="Q675" s="32"/>
      <c r="R675" s="32"/>
      <c r="S675" s="32"/>
      <c r="T675" s="32"/>
      <c r="U675" s="32"/>
      <c r="V675" s="32"/>
      <c r="W675" s="32"/>
      <c r="X675" s="32"/>
      <c r="Y675" s="32"/>
      <c r="Z675" s="32"/>
    </row>
    <row r="676">
      <c r="A676" s="31" t="s">
        <v>29</v>
      </c>
      <c r="B676" s="31" t="s">
        <v>396</v>
      </c>
      <c r="C676" s="33" t="s">
        <v>448</v>
      </c>
      <c r="D676" s="31" t="s">
        <v>5</v>
      </c>
      <c r="E676" s="31" t="s">
        <v>32</v>
      </c>
      <c r="F676" s="33" t="s">
        <v>3721</v>
      </c>
      <c r="G676" s="32"/>
      <c r="H676" s="32"/>
      <c r="I676" s="32"/>
      <c r="J676" s="32"/>
      <c r="K676" s="32"/>
      <c r="L676" s="32"/>
      <c r="M676" s="32"/>
      <c r="N676" s="32"/>
      <c r="O676" s="32"/>
      <c r="P676" s="32"/>
      <c r="Q676" s="32"/>
      <c r="R676" s="32"/>
      <c r="S676" s="32"/>
      <c r="T676" s="32"/>
      <c r="U676" s="32"/>
      <c r="V676" s="32"/>
      <c r="W676" s="32"/>
      <c r="X676" s="32"/>
      <c r="Y676" s="32"/>
      <c r="Z676" s="32"/>
    </row>
    <row r="677">
      <c r="A677" s="31" t="s">
        <v>30</v>
      </c>
      <c r="B677" s="31" t="s">
        <v>376</v>
      </c>
      <c r="C677" s="33" t="s">
        <v>1129</v>
      </c>
      <c r="D677" s="31" t="s">
        <v>5</v>
      </c>
      <c r="E677" s="31" t="s">
        <v>32</v>
      </c>
      <c r="F677" s="33" t="s">
        <v>3722</v>
      </c>
      <c r="G677" s="32"/>
      <c r="H677" s="32"/>
      <c r="I677" s="32"/>
      <c r="J677" s="32"/>
      <c r="K677" s="32"/>
      <c r="L677" s="32"/>
      <c r="M677" s="32"/>
      <c r="N677" s="32"/>
      <c r="O677" s="32"/>
      <c r="P677" s="32"/>
      <c r="Q677" s="32"/>
      <c r="R677" s="32"/>
      <c r="S677" s="32"/>
      <c r="T677" s="32"/>
      <c r="U677" s="32"/>
      <c r="V677" s="32"/>
      <c r="W677" s="32"/>
      <c r="X677" s="32"/>
      <c r="Y677" s="32"/>
      <c r="Z677" s="32"/>
    </row>
    <row r="678">
      <c r="A678" s="31" t="s">
        <v>30</v>
      </c>
      <c r="B678" s="31" t="s">
        <v>376</v>
      </c>
      <c r="C678" s="33" t="s">
        <v>1130</v>
      </c>
      <c r="D678" s="31" t="s">
        <v>5</v>
      </c>
      <c r="E678" s="31" t="s">
        <v>32</v>
      </c>
      <c r="F678" s="33" t="s">
        <v>3723</v>
      </c>
      <c r="G678" s="32"/>
      <c r="H678" s="32"/>
      <c r="I678" s="32"/>
      <c r="J678" s="32"/>
      <c r="K678" s="32"/>
      <c r="L678" s="32"/>
      <c r="M678" s="32"/>
      <c r="N678" s="32"/>
      <c r="O678" s="32"/>
      <c r="P678" s="32"/>
      <c r="Q678" s="32"/>
      <c r="R678" s="32"/>
      <c r="S678" s="32"/>
      <c r="T678" s="32"/>
      <c r="U678" s="32"/>
      <c r="V678" s="32"/>
      <c r="W678" s="32"/>
      <c r="X678" s="32"/>
      <c r="Y678" s="32"/>
      <c r="Z678" s="32"/>
    </row>
    <row r="679">
      <c r="A679" s="31" t="s">
        <v>30</v>
      </c>
      <c r="B679" s="31" t="s">
        <v>376</v>
      </c>
      <c r="C679" s="33" t="s">
        <v>1131</v>
      </c>
      <c r="D679" s="31" t="s">
        <v>5</v>
      </c>
      <c r="E679" s="31" t="s">
        <v>32</v>
      </c>
      <c r="F679" s="33" t="s">
        <v>3724</v>
      </c>
      <c r="G679" s="32"/>
      <c r="H679" s="32"/>
      <c r="I679" s="32"/>
      <c r="J679" s="32"/>
      <c r="K679" s="32"/>
      <c r="L679" s="32"/>
      <c r="M679" s="32"/>
      <c r="N679" s="32"/>
      <c r="O679" s="32"/>
      <c r="P679" s="32"/>
      <c r="Q679" s="32"/>
      <c r="R679" s="32"/>
      <c r="S679" s="32"/>
      <c r="T679" s="32"/>
      <c r="U679" s="32"/>
      <c r="V679" s="32"/>
      <c r="W679" s="32"/>
      <c r="X679" s="32"/>
      <c r="Y679" s="32"/>
      <c r="Z679" s="32"/>
    </row>
    <row r="680">
      <c r="A680" s="31" t="s">
        <v>30</v>
      </c>
      <c r="B680" s="31" t="s">
        <v>376</v>
      </c>
      <c r="C680" s="33" t="s">
        <v>1132</v>
      </c>
      <c r="D680" s="31" t="s">
        <v>5</v>
      </c>
      <c r="E680" s="31" t="s">
        <v>32</v>
      </c>
      <c r="F680" s="33" t="s">
        <v>3725</v>
      </c>
      <c r="G680" s="32"/>
      <c r="H680" s="32"/>
      <c r="I680" s="32"/>
      <c r="J680" s="32"/>
      <c r="K680" s="32"/>
      <c r="L680" s="32"/>
      <c r="M680" s="32"/>
      <c r="N680" s="32"/>
      <c r="O680" s="32"/>
      <c r="P680" s="32"/>
      <c r="Q680" s="32"/>
      <c r="R680" s="32"/>
      <c r="S680" s="32"/>
      <c r="T680" s="32"/>
      <c r="U680" s="32"/>
      <c r="V680" s="32"/>
      <c r="W680" s="32"/>
      <c r="X680" s="32"/>
      <c r="Y680" s="32"/>
      <c r="Z680" s="32"/>
    </row>
    <row r="681">
      <c r="A681" s="31" t="s">
        <v>30</v>
      </c>
      <c r="B681" s="31" t="s">
        <v>376</v>
      </c>
      <c r="C681" s="33" t="s">
        <v>409</v>
      </c>
      <c r="D681" s="31" t="s">
        <v>5</v>
      </c>
      <c r="E681" s="31" t="s">
        <v>32</v>
      </c>
      <c r="F681" s="33" t="s">
        <v>3726</v>
      </c>
      <c r="G681" s="32"/>
      <c r="H681" s="32"/>
      <c r="I681" s="32"/>
      <c r="J681" s="32"/>
      <c r="K681" s="32"/>
      <c r="L681" s="32"/>
      <c r="M681" s="32"/>
      <c r="N681" s="32"/>
      <c r="O681" s="32"/>
      <c r="P681" s="32"/>
      <c r="Q681" s="32"/>
      <c r="R681" s="32"/>
      <c r="S681" s="32"/>
      <c r="T681" s="32"/>
      <c r="U681" s="32"/>
      <c r="V681" s="32"/>
      <c r="W681" s="32"/>
      <c r="X681" s="32"/>
      <c r="Y681" s="32"/>
      <c r="Z681" s="32"/>
    </row>
    <row r="682">
      <c r="A682" s="31" t="s">
        <v>30</v>
      </c>
      <c r="B682" s="31" t="s">
        <v>376</v>
      </c>
      <c r="C682" s="33" t="s">
        <v>411</v>
      </c>
      <c r="D682" s="31" t="s">
        <v>5</v>
      </c>
      <c r="E682" s="31" t="s">
        <v>32</v>
      </c>
      <c r="F682" s="33" t="s">
        <v>3727</v>
      </c>
      <c r="G682" s="32"/>
      <c r="H682" s="32"/>
      <c r="I682" s="32"/>
      <c r="J682" s="32"/>
      <c r="K682" s="32"/>
      <c r="L682" s="32"/>
      <c r="M682" s="32"/>
      <c r="N682" s="32"/>
      <c r="O682" s="32"/>
      <c r="P682" s="32"/>
      <c r="Q682" s="32"/>
      <c r="R682" s="32"/>
      <c r="S682" s="32"/>
      <c r="T682" s="32"/>
      <c r="U682" s="32"/>
      <c r="V682" s="32"/>
      <c r="W682" s="32"/>
      <c r="X682" s="32"/>
      <c r="Y682" s="32"/>
      <c r="Z682" s="32"/>
    </row>
    <row r="683">
      <c r="A683" s="31" t="s">
        <v>30</v>
      </c>
      <c r="B683" s="31" t="s">
        <v>376</v>
      </c>
      <c r="C683" s="33" t="s">
        <v>413</v>
      </c>
      <c r="D683" s="31" t="s">
        <v>5</v>
      </c>
      <c r="E683" s="31" t="s">
        <v>32</v>
      </c>
      <c r="F683" s="33" t="s">
        <v>3728</v>
      </c>
      <c r="G683" s="32"/>
      <c r="H683" s="32"/>
      <c r="I683" s="32"/>
      <c r="J683" s="32"/>
      <c r="K683" s="32"/>
      <c r="L683" s="32"/>
      <c r="M683" s="32"/>
      <c r="N683" s="32"/>
      <c r="O683" s="32"/>
      <c r="P683" s="32"/>
      <c r="Q683" s="32"/>
      <c r="R683" s="32"/>
      <c r="S683" s="32"/>
      <c r="T683" s="32"/>
      <c r="U683" s="32"/>
      <c r="V683" s="32"/>
      <c r="W683" s="32"/>
      <c r="X683" s="32"/>
      <c r="Y683" s="32"/>
      <c r="Z683" s="32"/>
    </row>
    <row r="684">
      <c r="A684" s="31" t="s">
        <v>30</v>
      </c>
      <c r="B684" s="31" t="s">
        <v>376</v>
      </c>
      <c r="C684" s="33" t="s">
        <v>415</v>
      </c>
      <c r="D684" s="31" t="s">
        <v>5</v>
      </c>
      <c r="E684" s="31" t="s">
        <v>32</v>
      </c>
      <c r="F684" s="33" t="s">
        <v>3729</v>
      </c>
      <c r="G684" s="32"/>
      <c r="H684" s="32"/>
      <c r="I684" s="32"/>
      <c r="J684" s="32"/>
      <c r="K684" s="32"/>
      <c r="L684" s="32"/>
      <c r="M684" s="32"/>
      <c r="N684" s="32"/>
      <c r="O684" s="32"/>
      <c r="P684" s="32"/>
      <c r="Q684" s="32"/>
      <c r="R684" s="32"/>
      <c r="S684" s="32"/>
      <c r="T684" s="32"/>
      <c r="U684" s="32"/>
      <c r="V684" s="32"/>
      <c r="W684" s="32"/>
      <c r="X684" s="32"/>
      <c r="Y684" s="32"/>
      <c r="Z684" s="32"/>
    </row>
    <row r="685">
      <c r="A685" s="31" t="s">
        <v>30</v>
      </c>
      <c r="B685" s="31" t="s">
        <v>376</v>
      </c>
      <c r="C685" s="33" t="s">
        <v>417</v>
      </c>
      <c r="D685" s="31" t="s">
        <v>5</v>
      </c>
      <c r="E685" s="31" t="s">
        <v>32</v>
      </c>
      <c r="F685" s="33" t="s">
        <v>3730</v>
      </c>
      <c r="G685" s="32"/>
      <c r="H685" s="32"/>
      <c r="I685" s="32"/>
      <c r="J685" s="32"/>
      <c r="K685" s="32"/>
      <c r="L685" s="32"/>
      <c r="M685" s="32"/>
      <c r="N685" s="32"/>
      <c r="O685" s="32"/>
      <c r="P685" s="32"/>
      <c r="Q685" s="32"/>
      <c r="R685" s="32"/>
      <c r="S685" s="32"/>
      <c r="T685" s="32"/>
      <c r="U685" s="32"/>
      <c r="V685" s="32"/>
      <c r="W685" s="32"/>
      <c r="X685" s="32"/>
      <c r="Y685" s="32"/>
      <c r="Z685" s="32"/>
    </row>
    <row r="686">
      <c r="A686" s="31" t="s">
        <v>30</v>
      </c>
      <c r="B686" s="31" t="s">
        <v>376</v>
      </c>
      <c r="C686" s="33" t="s">
        <v>419</v>
      </c>
      <c r="D686" s="31" t="s">
        <v>5</v>
      </c>
      <c r="E686" s="31" t="s">
        <v>32</v>
      </c>
      <c r="F686" s="33" t="s">
        <v>3731</v>
      </c>
      <c r="G686" s="32"/>
      <c r="H686" s="32"/>
      <c r="I686" s="32"/>
      <c r="J686" s="32"/>
      <c r="K686" s="32"/>
      <c r="L686" s="32"/>
      <c r="M686" s="32"/>
      <c r="N686" s="32"/>
      <c r="O686" s="32"/>
      <c r="P686" s="32"/>
      <c r="Q686" s="32"/>
      <c r="R686" s="32"/>
      <c r="S686" s="32"/>
      <c r="T686" s="32"/>
      <c r="U686" s="32"/>
      <c r="V686" s="32"/>
      <c r="W686" s="32"/>
      <c r="X686" s="32"/>
      <c r="Y686" s="32"/>
      <c r="Z686" s="32"/>
    </row>
    <row r="687">
      <c r="A687" s="31" t="s">
        <v>30</v>
      </c>
      <c r="B687" s="31" t="s">
        <v>376</v>
      </c>
      <c r="C687" s="33" t="s">
        <v>421</v>
      </c>
      <c r="D687" s="31" t="s">
        <v>5</v>
      </c>
      <c r="E687" s="31" t="s">
        <v>32</v>
      </c>
      <c r="F687" s="33" t="s">
        <v>3732</v>
      </c>
      <c r="G687" s="32"/>
      <c r="H687" s="32"/>
      <c r="I687" s="32"/>
      <c r="J687" s="32"/>
      <c r="K687" s="32"/>
      <c r="L687" s="32"/>
      <c r="M687" s="32"/>
      <c r="N687" s="32"/>
      <c r="O687" s="32"/>
      <c r="P687" s="32"/>
      <c r="Q687" s="32"/>
      <c r="R687" s="32"/>
      <c r="S687" s="32"/>
      <c r="T687" s="32"/>
      <c r="U687" s="32"/>
      <c r="V687" s="32"/>
      <c r="W687" s="32"/>
      <c r="X687" s="32"/>
      <c r="Y687" s="32"/>
      <c r="Z687" s="32"/>
    </row>
    <row r="688">
      <c r="A688" s="31" t="s">
        <v>30</v>
      </c>
      <c r="B688" s="31" t="s">
        <v>376</v>
      </c>
      <c r="C688" s="33" t="s">
        <v>423</v>
      </c>
      <c r="D688" s="31" t="s">
        <v>5</v>
      </c>
      <c r="E688" s="31" t="s">
        <v>32</v>
      </c>
      <c r="F688" s="33" t="s">
        <v>3733</v>
      </c>
      <c r="G688" s="32"/>
      <c r="H688" s="32"/>
      <c r="I688" s="32"/>
      <c r="J688" s="32"/>
      <c r="K688" s="32"/>
      <c r="L688" s="32"/>
      <c r="M688" s="32"/>
      <c r="N688" s="32"/>
      <c r="O688" s="32"/>
      <c r="P688" s="32"/>
      <c r="Q688" s="32"/>
      <c r="R688" s="32"/>
      <c r="S688" s="32"/>
      <c r="T688" s="32"/>
      <c r="U688" s="32"/>
      <c r="V688" s="32"/>
      <c r="W688" s="32"/>
      <c r="X688" s="32"/>
      <c r="Y688" s="32"/>
      <c r="Z688" s="32"/>
    </row>
    <row r="689">
      <c r="A689" s="31" t="s">
        <v>30</v>
      </c>
      <c r="B689" s="31" t="s">
        <v>376</v>
      </c>
      <c r="C689" s="33" t="s">
        <v>425</v>
      </c>
      <c r="D689" s="31" t="s">
        <v>5</v>
      </c>
      <c r="E689" s="31" t="s">
        <v>32</v>
      </c>
      <c r="F689" s="33" t="s">
        <v>3734</v>
      </c>
      <c r="G689" s="32"/>
      <c r="H689" s="32"/>
      <c r="I689" s="32"/>
      <c r="J689" s="32"/>
      <c r="K689" s="32"/>
      <c r="L689" s="32"/>
      <c r="M689" s="32"/>
      <c r="N689" s="32"/>
      <c r="O689" s="32"/>
      <c r="P689" s="32"/>
      <c r="Q689" s="32"/>
      <c r="R689" s="32"/>
      <c r="S689" s="32"/>
      <c r="T689" s="32"/>
      <c r="U689" s="32"/>
      <c r="V689" s="32"/>
      <c r="W689" s="32"/>
      <c r="X689" s="32"/>
      <c r="Y689" s="32"/>
      <c r="Z689" s="32"/>
    </row>
    <row r="690">
      <c r="A690" s="31" t="s">
        <v>30</v>
      </c>
      <c r="B690" s="31" t="s">
        <v>376</v>
      </c>
      <c r="C690" s="33" t="s">
        <v>427</v>
      </c>
      <c r="D690" s="31" t="s">
        <v>5</v>
      </c>
      <c r="E690" s="31" t="s">
        <v>32</v>
      </c>
      <c r="F690" s="33" t="s">
        <v>3735</v>
      </c>
      <c r="G690" s="32"/>
      <c r="H690" s="32"/>
      <c r="I690" s="32"/>
      <c r="J690" s="32"/>
      <c r="K690" s="32"/>
      <c r="L690" s="32"/>
      <c r="M690" s="32"/>
      <c r="N690" s="32"/>
      <c r="O690" s="32"/>
      <c r="P690" s="32"/>
      <c r="Q690" s="32"/>
      <c r="R690" s="32"/>
      <c r="S690" s="32"/>
      <c r="T690" s="32"/>
      <c r="U690" s="32"/>
      <c r="V690" s="32"/>
      <c r="W690" s="32"/>
      <c r="X690" s="32"/>
      <c r="Y690" s="32"/>
      <c r="Z690" s="32"/>
    </row>
    <row r="691">
      <c r="A691" s="31" t="s">
        <v>30</v>
      </c>
      <c r="B691" s="31" t="s">
        <v>376</v>
      </c>
      <c r="C691" s="33" t="s">
        <v>429</v>
      </c>
      <c r="D691" s="31" t="s">
        <v>5</v>
      </c>
      <c r="E691" s="31" t="s">
        <v>32</v>
      </c>
      <c r="F691" s="33" t="s">
        <v>3736</v>
      </c>
      <c r="G691" s="32"/>
      <c r="H691" s="32"/>
      <c r="I691" s="32"/>
      <c r="J691" s="32"/>
      <c r="K691" s="32"/>
      <c r="L691" s="32"/>
      <c r="M691" s="32"/>
      <c r="N691" s="32"/>
      <c r="O691" s="32"/>
      <c r="P691" s="32"/>
      <c r="Q691" s="32"/>
      <c r="R691" s="32"/>
      <c r="S691" s="32"/>
      <c r="T691" s="32"/>
      <c r="U691" s="32"/>
      <c r="V691" s="32"/>
      <c r="W691" s="32"/>
      <c r="X691" s="32"/>
      <c r="Y691" s="32"/>
      <c r="Z691" s="32"/>
    </row>
    <row r="692">
      <c r="A692" s="31" t="s">
        <v>30</v>
      </c>
      <c r="B692" s="31" t="s">
        <v>376</v>
      </c>
      <c r="C692" s="33" t="s">
        <v>323</v>
      </c>
      <c r="D692" s="31" t="s">
        <v>5</v>
      </c>
      <c r="E692" s="31" t="s">
        <v>32</v>
      </c>
      <c r="F692" s="33" t="s">
        <v>3737</v>
      </c>
      <c r="G692" s="32"/>
      <c r="H692" s="32"/>
      <c r="I692" s="32"/>
      <c r="J692" s="32"/>
      <c r="K692" s="32"/>
      <c r="L692" s="32"/>
      <c r="M692" s="32"/>
      <c r="N692" s="32"/>
      <c r="O692" s="32"/>
      <c r="P692" s="32"/>
      <c r="Q692" s="32"/>
      <c r="R692" s="32"/>
      <c r="S692" s="32"/>
      <c r="T692" s="32"/>
      <c r="U692" s="32"/>
      <c r="V692" s="32"/>
      <c r="W692" s="32"/>
      <c r="X692" s="32"/>
      <c r="Y692" s="32"/>
      <c r="Z692" s="32"/>
    </row>
    <row r="693">
      <c r="A693" s="31" t="s">
        <v>30</v>
      </c>
      <c r="B693" s="31" t="s">
        <v>376</v>
      </c>
      <c r="C693" s="33" t="s">
        <v>432</v>
      </c>
      <c r="D693" s="31" t="s">
        <v>5</v>
      </c>
      <c r="E693" s="31" t="s">
        <v>32</v>
      </c>
      <c r="F693" s="33" t="s">
        <v>3738</v>
      </c>
      <c r="G693" s="32"/>
      <c r="H693" s="32"/>
      <c r="I693" s="32"/>
      <c r="J693" s="32"/>
      <c r="K693" s="32"/>
      <c r="L693" s="32"/>
      <c r="M693" s="32"/>
      <c r="N693" s="32"/>
      <c r="O693" s="32"/>
      <c r="P693" s="32"/>
      <c r="Q693" s="32"/>
      <c r="R693" s="32"/>
      <c r="S693" s="32"/>
      <c r="T693" s="32"/>
      <c r="U693" s="32"/>
      <c r="V693" s="32"/>
      <c r="W693" s="32"/>
      <c r="X693" s="32"/>
      <c r="Y693" s="32"/>
      <c r="Z693" s="32"/>
    </row>
    <row r="694">
      <c r="A694" s="31" t="s">
        <v>30</v>
      </c>
      <c r="B694" s="31" t="s">
        <v>376</v>
      </c>
      <c r="C694" s="33" t="s">
        <v>434</v>
      </c>
      <c r="D694" s="31" t="s">
        <v>5</v>
      </c>
      <c r="E694" s="31" t="s">
        <v>32</v>
      </c>
      <c r="F694" s="33" t="s">
        <v>3739</v>
      </c>
      <c r="G694" s="32"/>
      <c r="H694" s="32"/>
      <c r="I694" s="32"/>
      <c r="J694" s="32"/>
      <c r="K694" s="32"/>
      <c r="L694" s="32"/>
      <c r="M694" s="32"/>
      <c r="N694" s="32"/>
      <c r="O694" s="32"/>
      <c r="P694" s="32"/>
      <c r="Q694" s="32"/>
      <c r="R694" s="32"/>
      <c r="S694" s="32"/>
      <c r="T694" s="32"/>
      <c r="U694" s="32"/>
      <c r="V694" s="32"/>
      <c r="W694" s="32"/>
      <c r="X694" s="32"/>
      <c r="Y694" s="32"/>
      <c r="Z694" s="32"/>
    </row>
    <row r="695">
      <c r="A695" s="31" t="s">
        <v>30</v>
      </c>
      <c r="B695" s="31" t="s">
        <v>376</v>
      </c>
      <c r="C695" s="33" t="s">
        <v>436</v>
      </c>
      <c r="D695" s="31" t="s">
        <v>5</v>
      </c>
      <c r="E695" s="31" t="s">
        <v>32</v>
      </c>
      <c r="F695" s="33" t="s">
        <v>3740</v>
      </c>
      <c r="G695" s="32"/>
      <c r="H695" s="32"/>
      <c r="I695" s="32"/>
      <c r="J695" s="32"/>
      <c r="K695" s="32"/>
      <c r="L695" s="32"/>
      <c r="M695" s="32"/>
      <c r="N695" s="32"/>
      <c r="O695" s="32"/>
      <c r="P695" s="32"/>
      <c r="Q695" s="32"/>
      <c r="R695" s="32"/>
      <c r="S695" s="32"/>
      <c r="T695" s="32"/>
      <c r="U695" s="32"/>
      <c r="V695" s="32"/>
      <c r="W695" s="32"/>
      <c r="X695" s="32"/>
      <c r="Y695" s="32"/>
      <c r="Z695" s="32"/>
    </row>
    <row r="696">
      <c r="A696" s="31" t="s">
        <v>30</v>
      </c>
      <c r="B696" s="31" t="s">
        <v>376</v>
      </c>
      <c r="C696" s="33" t="s">
        <v>438</v>
      </c>
      <c r="D696" s="31" t="s">
        <v>5</v>
      </c>
      <c r="E696" s="31" t="s">
        <v>32</v>
      </c>
      <c r="F696" s="33" t="s">
        <v>3741</v>
      </c>
      <c r="G696" s="32"/>
      <c r="H696" s="32"/>
      <c r="I696" s="32"/>
      <c r="J696" s="32"/>
      <c r="K696" s="32"/>
      <c r="L696" s="32"/>
      <c r="M696" s="32"/>
      <c r="N696" s="32"/>
      <c r="O696" s="32"/>
      <c r="P696" s="32"/>
      <c r="Q696" s="32"/>
      <c r="R696" s="32"/>
      <c r="S696" s="32"/>
      <c r="T696" s="32"/>
      <c r="U696" s="32"/>
      <c r="V696" s="32"/>
      <c r="W696" s="32"/>
      <c r="X696" s="32"/>
      <c r="Y696" s="32"/>
      <c r="Z696" s="32"/>
    </row>
    <row r="697">
      <c r="A697" s="31" t="s">
        <v>30</v>
      </c>
      <c r="B697" s="31" t="s">
        <v>376</v>
      </c>
      <c r="C697" s="33" t="s">
        <v>440</v>
      </c>
      <c r="D697" s="31" t="s">
        <v>5</v>
      </c>
      <c r="E697" s="31" t="s">
        <v>32</v>
      </c>
      <c r="F697" s="33" t="s">
        <v>3742</v>
      </c>
      <c r="G697" s="32"/>
      <c r="H697" s="32"/>
      <c r="I697" s="32"/>
      <c r="J697" s="32"/>
      <c r="K697" s="32"/>
      <c r="L697" s="32"/>
      <c r="M697" s="32"/>
      <c r="N697" s="32"/>
      <c r="O697" s="32"/>
      <c r="P697" s="32"/>
      <c r="Q697" s="32"/>
      <c r="R697" s="32"/>
      <c r="S697" s="32"/>
      <c r="T697" s="32"/>
      <c r="U697" s="32"/>
      <c r="V697" s="32"/>
      <c r="W697" s="32"/>
      <c r="X697" s="32"/>
      <c r="Y697" s="32"/>
      <c r="Z697" s="32"/>
    </row>
    <row r="698">
      <c r="A698" s="31" t="s">
        <v>30</v>
      </c>
      <c r="B698" s="31" t="s">
        <v>376</v>
      </c>
      <c r="C698" s="33" t="s">
        <v>442</v>
      </c>
      <c r="D698" s="31" t="s">
        <v>5</v>
      </c>
      <c r="E698" s="31" t="s">
        <v>32</v>
      </c>
      <c r="F698" s="33" t="s">
        <v>3743</v>
      </c>
      <c r="G698" s="32"/>
      <c r="H698" s="32"/>
      <c r="I698" s="32"/>
      <c r="J698" s="32"/>
      <c r="K698" s="32"/>
      <c r="L698" s="32"/>
      <c r="M698" s="32"/>
      <c r="N698" s="32"/>
      <c r="O698" s="32"/>
      <c r="P698" s="32"/>
      <c r="Q698" s="32"/>
      <c r="R698" s="32"/>
      <c r="S698" s="32"/>
      <c r="T698" s="32"/>
      <c r="U698" s="32"/>
      <c r="V698" s="32"/>
      <c r="W698" s="32"/>
      <c r="X698" s="32"/>
      <c r="Y698" s="32"/>
      <c r="Z698" s="32"/>
    </row>
    <row r="699">
      <c r="A699" s="31" t="s">
        <v>30</v>
      </c>
      <c r="B699" s="31" t="s">
        <v>376</v>
      </c>
      <c r="C699" s="33" t="s">
        <v>444</v>
      </c>
      <c r="D699" s="31" t="s">
        <v>5</v>
      </c>
      <c r="E699" s="31" t="s">
        <v>32</v>
      </c>
      <c r="F699" s="33" t="s">
        <v>3744</v>
      </c>
      <c r="G699" s="32"/>
      <c r="H699" s="32"/>
      <c r="I699" s="32"/>
      <c r="J699" s="32"/>
      <c r="K699" s="32"/>
      <c r="L699" s="32"/>
      <c r="M699" s="32"/>
      <c r="N699" s="32"/>
      <c r="O699" s="32"/>
      <c r="P699" s="32"/>
      <c r="Q699" s="32"/>
      <c r="R699" s="32"/>
      <c r="S699" s="32"/>
      <c r="T699" s="32"/>
      <c r="U699" s="32"/>
      <c r="V699" s="32"/>
      <c r="W699" s="32"/>
      <c r="X699" s="32"/>
      <c r="Y699" s="32"/>
      <c r="Z699" s="32"/>
    </row>
    <row r="700">
      <c r="A700" s="31" t="s">
        <v>30</v>
      </c>
      <c r="B700" s="31" t="s">
        <v>376</v>
      </c>
      <c r="C700" s="33" t="s">
        <v>446</v>
      </c>
      <c r="D700" s="31" t="s">
        <v>5</v>
      </c>
      <c r="E700" s="31" t="s">
        <v>32</v>
      </c>
      <c r="F700" s="33" t="s">
        <v>3745</v>
      </c>
      <c r="G700" s="32"/>
      <c r="H700" s="32"/>
      <c r="I700" s="32"/>
      <c r="J700" s="32"/>
      <c r="K700" s="32"/>
      <c r="L700" s="32"/>
      <c r="M700" s="32"/>
      <c r="N700" s="32"/>
      <c r="O700" s="32"/>
      <c r="P700" s="32"/>
      <c r="Q700" s="32"/>
      <c r="R700" s="32"/>
      <c r="S700" s="32"/>
      <c r="T700" s="32"/>
      <c r="U700" s="32"/>
      <c r="V700" s="32"/>
      <c r="W700" s="32"/>
      <c r="X700" s="32"/>
      <c r="Y700" s="32"/>
      <c r="Z700" s="32"/>
    </row>
    <row r="701">
      <c r="A701" s="31" t="s">
        <v>30</v>
      </c>
      <c r="B701" s="31" t="s">
        <v>376</v>
      </c>
      <c r="C701" s="33" t="s">
        <v>448</v>
      </c>
      <c r="D701" s="31" t="s">
        <v>5</v>
      </c>
      <c r="E701" s="31" t="s">
        <v>32</v>
      </c>
      <c r="F701" s="33" t="s">
        <v>3746</v>
      </c>
      <c r="G701" s="32"/>
      <c r="H701" s="32"/>
      <c r="I701" s="32"/>
      <c r="J701" s="32"/>
      <c r="K701" s="32"/>
      <c r="L701" s="32"/>
      <c r="M701" s="32"/>
      <c r="N701" s="32"/>
      <c r="O701" s="32"/>
      <c r="P701" s="32"/>
      <c r="Q701" s="32"/>
      <c r="R701" s="32"/>
      <c r="S701" s="32"/>
      <c r="T701" s="32"/>
      <c r="U701" s="32"/>
      <c r="V701" s="32"/>
      <c r="W701" s="32"/>
      <c r="X701" s="32"/>
      <c r="Y701" s="32"/>
      <c r="Z701" s="32"/>
    </row>
    <row r="702">
      <c r="A702" s="31" t="s">
        <v>31</v>
      </c>
      <c r="B702" s="31" t="s">
        <v>407</v>
      </c>
      <c r="C702" s="33" t="s">
        <v>1129</v>
      </c>
      <c r="D702" s="31" t="s">
        <v>5</v>
      </c>
      <c r="E702" s="31" t="s">
        <v>32</v>
      </c>
      <c r="F702" s="33" t="s">
        <v>3747</v>
      </c>
      <c r="G702" s="32"/>
      <c r="H702" s="32"/>
      <c r="I702" s="32"/>
      <c r="J702" s="32"/>
      <c r="K702" s="32"/>
      <c r="L702" s="32"/>
      <c r="M702" s="32"/>
      <c r="N702" s="32"/>
      <c r="O702" s="32"/>
      <c r="P702" s="32"/>
      <c r="Q702" s="32"/>
      <c r="R702" s="32"/>
      <c r="S702" s="32"/>
      <c r="T702" s="32"/>
      <c r="U702" s="32"/>
      <c r="V702" s="32"/>
      <c r="W702" s="32"/>
      <c r="X702" s="32"/>
      <c r="Y702" s="32"/>
      <c r="Z702" s="32"/>
    </row>
    <row r="703">
      <c r="A703" s="31" t="s">
        <v>31</v>
      </c>
      <c r="B703" s="31" t="s">
        <v>407</v>
      </c>
      <c r="C703" s="33" t="s">
        <v>1130</v>
      </c>
      <c r="D703" s="31" t="s">
        <v>5</v>
      </c>
      <c r="E703" s="31" t="s">
        <v>32</v>
      </c>
      <c r="F703" s="33" t="s">
        <v>3748</v>
      </c>
      <c r="G703" s="32"/>
      <c r="H703" s="32"/>
      <c r="I703" s="32"/>
      <c r="J703" s="32"/>
      <c r="K703" s="32"/>
      <c r="L703" s="32"/>
      <c r="M703" s="32"/>
      <c r="N703" s="32"/>
      <c r="O703" s="32"/>
      <c r="P703" s="32"/>
      <c r="Q703" s="32"/>
      <c r="R703" s="32"/>
      <c r="S703" s="32"/>
      <c r="T703" s="32"/>
      <c r="U703" s="32"/>
      <c r="V703" s="32"/>
      <c r="W703" s="32"/>
      <c r="X703" s="32"/>
      <c r="Y703" s="32"/>
      <c r="Z703" s="32"/>
    </row>
    <row r="704">
      <c r="A704" s="31" t="s">
        <v>31</v>
      </c>
      <c r="B704" s="31" t="s">
        <v>407</v>
      </c>
      <c r="C704" s="33" t="s">
        <v>1131</v>
      </c>
      <c r="D704" s="31" t="s">
        <v>5</v>
      </c>
      <c r="E704" s="31" t="s">
        <v>32</v>
      </c>
      <c r="F704" s="33" t="s">
        <v>3749</v>
      </c>
      <c r="G704" s="32"/>
      <c r="H704" s="32"/>
      <c r="I704" s="32"/>
      <c r="J704" s="32"/>
      <c r="K704" s="32"/>
      <c r="L704" s="32"/>
      <c r="M704" s="32"/>
      <c r="N704" s="32"/>
      <c r="O704" s="32"/>
      <c r="P704" s="32"/>
      <c r="Q704" s="32"/>
      <c r="R704" s="32"/>
      <c r="S704" s="32"/>
      <c r="T704" s="32"/>
      <c r="U704" s="32"/>
      <c r="V704" s="32"/>
      <c r="W704" s="32"/>
      <c r="X704" s="32"/>
      <c r="Y704" s="32"/>
      <c r="Z704" s="32"/>
    </row>
    <row r="705">
      <c r="A705" s="31" t="s">
        <v>31</v>
      </c>
      <c r="B705" s="31" t="s">
        <v>407</v>
      </c>
      <c r="C705" s="33" t="s">
        <v>1132</v>
      </c>
      <c r="D705" s="31" t="s">
        <v>5</v>
      </c>
      <c r="E705" s="31" t="s">
        <v>32</v>
      </c>
      <c r="F705" s="33" t="s">
        <v>3750</v>
      </c>
      <c r="G705" s="32"/>
      <c r="H705" s="32"/>
      <c r="I705" s="32"/>
      <c r="J705" s="32"/>
      <c r="K705" s="32"/>
      <c r="L705" s="32"/>
      <c r="M705" s="32"/>
      <c r="N705" s="32"/>
      <c r="O705" s="32"/>
      <c r="P705" s="32"/>
      <c r="Q705" s="32"/>
      <c r="R705" s="32"/>
      <c r="S705" s="32"/>
      <c r="T705" s="32"/>
      <c r="U705" s="32"/>
      <c r="V705" s="32"/>
      <c r="W705" s="32"/>
      <c r="X705" s="32"/>
      <c r="Y705" s="32"/>
      <c r="Z705" s="32"/>
    </row>
    <row r="706">
      <c r="A706" s="31" t="s">
        <v>31</v>
      </c>
      <c r="B706" s="31" t="s">
        <v>407</v>
      </c>
      <c r="C706" s="33" t="s">
        <v>409</v>
      </c>
      <c r="D706" s="31" t="s">
        <v>5</v>
      </c>
      <c r="E706" s="31" t="s">
        <v>32</v>
      </c>
      <c r="F706" s="33" t="s">
        <v>3751</v>
      </c>
      <c r="G706" s="32"/>
      <c r="H706" s="32"/>
      <c r="I706" s="32"/>
      <c r="J706" s="32"/>
      <c r="K706" s="32"/>
      <c r="L706" s="32"/>
      <c r="M706" s="32"/>
      <c r="N706" s="32"/>
      <c r="O706" s="32"/>
      <c r="P706" s="32"/>
      <c r="Q706" s="32"/>
      <c r="R706" s="32"/>
      <c r="S706" s="32"/>
      <c r="T706" s="32"/>
      <c r="U706" s="32"/>
      <c r="V706" s="32"/>
      <c r="W706" s="32"/>
      <c r="X706" s="32"/>
      <c r="Y706" s="32"/>
      <c r="Z706" s="32"/>
    </row>
    <row r="707">
      <c r="A707" s="31" t="s">
        <v>31</v>
      </c>
      <c r="B707" s="31" t="s">
        <v>407</v>
      </c>
      <c r="C707" s="33" t="s">
        <v>411</v>
      </c>
      <c r="D707" s="31" t="s">
        <v>5</v>
      </c>
      <c r="E707" s="31" t="s">
        <v>32</v>
      </c>
      <c r="F707" s="33" t="s">
        <v>3752</v>
      </c>
      <c r="G707" s="32"/>
      <c r="H707" s="32"/>
      <c r="I707" s="32"/>
      <c r="J707" s="32"/>
      <c r="K707" s="32"/>
      <c r="L707" s="32"/>
      <c r="M707" s="32"/>
      <c r="N707" s="32"/>
      <c r="O707" s="32"/>
      <c r="P707" s="32"/>
      <c r="Q707" s="32"/>
      <c r="R707" s="32"/>
      <c r="S707" s="32"/>
      <c r="T707" s="32"/>
      <c r="U707" s="32"/>
      <c r="V707" s="32"/>
      <c r="W707" s="32"/>
      <c r="X707" s="32"/>
      <c r="Y707" s="32"/>
      <c r="Z707" s="32"/>
    </row>
    <row r="708">
      <c r="A708" s="31" t="s">
        <v>31</v>
      </c>
      <c r="B708" s="31" t="s">
        <v>407</v>
      </c>
      <c r="C708" s="33" t="s">
        <v>413</v>
      </c>
      <c r="D708" s="31" t="s">
        <v>5</v>
      </c>
      <c r="E708" s="31" t="s">
        <v>32</v>
      </c>
      <c r="F708" s="33" t="s">
        <v>3753</v>
      </c>
      <c r="G708" s="32"/>
      <c r="H708" s="32"/>
      <c r="I708" s="32"/>
      <c r="J708" s="32"/>
      <c r="K708" s="32"/>
      <c r="L708" s="32"/>
      <c r="M708" s="32"/>
      <c r="N708" s="32"/>
      <c r="O708" s="32"/>
      <c r="P708" s="32"/>
      <c r="Q708" s="32"/>
      <c r="R708" s="32"/>
      <c r="S708" s="32"/>
      <c r="T708" s="32"/>
      <c r="U708" s="32"/>
      <c r="V708" s="32"/>
      <c r="W708" s="32"/>
      <c r="X708" s="32"/>
      <c r="Y708" s="32"/>
      <c r="Z708" s="32"/>
    </row>
    <row r="709">
      <c r="A709" s="31" t="s">
        <v>31</v>
      </c>
      <c r="B709" s="31" t="s">
        <v>407</v>
      </c>
      <c r="C709" s="33" t="s">
        <v>415</v>
      </c>
      <c r="D709" s="31" t="s">
        <v>5</v>
      </c>
      <c r="E709" s="31" t="s">
        <v>32</v>
      </c>
      <c r="F709" s="33" t="s">
        <v>3754</v>
      </c>
      <c r="G709" s="32"/>
      <c r="H709" s="32"/>
      <c r="I709" s="32"/>
      <c r="J709" s="32"/>
      <c r="K709" s="32"/>
      <c r="L709" s="32"/>
      <c r="M709" s="32"/>
      <c r="N709" s="32"/>
      <c r="O709" s="32"/>
      <c r="P709" s="32"/>
      <c r="Q709" s="32"/>
      <c r="R709" s="32"/>
      <c r="S709" s="32"/>
      <c r="T709" s="32"/>
      <c r="U709" s="32"/>
      <c r="V709" s="32"/>
      <c r="W709" s="32"/>
      <c r="X709" s="32"/>
      <c r="Y709" s="32"/>
      <c r="Z709" s="32"/>
    </row>
    <row r="710">
      <c r="A710" s="31" t="s">
        <v>31</v>
      </c>
      <c r="B710" s="31" t="s">
        <v>407</v>
      </c>
      <c r="C710" s="33" t="s">
        <v>417</v>
      </c>
      <c r="D710" s="31" t="s">
        <v>5</v>
      </c>
      <c r="E710" s="31" t="s">
        <v>32</v>
      </c>
      <c r="F710" s="33" t="s">
        <v>3755</v>
      </c>
      <c r="G710" s="32"/>
      <c r="H710" s="32"/>
      <c r="I710" s="32"/>
      <c r="J710" s="32"/>
      <c r="K710" s="32"/>
      <c r="L710" s="32"/>
      <c r="M710" s="32"/>
      <c r="N710" s="32"/>
      <c r="O710" s="32"/>
      <c r="P710" s="32"/>
      <c r="Q710" s="32"/>
      <c r="R710" s="32"/>
      <c r="S710" s="32"/>
      <c r="T710" s="32"/>
      <c r="U710" s="32"/>
      <c r="V710" s="32"/>
      <c r="W710" s="32"/>
      <c r="X710" s="32"/>
      <c r="Y710" s="32"/>
      <c r="Z710" s="32"/>
    </row>
    <row r="711">
      <c r="A711" s="31" t="s">
        <v>31</v>
      </c>
      <c r="B711" s="31" t="s">
        <v>407</v>
      </c>
      <c r="C711" s="33" t="s">
        <v>419</v>
      </c>
      <c r="D711" s="31" t="s">
        <v>5</v>
      </c>
      <c r="E711" s="31" t="s">
        <v>32</v>
      </c>
      <c r="F711" s="33" t="s">
        <v>3756</v>
      </c>
      <c r="G711" s="32"/>
      <c r="H711" s="32"/>
      <c r="I711" s="32"/>
      <c r="J711" s="32"/>
      <c r="K711" s="32"/>
      <c r="L711" s="32"/>
      <c r="M711" s="32"/>
      <c r="N711" s="32"/>
      <c r="O711" s="32"/>
      <c r="P711" s="32"/>
      <c r="Q711" s="32"/>
      <c r="R711" s="32"/>
      <c r="S711" s="32"/>
      <c r="T711" s="32"/>
      <c r="U711" s="32"/>
      <c r="V711" s="32"/>
      <c r="W711" s="32"/>
      <c r="X711" s="32"/>
      <c r="Y711" s="32"/>
      <c r="Z711" s="32"/>
    </row>
    <row r="712">
      <c r="A712" s="31" t="s">
        <v>31</v>
      </c>
      <c r="B712" s="31" t="s">
        <v>407</v>
      </c>
      <c r="C712" s="33" t="s">
        <v>421</v>
      </c>
      <c r="D712" s="31" t="s">
        <v>5</v>
      </c>
      <c r="E712" s="31" t="s">
        <v>32</v>
      </c>
      <c r="F712" s="33" t="s">
        <v>3757</v>
      </c>
      <c r="G712" s="32"/>
      <c r="H712" s="32"/>
      <c r="I712" s="32"/>
      <c r="J712" s="32"/>
      <c r="K712" s="32"/>
      <c r="L712" s="32"/>
      <c r="M712" s="32"/>
      <c r="N712" s="32"/>
      <c r="O712" s="32"/>
      <c r="P712" s="32"/>
      <c r="Q712" s="32"/>
      <c r="R712" s="32"/>
      <c r="S712" s="32"/>
      <c r="T712" s="32"/>
      <c r="U712" s="32"/>
      <c r="V712" s="32"/>
      <c r="W712" s="32"/>
      <c r="X712" s="32"/>
      <c r="Y712" s="32"/>
      <c r="Z712" s="32"/>
    </row>
    <row r="713">
      <c r="A713" s="31" t="s">
        <v>31</v>
      </c>
      <c r="B713" s="31" t="s">
        <v>407</v>
      </c>
      <c r="C713" s="33" t="s">
        <v>423</v>
      </c>
      <c r="D713" s="31" t="s">
        <v>5</v>
      </c>
      <c r="E713" s="31" t="s">
        <v>32</v>
      </c>
      <c r="F713" s="33" t="s">
        <v>3758</v>
      </c>
      <c r="G713" s="32"/>
      <c r="H713" s="32"/>
      <c r="I713" s="32"/>
      <c r="J713" s="32"/>
      <c r="K713" s="32"/>
      <c r="L713" s="32"/>
      <c r="M713" s="32"/>
      <c r="N713" s="32"/>
      <c r="O713" s="32"/>
      <c r="P713" s="32"/>
      <c r="Q713" s="32"/>
      <c r="R713" s="32"/>
      <c r="S713" s="32"/>
      <c r="T713" s="32"/>
      <c r="U713" s="32"/>
      <c r="V713" s="32"/>
      <c r="W713" s="32"/>
      <c r="X713" s="32"/>
      <c r="Y713" s="32"/>
      <c r="Z713" s="32"/>
    </row>
    <row r="714">
      <c r="A714" s="31" t="s">
        <v>31</v>
      </c>
      <c r="B714" s="31" t="s">
        <v>407</v>
      </c>
      <c r="C714" s="33" t="s">
        <v>425</v>
      </c>
      <c r="D714" s="31" t="s">
        <v>5</v>
      </c>
      <c r="E714" s="31" t="s">
        <v>32</v>
      </c>
      <c r="F714" s="33" t="s">
        <v>3759</v>
      </c>
      <c r="G714" s="32"/>
      <c r="H714" s="32"/>
      <c r="I714" s="32"/>
      <c r="J714" s="32"/>
      <c r="K714" s="32"/>
      <c r="L714" s="32"/>
      <c r="M714" s="32"/>
      <c r="N714" s="32"/>
      <c r="O714" s="32"/>
      <c r="P714" s="32"/>
      <c r="Q714" s="32"/>
      <c r="R714" s="32"/>
      <c r="S714" s="32"/>
      <c r="T714" s="32"/>
      <c r="U714" s="32"/>
      <c r="V714" s="32"/>
      <c r="W714" s="32"/>
      <c r="X714" s="32"/>
      <c r="Y714" s="32"/>
      <c r="Z714" s="32"/>
    </row>
    <row r="715">
      <c r="A715" s="31" t="s">
        <v>31</v>
      </c>
      <c r="B715" s="31" t="s">
        <v>407</v>
      </c>
      <c r="C715" s="33" t="s">
        <v>427</v>
      </c>
      <c r="D715" s="31" t="s">
        <v>5</v>
      </c>
      <c r="E715" s="31" t="s">
        <v>32</v>
      </c>
      <c r="F715" s="33" t="s">
        <v>3760</v>
      </c>
      <c r="G715" s="32"/>
      <c r="H715" s="32"/>
      <c r="I715" s="32"/>
      <c r="J715" s="32"/>
      <c r="K715" s="32"/>
      <c r="L715" s="32"/>
      <c r="M715" s="32"/>
      <c r="N715" s="32"/>
      <c r="O715" s="32"/>
      <c r="P715" s="32"/>
      <c r="Q715" s="32"/>
      <c r="R715" s="32"/>
      <c r="S715" s="32"/>
      <c r="T715" s="32"/>
      <c r="U715" s="32"/>
      <c r="V715" s="32"/>
      <c r="W715" s="32"/>
      <c r="X715" s="32"/>
      <c r="Y715" s="32"/>
      <c r="Z715" s="32"/>
    </row>
    <row r="716">
      <c r="A716" s="31" t="s">
        <v>31</v>
      </c>
      <c r="B716" s="31" t="s">
        <v>407</v>
      </c>
      <c r="C716" s="33" t="s">
        <v>429</v>
      </c>
      <c r="D716" s="31" t="s">
        <v>5</v>
      </c>
      <c r="E716" s="31" t="s">
        <v>32</v>
      </c>
      <c r="F716" s="33" t="s">
        <v>3761</v>
      </c>
      <c r="G716" s="32"/>
      <c r="H716" s="32"/>
      <c r="I716" s="32"/>
      <c r="J716" s="32"/>
      <c r="K716" s="32"/>
      <c r="L716" s="32"/>
      <c r="M716" s="32"/>
      <c r="N716" s="32"/>
      <c r="O716" s="32"/>
      <c r="P716" s="32"/>
      <c r="Q716" s="32"/>
      <c r="R716" s="32"/>
      <c r="S716" s="32"/>
      <c r="T716" s="32"/>
      <c r="U716" s="32"/>
      <c r="V716" s="32"/>
      <c r="W716" s="32"/>
      <c r="X716" s="32"/>
      <c r="Y716" s="32"/>
      <c r="Z716" s="32"/>
    </row>
    <row r="717">
      <c r="A717" s="31" t="s">
        <v>31</v>
      </c>
      <c r="B717" s="31" t="s">
        <v>407</v>
      </c>
      <c r="C717" s="33" t="s">
        <v>323</v>
      </c>
      <c r="D717" s="31" t="s">
        <v>5</v>
      </c>
      <c r="E717" s="31" t="s">
        <v>32</v>
      </c>
      <c r="F717" s="33" t="s">
        <v>3762</v>
      </c>
      <c r="G717" s="32"/>
      <c r="H717" s="32"/>
      <c r="I717" s="32"/>
      <c r="J717" s="32"/>
      <c r="K717" s="32"/>
      <c r="L717" s="32"/>
      <c r="M717" s="32"/>
      <c r="N717" s="32"/>
      <c r="O717" s="32"/>
      <c r="P717" s="32"/>
      <c r="Q717" s="32"/>
      <c r="R717" s="32"/>
      <c r="S717" s="32"/>
      <c r="T717" s="32"/>
      <c r="U717" s="32"/>
      <c r="V717" s="32"/>
      <c r="W717" s="32"/>
      <c r="X717" s="32"/>
      <c r="Y717" s="32"/>
      <c r="Z717" s="32"/>
    </row>
    <row r="718">
      <c r="A718" s="31" t="s">
        <v>31</v>
      </c>
      <c r="B718" s="31" t="s">
        <v>407</v>
      </c>
      <c r="C718" s="33" t="s">
        <v>432</v>
      </c>
      <c r="D718" s="31" t="s">
        <v>5</v>
      </c>
      <c r="E718" s="31" t="s">
        <v>32</v>
      </c>
      <c r="F718" s="33" t="s">
        <v>3763</v>
      </c>
      <c r="G718" s="32"/>
      <c r="H718" s="32"/>
      <c r="I718" s="32"/>
      <c r="J718" s="32"/>
      <c r="K718" s="32"/>
      <c r="L718" s="32"/>
      <c r="M718" s="32"/>
      <c r="N718" s="32"/>
      <c r="O718" s="32"/>
      <c r="P718" s="32"/>
      <c r="Q718" s="32"/>
      <c r="R718" s="32"/>
      <c r="S718" s="32"/>
      <c r="T718" s="32"/>
      <c r="U718" s="32"/>
      <c r="V718" s="32"/>
      <c r="W718" s="32"/>
      <c r="X718" s="32"/>
      <c r="Y718" s="32"/>
      <c r="Z718" s="32"/>
    </row>
    <row r="719">
      <c r="A719" s="31" t="s">
        <v>31</v>
      </c>
      <c r="B719" s="31" t="s">
        <v>407</v>
      </c>
      <c r="C719" s="33" t="s">
        <v>434</v>
      </c>
      <c r="D719" s="31" t="s">
        <v>5</v>
      </c>
      <c r="E719" s="31" t="s">
        <v>32</v>
      </c>
      <c r="F719" s="33" t="s">
        <v>3764</v>
      </c>
      <c r="G719" s="32"/>
      <c r="H719" s="32"/>
      <c r="I719" s="32"/>
      <c r="J719" s="32"/>
      <c r="K719" s="32"/>
      <c r="L719" s="32"/>
      <c r="M719" s="32"/>
      <c r="N719" s="32"/>
      <c r="O719" s="32"/>
      <c r="P719" s="32"/>
      <c r="Q719" s="32"/>
      <c r="R719" s="32"/>
      <c r="S719" s="32"/>
      <c r="T719" s="32"/>
      <c r="U719" s="32"/>
      <c r="V719" s="32"/>
      <c r="W719" s="32"/>
      <c r="X719" s="32"/>
      <c r="Y719" s="32"/>
      <c r="Z719" s="32"/>
    </row>
    <row r="720">
      <c r="A720" s="31" t="s">
        <v>31</v>
      </c>
      <c r="B720" s="31" t="s">
        <v>407</v>
      </c>
      <c r="C720" s="33" t="s">
        <v>436</v>
      </c>
      <c r="D720" s="31" t="s">
        <v>5</v>
      </c>
      <c r="E720" s="31" t="s">
        <v>32</v>
      </c>
      <c r="F720" s="33" t="s">
        <v>3765</v>
      </c>
      <c r="G720" s="32"/>
      <c r="H720" s="32"/>
      <c r="I720" s="32"/>
      <c r="J720" s="32"/>
      <c r="K720" s="32"/>
      <c r="L720" s="32"/>
      <c r="M720" s="32"/>
      <c r="N720" s="32"/>
      <c r="O720" s="32"/>
      <c r="P720" s="32"/>
      <c r="Q720" s="32"/>
      <c r="R720" s="32"/>
      <c r="S720" s="32"/>
      <c r="T720" s="32"/>
      <c r="U720" s="32"/>
      <c r="V720" s="32"/>
      <c r="W720" s="32"/>
      <c r="X720" s="32"/>
      <c r="Y720" s="32"/>
      <c r="Z720" s="32"/>
    </row>
    <row r="721">
      <c r="A721" s="31" t="s">
        <v>31</v>
      </c>
      <c r="B721" s="31" t="s">
        <v>407</v>
      </c>
      <c r="C721" s="33" t="s">
        <v>438</v>
      </c>
      <c r="D721" s="31" t="s">
        <v>5</v>
      </c>
      <c r="E721" s="31" t="s">
        <v>32</v>
      </c>
      <c r="F721" s="33" t="s">
        <v>3766</v>
      </c>
      <c r="G721" s="32"/>
      <c r="H721" s="32"/>
      <c r="I721" s="32"/>
      <c r="J721" s="32"/>
      <c r="K721" s="32"/>
      <c r="L721" s="32"/>
      <c r="M721" s="32"/>
      <c r="N721" s="32"/>
      <c r="O721" s="32"/>
      <c r="P721" s="32"/>
      <c r="Q721" s="32"/>
      <c r="R721" s="32"/>
      <c r="S721" s="32"/>
      <c r="T721" s="32"/>
      <c r="U721" s="32"/>
      <c r="V721" s="32"/>
      <c r="W721" s="32"/>
      <c r="X721" s="32"/>
      <c r="Y721" s="32"/>
      <c r="Z721" s="32"/>
    </row>
    <row r="722">
      <c r="A722" s="31" t="s">
        <v>31</v>
      </c>
      <c r="B722" s="31" t="s">
        <v>407</v>
      </c>
      <c r="C722" s="33" t="s">
        <v>440</v>
      </c>
      <c r="D722" s="31" t="s">
        <v>5</v>
      </c>
      <c r="E722" s="31" t="s">
        <v>32</v>
      </c>
      <c r="F722" s="33" t="s">
        <v>3767</v>
      </c>
      <c r="G722" s="32"/>
      <c r="H722" s="32"/>
      <c r="I722" s="32"/>
      <c r="J722" s="32"/>
      <c r="K722" s="32"/>
      <c r="L722" s="32"/>
      <c r="M722" s="32"/>
      <c r="N722" s="32"/>
      <c r="O722" s="32"/>
      <c r="P722" s="32"/>
      <c r="Q722" s="32"/>
      <c r="R722" s="32"/>
      <c r="S722" s="32"/>
      <c r="T722" s="32"/>
      <c r="U722" s="32"/>
      <c r="V722" s="32"/>
      <c r="W722" s="32"/>
      <c r="X722" s="32"/>
      <c r="Y722" s="32"/>
      <c r="Z722" s="32"/>
    </row>
    <row r="723">
      <c r="A723" s="31" t="s">
        <v>31</v>
      </c>
      <c r="B723" s="31" t="s">
        <v>407</v>
      </c>
      <c r="C723" s="33" t="s">
        <v>442</v>
      </c>
      <c r="D723" s="31" t="s">
        <v>5</v>
      </c>
      <c r="E723" s="31" t="s">
        <v>32</v>
      </c>
      <c r="F723" s="33" t="s">
        <v>3768</v>
      </c>
      <c r="G723" s="32"/>
      <c r="H723" s="32"/>
      <c r="I723" s="32"/>
      <c r="J723" s="32"/>
      <c r="K723" s="32"/>
      <c r="L723" s="32"/>
      <c r="M723" s="32"/>
      <c r="N723" s="32"/>
      <c r="O723" s="32"/>
      <c r="P723" s="32"/>
      <c r="Q723" s="32"/>
      <c r="R723" s="32"/>
      <c r="S723" s="32"/>
      <c r="T723" s="32"/>
      <c r="U723" s="32"/>
      <c r="V723" s="32"/>
      <c r="W723" s="32"/>
      <c r="X723" s="32"/>
      <c r="Y723" s="32"/>
      <c r="Z723" s="32"/>
    </row>
    <row r="724">
      <c r="A724" s="31" t="s">
        <v>31</v>
      </c>
      <c r="B724" s="31" t="s">
        <v>407</v>
      </c>
      <c r="C724" s="33" t="s">
        <v>444</v>
      </c>
      <c r="D724" s="31" t="s">
        <v>5</v>
      </c>
      <c r="E724" s="31" t="s">
        <v>32</v>
      </c>
      <c r="F724" s="33" t="s">
        <v>3769</v>
      </c>
      <c r="G724" s="32"/>
      <c r="H724" s="32"/>
      <c r="I724" s="32"/>
      <c r="J724" s="32"/>
      <c r="K724" s="32"/>
      <c r="L724" s="32"/>
      <c r="M724" s="32"/>
      <c r="N724" s="32"/>
      <c r="O724" s="32"/>
      <c r="P724" s="32"/>
      <c r="Q724" s="32"/>
      <c r="R724" s="32"/>
      <c r="S724" s="32"/>
      <c r="T724" s="32"/>
      <c r="U724" s="32"/>
      <c r="V724" s="32"/>
      <c r="W724" s="32"/>
      <c r="X724" s="32"/>
      <c r="Y724" s="32"/>
      <c r="Z724" s="32"/>
    </row>
    <row r="725">
      <c r="A725" s="31" t="s">
        <v>31</v>
      </c>
      <c r="B725" s="31" t="s">
        <v>407</v>
      </c>
      <c r="C725" s="33" t="s">
        <v>446</v>
      </c>
      <c r="D725" s="31" t="s">
        <v>5</v>
      </c>
      <c r="E725" s="31" t="s">
        <v>32</v>
      </c>
      <c r="F725" s="33" t="s">
        <v>3770</v>
      </c>
      <c r="G725" s="32"/>
      <c r="H725" s="32"/>
      <c r="I725" s="32"/>
      <c r="J725" s="32"/>
      <c r="K725" s="32"/>
      <c r="L725" s="32"/>
      <c r="M725" s="32"/>
      <c r="N725" s="32"/>
      <c r="O725" s="32"/>
      <c r="P725" s="32"/>
      <c r="Q725" s="32"/>
      <c r="R725" s="32"/>
      <c r="S725" s="32"/>
      <c r="T725" s="32"/>
      <c r="U725" s="32"/>
      <c r="V725" s="32"/>
      <c r="W725" s="32"/>
      <c r="X725" s="32"/>
      <c r="Y725" s="32"/>
      <c r="Z725" s="32"/>
    </row>
    <row r="726">
      <c r="A726" s="31" t="s">
        <v>31</v>
      </c>
      <c r="B726" s="31" t="s">
        <v>407</v>
      </c>
      <c r="C726" s="33" t="s">
        <v>448</v>
      </c>
      <c r="D726" s="31" t="s">
        <v>5</v>
      </c>
      <c r="E726" s="31" t="s">
        <v>32</v>
      </c>
      <c r="F726" s="33" t="s">
        <v>3771</v>
      </c>
      <c r="G726" s="32"/>
      <c r="H726" s="32"/>
      <c r="I726" s="32"/>
      <c r="J726" s="32"/>
      <c r="K726" s="32"/>
      <c r="L726" s="32"/>
      <c r="M726" s="32"/>
      <c r="N726" s="32"/>
      <c r="O726" s="32"/>
      <c r="P726" s="32"/>
      <c r="Q726" s="32"/>
      <c r="R726" s="32"/>
      <c r="S726" s="32"/>
      <c r="T726" s="32"/>
      <c r="U726" s="32"/>
      <c r="V726" s="32"/>
      <c r="W726" s="32"/>
      <c r="X726" s="32"/>
      <c r="Y726" s="32"/>
      <c r="Z726" s="32"/>
    </row>
    <row r="727">
      <c r="A727" s="31" t="s">
        <v>32</v>
      </c>
      <c r="B727" s="31" t="s">
        <v>381</v>
      </c>
      <c r="C727" s="33" t="s">
        <v>1129</v>
      </c>
      <c r="D727" s="31" t="s">
        <v>5</v>
      </c>
      <c r="E727" s="31" t="s">
        <v>32</v>
      </c>
      <c r="F727" s="33" t="s">
        <v>3772</v>
      </c>
      <c r="G727" s="32"/>
      <c r="H727" s="32"/>
      <c r="I727" s="32"/>
      <c r="J727" s="32"/>
      <c r="K727" s="32"/>
      <c r="L727" s="32"/>
      <c r="M727" s="32"/>
      <c r="N727" s="32"/>
      <c r="O727" s="32"/>
      <c r="P727" s="32"/>
      <c r="Q727" s="32"/>
      <c r="R727" s="32"/>
      <c r="S727" s="32"/>
      <c r="T727" s="32"/>
      <c r="U727" s="32"/>
      <c r="V727" s="32"/>
      <c r="W727" s="32"/>
      <c r="X727" s="32"/>
      <c r="Y727" s="32"/>
      <c r="Z727" s="32"/>
    </row>
    <row r="728">
      <c r="A728" s="31" t="s">
        <v>32</v>
      </c>
      <c r="B728" s="31" t="s">
        <v>381</v>
      </c>
      <c r="C728" s="33" t="s">
        <v>1130</v>
      </c>
      <c r="D728" s="31" t="s">
        <v>5</v>
      </c>
      <c r="E728" s="31" t="s">
        <v>32</v>
      </c>
      <c r="F728" s="33" t="s">
        <v>3773</v>
      </c>
      <c r="G728" s="32"/>
      <c r="H728" s="32"/>
      <c r="I728" s="32"/>
      <c r="J728" s="32"/>
      <c r="K728" s="32"/>
      <c r="L728" s="32"/>
      <c r="M728" s="32"/>
      <c r="N728" s="32"/>
      <c r="O728" s="32"/>
      <c r="P728" s="32"/>
      <c r="Q728" s="32"/>
      <c r="R728" s="32"/>
      <c r="S728" s="32"/>
      <c r="T728" s="32"/>
      <c r="U728" s="32"/>
      <c r="V728" s="32"/>
      <c r="W728" s="32"/>
      <c r="X728" s="32"/>
      <c r="Y728" s="32"/>
      <c r="Z728" s="32"/>
    </row>
    <row r="729">
      <c r="A729" s="31" t="s">
        <v>32</v>
      </c>
      <c r="B729" s="31" t="s">
        <v>381</v>
      </c>
      <c r="C729" s="33" t="s">
        <v>1131</v>
      </c>
      <c r="D729" s="31" t="s">
        <v>5</v>
      </c>
      <c r="E729" s="31" t="s">
        <v>32</v>
      </c>
      <c r="F729" s="33" t="s">
        <v>3774</v>
      </c>
      <c r="G729" s="32"/>
      <c r="H729" s="32"/>
      <c r="I729" s="32"/>
      <c r="J729" s="32"/>
      <c r="K729" s="32"/>
      <c r="L729" s="32"/>
      <c r="M729" s="32"/>
      <c r="N729" s="32"/>
      <c r="O729" s="32"/>
      <c r="P729" s="32"/>
      <c r="Q729" s="32"/>
      <c r="R729" s="32"/>
      <c r="S729" s="32"/>
      <c r="T729" s="32"/>
      <c r="U729" s="32"/>
      <c r="V729" s="32"/>
      <c r="W729" s="32"/>
      <c r="X729" s="32"/>
      <c r="Y729" s="32"/>
      <c r="Z729" s="32"/>
    </row>
    <row r="730">
      <c r="A730" s="31" t="s">
        <v>32</v>
      </c>
      <c r="B730" s="31" t="s">
        <v>381</v>
      </c>
      <c r="C730" s="33" t="s">
        <v>1132</v>
      </c>
      <c r="D730" s="31" t="s">
        <v>5</v>
      </c>
      <c r="E730" s="31" t="s">
        <v>32</v>
      </c>
      <c r="F730" s="33" t="s">
        <v>3775</v>
      </c>
      <c r="G730" s="32"/>
      <c r="H730" s="32"/>
      <c r="I730" s="32"/>
      <c r="J730" s="32"/>
      <c r="K730" s="32"/>
      <c r="L730" s="32"/>
      <c r="M730" s="32"/>
      <c r="N730" s="32"/>
      <c r="O730" s="32"/>
      <c r="P730" s="32"/>
      <c r="Q730" s="32"/>
      <c r="R730" s="32"/>
      <c r="S730" s="32"/>
      <c r="T730" s="32"/>
      <c r="U730" s="32"/>
      <c r="V730" s="32"/>
      <c r="W730" s="32"/>
      <c r="X730" s="32"/>
      <c r="Y730" s="32"/>
      <c r="Z730" s="32"/>
    </row>
    <row r="731">
      <c r="A731" s="31" t="s">
        <v>32</v>
      </c>
      <c r="B731" s="31" t="s">
        <v>381</v>
      </c>
      <c r="C731" s="33" t="s">
        <v>409</v>
      </c>
      <c r="D731" s="31" t="s">
        <v>5</v>
      </c>
      <c r="E731" s="31" t="s">
        <v>32</v>
      </c>
      <c r="F731" s="33" t="s">
        <v>3776</v>
      </c>
      <c r="G731" s="32"/>
      <c r="H731" s="32"/>
      <c r="I731" s="32"/>
      <c r="J731" s="32"/>
      <c r="K731" s="32"/>
      <c r="L731" s="32"/>
      <c r="M731" s="32"/>
      <c r="N731" s="32"/>
      <c r="O731" s="32"/>
      <c r="P731" s="32"/>
      <c r="Q731" s="32"/>
      <c r="R731" s="32"/>
      <c r="S731" s="32"/>
      <c r="T731" s="32"/>
      <c r="U731" s="32"/>
      <c r="V731" s="32"/>
      <c r="W731" s="32"/>
      <c r="X731" s="32"/>
      <c r="Y731" s="32"/>
      <c r="Z731" s="32"/>
    </row>
    <row r="732">
      <c r="A732" s="31" t="s">
        <v>32</v>
      </c>
      <c r="B732" s="31" t="s">
        <v>381</v>
      </c>
      <c r="C732" s="33" t="s">
        <v>411</v>
      </c>
      <c r="D732" s="31" t="s">
        <v>5</v>
      </c>
      <c r="E732" s="31" t="s">
        <v>32</v>
      </c>
      <c r="F732" s="33" t="s">
        <v>3777</v>
      </c>
      <c r="G732" s="32"/>
      <c r="H732" s="32"/>
      <c r="I732" s="32"/>
      <c r="J732" s="32"/>
      <c r="K732" s="32"/>
      <c r="L732" s="32"/>
      <c r="M732" s="32"/>
      <c r="N732" s="32"/>
      <c r="O732" s="32"/>
      <c r="P732" s="32"/>
      <c r="Q732" s="32"/>
      <c r="R732" s="32"/>
      <c r="S732" s="32"/>
      <c r="T732" s="32"/>
      <c r="U732" s="32"/>
      <c r="V732" s="32"/>
      <c r="W732" s="32"/>
      <c r="X732" s="32"/>
      <c r="Y732" s="32"/>
      <c r="Z732" s="32"/>
    </row>
    <row r="733">
      <c r="A733" s="31" t="s">
        <v>32</v>
      </c>
      <c r="B733" s="31" t="s">
        <v>381</v>
      </c>
      <c r="C733" s="33" t="s">
        <v>413</v>
      </c>
      <c r="D733" s="31" t="s">
        <v>5</v>
      </c>
      <c r="E733" s="31" t="s">
        <v>32</v>
      </c>
      <c r="F733" s="33" t="s">
        <v>3778</v>
      </c>
      <c r="G733" s="32"/>
      <c r="H733" s="32"/>
      <c r="I733" s="32"/>
      <c r="J733" s="32"/>
      <c r="K733" s="32"/>
      <c r="L733" s="32"/>
      <c r="M733" s="32"/>
      <c r="N733" s="32"/>
      <c r="O733" s="32"/>
      <c r="P733" s="32"/>
      <c r="Q733" s="32"/>
      <c r="R733" s="32"/>
      <c r="S733" s="32"/>
      <c r="T733" s="32"/>
      <c r="U733" s="32"/>
      <c r="V733" s="32"/>
      <c r="W733" s="32"/>
      <c r="X733" s="32"/>
      <c r="Y733" s="32"/>
      <c r="Z733" s="32"/>
    </row>
    <row r="734">
      <c r="A734" s="31" t="s">
        <v>32</v>
      </c>
      <c r="B734" s="31" t="s">
        <v>381</v>
      </c>
      <c r="C734" s="33" t="s">
        <v>415</v>
      </c>
      <c r="D734" s="31" t="s">
        <v>5</v>
      </c>
      <c r="E734" s="31" t="s">
        <v>32</v>
      </c>
      <c r="F734" s="33" t="s">
        <v>3779</v>
      </c>
      <c r="G734" s="32"/>
      <c r="H734" s="32"/>
      <c r="I734" s="32"/>
      <c r="J734" s="32"/>
      <c r="K734" s="32"/>
      <c r="L734" s="32"/>
      <c r="M734" s="32"/>
      <c r="N734" s="32"/>
      <c r="O734" s="32"/>
      <c r="P734" s="32"/>
      <c r="Q734" s="32"/>
      <c r="R734" s="32"/>
      <c r="S734" s="32"/>
      <c r="T734" s="32"/>
      <c r="U734" s="32"/>
      <c r="V734" s="32"/>
      <c r="W734" s="32"/>
      <c r="X734" s="32"/>
      <c r="Y734" s="32"/>
      <c r="Z734" s="32"/>
    </row>
    <row r="735">
      <c r="A735" s="31" t="s">
        <v>32</v>
      </c>
      <c r="B735" s="31" t="s">
        <v>381</v>
      </c>
      <c r="C735" s="33" t="s">
        <v>417</v>
      </c>
      <c r="D735" s="31" t="s">
        <v>5</v>
      </c>
      <c r="E735" s="31" t="s">
        <v>32</v>
      </c>
      <c r="F735" s="33" t="s">
        <v>3780</v>
      </c>
      <c r="G735" s="32"/>
      <c r="H735" s="32"/>
      <c r="I735" s="32"/>
      <c r="J735" s="32"/>
      <c r="K735" s="32"/>
      <c r="L735" s="32"/>
      <c r="M735" s="32"/>
      <c r="N735" s="32"/>
      <c r="O735" s="32"/>
      <c r="P735" s="32"/>
      <c r="Q735" s="32"/>
      <c r="R735" s="32"/>
      <c r="S735" s="32"/>
      <c r="T735" s="32"/>
      <c r="U735" s="32"/>
      <c r="V735" s="32"/>
      <c r="W735" s="32"/>
      <c r="X735" s="32"/>
      <c r="Y735" s="32"/>
      <c r="Z735" s="32"/>
    </row>
    <row r="736">
      <c r="A736" s="31" t="s">
        <v>32</v>
      </c>
      <c r="B736" s="31" t="s">
        <v>381</v>
      </c>
      <c r="C736" s="33" t="s">
        <v>419</v>
      </c>
      <c r="D736" s="31" t="s">
        <v>5</v>
      </c>
      <c r="E736" s="31" t="s">
        <v>32</v>
      </c>
      <c r="F736" s="33" t="s">
        <v>3781</v>
      </c>
      <c r="G736" s="32"/>
      <c r="H736" s="32"/>
      <c r="I736" s="32"/>
      <c r="J736" s="32"/>
      <c r="K736" s="32"/>
      <c r="L736" s="32"/>
      <c r="M736" s="32"/>
      <c r="N736" s="32"/>
      <c r="O736" s="32"/>
      <c r="P736" s="32"/>
      <c r="Q736" s="32"/>
      <c r="R736" s="32"/>
      <c r="S736" s="32"/>
      <c r="T736" s="32"/>
      <c r="U736" s="32"/>
      <c r="V736" s="32"/>
      <c r="W736" s="32"/>
      <c r="X736" s="32"/>
      <c r="Y736" s="32"/>
      <c r="Z736" s="32"/>
    </row>
    <row r="737">
      <c r="A737" s="31" t="s">
        <v>32</v>
      </c>
      <c r="B737" s="31" t="s">
        <v>381</v>
      </c>
      <c r="C737" s="33" t="s">
        <v>421</v>
      </c>
      <c r="D737" s="31" t="s">
        <v>5</v>
      </c>
      <c r="E737" s="31" t="s">
        <v>32</v>
      </c>
      <c r="F737" s="33" t="s">
        <v>3782</v>
      </c>
      <c r="G737" s="32"/>
      <c r="H737" s="32"/>
      <c r="I737" s="32"/>
      <c r="J737" s="32"/>
      <c r="K737" s="32"/>
      <c r="L737" s="32"/>
      <c r="M737" s="32"/>
      <c r="N737" s="32"/>
      <c r="O737" s="32"/>
      <c r="P737" s="32"/>
      <c r="Q737" s="32"/>
      <c r="R737" s="32"/>
      <c r="S737" s="32"/>
      <c r="T737" s="32"/>
      <c r="U737" s="32"/>
      <c r="V737" s="32"/>
      <c r="W737" s="32"/>
      <c r="X737" s="32"/>
      <c r="Y737" s="32"/>
      <c r="Z737" s="32"/>
    </row>
    <row r="738">
      <c r="A738" s="31" t="s">
        <v>32</v>
      </c>
      <c r="B738" s="31" t="s">
        <v>381</v>
      </c>
      <c r="C738" s="33" t="s">
        <v>423</v>
      </c>
      <c r="D738" s="31" t="s">
        <v>5</v>
      </c>
      <c r="E738" s="31" t="s">
        <v>32</v>
      </c>
      <c r="F738" s="33" t="s">
        <v>3783</v>
      </c>
      <c r="G738" s="32"/>
      <c r="H738" s="32"/>
      <c r="I738" s="32"/>
      <c r="J738" s="32"/>
      <c r="K738" s="32"/>
      <c r="L738" s="32"/>
      <c r="M738" s="32"/>
      <c r="N738" s="32"/>
      <c r="O738" s="32"/>
      <c r="P738" s="32"/>
      <c r="Q738" s="32"/>
      <c r="R738" s="32"/>
      <c r="S738" s="32"/>
      <c r="T738" s="32"/>
      <c r="U738" s="32"/>
      <c r="V738" s="32"/>
      <c r="W738" s="32"/>
      <c r="X738" s="32"/>
      <c r="Y738" s="32"/>
      <c r="Z738" s="32"/>
    </row>
    <row r="739">
      <c r="A739" s="31" t="s">
        <v>32</v>
      </c>
      <c r="B739" s="31" t="s">
        <v>381</v>
      </c>
      <c r="C739" s="33" t="s">
        <v>425</v>
      </c>
      <c r="D739" s="31" t="s">
        <v>5</v>
      </c>
      <c r="E739" s="31" t="s">
        <v>32</v>
      </c>
      <c r="F739" s="33" t="s">
        <v>3784</v>
      </c>
      <c r="G739" s="32"/>
      <c r="H739" s="32"/>
      <c r="I739" s="32"/>
      <c r="J739" s="32"/>
      <c r="K739" s="32"/>
      <c r="L739" s="32"/>
      <c r="M739" s="32"/>
      <c r="N739" s="32"/>
      <c r="O739" s="32"/>
      <c r="P739" s="32"/>
      <c r="Q739" s="32"/>
      <c r="R739" s="32"/>
      <c r="S739" s="32"/>
      <c r="T739" s="32"/>
      <c r="U739" s="32"/>
      <c r="V739" s="32"/>
      <c r="W739" s="32"/>
      <c r="X739" s="32"/>
      <c r="Y739" s="32"/>
      <c r="Z739" s="32"/>
    </row>
    <row r="740">
      <c r="A740" s="31" t="s">
        <v>32</v>
      </c>
      <c r="B740" s="31" t="s">
        <v>381</v>
      </c>
      <c r="C740" s="33" t="s">
        <v>427</v>
      </c>
      <c r="D740" s="31" t="s">
        <v>5</v>
      </c>
      <c r="E740" s="31" t="s">
        <v>32</v>
      </c>
      <c r="F740" s="33" t="s">
        <v>3785</v>
      </c>
      <c r="G740" s="32"/>
      <c r="H740" s="32"/>
      <c r="I740" s="32"/>
      <c r="J740" s="32"/>
      <c r="K740" s="32"/>
      <c r="L740" s="32"/>
      <c r="M740" s="32"/>
      <c r="N740" s="32"/>
      <c r="O740" s="32"/>
      <c r="P740" s="32"/>
      <c r="Q740" s="32"/>
      <c r="R740" s="32"/>
      <c r="S740" s="32"/>
      <c r="T740" s="32"/>
      <c r="U740" s="32"/>
      <c r="V740" s="32"/>
      <c r="W740" s="32"/>
      <c r="X740" s="32"/>
      <c r="Y740" s="32"/>
      <c r="Z740" s="32"/>
    </row>
    <row r="741">
      <c r="A741" s="31" t="s">
        <v>32</v>
      </c>
      <c r="B741" s="31" t="s">
        <v>381</v>
      </c>
      <c r="C741" s="33" t="s">
        <v>429</v>
      </c>
      <c r="D741" s="31" t="s">
        <v>5</v>
      </c>
      <c r="E741" s="31" t="s">
        <v>32</v>
      </c>
      <c r="F741" s="33" t="s">
        <v>3786</v>
      </c>
      <c r="G741" s="32"/>
      <c r="H741" s="32"/>
      <c r="I741" s="32"/>
      <c r="J741" s="32"/>
      <c r="K741" s="32"/>
      <c r="L741" s="32"/>
      <c r="M741" s="32"/>
      <c r="N741" s="32"/>
      <c r="O741" s="32"/>
      <c r="P741" s="32"/>
      <c r="Q741" s="32"/>
      <c r="R741" s="32"/>
      <c r="S741" s="32"/>
      <c r="T741" s="32"/>
      <c r="U741" s="32"/>
      <c r="V741" s="32"/>
      <c r="W741" s="32"/>
      <c r="X741" s="32"/>
      <c r="Y741" s="32"/>
      <c r="Z741" s="32"/>
    </row>
    <row r="742">
      <c r="A742" s="31" t="s">
        <v>32</v>
      </c>
      <c r="B742" s="31" t="s">
        <v>381</v>
      </c>
      <c r="C742" s="33" t="s">
        <v>323</v>
      </c>
      <c r="D742" s="31" t="s">
        <v>5</v>
      </c>
      <c r="E742" s="31" t="s">
        <v>32</v>
      </c>
      <c r="F742" s="33" t="s">
        <v>3787</v>
      </c>
      <c r="G742" s="32"/>
      <c r="H742" s="32"/>
      <c r="I742" s="32"/>
      <c r="J742" s="32"/>
      <c r="K742" s="32"/>
      <c r="L742" s="32"/>
      <c r="M742" s="32"/>
      <c r="N742" s="32"/>
      <c r="O742" s="32"/>
      <c r="P742" s="32"/>
      <c r="Q742" s="32"/>
      <c r="R742" s="32"/>
      <c r="S742" s="32"/>
      <c r="T742" s="32"/>
      <c r="U742" s="32"/>
      <c r="V742" s="32"/>
      <c r="W742" s="32"/>
      <c r="X742" s="32"/>
      <c r="Y742" s="32"/>
      <c r="Z742" s="32"/>
    </row>
    <row r="743">
      <c r="A743" s="31" t="s">
        <v>32</v>
      </c>
      <c r="B743" s="31" t="s">
        <v>381</v>
      </c>
      <c r="C743" s="33" t="s">
        <v>432</v>
      </c>
      <c r="D743" s="31" t="s">
        <v>5</v>
      </c>
      <c r="E743" s="31" t="s">
        <v>32</v>
      </c>
      <c r="F743" s="33" t="s">
        <v>3788</v>
      </c>
      <c r="G743" s="32"/>
      <c r="H743" s="32"/>
      <c r="I743" s="32"/>
      <c r="J743" s="32"/>
      <c r="K743" s="32"/>
      <c r="L743" s="32"/>
      <c r="M743" s="32"/>
      <c r="N743" s="32"/>
      <c r="O743" s="32"/>
      <c r="P743" s="32"/>
      <c r="Q743" s="32"/>
      <c r="R743" s="32"/>
      <c r="S743" s="32"/>
      <c r="T743" s="32"/>
      <c r="U743" s="32"/>
      <c r="V743" s="32"/>
      <c r="W743" s="32"/>
      <c r="X743" s="32"/>
      <c r="Y743" s="32"/>
      <c r="Z743" s="32"/>
    </row>
    <row r="744">
      <c r="A744" s="31" t="s">
        <v>32</v>
      </c>
      <c r="B744" s="31" t="s">
        <v>381</v>
      </c>
      <c r="C744" s="33" t="s">
        <v>434</v>
      </c>
      <c r="D744" s="31" t="s">
        <v>5</v>
      </c>
      <c r="E744" s="31" t="s">
        <v>32</v>
      </c>
      <c r="F744" s="33" t="s">
        <v>3789</v>
      </c>
      <c r="G744" s="32"/>
      <c r="H744" s="32"/>
      <c r="I744" s="32"/>
      <c r="J744" s="32"/>
      <c r="K744" s="32"/>
      <c r="L744" s="32"/>
      <c r="M744" s="32"/>
      <c r="N744" s="32"/>
      <c r="O744" s="32"/>
      <c r="P744" s="32"/>
      <c r="Q744" s="32"/>
      <c r="R744" s="32"/>
      <c r="S744" s="32"/>
      <c r="T744" s="32"/>
      <c r="U744" s="32"/>
      <c r="V744" s="32"/>
      <c r="W744" s="32"/>
      <c r="X744" s="32"/>
      <c r="Y744" s="32"/>
      <c r="Z744" s="32"/>
    </row>
    <row r="745">
      <c r="A745" s="31" t="s">
        <v>32</v>
      </c>
      <c r="B745" s="31" t="s">
        <v>381</v>
      </c>
      <c r="C745" s="33" t="s">
        <v>436</v>
      </c>
      <c r="D745" s="31" t="s">
        <v>5</v>
      </c>
      <c r="E745" s="31" t="s">
        <v>32</v>
      </c>
      <c r="F745" s="33" t="s">
        <v>3790</v>
      </c>
      <c r="G745" s="32"/>
      <c r="H745" s="32"/>
      <c r="I745" s="32"/>
      <c r="J745" s="32"/>
      <c r="K745" s="32"/>
      <c r="L745" s="32"/>
      <c r="M745" s="32"/>
      <c r="N745" s="32"/>
      <c r="O745" s="32"/>
      <c r="P745" s="32"/>
      <c r="Q745" s="32"/>
      <c r="R745" s="32"/>
      <c r="S745" s="32"/>
      <c r="T745" s="32"/>
      <c r="U745" s="32"/>
      <c r="V745" s="32"/>
      <c r="W745" s="32"/>
      <c r="X745" s="32"/>
      <c r="Y745" s="32"/>
      <c r="Z745" s="32"/>
    </row>
    <row r="746">
      <c r="A746" s="31" t="s">
        <v>32</v>
      </c>
      <c r="B746" s="31" t="s">
        <v>381</v>
      </c>
      <c r="C746" s="33" t="s">
        <v>438</v>
      </c>
      <c r="D746" s="31" t="s">
        <v>5</v>
      </c>
      <c r="E746" s="31" t="s">
        <v>32</v>
      </c>
      <c r="F746" s="33" t="s">
        <v>3791</v>
      </c>
      <c r="G746" s="32"/>
      <c r="H746" s="32"/>
      <c r="I746" s="32"/>
      <c r="J746" s="32"/>
      <c r="K746" s="32"/>
      <c r="L746" s="32"/>
      <c r="M746" s="32"/>
      <c r="N746" s="32"/>
      <c r="O746" s="32"/>
      <c r="P746" s="32"/>
      <c r="Q746" s="32"/>
      <c r="R746" s="32"/>
      <c r="S746" s="32"/>
      <c r="T746" s="32"/>
      <c r="U746" s="32"/>
      <c r="V746" s="32"/>
      <c r="W746" s="32"/>
      <c r="X746" s="32"/>
      <c r="Y746" s="32"/>
      <c r="Z746" s="32"/>
    </row>
    <row r="747">
      <c r="A747" s="31" t="s">
        <v>32</v>
      </c>
      <c r="B747" s="31" t="s">
        <v>381</v>
      </c>
      <c r="C747" s="33" t="s">
        <v>440</v>
      </c>
      <c r="D747" s="31" t="s">
        <v>5</v>
      </c>
      <c r="E747" s="31" t="s">
        <v>32</v>
      </c>
      <c r="F747" s="33" t="s">
        <v>3792</v>
      </c>
      <c r="G747" s="32"/>
      <c r="H747" s="32"/>
      <c r="I747" s="32"/>
      <c r="J747" s="32"/>
      <c r="K747" s="32"/>
      <c r="L747" s="32"/>
      <c r="M747" s="32"/>
      <c r="N747" s="32"/>
      <c r="O747" s="32"/>
      <c r="P747" s="32"/>
      <c r="Q747" s="32"/>
      <c r="R747" s="32"/>
      <c r="S747" s="32"/>
      <c r="T747" s="32"/>
      <c r="U747" s="32"/>
      <c r="V747" s="32"/>
      <c r="W747" s="32"/>
      <c r="X747" s="32"/>
      <c r="Y747" s="32"/>
      <c r="Z747" s="32"/>
    </row>
    <row r="748">
      <c r="A748" s="31" t="s">
        <v>32</v>
      </c>
      <c r="B748" s="31" t="s">
        <v>381</v>
      </c>
      <c r="C748" s="33" t="s">
        <v>442</v>
      </c>
      <c r="D748" s="31" t="s">
        <v>5</v>
      </c>
      <c r="E748" s="31" t="s">
        <v>32</v>
      </c>
      <c r="F748" s="33" t="s">
        <v>3793</v>
      </c>
      <c r="G748" s="32"/>
      <c r="H748" s="32"/>
      <c r="I748" s="32"/>
      <c r="J748" s="32"/>
      <c r="K748" s="32"/>
      <c r="L748" s="32"/>
      <c r="M748" s="32"/>
      <c r="N748" s="32"/>
      <c r="O748" s="32"/>
      <c r="P748" s="32"/>
      <c r="Q748" s="32"/>
      <c r="R748" s="32"/>
      <c r="S748" s="32"/>
      <c r="T748" s="32"/>
      <c r="U748" s="32"/>
      <c r="V748" s="32"/>
      <c r="W748" s="32"/>
      <c r="X748" s="32"/>
      <c r="Y748" s="32"/>
      <c r="Z748" s="32"/>
    </row>
    <row r="749">
      <c r="A749" s="31" t="s">
        <v>32</v>
      </c>
      <c r="B749" s="31" t="s">
        <v>381</v>
      </c>
      <c r="C749" s="33" t="s">
        <v>444</v>
      </c>
      <c r="D749" s="31" t="s">
        <v>5</v>
      </c>
      <c r="E749" s="31" t="s">
        <v>32</v>
      </c>
      <c r="F749" s="33" t="s">
        <v>3794</v>
      </c>
      <c r="G749" s="32"/>
      <c r="H749" s="32"/>
      <c r="I749" s="32"/>
      <c r="J749" s="32"/>
      <c r="K749" s="32"/>
      <c r="L749" s="32"/>
      <c r="M749" s="32"/>
      <c r="N749" s="32"/>
      <c r="O749" s="32"/>
      <c r="P749" s="32"/>
      <c r="Q749" s="32"/>
      <c r="R749" s="32"/>
      <c r="S749" s="32"/>
      <c r="T749" s="32"/>
      <c r="U749" s="32"/>
      <c r="V749" s="32"/>
      <c r="W749" s="32"/>
      <c r="X749" s="32"/>
      <c r="Y749" s="32"/>
      <c r="Z749" s="32"/>
    </row>
    <row r="750">
      <c r="A750" s="31" t="s">
        <v>32</v>
      </c>
      <c r="B750" s="31" t="s">
        <v>381</v>
      </c>
      <c r="C750" s="33" t="s">
        <v>446</v>
      </c>
      <c r="D750" s="31" t="s">
        <v>5</v>
      </c>
      <c r="E750" s="31" t="s">
        <v>32</v>
      </c>
      <c r="F750" s="33" t="s">
        <v>3795</v>
      </c>
      <c r="G750" s="32"/>
      <c r="H750" s="32"/>
      <c r="I750" s="32"/>
      <c r="J750" s="32"/>
      <c r="K750" s="32"/>
      <c r="L750" s="32"/>
      <c r="M750" s="32"/>
      <c r="N750" s="32"/>
      <c r="O750" s="32"/>
      <c r="P750" s="32"/>
      <c r="Q750" s="32"/>
      <c r="R750" s="32"/>
      <c r="S750" s="32"/>
      <c r="T750" s="32"/>
      <c r="U750" s="32"/>
      <c r="V750" s="32"/>
      <c r="W750" s="32"/>
      <c r="X750" s="32"/>
      <c r="Y750" s="32"/>
      <c r="Z750" s="32"/>
    </row>
    <row r="751">
      <c r="A751" s="31" t="s">
        <v>32</v>
      </c>
      <c r="B751" s="31" t="s">
        <v>381</v>
      </c>
      <c r="C751" s="33" t="s">
        <v>448</v>
      </c>
      <c r="D751" s="31" t="s">
        <v>5</v>
      </c>
      <c r="E751" s="31" t="s">
        <v>32</v>
      </c>
      <c r="F751" s="33" t="s">
        <v>3796</v>
      </c>
      <c r="G751" s="32"/>
      <c r="H751" s="32"/>
      <c r="I751" s="32"/>
      <c r="J751" s="32"/>
      <c r="K751" s="32"/>
      <c r="L751" s="32"/>
      <c r="M751" s="32"/>
      <c r="N751" s="32"/>
      <c r="O751" s="32"/>
      <c r="P751" s="32"/>
      <c r="Q751" s="32"/>
      <c r="R751" s="32"/>
      <c r="S751" s="32"/>
      <c r="T751" s="32"/>
      <c r="U751" s="32"/>
      <c r="V751" s="32"/>
      <c r="W751" s="32"/>
      <c r="X751" s="32"/>
      <c r="Y751" s="32"/>
      <c r="Z751" s="32"/>
    </row>
    <row r="752">
      <c r="A752" s="31" t="s">
        <v>33</v>
      </c>
      <c r="B752" s="31" t="s">
        <v>390</v>
      </c>
      <c r="C752" s="33" t="s">
        <v>1129</v>
      </c>
      <c r="D752" s="31" t="s">
        <v>5</v>
      </c>
      <c r="E752" s="31" t="s">
        <v>32</v>
      </c>
      <c r="F752" s="33" t="s">
        <v>3797</v>
      </c>
      <c r="G752" s="32"/>
      <c r="H752" s="32"/>
      <c r="I752" s="32"/>
      <c r="J752" s="32"/>
      <c r="K752" s="32"/>
      <c r="L752" s="32"/>
      <c r="M752" s="32"/>
      <c r="N752" s="32"/>
      <c r="O752" s="32"/>
      <c r="P752" s="32"/>
      <c r="Q752" s="32"/>
      <c r="R752" s="32"/>
      <c r="S752" s="32"/>
      <c r="T752" s="32"/>
      <c r="U752" s="32"/>
      <c r="V752" s="32"/>
      <c r="W752" s="32"/>
      <c r="X752" s="32"/>
      <c r="Y752" s="32"/>
      <c r="Z752" s="32"/>
    </row>
    <row r="753">
      <c r="A753" s="31" t="s">
        <v>33</v>
      </c>
      <c r="B753" s="31" t="s">
        <v>390</v>
      </c>
      <c r="C753" s="33" t="s">
        <v>1130</v>
      </c>
      <c r="D753" s="31" t="s">
        <v>5</v>
      </c>
      <c r="E753" s="31" t="s">
        <v>32</v>
      </c>
      <c r="F753" s="33" t="s">
        <v>3798</v>
      </c>
      <c r="G753" s="32"/>
      <c r="H753" s="32"/>
      <c r="I753" s="32"/>
      <c r="J753" s="32"/>
      <c r="K753" s="32"/>
      <c r="L753" s="32"/>
      <c r="M753" s="32"/>
      <c r="N753" s="32"/>
      <c r="O753" s="32"/>
      <c r="P753" s="32"/>
      <c r="Q753" s="32"/>
      <c r="R753" s="32"/>
      <c r="S753" s="32"/>
      <c r="T753" s="32"/>
      <c r="U753" s="32"/>
      <c r="V753" s="32"/>
      <c r="W753" s="32"/>
      <c r="X753" s="32"/>
      <c r="Y753" s="32"/>
      <c r="Z753" s="32"/>
    </row>
    <row r="754">
      <c r="A754" s="31" t="s">
        <v>33</v>
      </c>
      <c r="B754" s="31" t="s">
        <v>390</v>
      </c>
      <c r="C754" s="33" t="s">
        <v>1131</v>
      </c>
      <c r="D754" s="31" t="s">
        <v>5</v>
      </c>
      <c r="E754" s="31" t="s">
        <v>32</v>
      </c>
      <c r="F754" s="33" t="s">
        <v>3799</v>
      </c>
      <c r="G754" s="32"/>
      <c r="H754" s="32"/>
      <c r="I754" s="32"/>
      <c r="J754" s="32"/>
      <c r="K754" s="32"/>
      <c r="L754" s="32"/>
      <c r="M754" s="32"/>
      <c r="N754" s="32"/>
      <c r="O754" s="32"/>
      <c r="P754" s="32"/>
      <c r="Q754" s="32"/>
      <c r="R754" s="32"/>
      <c r="S754" s="32"/>
      <c r="T754" s="32"/>
      <c r="U754" s="32"/>
      <c r="V754" s="32"/>
      <c r="W754" s="32"/>
      <c r="X754" s="32"/>
      <c r="Y754" s="32"/>
      <c r="Z754" s="32"/>
    </row>
    <row r="755">
      <c r="A755" s="31" t="s">
        <v>33</v>
      </c>
      <c r="B755" s="31" t="s">
        <v>390</v>
      </c>
      <c r="C755" s="33" t="s">
        <v>1132</v>
      </c>
      <c r="D755" s="31" t="s">
        <v>5</v>
      </c>
      <c r="E755" s="31" t="s">
        <v>32</v>
      </c>
      <c r="F755" s="33" t="s">
        <v>3800</v>
      </c>
      <c r="G755" s="32"/>
      <c r="H755" s="32"/>
      <c r="I755" s="32"/>
      <c r="J755" s="32"/>
      <c r="K755" s="32"/>
      <c r="L755" s="32"/>
      <c r="M755" s="32"/>
      <c r="N755" s="32"/>
      <c r="O755" s="32"/>
      <c r="P755" s="32"/>
      <c r="Q755" s="32"/>
      <c r="R755" s="32"/>
      <c r="S755" s="32"/>
      <c r="T755" s="32"/>
      <c r="U755" s="32"/>
      <c r="V755" s="32"/>
      <c r="W755" s="32"/>
      <c r="X755" s="32"/>
      <c r="Y755" s="32"/>
      <c r="Z755" s="32"/>
    </row>
    <row r="756">
      <c r="A756" s="31" t="s">
        <v>33</v>
      </c>
      <c r="B756" s="31" t="s">
        <v>390</v>
      </c>
      <c r="C756" s="33" t="s">
        <v>409</v>
      </c>
      <c r="D756" s="31" t="s">
        <v>5</v>
      </c>
      <c r="E756" s="31" t="s">
        <v>32</v>
      </c>
      <c r="F756" s="33" t="s">
        <v>3801</v>
      </c>
      <c r="G756" s="32"/>
      <c r="H756" s="32"/>
      <c r="I756" s="32"/>
      <c r="J756" s="32"/>
      <c r="K756" s="32"/>
      <c r="L756" s="32"/>
      <c r="M756" s="32"/>
      <c r="N756" s="32"/>
      <c r="O756" s="32"/>
      <c r="P756" s="32"/>
      <c r="Q756" s="32"/>
      <c r="R756" s="32"/>
      <c r="S756" s="32"/>
      <c r="T756" s="32"/>
      <c r="U756" s="32"/>
      <c r="V756" s="32"/>
      <c r="W756" s="32"/>
      <c r="X756" s="32"/>
      <c r="Y756" s="32"/>
      <c r="Z756" s="32"/>
    </row>
    <row r="757">
      <c r="A757" s="31" t="s">
        <v>33</v>
      </c>
      <c r="B757" s="31" t="s">
        <v>390</v>
      </c>
      <c r="C757" s="33" t="s">
        <v>411</v>
      </c>
      <c r="D757" s="31" t="s">
        <v>5</v>
      </c>
      <c r="E757" s="31" t="s">
        <v>32</v>
      </c>
      <c r="F757" s="33" t="s">
        <v>3802</v>
      </c>
      <c r="G757" s="32"/>
      <c r="H757" s="32"/>
      <c r="I757" s="32"/>
      <c r="J757" s="32"/>
      <c r="K757" s="32"/>
      <c r="L757" s="32"/>
      <c r="M757" s="32"/>
      <c r="N757" s="32"/>
      <c r="O757" s="32"/>
      <c r="P757" s="32"/>
      <c r="Q757" s="32"/>
      <c r="R757" s="32"/>
      <c r="S757" s="32"/>
      <c r="T757" s="32"/>
      <c r="U757" s="32"/>
      <c r="V757" s="32"/>
      <c r="W757" s="32"/>
      <c r="X757" s="32"/>
      <c r="Y757" s="32"/>
      <c r="Z757" s="32"/>
    </row>
    <row r="758">
      <c r="A758" s="31" t="s">
        <v>33</v>
      </c>
      <c r="B758" s="31" t="s">
        <v>390</v>
      </c>
      <c r="C758" s="33" t="s">
        <v>413</v>
      </c>
      <c r="D758" s="31" t="s">
        <v>5</v>
      </c>
      <c r="E758" s="31" t="s">
        <v>32</v>
      </c>
      <c r="F758" s="33" t="s">
        <v>3803</v>
      </c>
      <c r="G758" s="32"/>
      <c r="H758" s="32"/>
      <c r="I758" s="32"/>
      <c r="J758" s="32"/>
      <c r="K758" s="32"/>
      <c r="L758" s="32"/>
      <c r="M758" s="32"/>
      <c r="N758" s="32"/>
      <c r="O758" s="32"/>
      <c r="P758" s="32"/>
      <c r="Q758" s="32"/>
      <c r="R758" s="32"/>
      <c r="S758" s="32"/>
      <c r="T758" s="32"/>
      <c r="U758" s="32"/>
      <c r="V758" s="32"/>
      <c r="W758" s="32"/>
      <c r="X758" s="32"/>
      <c r="Y758" s="32"/>
      <c r="Z758" s="32"/>
    </row>
    <row r="759">
      <c r="A759" s="31" t="s">
        <v>33</v>
      </c>
      <c r="B759" s="31" t="s">
        <v>390</v>
      </c>
      <c r="C759" s="33" t="s">
        <v>415</v>
      </c>
      <c r="D759" s="31" t="s">
        <v>5</v>
      </c>
      <c r="E759" s="31" t="s">
        <v>32</v>
      </c>
      <c r="F759" s="33" t="s">
        <v>3804</v>
      </c>
      <c r="G759" s="32"/>
      <c r="H759" s="32"/>
      <c r="I759" s="32"/>
      <c r="J759" s="32"/>
      <c r="K759" s="32"/>
      <c r="L759" s="32"/>
      <c r="M759" s="32"/>
      <c r="N759" s="32"/>
      <c r="O759" s="32"/>
      <c r="P759" s="32"/>
      <c r="Q759" s="32"/>
      <c r="R759" s="32"/>
      <c r="S759" s="32"/>
      <c r="T759" s="32"/>
      <c r="U759" s="32"/>
      <c r="V759" s="32"/>
      <c r="W759" s="32"/>
      <c r="X759" s="32"/>
      <c r="Y759" s="32"/>
      <c r="Z759" s="32"/>
    </row>
    <row r="760">
      <c r="A760" s="31" t="s">
        <v>33</v>
      </c>
      <c r="B760" s="31" t="s">
        <v>390</v>
      </c>
      <c r="C760" s="33" t="s">
        <v>417</v>
      </c>
      <c r="D760" s="31" t="s">
        <v>5</v>
      </c>
      <c r="E760" s="31" t="s">
        <v>32</v>
      </c>
      <c r="F760" s="33" t="s">
        <v>3805</v>
      </c>
      <c r="G760" s="32"/>
      <c r="H760" s="32"/>
      <c r="I760" s="32"/>
      <c r="J760" s="32"/>
      <c r="K760" s="32"/>
      <c r="L760" s="32"/>
      <c r="M760" s="32"/>
      <c r="N760" s="32"/>
      <c r="O760" s="32"/>
      <c r="P760" s="32"/>
      <c r="Q760" s="32"/>
      <c r="R760" s="32"/>
      <c r="S760" s="32"/>
      <c r="T760" s="32"/>
      <c r="U760" s="32"/>
      <c r="V760" s="32"/>
      <c r="W760" s="32"/>
      <c r="X760" s="32"/>
      <c r="Y760" s="32"/>
      <c r="Z760" s="32"/>
    </row>
    <row r="761">
      <c r="A761" s="31" t="s">
        <v>33</v>
      </c>
      <c r="B761" s="31" t="s">
        <v>390</v>
      </c>
      <c r="C761" s="33" t="s">
        <v>419</v>
      </c>
      <c r="D761" s="31" t="s">
        <v>5</v>
      </c>
      <c r="E761" s="31" t="s">
        <v>32</v>
      </c>
      <c r="F761" s="33" t="s">
        <v>3806</v>
      </c>
      <c r="G761" s="32"/>
      <c r="H761" s="32"/>
      <c r="I761" s="32"/>
      <c r="J761" s="32"/>
      <c r="K761" s="32"/>
      <c r="L761" s="32"/>
      <c r="M761" s="32"/>
      <c r="N761" s="32"/>
      <c r="O761" s="32"/>
      <c r="P761" s="32"/>
      <c r="Q761" s="32"/>
      <c r="R761" s="32"/>
      <c r="S761" s="32"/>
      <c r="T761" s="32"/>
      <c r="U761" s="32"/>
      <c r="V761" s="32"/>
      <c r="W761" s="32"/>
      <c r="X761" s="32"/>
      <c r="Y761" s="32"/>
      <c r="Z761" s="32"/>
    </row>
    <row r="762">
      <c r="A762" s="31" t="s">
        <v>33</v>
      </c>
      <c r="B762" s="31" t="s">
        <v>390</v>
      </c>
      <c r="C762" s="33" t="s">
        <v>421</v>
      </c>
      <c r="D762" s="31" t="s">
        <v>5</v>
      </c>
      <c r="E762" s="31" t="s">
        <v>32</v>
      </c>
      <c r="F762" s="33" t="s">
        <v>3807</v>
      </c>
      <c r="G762" s="32"/>
      <c r="H762" s="32"/>
      <c r="I762" s="32"/>
      <c r="J762" s="32"/>
      <c r="K762" s="32"/>
      <c r="L762" s="32"/>
      <c r="M762" s="32"/>
      <c r="N762" s="32"/>
      <c r="O762" s="32"/>
      <c r="P762" s="32"/>
      <c r="Q762" s="32"/>
      <c r="R762" s="32"/>
      <c r="S762" s="32"/>
      <c r="T762" s="32"/>
      <c r="U762" s="32"/>
      <c r="V762" s="32"/>
      <c r="W762" s="32"/>
      <c r="X762" s="32"/>
      <c r="Y762" s="32"/>
      <c r="Z762" s="32"/>
    </row>
    <row r="763">
      <c r="A763" s="31" t="s">
        <v>33</v>
      </c>
      <c r="B763" s="31" t="s">
        <v>390</v>
      </c>
      <c r="C763" s="33" t="s">
        <v>423</v>
      </c>
      <c r="D763" s="31" t="s">
        <v>5</v>
      </c>
      <c r="E763" s="31" t="s">
        <v>32</v>
      </c>
      <c r="F763" s="33" t="s">
        <v>3808</v>
      </c>
      <c r="G763" s="32"/>
      <c r="H763" s="32"/>
      <c r="I763" s="32"/>
      <c r="J763" s="32"/>
      <c r="K763" s="32"/>
      <c r="L763" s="32"/>
      <c r="M763" s="32"/>
      <c r="N763" s="32"/>
      <c r="O763" s="32"/>
      <c r="P763" s="32"/>
      <c r="Q763" s="32"/>
      <c r="R763" s="32"/>
      <c r="S763" s="32"/>
      <c r="T763" s="32"/>
      <c r="U763" s="32"/>
      <c r="V763" s="32"/>
      <c r="W763" s="32"/>
      <c r="X763" s="32"/>
      <c r="Y763" s="32"/>
      <c r="Z763" s="32"/>
    </row>
    <row r="764">
      <c r="A764" s="31" t="s">
        <v>33</v>
      </c>
      <c r="B764" s="31" t="s">
        <v>390</v>
      </c>
      <c r="C764" s="33" t="s">
        <v>425</v>
      </c>
      <c r="D764" s="31" t="s">
        <v>5</v>
      </c>
      <c r="E764" s="31" t="s">
        <v>32</v>
      </c>
      <c r="F764" s="33" t="s">
        <v>3809</v>
      </c>
      <c r="G764" s="32"/>
      <c r="H764" s="32"/>
      <c r="I764" s="32"/>
      <c r="J764" s="32"/>
      <c r="K764" s="32"/>
      <c r="L764" s="32"/>
      <c r="M764" s="32"/>
      <c r="N764" s="32"/>
      <c r="O764" s="32"/>
      <c r="P764" s="32"/>
      <c r="Q764" s="32"/>
      <c r="R764" s="32"/>
      <c r="S764" s="32"/>
      <c r="T764" s="32"/>
      <c r="U764" s="32"/>
      <c r="V764" s="32"/>
      <c r="W764" s="32"/>
      <c r="X764" s="32"/>
      <c r="Y764" s="32"/>
      <c r="Z764" s="32"/>
    </row>
    <row r="765">
      <c r="A765" s="31" t="s">
        <v>33</v>
      </c>
      <c r="B765" s="31" t="s">
        <v>390</v>
      </c>
      <c r="C765" s="33" t="s">
        <v>427</v>
      </c>
      <c r="D765" s="31" t="s">
        <v>5</v>
      </c>
      <c r="E765" s="31" t="s">
        <v>32</v>
      </c>
      <c r="F765" s="33" t="s">
        <v>3810</v>
      </c>
      <c r="G765" s="32"/>
      <c r="H765" s="32"/>
      <c r="I765" s="32"/>
      <c r="J765" s="32"/>
      <c r="K765" s="32"/>
      <c r="L765" s="32"/>
      <c r="M765" s="32"/>
      <c r="N765" s="32"/>
      <c r="O765" s="32"/>
      <c r="P765" s="32"/>
      <c r="Q765" s="32"/>
      <c r="R765" s="32"/>
      <c r="S765" s="32"/>
      <c r="T765" s="32"/>
      <c r="U765" s="32"/>
      <c r="V765" s="32"/>
      <c r="W765" s="32"/>
      <c r="X765" s="32"/>
      <c r="Y765" s="32"/>
      <c r="Z765" s="32"/>
    </row>
    <row r="766">
      <c r="A766" s="31" t="s">
        <v>33</v>
      </c>
      <c r="B766" s="31" t="s">
        <v>390</v>
      </c>
      <c r="C766" s="33" t="s">
        <v>429</v>
      </c>
      <c r="D766" s="31" t="s">
        <v>5</v>
      </c>
      <c r="E766" s="31" t="s">
        <v>32</v>
      </c>
      <c r="F766" s="33" t="s">
        <v>3811</v>
      </c>
      <c r="G766" s="32"/>
      <c r="H766" s="32"/>
      <c r="I766" s="32"/>
      <c r="J766" s="32"/>
      <c r="K766" s="32"/>
      <c r="L766" s="32"/>
      <c r="M766" s="32"/>
      <c r="N766" s="32"/>
      <c r="O766" s="32"/>
      <c r="P766" s="32"/>
      <c r="Q766" s="32"/>
      <c r="R766" s="32"/>
      <c r="S766" s="32"/>
      <c r="T766" s="32"/>
      <c r="U766" s="32"/>
      <c r="V766" s="32"/>
      <c r="W766" s="32"/>
      <c r="X766" s="32"/>
      <c r="Y766" s="32"/>
      <c r="Z766" s="32"/>
    </row>
    <row r="767">
      <c r="A767" s="31" t="s">
        <v>33</v>
      </c>
      <c r="B767" s="31" t="s">
        <v>390</v>
      </c>
      <c r="C767" s="33" t="s">
        <v>323</v>
      </c>
      <c r="D767" s="31" t="s">
        <v>5</v>
      </c>
      <c r="E767" s="31" t="s">
        <v>32</v>
      </c>
      <c r="F767" s="33" t="s">
        <v>3812</v>
      </c>
      <c r="G767" s="32"/>
      <c r="H767" s="32"/>
      <c r="I767" s="32"/>
      <c r="J767" s="32"/>
      <c r="K767" s="32"/>
      <c r="L767" s="32"/>
      <c r="M767" s="32"/>
      <c r="N767" s="32"/>
      <c r="O767" s="32"/>
      <c r="P767" s="32"/>
      <c r="Q767" s="32"/>
      <c r="R767" s="32"/>
      <c r="S767" s="32"/>
      <c r="T767" s="32"/>
      <c r="U767" s="32"/>
      <c r="V767" s="32"/>
      <c r="W767" s="32"/>
      <c r="X767" s="32"/>
      <c r="Y767" s="32"/>
      <c r="Z767" s="32"/>
    </row>
    <row r="768">
      <c r="A768" s="31" t="s">
        <v>33</v>
      </c>
      <c r="B768" s="31" t="s">
        <v>390</v>
      </c>
      <c r="C768" s="33" t="s">
        <v>432</v>
      </c>
      <c r="D768" s="31" t="s">
        <v>5</v>
      </c>
      <c r="E768" s="31" t="s">
        <v>32</v>
      </c>
      <c r="F768" s="33" t="s">
        <v>3813</v>
      </c>
      <c r="G768" s="32"/>
      <c r="H768" s="32"/>
      <c r="I768" s="32"/>
      <c r="J768" s="32"/>
      <c r="K768" s="32"/>
      <c r="L768" s="32"/>
      <c r="M768" s="32"/>
      <c r="N768" s="32"/>
      <c r="O768" s="32"/>
      <c r="P768" s="32"/>
      <c r="Q768" s="32"/>
      <c r="R768" s="32"/>
      <c r="S768" s="32"/>
      <c r="T768" s="32"/>
      <c r="U768" s="32"/>
      <c r="V768" s="32"/>
      <c r="W768" s="32"/>
      <c r="X768" s="32"/>
      <c r="Y768" s="32"/>
      <c r="Z768" s="32"/>
    </row>
    <row r="769">
      <c r="A769" s="31" t="s">
        <v>33</v>
      </c>
      <c r="B769" s="31" t="s">
        <v>390</v>
      </c>
      <c r="C769" s="33" t="s">
        <v>434</v>
      </c>
      <c r="D769" s="31" t="s">
        <v>5</v>
      </c>
      <c r="E769" s="31" t="s">
        <v>32</v>
      </c>
      <c r="F769" s="33" t="s">
        <v>3814</v>
      </c>
      <c r="G769" s="32"/>
      <c r="H769" s="32"/>
      <c r="I769" s="32"/>
      <c r="J769" s="32"/>
      <c r="K769" s="32"/>
      <c r="L769" s="32"/>
      <c r="M769" s="32"/>
      <c r="N769" s="32"/>
      <c r="O769" s="32"/>
      <c r="P769" s="32"/>
      <c r="Q769" s="32"/>
      <c r="R769" s="32"/>
      <c r="S769" s="32"/>
      <c r="T769" s="32"/>
      <c r="U769" s="32"/>
      <c r="V769" s="32"/>
      <c r="W769" s="32"/>
      <c r="X769" s="32"/>
      <c r="Y769" s="32"/>
      <c r="Z769" s="32"/>
    </row>
    <row r="770">
      <c r="A770" s="31" t="s">
        <v>33</v>
      </c>
      <c r="B770" s="31" t="s">
        <v>390</v>
      </c>
      <c r="C770" s="33" t="s">
        <v>436</v>
      </c>
      <c r="D770" s="31" t="s">
        <v>5</v>
      </c>
      <c r="E770" s="31" t="s">
        <v>32</v>
      </c>
      <c r="F770" s="33" t="s">
        <v>3815</v>
      </c>
      <c r="G770" s="32"/>
      <c r="H770" s="32"/>
      <c r="I770" s="32"/>
      <c r="J770" s="32"/>
      <c r="K770" s="32"/>
      <c r="L770" s="32"/>
      <c r="M770" s="32"/>
      <c r="N770" s="32"/>
      <c r="O770" s="32"/>
      <c r="P770" s="32"/>
      <c r="Q770" s="32"/>
      <c r="R770" s="32"/>
      <c r="S770" s="32"/>
      <c r="T770" s="32"/>
      <c r="U770" s="32"/>
      <c r="V770" s="32"/>
      <c r="W770" s="32"/>
      <c r="X770" s="32"/>
      <c r="Y770" s="32"/>
      <c r="Z770" s="32"/>
    </row>
    <row r="771">
      <c r="A771" s="31" t="s">
        <v>33</v>
      </c>
      <c r="B771" s="31" t="s">
        <v>390</v>
      </c>
      <c r="C771" s="33" t="s">
        <v>438</v>
      </c>
      <c r="D771" s="31" t="s">
        <v>5</v>
      </c>
      <c r="E771" s="31" t="s">
        <v>32</v>
      </c>
      <c r="F771" s="33" t="s">
        <v>3816</v>
      </c>
      <c r="G771" s="32"/>
      <c r="H771" s="32"/>
      <c r="I771" s="32"/>
      <c r="J771" s="32"/>
      <c r="K771" s="32"/>
      <c r="L771" s="32"/>
      <c r="M771" s="32"/>
      <c r="N771" s="32"/>
      <c r="O771" s="32"/>
      <c r="P771" s="32"/>
      <c r="Q771" s="32"/>
      <c r="R771" s="32"/>
      <c r="S771" s="32"/>
      <c r="T771" s="32"/>
      <c r="U771" s="32"/>
      <c r="V771" s="32"/>
      <c r="W771" s="32"/>
      <c r="X771" s="32"/>
      <c r="Y771" s="32"/>
      <c r="Z771" s="32"/>
    </row>
    <row r="772">
      <c r="A772" s="31" t="s">
        <v>33</v>
      </c>
      <c r="B772" s="31" t="s">
        <v>390</v>
      </c>
      <c r="C772" s="33" t="s">
        <v>440</v>
      </c>
      <c r="D772" s="31" t="s">
        <v>5</v>
      </c>
      <c r="E772" s="31" t="s">
        <v>32</v>
      </c>
      <c r="F772" s="33" t="s">
        <v>3817</v>
      </c>
      <c r="G772" s="32"/>
      <c r="H772" s="32"/>
      <c r="I772" s="32"/>
      <c r="J772" s="32"/>
      <c r="K772" s="32"/>
      <c r="L772" s="32"/>
      <c r="M772" s="32"/>
      <c r="N772" s="32"/>
      <c r="O772" s="32"/>
      <c r="P772" s="32"/>
      <c r="Q772" s="32"/>
      <c r="R772" s="32"/>
      <c r="S772" s="32"/>
      <c r="T772" s="32"/>
      <c r="U772" s="32"/>
      <c r="V772" s="32"/>
      <c r="W772" s="32"/>
      <c r="X772" s="32"/>
      <c r="Y772" s="32"/>
      <c r="Z772" s="32"/>
    </row>
    <row r="773">
      <c r="A773" s="31" t="s">
        <v>33</v>
      </c>
      <c r="B773" s="31" t="s">
        <v>390</v>
      </c>
      <c r="C773" s="33" t="s">
        <v>442</v>
      </c>
      <c r="D773" s="31" t="s">
        <v>5</v>
      </c>
      <c r="E773" s="31" t="s">
        <v>32</v>
      </c>
      <c r="F773" s="33" t="s">
        <v>3818</v>
      </c>
      <c r="G773" s="32"/>
      <c r="H773" s="32"/>
      <c r="I773" s="32"/>
      <c r="J773" s="32"/>
      <c r="K773" s="32"/>
      <c r="L773" s="32"/>
      <c r="M773" s="32"/>
      <c r="N773" s="32"/>
      <c r="O773" s="32"/>
      <c r="P773" s="32"/>
      <c r="Q773" s="32"/>
      <c r="R773" s="32"/>
      <c r="S773" s="32"/>
      <c r="T773" s="32"/>
      <c r="U773" s="32"/>
      <c r="V773" s="32"/>
      <c r="W773" s="32"/>
      <c r="X773" s="32"/>
      <c r="Y773" s="32"/>
      <c r="Z773" s="32"/>
    </row>
    <row r="774">
      <c r="A774" s="31" t="s">
        <v>33</v>
      </c>
      <c r="B774" s="31" t="s">
        <v>390</v>
      </c>
      <c r="C774" s="33" t="s">
        <v>444</v>
      </c>
      <c r="D774" s="31" t="s">
        <v>5</v>
      </c>
      <c r="E774" s="31" t="s">
        <v>32</v>
      </c>
      <c r="F774" s="33" t="s">
        <v>3819</v>
      </c>
      <c r="G774" s="32"/>
      <c r="H774" s="32"/>
      <c r="I774" s="32"/>
      <c r="J774" s="32"/>
      <c r="K774" s="32"/>
      <c r="L774" s="32"/>
      <c r="M774" s="32"/>
      <c r="N774" s="32"/>
      <c r="O774" s="32"/>
      <c r="P774" s="32"/>
      <c r="Q774" s="32"/>
      <c r="R774" s="32"/>
      <c r="S774" s="32"/>
      <c r="T774" s="32"/>
      <c r="U774" s="32"/>
      <c r="V774" s="32"/>
      <c r="W774" s="32"/>
      <c r="X774" s="32"/>
      <c r="Y774" s="32"/>
      <c r="Z774" s="32"/>
    </row>
    <row r="775">
      <c r="A775" s="31" t="s">
        <v>33</v>
      </c>
      <c r="B775" s="31" t="s">
        <v>390</v>
      </c>
      <c r="C775" s="33" t="s">
        <v>446</v>
      </c>
      <c r="D775" s="31" t="s">
        <v>5</v>
      </c>
      <c r="E775" s="31" t="s">
        <v>32</v>
      </c>
      <c r="F775" s="33" t="s">
        <v>3820</v>
      </c>
      <c r="G775" s="32"/>
      <c r="H775" s="32"/>
      <c r="I775" s="32"/>
      <c r="J775" s="32"/>
      <c r="K775" s="32"/>
      <c r="L775" s="32"/>
      <c r="M775" s="32"/>
      <c r="N775" s="32"/>
      <c r="O775" s="32"/>
      <c r="P775" s="32"/>
      <c r="Q775" s="32"/>
      <c r="R775" s="32"/>
      <c r="S775" s="32"/>
      <c r="T775" s="32"/>
      <c r="U775" s="32"/>
      <c r="V775" s="32"/>
      <c r="W775" s="32"/>
      <c r="X775" s="32"/>
      <c r="Y775" s="32"/>
      <c r="Z775" s="32"/>
    </row>
    <row r="776">
      <c r="A776" s="31" t="s">
        <v>33</v>
      </c>
      <c r="B776" s="31" t="s">
        <v>390</v>
      </c>
      <c r="C776" s="33" t="s">
        <v>448</v>
      </c>
      <c r="D776" s="31" t="s">
        <v>5</v>
      </c>
      <c r="E776" s="31" t="s">
        <v>32</v>
      </c>
      <c r="F776" s="33" t="s">
        <v>3821</v>
      </c>
      <c r="G776" s="32"/>
      <c r="H776" s="32"/>
      <c r="I776" s="32"/>
      <c r="J776" s="32"/>
      <c r="K776" s="32"/>
      <c r="L776" s="32"/>
      <c r="M776" s="32"/>
      <c r="N776" s="32"/>
      <c r="O776" s="32"/>
      <c r="P776" s="32"/>
      <c r="Q776" s="32"/>
      <c r="R776" s="32"/>
      <c r="S776" s="32"/>
      <c r="T776" s="32"/>
      <c r="U776" s="32"/>
      <c r="V776" s="32"/>
      <c r="W776" s="32"/>
      <c r="X776" s="32"/>
      <c r="Y776" s="32"/>
      <c r="Z776" s="32"/>
    </row>
    <row r="777">
      <c r="A777" s="31" t="s">
        <v>34</v>
      </c>
      <c r="B777" s="31" t="s">
        <v>398</v>
      </c>
      <c r="C777" s="33" t="s">
        <v>1129</v>
      </c>
      <c r="D777" s="31" t="s">
        <v>5</v>
      </c>
      <c r="E777" s="31" t="s">
        <v>32</v>
      </c>
      <c r="F777" s="33" t="s">
        <v>3822</v>
      </c>
      <c r="G777" s="32"/>
      <c r="H777" s="32"/>
      <c r="I777" s="32"/>
      <c r="J777" s="32"/>
      <c r="K777" s="32"/>
      <c r="L777" s="32"/>
      <c r="M777" s="32"/>
      <c r="N777" s="32"/>
      <c r="O777" s="32"/>
      <c r="P777" s="32"/>
      <c r="Q777" s="32"/>
      <c r="R777" s="32"/>
      <c r="S777" s="32"/>
      <c r="T777" s="32"/>
      <c r="U777" s="32"/>
      <c r="V777" s="32"/>
      <c r="W777" s="32"/>
      <c r="X777" s="32"/>
      <c r="Y777" s="32"/>
      <c r="Z777" s="32"/>
    </row>
    <row r="778">
      <c r="A778" s="31" t="s">
        <v>34</v>
      </c>
      <c r="B778" s="31" t="s">
        <v>398</v>
      </c>
      <c r="C778" s="33" t="s">
        <v>1130</v>
      </c>
      <c r="D778" s="31" t="s">
        <v>5</v>
      </c>
      <c r="E778" s="31" t="s">
        <v>32</v>
      </c>
      <c r="F778" s="33" t="s">
        <v>3823</v>
      </c>
      <c r="G778" s="32"/>
      <c r="H778" s="32"/>
      <c r="I778" s="32"/>
      <c r="J778" s="32"/>
      <c r="K778" s="32"/>
      <c r="L778" s="32"/>
      <c r="M778" s="32"/>
      <c r="N778" s="32"/>
      <c r="O778" s="32"/>
      <c r="P778" s="32"/>
      <c r="Q778" s="32"/>
      <c r="R778" s="32"/>
      <c r="S778" s="32"/>
      <c r="T778" s="32"/>
      <c r="U778" s="32"/>
      <c r="V778" s="32"/>
      <c r="W778" s="32"/>
      <c r="X778" s="32"/>
      <c r="Y778" s="32"/>
      <c r="Z778" s="32"/>
    </row>
    <row r="779">
      <c r="A779" s="31" t="s">
        <v>34</v>
      </c>
      <c r="B779" s="31" t="s">
        <v>398</v>
      </c>
      <c r="C779" s="33" t="s">
        <v>1131</v>
      </c>
      <c r="D779" s="31" t="s">
        <v>5</v>
      </c>
      <c r="E779" s="31" t="s">
        <v>32</v>
      </c>
      <c r="F779" s="33" t="s">
        <v>3824</v>
      </c>
      <c r="G779" s="32"/>
      <c r="H779" s="32"/>
      <c r="I779" s="32"/>
      <c r="J779" s="32"/>
      <c r="K779" s="32"/>
      <c r="L779" s="32"/>
      <c r="M779" s="32"/>
      <c r="N779" s="32"/>
      <c r="O779" s="32"/>
      <c r="P779" s="32"/>
      <c r="Q779" s="32"/>
      <c r="R779" s="32"/>
      <c r="S779" s="32"/>
      <c r="T779" s="32"/>
      <c r="U779" s="32"/>
      <c r="V779" s="32"/>
      <c r="W779" s="32"/>
      <c r="X779" s="32"/>
      <c r="Y779" s="32"/>
      <c r="Z779" s="32"/>
    </row>
    <row r="780">
      <c r="A780" s="31" t="s">
        <v>34</v>
      </c>
      <c r="B780" s="31" t="s">
        <v>398</v>
      </c>
      <c r="C780" s="33" t="s">
        <v>1132</v>
      </c>
      <c r="D780" s="31" t="s">
        <v>5</v>
      </c>
      <c r="E780" s="31" t="s">
        <v>32</v>
      </c>
      <c r="F780" s="33" t="s">
        <v>3825</v>
      </c>
      <c r="G780" s="32"/>
      <c r="H780" s="32"/>
      <c r="I780" s="32"/>
      <c r="J780" s="32"/>
      <c r="K780" s="32"/>
      <c r="L780" s="32"/>
      <c r="M780" s="32"/>
      <c r="N780" s="32"/>
      <c r="O780" s="32"/>
      <c r="P780" s="32"/>
      <c r="Q780" s="32"/>
      <c r="R780" s="32"/>
      <c r="S780" s="32"/>
      <c r="T780" s="32"/>
      <c r="U780" s="32"/>
      <c r="V780" s="32"/>
      <c r="W780" s="32"/>
      <c r="X780" s="32"/>
      <c r="Y780" s="32"/>
      <c r="Z780" s="32"/>
    </row>
    <row r="781">
      <c r="A781" s="31" t="s">
        <v>34</v>
      </c>
      <c r="B781" s="31" t="s">
        <v>398</v>
      </c>
      <c r="C781" s="33" t="s">
        <v>409</v>
      </c>
      <c r="D781" s="31" t="s">
        <v>5</v>
      </c>
      <c r="E781" s="31" t="s">
        <v>32</v>
      </c>
      <c r="F781" s="33" t="s">
        <v>3826</v>
      </c>
      <c r="G781" s="32"/>
      <c r="H781" s="32"/>
      <c r="I781" s="32"/>
      <c r="J781" s="32"/>
      <c r="K781" s="32"/>
      <c r="L781" s="32"/>
      <c r="M781" s="32"/>
      <c r="N781" s="32"/>
      <c r="O781" s="32"/>
      <c r="P781" s="32"/>
      <c r="Q781" s="32"/>
      <c r="R781" s="32"/>
      <c r="S781" s="32"/>
      <c r="T781" s="32"/>
      <c r="U781" s="32"/>
      <c r="V781" s="32"/>
      <c r="W781" s="32"/>
      <c r="X781" s="32"/>
      <c r="Y781" s="32"/>
      <c r="Z781" s="32"/>
    </row>
    <row r="782">
      <c r="A782" s="31" t="s">
        <v>34</v>
      </c>
      <c r="B782" s="31" t="s">
        <v>398</v>
      </c>
      <c r="C782" s="33" t="s">
        <v>411</v>
      </c>
      <c r="D782" s="31" t="s">
        <v>5</v>
      </c>
      <c r="E782" s="31" t="s">
        <v>32</v>
      </c>
      <c r="F782" s="33" t="s">
        <v>3827</v>
      </c>
      <c r="G782" s="32"/>
      <c r="H782" s="32"/>
      <c r="I782" s="32"/>
      <c r="J782" s="32"/>
      <c r="K782" s="32"/>
      <c r="L782" s="32"/>
      <c r="M782" s="32"/>
      <c r="N782" s="32"/>
      <c r="O782" s="32"/>
      <c r="P782" s="32"/>
      <c r="Q782" s="32"/>
      <c r="R782" s="32"/>
      <c r="S782" s="32"/>
      <c r="T782" s="32"/>
      <c r="U782" s="32"/>
      <c r="V782" s="32"/>
      <c r="W782" s="32"/>
      <c r="X782" s="32"/>
      <c r="Y782" s="32"/>
      <c r="Z782" s="32"/>
    </row>
    <row r="783">
      <c r="A783" s="31" t="s">
        <v>34</v>
      </c>
      <c r="B783" s="31" t="s">
        <v>398</v>
      </c>
      <c r="C783" s="33" t="s">
        <v>413</v>
      </c>
      <c r="D783" s="31" t="s">
        <v>5</v>
      </c>
      <c r="E783" s="31" t="s">
        <v>32</v>
      </c>
      <c r="F783" s="33" t="s">
        <v>3828</v>
      </c>
      <c r="G783" s="32"/>
      <c r="H783" s="32"/>
      <c r="I783" s="32"/>
      <c r="J783" s="32"/>
      <c r="K783" s="32"/>
      <c r="L783" s="32"/>
      <c r="M783" s="32"/>
      <c r="N783" s="32"/>
      <c r="O783" s="32"/>
      <c r="P783" s="32"/>
      <c r="Q783" s="32"/>
      <c r="R783" s="32"/>
      <c r="S783" s="32"/>
      <c r="T783" s="32"/>
      <c r="U783" s="32"/>
      <c r="V783" s="32"/>
      <c r="W783" s="32"/>
      <c r="X783" s="32"/>
      <c r="Y783" s="32"/>
      <c r="Z783" s="32"/>
    </row>
    <row r="784">
      <c r="A784" s="31" t="s">
        <v>34</v>
      </c>
      <c r="B784" s="31" t="s">
        <v>398</v>
      </c>
      <c r="C784" s="33" t="s">
        <v>415</v>
      </c>
      <c r="D784" s="31" t="s">
        <v>5</v>
      </c>
      <c r="E784" s="31" t="s">
        <v>32</v>
      </c>
      <c r="F784" s="33" t="s">
        <v>3829</v>
      </c>
      <c r="G784" s="32"/>
      <c r="H784" s="32"/>
      <c r="I784" s="32"/>
      <c r="J784" s="32"/>
      <c r="K784" s="32"/>
      <c r="L784" s="32"/>
      <c r="M784" s="32"/>
      <c r="N784" s="32"/>
      <c r="O784" s="32"/>
      <c r="P784" s="32"/>
      <c r="Q784" s="32"/>
      <c r="R784" s="32"/>
      <c r="S784" s="32"/>
      <c r="T784" s="32"/>
      <c r="U784" s="32"/>
      <c r="V784" s="32"/>
      <c r="W784" s="32"/>
      <c r="X784" s="32"/>
      <c r="Y784" s="32"/>
      <c r="Z784" s="32"/>
    </row>
    <row r="785">
      <c r="A785" s="31" t="s">
        <v>34</v>
      </c>
      <c r="B785" s="31" t="s">
        <v>398</v>
      </c>
      <c r="C785" s="33" t="s">
        <v>417</v>
      </c>
      <c r="D785" s="31" t="s">
        <v>5</v>
      </c>
      <c r="E785" s="31" t="s">
        <v>32</v>
      </c>
      <c r="F785" s="33" t="s">
        <v>3830</v>
      </c>
      <c r="G785" s="32"/>
      <c r="H785" s="32"/>
      <c r="I785" s="32"/>
      <c r="J785" s="32"/>
      <c r="K785" s="32"/>
      <c r="L785" s="32"/>
      <c r="M785" s="32"/>
      <c r="N785" s="32"/>
      <c r="O785" s="32"/>
      <c r="P785" s="32"/>
      <c r="Q785" s="32"/>
      <c r="R785" s="32"/>
      <c r="S785" s="32"/>
      <c r="T785" s="32"/>
      <c r="U785" s="32"/>
      <c r="V785" s="32"/>
      <c r="W785" s="32"/>
      <c r="X785" s="32"/>
      <c r="Y785" s="32"/>
      <c r="Z785" s="32"/>
    </row>
    <row r="786">
      <c r="A786" s="31" t="s">
        <v>34</v>
      </c>
      <c r="B786" s="31" t="s">
        <v>398</v>
      </c>
      <c r="C786" s="33" t="s">
        <v>419</v>
      </c>
      <c r="D786" s="31" t="s">
        <v>5</v>
      </c>
      <c r="E786" s="31" t="s">
        <v>32</v>
      </c>
      <c r="F786" s="33" t="s">
        <v>3831</v>
      </c>
      <c r="G786" s="32"/>
      <c r="H786" s="32"/>
      <c r="I786" s="32"/>
      <c r="J786" s="32"/>
      <c r="K786" s="32"/>
      <c r="L786" s="32"/>
      <c r="M786" s="32"/>
      <c r="N786" s="32"/>
      <c r="O786" s="32"/>
      <c r="P786" s="32"/>
      <c r="Q786" s="32"/>
      <c r="R786" s="32"/>
      <c r="S786" s="32"/>
      <c r="T786" s="32"/>
      <c r="U786" s="32"/>
      <c r="V786" s="32"/>
      <c r="W786" s="32"/>
      <c r="X786" s="32"/>
      <c r="Y786" s="32"/>
      <c r="Z786" s="32"/>
    </row>
    <row r="787">
      <c r="A787" s="31" t="s">
        <v>34</v>
      </c>
      <c r="B787" s="31" t="s">
        <v>398</v>
      </c>
      <c r="C787" s="33" t="s">
        <v>421</v>
      </c>
      <c r="D787" s="31" t="s">
        <v>5</v>
      </c>
      <c r="E787" s="31" t="s">
        <v>32</v>
      </c>
      <c r="F787" s="33" t="s">
        <v>3832</v>
      </c>
      <c r="G787" s="32"/>
      <c r="H787" s="32"/>
      <c r="I787" s="32"/>
      <c r="J787" s="32"/>
      <c r="K787" s="32"/>
      <c r="L787" s="32"/>
      <c r="M787" s="32"/>
      <c r="N787" s="32"/>
      <c r="O787" s="32"/>
      <c r="P787" s="32"/>
      <c r="Q787" s="32"/>
      <c r="R787" s="32"/>
      <c r="S787" s="32"/>
      <c r="T787" s="32"/>
      <c r="U787" s="32"/>
      <c r="V787" s="32"/>
      <c r="W787" s="32"/>
      <c r="X787" s="32"/>
      <c r="Y787" s="32"/>
      <c r="Z787" s="32"/>
    </row>
    <row r="788">
      <c r="A788" s="31" t="s">
        <v>34</v>
      </c>
      <c r="B788" s="31" t="s">
        <v>398</v>
      </c>
      <c r="C788" s="33" t="s">
        <v>423</v>
      </c>
      <c r="D788" s="31" t="s">
        <v>5</v>
      </c>
      <c r="E788" s="31" t="s">
        <v>32</v>
      </c>
      <c r="F788" s="33" t="s">
        <v>3833</v>
      </c>
      <c r="G788" s="32"/>
      <c r="H788" s="32"/>
      <c r="I788" s="32"/>
      <c r="J788" s="32"/>
      <c r="K788" s="32"/>
      <c r="L788" s="32"/>
      <c r="M788" s="32"/>
      <c r="N788" s="32"/>
      <c r="O788" s="32"/>
      <c r="P788" s="32"/>
      <c r="Q788" s="32"/>
      <c r="R788" s="32"/>
      <c r="S788" s="32"/>
      <c r="T788" s="32"/>
      <c r="U788" s="32"/>
      <c r="V788" s="32"/>
      <c r="W788" s="32"/>
      <c r="X788" s="32"/>
      <c r="Y788" s="32"/>
      <c r="Z788" s="32"/>
    </row>
    <row r="789">
      <c r="A789" s="31" t="s">
        <v>34</v>
      </c>
      <c r="B789" s="31" t="s">
        <v>398</v>
      </c>
      <c r="C789" s="33" t="s">
        <v>425</v>
      </c>
      <c r="D789" s="31" t="s">
        <v>5</v>
      </c>
      <c r="E789" s="31" t="s">
        <v>32</v>
      </c>
      <c r="F789" s="33" t="s">
        <v>3834</v>
      </c>
      <c r="G789" s="32"/>
      <c r="H789" s="32"/>
      <c r="I789" s="32"/>
      <c r="J789" s="32"/>
      <c r="K789" s="32"/>
      <c r="L789" s="32"/>
      <c r="M789" s="32"/>
      <c r="N789" s="32"/>
      <c r="O789" s="32"/>
      <c r="P789" s="32"/>
      <c r="Q789" s="32"/>
      <c r="R789" s="32"/>
      <c r="S789" s="32"/>
      <c r="T789" s="32"/>
      <c r="U789" s="32"/>
      <c r="V789" s="32"/>
      <c r="W789" s="32"/>
      <c r="X789" s="32"/>
      <c r="Y789" s="32"/>
      <c r="Z789" s="32"/>
    </row>
    <row r="790">
      <c r="A790" s="31" t="s">
        <v>34</v>
      </c>
      <c r="B790" s="31" t="s">
        <v>398</v>
      </c>
      <c r="C790" s="33" t="s">
        <v>427</v>
      </c>
      <c r="D790" s="31" t="s">
        <v>5</v>
      </c>
      <c r="E790" s="31" t="s">
        <v>32</v>
      </c>
      <c r="F790" s="33" t="s">
        <v>3835</v>
      </c>
      <c r="G790" s="32"/>
      <c r="H790" s="32"/>
      <c r="I790" s="32"/>
      <c r="J790" s="32"/>
      <c r="K790" s="32"/>
      <c r="L790" s="32"/>
      <c r="M790" s="32"/>
      <c r="N790" s="32"/>
      <c r="O790" s="32"/>
      <c r="P790" s="32"/>
      <c r="Q790" s="32"/>
      <c r="R790" s="32"/>
      <c r="S790" s="32"/>
      <c r="T790" s="32"/>
      <c r="U790" s="32"/>
      <c r="V790" s="32"/>
      <c r="W790" s="32"/>
      <c r="X790" s="32"/>
      <c r="Y790" s="32"/>
      <c r="Z790" s="32"/>
    </row>
    <row r="791">
      <c r="A791" s="31" t="s">
        <v>34</v>
      </c>
      <c r="B791" s="31" t="s">
        <v>398</v>
      </c>
      <c r="C791" s="33" t="s">
        <v>429</v>
      </c>
      <c r="D791" s="31" t="s">
        <v>5</v>
      </c>
      <c r="E791" s="31" t="s">
        <v>32</v>
      </c>
      <c r="F791" s="33" t="s">
        <v>3836</v>
      </c>
      <c r="G791" s="32"/>
      <c r="H791" s="32"/>
      <c r="I791" s="32"/>
      <c r="J791" s="32"/>
      <c r="K791" s="32"/>
      <c r="L791" s="32"/>
      <c r="M791" s="32"/>
      <c r="N791" s="32"/>
      <c r="O791" s="32"/>
      <c r="P791" s="32"/>
      <c r="Q791" s="32"/>
      <c r="R791" s="32"/>
      <c r="S791" s="32"/>
      <c r="T791" s="32"/>
      <c r="U791" s="32"/>
      <c r="V791" s="32"/>
      <c r="W791" s="32"/>
      <c r="X791" s="32"/>
      <c r="Y791" s="32"/>
      <c r="Z791" s="32"/>
    </row>
    <row r="792">
      <c r="A792" s="31" t="s">
        <v>34</v>
      </c>
      <c r="B792" s="31" t="s">
        <v>398</v>
      </c>
      <c r="C792" s="33" t="s">
        <v>323</v>
      </c>
      <c r="D792" s="31" t="s">
        <v>5</v>
      </c>
      <c r="E792" s="31" t="s">
        <v>32</v>
      </c>
      <c r="F792" s="33" t="s">
        <v>3837</v>
      </c>
      <c r="G792" s="32"/>
      <c r="H792" s="32"/>
      <c r="I792" s="32"/>
      <c r="J792" s="32"/>
      <c r="K792" s="32"/>
      <c r="L792" s="32"/>
      <c r="M792" s="32"/>
      <c r="N792" s="32"/>
      <c r="O792" s="32"/>
      <c r="P792" s="32"/>
      <c r="Q792" s="32"/>
      <c r="R792" s="32"/>
      <c r="S792" s="32"/>
      <c r="T792" s="32"/>
      <c r="U792" s="32"/>
      <c r="V792" s="32"/>
      <c r="W792" s="32"/>
      <c r="X792" s="32"/>
      <c r="Y792" s="32"/>
      <c r="Z792" s="32"/>
    </row>
    <row r="793">
      <c r="A793" s="31" t="s">
        <v>34</v>
      </c>
      <c r="B793" s="31" t="s">
        <v>398</v>
      </c>
      <c r="C793" s="33" t="s">
        <v>432</v>
      </c>
      <c r="D793" s="31" t="s">
        <v>5</v>
      </c>
      <c r="E793" s="31" t="s">
        <v>32</v>
      </c>
      <c r="F793" s="33" t="s">
        <v>3838</v>
      </c>
      <c r="G793" s="32"/>
      <c r="H793" s="32"/>
      <c r="I793" s="32"/>
      <c r="J793" s="32"/>
      <c r="K793" s="32"/>
      <c r="L793" s="32"/>
      <c r="M793" s="32"/>
      <c r="N793" s="32"/>
      <c r="O793" s="32"/>
      <c r="P793" s="32"/>
      <c r="Q793" s="32"/>
      <c r="R793" s="32"/>
      <c r="S793" s="32"/>
      <c r="T793" s="32"/>
      <c r="U793" s="32"/>
      <c r="V793" s="32"/>
      <c r="W793" s="32"/>
      <c r="X793" s="32"/>
      <c r="Y793" s="32"/>
      <c r="Z793" s="32"/>
    </row>
    <row r="794">
      <c r="A794" s="31" t="s">
        <v>34</v>
      </c>
      <c r="B794" s="31" t="s">
        <v>398</v>
      </c>
      <c r="C794" s="33" t="s">
        <v>434</v>
      </c>
      <c r="D794" s="31" t="s">
        <v>5</v>
      </c>
      <c r="E794" s="31" t="s">
        <v>32</v>
      </c>
      <c r="F794" s="33" t="s">
        <v>3839</v>
      </c>
      <c r="G794" s="32"/>
      <c r="H794" s="32"/>
      <c r="I794" s="32"/>
      <c r="J794" s="32"/>
      <c r="K794" s="32"/>
      <c r="L794" s="32"/>
      <c r="M794" s="32"/>
      <c r="N794" s="32"/>
      <c r="O794" s="32"/>
      <c r="P794" s="32"/>
      <c r="Q794" s="32"/>
      <c r="R794" s="32"/>
      <c r="S794" s="32"/>
      <c r="T794" s="32"/>
      <c r="U794" s="32"/>
      <c r="V794" s="32"/>
      <c r="W794" s="32"/>
      <c r="X794" s="32"/>
      <c r="Y794" s="32"/>
      <c r="Z794" s="32"/>
    </row>
    <row r="795">
      <c r="A795" s="31" t="s">
        <v>34</v>
      </c>
      <c r="B795" s="31" t="s">
        <v>398</v>
      </c>
      <c r="C795" s="33" t="s">
        <v>436</v>
      </c>
      <c r="D795" s="31" t="s">
        <v>5</v>
      </c>
      <c r="E795" s="31" t="s">
        <v>32</v>
      </c>
      <c r="F795" s="33" t="s">
        <v>3840</v>
      </c>
      <c r="G795" s="32"/>
      <c r="H795" s="32"/>
      <c r="I795" s="32"/>
      <c r="J795" s="32"/>
      <c r="K795" s="32"/>
      <c r="L795" s="32"/>
      <c r="M795" s="32"/>
      <c r="N795" s="32"/>
      <c r="O795" s="32"/>
      <c r="P795" s="32"/>
      <c r="Q795" s="32"/>
      <c r="R795" s="32"/>
      <c r="S795" s="32"/>
      <c r="T795" s="32"/>
      <c r="U795" s="32"/>
      <c r="V795" s="32"/>
      <c r="W795" s="32"/>
      <c r="X795" s="32"/>
      <c r="Y795" s="32"/>
      <c r="Z795" s="32"/>
    </row>
    <row r="796">
      <c r="A796" s="31" t="s">
        <v>34</v>
      </c>
      <c r="B796" s="31" t="s">
        <v>398</v>
      </c>
      <c r="C796" s="33" t="s">
        <v>438</v>
      </c>
      <c r="D796" s="31" t="s">
        <v>5</v>
      </c>
      <c r="E796" s="31" t="s">
        <v>32</v>
      </c>
      <c r="F796" s="33" t="s">
        <v>3841</v>
      </c>
      <c r="G796" s="32"/>
      <c r="H796" s="32"/>
      <c r="I796" s="32"/>
      <c r="J796" s="32"/>
      <c r="K796" s="32"/>
      <c r="L796" s="32"/>
      <c r="M796" s="32"/>
      <c r="N796" s="32"/>
      <c r="O796" s="32"/>
      <c r="P796" s="32"/>
      <c r="Q796" s="32"/>
      <c r="R796" s="32"/>
      <c r="S796" s="32"/>
      <c r="T796" s="32"/>
      <c r="U796" s="32"/>
      <c r="V796" s="32"/>
      <c r="W796" s="32"/>
      <c r="X796" s="32"/>
      <c r="Y796" s="32"/>
      <c r="Z796" s="32"/>
    </row>
    <row r="797">
      <c r="A797" s="31" t="s">
        <v>34</v>
      </c>
      <c r="B797" s="31" t="s">
        <v>398</v>
      </c>
      <c r="C797" s="33" t="s">
        <v>440</v>
      </c>
      <c r="D797" s="31" t="s">
        <v>5</v>
      </c>
      <c r="E797" s="31" t="s">
        <v>32</v>
      </c>
      <c r="F797" s="33" t="s">
        <v>3842</v>
      </c>
      <c r="G797" s="32"/>
      <c r="H797" s="32"/>
      <c r="I797" s="32"/>
      <c r="J797" s="32"/>
      <c r="K797" s="32"/>
      <c r="L797" s="32"/>
      <c r="M797" s="32"/>
      <c r="N797" s="32"/>
      <c r="O797" s="32"/>
      <c r="P797" s="32"/>
      <c r="Q797" s="32"/>
      <c r="R797" s="32"/>
      <c r="S797" s="32"/>
      <c r="T797" s="32"/>
      <c r="U797" s="32"/>
      <c r="V797" s="32"/>
      <c r="W797" s="32"/>
      <c r="X797" s="32"/>
      <c r="Y797" s="32"/>
      <c r="Z797" s="32"/>
    </row>
    <row r="798">
      <c r="A798" s="31" t="s">
        <v>34</v>
      </c>
      <c r="B798" s="31" t="s">
        <v>398</v>
      </c>
      <c r="C798" s="33" t="s">
        <v>442</v>
      </c>
      <c r="D798" s="31" t="s">
        <v>5</v>
      </c>
      <c r="E798" s="31" t="s">
        <v>32</v>
      </c>
      <c r="F798" s="33" t="s">
        <v>3843</v>
      </c>
      <c r="G798" s="32"/>
      <c r="H798" s="32"/>
      <c r="I798" s="32"/>
      <c r="J798" s="32"/>
      <c r="K798" s="32"/>
      <c r="L798" s="32"/>
      <c r="M798" s="32"/>
      <c r="N798" s="32"/>
      <c r="O798" s="32"/>
      <c r="P798" s="32"/>
      <c r="Q798" s="32"/>
      <c r="R798" s="32"/>
      <c r="S798" s="32"/>
      <c r="T798" s="32"/>
      <c r="U798" s="32"/>
      <c r="V798" s="32"/>
      <c r="W798" s="32"/>
      <c r="X798" s="32"/>
      <c r="Y798" s="32"/>
      <c r="Z798" s="32"/>
    </row>
    <row r="799">
      <c r="A799" s="31" t="s">
        <v>34</v>
      </c>
      <c r="B799" s="31" t="s">
        <v>398</v>
      </c>
      <c r="C799" s="33" t="s">
        <v>444</v>
      </c>
      <c r="D799" s="31" t="s">
        <v>5</v>
      </c>
      <c r="E799" s="31" t="s">
        <v>32</v>
      </c>
      <c r="F799" s="33" t="s">
        <v>3844</v>
      </c>
      <c r="G799" s="32"/>
      <c r="H799" s="32"/>
      <c r="I799" s="32"/>
      <c r="J799" s="32"/>
      <c r="K799" s="32"/>
      <c r="L799" s="32"/>
      <c r="M799" s="32"/>
      <c r="N799" s="32"/>
      <c r="O799" s="32"/>
      <c r="P799" s="32"/>
      <c r="Q799" s="32"/>
      <c r="R799" s="32"/>
      <c r="S799" s="32"/>
      <c r="T799" s="32"/>
      <c r="U799" s="32"/>
      <c r="V799" s="32"/>
      <c r="W799" s="32"/>
      <c r="X799" s="32"/>
      <c r="Y799" s="32"/>
      <c r="Z799" s="32"/>
    </row>
    <row r="800">
      <c r="A800" s="31" t="s">
        <v>34</v>
      </c>
      <c r="B800" s="31" t="s">
        <v>398</v>
      </c>
      <c r="C800" s="33" t="s">
        <v>446</v>
      </c>
      <c r="D800" s="31" t="s">
        <v>5</v>
      </c>
      <c r="E800" s="31" t="s">
        <v>32</v>
      </c>
      <c r="F800" s="33" t="s">
        <v>3845</v>
      </c>
      <c r="G800" s="32"/>
      <c r="H800" s="32"/>
      <c r="I800" s="32"/>
      <c r="J800" s="32"/>
      <c r="K800" s="32"/>
      <c r="L800" s="32"/>
      <c r="M800" s="32"/>
      <c r="N800" s="32"/>
      <c r="O800" s="32"/>
      <c r="P800" s="32"/>
      <c r="Q800" s="32"/>
      <c r="R800" s="32"/>
      <c r="S800" s="32"/>
      <c r="T800" s="32"/>
      <c r="U800" s="32"/>
      <c r="V800" s="32"/>
      <c r="W800" s="32"/>
      <c r="X800" s="32"/>
      <c r="Y800" s="32"/>
      <c r="Z800" s="32"/>
    </row>
    <row r="801">
      <c r="A801" s="31" t="s">
        <v>34</v>
      </c>
      <c r="B801" s="31" t="s">
        <v>398</v>
      </c>
      <c r="C801" s="33" t="s">
        <v>448</v>
      </c>
      <c r="D801" s="31" t="s">
        <v>5</v>
      </c>
      <c r="E801" s="31" t="s">
        <v>32</v>
      </c>
      <c r="F801" s="33" t="s">
        <v>3846</v>
      </c>
      <c r="G801" s="32"/>
      <c r="H801" s="32"/>
      <c r="I801" s="32"/>
      <c r="J801" s="32"/>
      <c r="K801" s="32"/>
      <c r="L801" s="32"/>
      <c r="M801" s="32"/>
      <c r="N801" s="32"/>
      <c r="O801" s="32"/>
      <c r="P801" s="32"/>
      <c r="Q801" s="32"/>
      <c r="R801" s="32"/>
      <c r="S801" s="32"/>
      <c r="T801" s="32"/>
      <c r="U801" s="32"/>
      <c r="V801" s="32"/>
      <c r="W801" s="32"/>
      <c r="X801" s="32"/>
      <c r="Y801" s="32"/>
      <c r="Z801" s="32"/>
    </row>
    <row r="802">
      <c r="A802" s="31" t="s">
        <v>35</v>
      </c>
      <c r="B802" s="31" t="s">
        <v>399</v>
      </c>
      <c r="C802" s="33" t="s">
        <v>1129</v>
      </c>
      <c r="D802" s="31" t="s">
        <v>5</v>
      </c>
      <c r="E802" s="31" t="s">
        <v>32</v>
      </c>
      <c r="F802" s="33" t="s">
        <v>3847</v>
      </c>
      <c r="G802" s="32"/>
      <c r="H802" s="32"/>
      <c r="I802" s="32"/>
      <c r="J802" s="32"/>
      <c r="K802" s="32"/>
      <c r="L802" s="32"/>
      <c r="M802" s="32"/>
      <c r="N802" s="32"/>
      <c r="O802" s="32"/>
      <c r="P802" s="32"/>
      <c r="Q802" s="32"/>
      <c r="R802" s="32"/>
      <c r="S802" s="32"/>
      <c r="T802" s="32"/>
      <c r="U802" s="32"/>
      <c r="V802" s="32"/>
      <c r="W802" s="32"/>
      <c r="X802" s="32"/>
      <c r="Y802" s="32"/>
      <c r="Z802" s="32"/>
    </row>
    <row r="803">
      <c r="A803" s="31" t="s">
        <v>35</v>
      </c>
      <c r="B803" s="31" t="s">
        <v>399</v>
      </c>
      <c r="C803" s="33" t="s">
        <v>1130</v>
      </c>
      <c r="D803" s="31" t="s">
        <v>5</v>
      </c>
      <c r="E803" s="31" t="s">
        <v>32</v>
      </c>
      <c r="F803" s="33" t="s">
        <v>3848</v>
      </c>
      <c r="G803" s="32"/>
      <c r="H803" s="32"/>
      <c r="I803" s="32"/>
      <c r="J803" s="32"/>
      <c r="K803" s="32"/>
      <c r="L803" s="32"/>
      <c r="M803" s="32"/>
      <c r="N803" s="32"/>
      <c r="O803" s="32"/>
      <c r="P803" s="32"/>
      <c r="Q803" s="32"/>
      <c r="R803" s="32"/>
      <c r="S803" s="32"/>
      <c r="T803" s="32"/>
      <c r="U803" s="32"/>
      <c r="V803" s="32"/>
      <c r="W803" s="32"/>
      <c r="X803" s="32"/>
      <c r="Y803" s="32"/>
      <c r="Z803" s="32"/>
    </row>
    <row r="804">
      <c r="A804" s="31" t="s">
        <v>35</v>
      </c>
      <c r="B804" s="31" t="s">
        <v>399</v>
      </c>
      <c r="C804" s="33" t="s">
        <v>1131</v>
      </c>
      <c r="D804" s="31" t="s">
        <v>5</v>
      </c>
      <c r="E804" s="31" t="s">
        <v>32</v>
      </c>
      <c r="F804" s="33" t="s">
        <v>3849</v>
      </c>
      <c r="G804" s="32"/>
      <c r="H804" s="32"/>
      <c r="I804" s="32"/>
      <c r="J804" s="32"/>
      <c r="K804" s="32"/>
      <c r="L804" s="32"/>
      <c r="M804" s="32"/>
      <c r="N804" s="32"/>
      <c r="O804" s="32"/>
      <c r="P804" s="32"/>
      <c r="Q804" s="32"/>
      <c r="R804" s="32"/>
      <c r="S804" s="32"/>
      <c r="T804" s="32"/>
      <c r="U804" s="32"/>
      <c r="V804" s="32"/>
      <c r="W804" s="32"/>
      <c r="X804" s="32"/>
      <c r="Y804" s="32"/>
      <c r="Z804" s="32"/>
    </row>
    <row r="805">
      <c r="A805" s="31" t="s">
        <v>35</v>
      </c>
      <c r="B805" s="31" t="s">
        <v>399</v>
      </c>
      <c r="C805" s="33" t="s">
        <v>1132</v>
      </c>
      <c r="D805" s="31" t="s">
        <v>5</v>
      </c>
      <c r="E805" s="31" t="s">
        <v>32</v>
      </c>
      <c r="F805" s="33" t="s">
        <v>3850</v>
      </c>
      <c r="G805" s="32"/>
      <c r="H805" s="32"/>
      <c r="I805" s="32"/>
      <c r="J805" s="32"/>
      <c r="K805" s="32"/>
      <c r="L805" s="32"/>
      <c r="M805" s="32"/>
      <c r="N805" s="32"/>
      <c r="O805" s="32"/>
      <c r="P805" s="32"/>
      <c r="Q805" s="32"/>
      <c r="R805" s="32"/>
      <c r="S805" s="32"/>
      <c r="T805" s="32"/>
      <c r="U805" s="32"/>
      <c r="V805" s="32"/>
      <c r="W805" s="32"/>
      <c r="X805" s="32"/>
      <c r="Y805" s="32"/>
      <c r="Z805" s="32"/>
    </row>
    <row r="806">
      <c r="A806" s="31" t="s">
        <v>35</v>
      </c>
      <c r="B806" s="31" t="s">
        <v>399</v>
      </c>
      <c r="C806" s="33" t="s">
        <v>409</v>
      </c>
      <c r="D806" s="31" t="s">
        <v>5</v>
      </c>
      <c r="E806" s="31" t="s">
        <v>32</v>
      </c>
      <c r="F806" s="33" t="s">
        <v>3851</v>
      </c>
      <c r="G806" s="32"/>
      <c r="H806" s="32"/>
      <c r="I806" s="32"/>
      <c r="J806" s="32"/>
      <c r="K806" s="32"/>
      <c r="L806" s="32"/>
      <c r="M806" s="32"/>
      <c r="N806" s="32"/>
      <c r="O806" s="32"/>
      <c r="P806" s="32"/>
      <c r="Q806" s="32"/>
      <c r="R806" s="32"/>
      <c r="S806" s="32"/>
      <c r="T806" s="32"/>
      <c r="U806" s="32"/>
      <c r="V806" s="32"/>
      <c r="W806" s="32"/>
      <c r="X806" s="32"/>
      <c r="Y806" s="32"/>
      <c r="Z806" s="32"/>
    </row>
    <row r="807">
      <c r="A807" s="31" t="s">
        <v>35</v>
      </c>
      <c r="B807" s="31" t="s">
        <v>399</v>
      </c>
      <c r="C807" s="33" t="s">
        <v>411</v>
      </c>
      <c r="D807" s="31" t="s">
        <v>5</v>
      </c>
      <c r="E807" s="31" t="s">
        <v>32</v>
      </c>
      <c r="F807" s="33" t="s">
        <v>3852</v>
      </c>
      <c r="G807" s="32"/>
      <c r="H807" s="32"/>
      <c r="I807" s="32"/>
      <c r="J807" s="32"/>
      <c r="K807" s="32"/>
      <c r="L807" s="32"/>
      <c r="M807" s="32"/>
      <c r="N807" s="32"/>
      <c r="O807" s="32"/>
      <c r="P807" s="32"/>
      <c r="Q807" s="32"/>
      <c r="R807" s="32"/>
      <c r="S807" s="32"/>
      <c r="T807" s="32"/>
      <c r="U807" s="32"/>
      <c r="V807" s="32"/>
      <c r="W807" s="32"/>
      <c r="X807" s="32"/>
      <c r="Y807" s="32"/>
      <c r="Z807" s="32"/>
    </row>
    <row r="808">
      <c r="A808" s="31" t="s">
        <v>35</v>
      </c>
      <c r="B808" s="31" t="s">
        <v>399</v>
      </c>
      <c r="C808" s="33" t="s">
        <v>413</v>
      </c>
      <c r="D808" s="31" t="s">
        <v>5</v>
      </c>
      <c r="E808" s="31" t="s">
        <v>32</v>
      </c>
      <c r="F808" s="33" t="s">
        <v>3853</v>
      </c>
      <c r="G808" s="32"/>
      <c r="H808" s="32"/>
      <c r="I808" s="32"/>
      <c r="J808" s="32"/>
      <c r="K808" s="32"/>
      <c r="L808" s="32"/>
      <c r="M808" s="32"/>
      <c r="N808" s="32"/>
      <c r="O808" s="32"/>
      <c r="P808" s="32"/>
      <c r="Q808" s="32"/>
      <c r="R808" s="32"/>
      <c r="S808" s="32"/>
      <c r="T808" s="32"/>
      <c r="U808" s="32"/>
      <c r="V808" s="32"/>
      <c r="W808" s="32"/>
      <c r="X808" s="32"/>
      <c r="Y808" s="32"/>
      <c r="Z808" s="32"/>
    </row>
    <row r="809">
      <c r="A809" s="31" t="s">
        <v>35</v>
      </c>
      <c r="B809" s="31" t="s">
        <v>399</v>
      </c>
      <c r="C809" s="33" t="s">
        <v>415</v>
      </c>
      <c r="D809" s="31" t="s">
        <v>5</v>
      </c>
      <c r="E809" s="31" t="s">
        <v>32</v>
      </c>
      <c r="F809" s="33" t="s">
        <v>3854</v>
      </c>
      <c r="G809" s="32"/>
      <c r="H809" s="32"/>
      <c r="I809" s="32"/>
      <c r="J809" s="32"/>
      <c r="K809" s="32"/>
      <c r="L809" s="32"/>
      <c r="M809" s="32"/>
      <c r="N809" s="32"/>
      <c r="O809" s="32"/>
      <c r="P809" s="32"/>
      <c r="Q809" s="32"/>
      <c r="R809" s="32"/>
      <c r="S809" s="32"/>
      <c r="T809" s="32"/>
      <c r="U809" s="32"/>
      <c r="V809" s="32"/>
      <c r="W809" s="32"/>
      <c r="X809" s="32"/>
      <c r="Y809" s="32"/>
      <c r="Z809" s="32"/>
    </row>
    <row r="810">
      <c r="A810" s="31" t="s">
        <v>35</v>
      </c>
      <c r="B810" s="31" t="s">
        <v>399</v>
      </c>
      <c r="C810" s="33" t="s">
        <v>417</v>
      </c>
      <c r="D810" s="31" t="s">
        <v>5</v>
      </c>
      <c r="E810" s="31" t="s">
        <v>32</v>
      </c>
      <c r="F810" s="33" t="s">
        <v>3855</v>
      </c>
      <c r="G810" s="32"/>
      <c r="H810" s="32"/>
      <c r="I810" s="32"/>
      <c r="J810" s="32"/>
      <c r="K810" s="32"/>
      <c r="L810" s="32"/>
      <c r="M810" s="32"/>
      <c r="N810" s="32"/>
      <c r="O810" s="32"/>
      <c r="P810" s="32"/>
      <c r="Q810" s="32"/>
      <c r="R810" s="32"/>
      <c r="S810" s="32"/>
      <c r="T810" s="32"/>
      <c r="U810" s="32"/>
      <c r="V810" s="32"/>
      <c r="W810" s="32"/>
      <c r="X810" s="32"/>
      <c r="Y810" s="32"/>
      <c r="Z810" s="32"/>
    </row>
    <row r="811">
      <c r="A811" s="31" t="s">
        <v>35</v>
      </c>
      <c r="B811" s="31" t="s">
        <v>399</v>
      </c>
      <c r="C811" s="33" t="s">
        <v>419</v>
      </c>
      <c r="D811" s="31" t="s">
        <v>5</v>
      </c>
      <c r="E811" s="31" t="s">
        <v>32</v>
      </c>
      <c r="F811" s="33" t="s">
        <v>3856</v>
      </c>
      <c r="G811" s="32"/>
      <c r="H811" s="32"/>
      <c r="I811" s="32"/>
      <c r="J811" s="32"/>
      <c r="K811" s="32"/>
      <c r="L811" s="32"/>
      <c r="M811" s="32"/>
      <c r="N811" s="32"/>
      <c r="O811" s="32"/>
      <c r="P811" s="32"/>
      <c r="Q811" s="32"/>
      <c r="R811" s="32"/>
      <c r="S811" s="32"/>
      <c r="T811" s="32"/>
      <c r="U811" s="32"/>
      <c r="V811" s="32"/>
      <c r="W811" s="32"/>
      <c r="X811" s="32"/>
      <c r="Y811" s="32"/>
      <c r="Z811" s="32"/>
    </row>
    <row r="812">
      <c r="A812" s="31" t="s">
        <v>35</v>
      </c>
      <c r="B812" s="31" t="s">
        <v>399</v>
      </c>
      <c r="C812" s="33" t="s">
        <v>421</v>
      </c>
      <c r="D812" s="31" t="s">
        <v>5</v>
      </c>
      <c r="E812" s="31" t="s">
        <v>32</v>
      </c>
      <c r="F812" s="33" t="s">
        <v>3857</v>
      </c>
      <c r="G812" s="32"/>
      <c r="H812" s="32"/>
      <c r="I812" s="32"/>
      <c r="J812" s="32"/>
      <c r="K812" s="32"/>
      <c r="L812" s="32"/>
      <c r="M812" s="32"/>
      <c r="N812" s="32"/>
      <c r="O812" s="32"/>
      <c r="P812" s="32"/>
      <c r="Q812" s="32"/>
      <c r="R812" s="32"/>
      <c r="S812" s="32"/>
      <c r="T812" s="32"/>
      <c r="U812" s="32"/>
      <c r="V812" s="32"/>
      <c r="W812" s="32"/>
      <c r="X812" s="32"/>
      <c r="Y812" s="32"/>
      <c r="Z812" s="32"/>
    </row>
    <row r="813">
      <c r="A813" s="31" t="s">
        <v>35</v>
      </c>
      <c r="B813" s="31" t="s">
        <v>399</v>
      </c>
      <c r="C813" s="33" t="s">
        <v>423</v>
      </c>
      <c r="D813" s="31" t="s">
        <v>5</v>
      </c>
      <c r="E813" s="31" t="s">
        <v>32</v>
      </c>
      <c r="F813" s="33" t="s">
        <v>3858</v>
      </c>
      <c r="G813" s="32"/>
      <c r="H813" s="32"/>
      <c r="I813" s="32"/>
      <c r="J813" s="32"/>
      <c r="K813" s="32"/>
      <c r="L813" s="32"/>
      <c r="M813" s="32"/>
      <c r="N813" s="32"/>
      <c r="O813" s="32"/>
      <c r="P813" s="32"/>
      <c r="Q813" s="32"/>
      <c r="R813" s="32"/>
      <c r="S813" s="32"/>
      <c r="T813" s="32"/>
      <c r="U813" s="32"/>
      <c r="V813" s="32"/>
      <c r="W813" s="32"/>
      <c r="X813" s="32"/>
      <c r="Y813" s="32"/>
      <c r="Z813" s="32"/>
    </row>
    <row r="814">
      <c r="A814" s="31" t="s">
        <v>35</v>
      </c>
      <c r="B814" s="31" t="s">
        <v>399</v>
      </c>
      <c r="C814" s="33" t="s">
        <v>425</v>
      </c>
      <c r="D814" s="31" t="s">
        <v>5</v>
      </c>
      <c r="E814" s="31" t="s">
        <v>32</v>
      </c>
      <c r="F814" s="33" t="s">
        <v>3859</v>
      </c>
      <c r="G814" s="32"/>
      <c r="H814" s="32"/>
      <c r="I814" s="32"/>
      <c r="J814" s="32"/>
      <c r="K814" s="32"/>
      <c r="L814" s="32"/>
      <c r="M814" s="32"/>
      <c r="N814" s="32"/>
      <c r="O814" s="32"/>
      <c r="P814" s="32"/>
      <c r="Q814" s="32"/>
      <c r="R814" s="32"/>
      <c r="S814" s="32"/>
      <c r="T814" s="32"/>
      <c r="U814" s="32"/>
      <c r="V814" s="32"/>
      <c r="W814" s="32"/>
      <c r="X814" s="32"/>
      <c r="Y814" s="32"/>
      <c r="Z814" s="32"/>
    </row>
    <row r="815">
      <c r="A815" s="31" t="s">
        <v>35</v>
      </c>
      <c r="B815" s="31" t="s">
        <v>399</v>
      </c>
      <c r="C815" s="33" t="s">
        <v>427</v>
      </c>
      <c r="D815" s="31" t="s">
        <v>5</v>
      </c>
      <c r="E815" s="31" t="s">
        <v>32</v>
      </c>
      <c r="F815" s="33" t="s">
        <v>3860</v>
      </c>
      <c r="G815" s="32"/>
      <c r="H815" s="32"/>
      <c r="I815" s="32"/>
      <c r="J815" s="32"/>
      <c r="K815" s="32"/>
      <c r="L815" s="32"/>
      <c r="M815" s="32"/>
      <c r="N815" s="32"/>
      <c r="O815" s="32"/>
      <c r="P815" s="32"/>
      <c r="Q815" s="32"/>
      <c r="R815" s="32"/>
      <c r="S815" s="32"/>
      <c r="T815" s="32"/>
      <c r="U815" s="32"/>
      <c r="V815" s="32"/>
      <c r="W815" s="32"/>
      <c r="X815" s="32"/>
      <c r="Y815" s="32"/>
      <c r="Z815" s="32"/>
    </row>
    <row r="816">
      <c r="A816" s="31" t="s">
        <v>35</v>
      </c>
      <c r="B816" s="31" t="s">
        <v>399</v>
      </c>
      <c r="C816" s="33" t="s">
        <v>429</v>
      </c>
      <c r="D816" s="31" t="s">
        <v>5</v>
      </c>
      <c r="E816" s="31" t="s">
        <v>32</v>
      </c>
      <c r="F816" s="33" t="s">
        <v>3861</v>
      </c>
      <c r="G816" s="32"/>
      <c r="H816" s="32"/>
      <c r="I816" s="32"/>
      <c r="J816" s="32"/>
      <c r="K816" s="32"/>
      <c r="L816" s="32"/>
      <c r="M816" s="32"/>
      <c r="N816" s="32"/>
      <c r="O816" s="32"/>
      <c r="P816" s="32"/>
      <c r="Q816" s="32"/>
      <c r="R816" s="32"/>
      <c r="S816" s="32"/>
      <c r="T816" s="32"/>
      <c r="U816" s="32"/>
      <c r="V816" s="32"/>
      <c r="W816" s="32"/>
      <c r="X816" s="32"/>
      <c r="Y816" s="32"/>
      <c r="Z816" s="32"/>
    </row>
    <row r="817">
      <c r="A817" s="31" t="s">
        <v>35</v>
      </c>
      <c r="B817" s="31" t="s">
        <v>399</v>
      </c>
      <c r="C817" s="33" t="s">
        <v>323</v>
      </c>
      <c r="D817" s="31" t="s">
        <v>5</v>
      </c>
      <c r="E817" s="31" t="s">
        <v>32</v>
      </c>
      <c r="F817" s="33" t="s">
        <v>3862</v>
      </c>
      <c r="G817" s="32"/>
      <c r="H817" s="32"/>
      <c r="I817" s="32"/>
      <c r="J817" s="32"/>
      <c r="K817" s="32"/>
      <c r="L817" s="32"/>
      <c r="M817" s="32"/>
      <c r="N817" s="32"/>
      <c r="O817" s="32"/>
      <c r="P817" s="32"/>
      <c r="Q817" s="32"/>
      <c r="R817" s="32"/>
      <c r="S817" s="32"/>
      <c r="T817" s="32"/>
      <c r="U817" s="32"/>
      <c r="V817" s="32"/>
      <c r="W817" s="32"/>
      <c r="X817" s="32"/>
      <c r="Y817" s="32"/>
      <c r="Z817" s="32"/>
    </row>
    <row r="818">
      <c r="A818" s="31" t="s">
        <v>35</v>
      </c>
      <c r="B818" s="31" t="s">
        <v>399</v>
      </c>
      <c r="C818" s="33" t="s">
        <v>432</v>
      </c>
      <c r="D818" s="31" t="s">
        <v>5</v>
      </c>
      <c r="E818" s="31" t="s">
        <v>32</v>
      </c>
      <c r="F818" s="33" t="s">
        <v>3863</v>
      </c>
      <c r="G818" s="32"/>
      <c r="H818" s="32"/>
      <c r="I818" s="32"/>
      <c r="J818" s="32"/>
      <c r="K818" s="32"/>
      <c r="L818" s="32"/>
      <c r="M818" s="32"/>
      <c r="N818" s="32"/>
      <c r="O818" s="32"/>
      <c r="P818" s="32"/>
      <c r="Q818" s="32"/>
      <c r="R818" s="32"/>
      <c r="S818" s="32"/>
      <c r="T818" s="32"/>
      <c r="U818" s="32"/>
      <c r="V818" s="32"/>
      <c r="W818" s="32"/>
      <c r="X818" s="32"/>
      <c r="Y818" s="32"/>
      <c r="Z818" s="32"/>
    </row>
    <row r="819">
      <c r="A819" s="31" t="s">
        <v>35</v>
      </c>
      <c r="B819" s="31" t="s">
        <v>399</v>
      </c>
      <c r="C819" s="33" t="s">
        <v>434</v>
      </c>
      <c r="D819" s="31" t="s">
        <v>5</v>
      </c>
      <c r="E819" s="31" t="s">
        <v>32</v>
      </c>
      <c r="F819" s="33" t="s">
        <v>3864</v>
      </c>
      <c r="G819" s="32"/>
      <c r="H819" s="32"/>
      <c r="I819" s="32"/>
      <c r="J819" s="32"/>
      <c r="K819" s="32"/>
      <c r="L819" s="32"/>
      <c r="M819" s="32"/>
      <c r="N819" s="32"/>
      <c r="O819" s="32"/>
      <c r="P819" s="32"/>
      <c r="Q819" s="32"/>
      <c r="R819" s="32"/>
      <c r="S819" s="32"/>
      <c r="T819" s="32"/>
      <c r="U819" s="32"/>
      <c r="V819" s="32"/>
      <c r="W819" s="32"/>
      <c r="X819" s="32"/>
      <c r="Y819" s="32"/>
      <c r="Z819" s="32"/>
    </row>
    <row r="820">
      <c r="A820" s="31" t="s">
        <v>35</v>
      </c>
      <c r="B820" s="31" t="s">
        <v>399</v>
      </c>
      <c r="C820" s="33" t="s">
        <v>436</v>
      </c>
      <c r="D820" s="31" t="s">
        <v>5</v>
      </c>
      <c r="E820" s="31" t="s">
        <v>32</v>
      </c>
      <c r="F820" s="33" t="s">
        <v>3865</v>
      </c>
      <c r="G820" s="32"/>
      <c r="H820" s="32"/>
      <c r="I820" s="32"/>
      <c r="J820" s="32"/>
      <c r="K820" s="32"/>
      <c r="L820" s="32"/>
      <c r="M820" s="32"/>
      <c r="N820" s="32"/>
      <c r="O820" s="32"/>
      <c r="P820" s="32"/>
      <c r="Q820" s="32"/>
      <c r="R820" s="32"/>
      <c r="S820" s="32"/>
      <c r="T820" s="32"/>
      <c r="U820" s="32"/>
      <c r="V820" s="32"/>
      <c r="W820" s="32"/>
      <c r="X820" s="32"/>
      <c r="Y820" s="32"/>
      <c r="Z820" s="32"/>
    </row>
    <row r="821">
      <c r="A821" s="31" t="s">
        <v>35</v>
      </c>
      <c r="B821" s="31" t="s">
        <v>399</v>
      </c>
      <c r="C821" s="33" t="s">
        <v>438</v>
      </c>
      <c r="D821" s="31" t="s">
        <v>5</v>
      </c>
      <c r="E821" s="31" t="s">
        <v>32</v>
      </c>
      <c r="F821" s="33" t="s">
        <v>3866</v>
      </c>
      <c r="G821" s="32"/>
      <c r="H821" s="32"/>
      <c r="I821" s="32"/>
      <c r="J821" s="32"/>
      <c r="K821" s="32"/>
      <c r="L821" s="32"/>
      <c r="M821" s="32"/>
      <c r="N821" s="32"/>
      <c r="O821" s="32"/>
      <c r="P821" s="32"/>
      <c r="Q821" s="32"/>
      <c r="R821" s="32"/>
      <c r="S821" s="32"/>
      <c r="T821" s="32"/>
      <c r="U821" s="32"/>
      <c r="V821" s="32"/>
      <c r="W821" s="32"/>
      <c r="X821" s="32"/>
      <c r="Y821" s="32"/>
      <c r="Z821" s="32"/>
    </row>
    <row r="822">
      <c r="A822" s="31" t="s">
        <v>35</v>
      </c>
      <c r="B822" s="31" t="s">
        <v>399</v>
      </c>
      <c r="C822" s="33" t="s">
        <v>440</v>
      </c>
      <c r="D822" s="31" t="s">
        <v>5</v>
      </c>
      <c r="E822" s="31" t="s">
        <v>32</v>
      </c>
      <c r="F822" s="33" t="s">
        <v>3867</v>
      </c>
      <c r="G822" s="32"/>
      <c r="H822" s="32"/>
      <c r="I822" s="32"/>
      <c r="J822" s="32"/>
      <c r="K822" s="32"/>
      <c r="L822" s="32"/>
      <c r="M822" s="32"/>
      <c r="N822" s="32"/>
      <c r="O822" s="32"/>
      <c r="P822" s="32"/>
      <c r="Q822" s="32"/>
      <c r="R822" s="32"/>
      <c r="S822" s="32"/>
      <c r="T822" s="32"/>
      <c r="U822" s="32"/>
      <c r="V822" s="32"/>
      <c r="W822" s="32"/>
      <c r="X822" s="32"/>
      <c r="Y822" s="32"/>
      <c r="Z822" s="32"/>
    </row>
    <row r="823">
      <c r="A823" s="31" t="s">
        <v>35</v>
      </c>
      <c r="B823" s="31" t="s">
        <v>399</v>
      </c>
      <c r="C823" s="33" t="s">
        <v>442</v>
      </c>
      <c r="D823" s="31" t="s">
        <v>5</v>
      </c>
      <c r="E823" s="31" t="s">
        <v>32</v>
      </c>
      <c r="F823" s="33" t="s">
        <v>3868</v>
      </c>
      <c r="G823" s="32"/>
      <c r="H823" s="32"/>
      <c r="I823" s="32"/>
      <c r="J823" s="32"/>
      <c r="K823" s="32"/>
      <c r="L823" s="32"/>
      <c r="M823" s="32"/>
      <c r="N823" s="32"/>
      <c r="O823" s="32"/>
      <c r="P823" s="32"/>
      <c r="Q823" s="32"/>
      <c r="R823" s="32"/>
      <c r="S823" s="32"/>
      <c r="T823" s="32"/>
      <c r="U823" s="32"/>
      <c r="V823" s="32"/>
      <c r="W823" s="32"/>
      <c r="X823" s="32"/>
      <c r="Y823" s="32"/>
      <c r="Z823" s="32"/>
    </row>
    <row r="824">
      <c r="A824" s="31" t="s">
        <v>35</v>
      </c>
      <c r="B824" s="31" t="s">
        <v>399</v>
      </c>
      <c r="C824" s="33" t="s">
        <v>444</v>
      </c>
      <c r="D824" s="31" t="s">
        <v>5</v>
      </c>
      <c r="E824" s="31" t="s">
        <v>32</v>
      </c>
      <c r="F824" s="33" t="s">
        <v>3869</v>
      </c>
      <c r="G824" s="32"/>
      <c r="H824" s="32"/>
      <c r="I824" s="32"/>
      <c r="J824" s="32"/>
      <c r="K824" s="32"/>
      <c r="L824" s="32"/>
      <c r="M824" s="32"/>
      <c r="N824" s="32"/>
      <c r="O824" s="32"/>
      <c r="P824" s="32"/>
      <c r="Q824" s="32"/>
      <c r="R824" s="32"/>
      <c r="S824" s="32"/>
      <c r="T824" s="32"/>
      <c r="U824" s="32"/>
      <c r="V824" s="32"/>
      <c r="W824" s="32"/>
      <c r="X824" s="32"/>
      <c r="Y824" s="32"/>
      <c r="Z824" s="32"/>
    </row>
    <row r="825">
      <c r="A825" s="31" t="s">
        <v>35</v>
      </c>
      <c r="B825" s="31" t="s">
        <v>399</v>
      </c>
      <c r="C825" s="33" t="s">
        <v>446</v>
      </c>
      <c r="D825" s="31" t="s">
        <v>5</v>
      </c>
      <c r="E825" s="31" t="s">
        <v>32</v>
      </c>
      <c r="F825" s="33" t="s">
        <v>3870</v>
      </c>
      <c r="G825" s="32"/>
      <c r="H825" s="32"/>
      <c r="I825" s="32"/>
      <c r="J825" s="32"/>
      <c r="K825" s="32"/>
      <c r="L825" s="32"/>
      <c r="M825" s="32"/>
      <c r="N825" s="32"/>
      <c r="O825" s="32"/>
      <c r="P825" s="32"/>
      <c r="Q825" s="32"/>
      <c r="R825" s="32"/>
      <c r="S825" s="32"/>
      <c r="T825" s="32"/>
      <c r="U825" s="32"/>
      <c r="V825" s="32"/>
      <c r="W825" s="32"/>
      <c r="X825" s="32"/>
      <c r="Y825" s="32"/>
      <c r="Z825" s="32"/>
    </row>
    <row r="826">
      <c r="A826" s="31" t="s">
        <v>35</v>
      </c>
      <c r="B826" s="31" t="s">
        <v>399</v>
      </c>
      <c r="C826" s="33" t="s">
        <v>448</v>
      </c>
      <c r="D826" s="31" t="s">
        <v>5</v>
      </c>
      <c r="E826" s="31" t="s">
        <v>32</v>
      </c>
      <c r="F826" s="33" t="s">
        <v>3871</v>
      </c>
      <c r="G826" s="32"/>
      <c r="H826" s="32"/>
      <c r="I826" s="32"/>
      <c r="J826" s="32"/>
      <c r="K826" s="32"/>
      <c r="L826" s="32"/>
      <c r="M826" s="32"/>
      <c r="N826" s="32"/>
      <c r="O826" s="32"/>
      <c r="P826" s="32"/>
      <c r="Q826" s="32"/>
      <c r="R826" s="32"/>
      <c r="S826" s="32"/>
      <c r="T826" s="32"/>
      <c r="U826" s="32"/>
      <c r="V826" s="32"/>
      <c r="W826" s="32"/>
      <c r="X826" s="32"/>
      <c r="Y826" s="32"/>
      <c r="Z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sheetData>
  <autoFilter ref="$A$1:$F$826"/>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2012.0</v>
      </c>
      <c r="D2" s="9" t="s">
        <v>5</v>
      </c>
      <c r="E2" s="9" t="s">
        <v>33</v>
      </c>
      <c r="F2" s="109">
        <v>23.5043693</v>
      </c>
    </row>
    <row r="3">
      <c r="A3" s="49" t="s">
        <v>4</v>
      </c>
      <c r="B3" s="23" t="s">
        <v>378</v>
      </c>
      <c r="C3" s="7">
        <v>2012.0</v>
      </c>
      <c r="D3" s="9" t="s">
        <v>5</v>
      </c>
      <c r="E3" s="9" t="s">
        <v>33</v>
      </c>
      <c r="F3" s="5">
        <v>21.0561485</v>
      </c>
    </row>
    <row r="4">
      <c r="A4" s="23" t="s">
        <v>5</v>
      </c>
      <c r="B4" s="23" t="s">
        <v>384</v>
      </c>
      <c r="C4" s="7">
        <v>2012.0</v>
      </c>
      <c r="D4" s="9" t="s">
        <v>5</v>
      </c>
      <c r="E4" s="9" t="s">
        <v>33</v>
      </c>
      <c r="F4" s="5">
        <v>29.3325498</v>
      </c>
    </row>
    <row r="5">
      <c r="A5" s="23" t="s">
        <v>6</v>
      </c>
      <c r="B5" s="23" t="s">
        <v>394</v>
      </c>
      <c r="C5" s="7">
        <v>2012.0</v>
      </c>
      <c r="D5" s="9" t="s">
        <v>5</v>
      </c>
      <c r="E5" s="9" t="s">
        <v>33</v>
      </c>
      <c r="F5" s="5">
        <v>33.7275355</v>
      </c>
    </row>
    <row r="6">
      <c r="A6" s="23" t="s">
        <v>7</v>
      </c>
      <c r="B6" s="23" t="s">
        <v>385</v>
      </c>
      <c r="C6" s="7">
        <v>2012.0</v>
      </c>
      <c r="D6" s="9" t="s">
        <v>5</v>
      </c>
      <c r="E6" s="9" t="s">
        <v>33</v>
      </c>
      <c r="F6" s="5">
        <v>31.7906472</v>
      </c>
    </row>
    <row r="7">
      <c r="A7" s="23" t="s">
        <v>8</v>
      </c>
      <c r="B7" s="23" t="s">
        <v>405</v>
      </c>
      <c r="C7" s="7">
        <v>2012.0</v>
      </c>
      <c r="D7" s="9" t="s">
        <v>5</v>
      </c>
      <c r="E7" s="9" t="s">
        <v>33</v>
      </c>
      <c r="F7" s="5">
        <v>27.5701288</v>
      </c>
    </row>
    <row r="8">
      <c r="A8" s="23" t="s">
        <v>9</v>
      </c>
      <c r="B8" s="23" t="s">
        <v>397</v>
      </c>
      <c r="C8" s="7">
        <v>2012.0</v>
      </c>
      <c r="D8" s="9" t="s">
        <v>5</v>
      </c>
      <c r="E8" s="9" t="s">
        <v>33</v>
      </c>
      <c r="F8" s="5">
        <v>27.531698</v>
      </c>
    </row>
    <row r="9">
      <c r="A9" s="23" t="s">
        <v>10</v>
      </c>
      <c r="B9" s="23" t="s">
        <v>388</v>
      </c>
      <c r="C9" s="7">
        <v>2012.0</v>
      </c>
      <c r="D9" s="9" t="s">
        <v>5</v>
      </c>
      <c r="E9" s="9" t="s">
        <v>33</v>
      </c>
      <c r="F9" s="5">
        <v>16.0183068</v>
      </c>
    </row>
    <row r="10">
      <c r="A10" s="23" t="s">
        <v>11</v>
      </c>
      <c r="B10" s="23" t="s">
        <v>402</v>
      </c>
      <c r="C10" s="7">
        <v>2012.0</v>
      </c>
      <c r="D10" s="9" t="s">
        <v>5</v>
      </c>
      <c r="E10" s="9" t="s">
        <v>33</v>
      </c>
      <c r="F10" s="5">
        <v>23.5260257</v>
      </c>
    </row>
    <row r="11">
      <c r="A11" s="23" t="s">
        <v>12</v>
      </c>
      <c r="B11" s="23" t="s">
        <v>401</v>
      </c>
      <c r="C11" s="7">
        <v>2012.0</v>
      </c>
      <c r="D11" s="9" t="s">
        <v>5</v>
      </c>
      <c r="E11" s="9" t="s">
        <v>33</v>
      </c>
      <c r="F11" s="5">
        <v>26.8515258</v>
      </c>
    </row>
    <row r="12">
      <c r="A12" s="23" t="s">
        <v>13</v>
      </c>
      <c r="B12" s="23" t="s">
        <v>403</v>
      </c>
      <c r="C12" s="7">
        <v>2012.0</v>
      </c>
      <c r="D12" s="9" t="s">
        <v>5</v>
      </c>
      <c r="E12" s="9" t="s">
        <v>33</v>
      </c>
      <c r="F12" s="5">
        <v>24.4742045</v>
      </c>
    </row>
    <row r="13">
      <c r="A13" s="23" t="s">
        <v>14</v>
      </c>
      <c r="B13" s="23" t="s">
        <v>395</v>
      </c>
      <c r="C13" s="7">
        <v>2012.0</v>
      </c>
      <c r="D13" s="9" t="s">
        <v>5</v>
      </c>
      <c r="E13" s="9" t="s">
        <v>33</v>
      </c>
      <c r="F13" s="5">
        <v>22.7597273</v>
      </c>
    </row>
    <row r="14">
      <c r="A14" s="23" t="s">
        <v>15</v>
      </c>
      <c r="B14" s="23" t="s">
        <v>377</v>
      </c>
      <c r="C14" s="7">
        <v>2012.0</v>
      </c>
      <c r="D14" s="9" t="s">
        <v>5</v>
      </c>
      <c r="E14" s="9" t="s">
        <v>33</v>
      </c>
      <c r="F14" s="5">
        <v>19.6902756</v>
      </c>
    </row>
    <row r="15">
      <c r="A15" s="23" t="s">
        <v>16</v>
      </c>
      <c r="B15" s="23" t="s">
        <v>382</v>
      </c>
      <c r="C15" s="7">
        <v>2012.0</v>
      </c>
      <c r="D15" s="9" t="s">
        <v>5</v>
      </c>
      <c r="E15" s="9" t="s">
        <v>33</v>
      </c>
      <c r="F15" s="5">
        <v>20.1850109</v>
      </c>
    </row>
    <row r="16">
      <c r="A16" s="23" t="s">
        <v>17</v>
      </c>
      <c r="B16" s="23" t="s">
        <v>404</v>
      </c>
      <c r="C16" s="7">
        <v>2012.0</v>
      </c>
      <c r="D16" s="9" t="s">
        <v>5</v>
      </c>
      <c r="E16" s="9" t="s">
        <v>33</v>
      </c>
      <c r="F16" s="5">
        <v>25.0982763</v>
      </c>
    </row>
    <row r="17">
      <c r="A17" s="23" t="s">
        <v>18</v>
      </c>
      <c r="B17" s="23" t="s">
        <v>383</v>
      </c>
      <c r="C17" s="7">
        <v>2012.0</v>
      </c>
      <c r="D17" s="9" t="s">
        <v>5</v>
      </c>
      <c r="E17" s="9" t="s">
        <v>33</v>
      </c>
      <c r="F17" s="5">
        <v>20.3217365</v>
      </c>
    </row>
    <row r="18">
      <c r="A18" s="23" t="s">
        <v>19</v>
      </c>
      <c r="B18" s="23" t="s">
        <v>380</v>
      </c>
      <c r="C18" s="7">
        <v>2012.0</v>
      </c>
      <c r="D18" s="9" t="s">
        <v>5</v>
      </c>
      <c r="E18" s="9" t="s">
        <v>33</v>
      </c>
      <c r="F18" s="5">
        <v>22.0462945</v>
      </c>
    </row>
    <row r="19">
      <c r="A19" s="23" t="s">
        <v>20</v>
      </c>
      <c r="B19" s="23" t="s">
        <v>387</v>
      </c>
      <c r="C19" s="7">
        <v>2012.0</v>
      </c>
      <c r="D19" s="9" t="s">
        <v>5</v>
      </c>
      <c r="E19" s="9" t="s">
        <v>33</v>
      </c>
      <c r="F19" s="5">
        <v>22.4254836</v>
      </c>
    </row>
    <row r="20">
      <c r="A20" s="23" t="s">
        <v>21</v>
      </c>
      <c r="B20" s="23" t="s">
        <v>393</v>
      </c>
      <c r="C20" s="7">
        <v>2012.0</v>
      </c>
      <c r="D20" s="9" t="s">
        <v>5</v>
      </c>
      <c r="E20" s="9" t="s">
        <v>33</v>
      </c>
      <c r="F20" s="5">
        <v>23.8323994</v>
      </c>
    </row>
    <row r="21">
      <c r="A21" s="23" t="s">
        <v>22</v>
      </c>
      <c r="B21" s="23" t="s">
        <v>408</v>
      </c>
      <c r="C21" s="7">
        <v>2012.0</v>
      </c>
      <c r="D21" s="9" t="s">
        <v>5</v>
      </c>
      <c r="E21" s="9" t="s">
        <v>33</v>
      </c>
      <c r="F21" s="5">
        <v>29.7366104</v>
      </c>
    </row>
    <row r="22">
      <c r="A22" s="23" t="s">
        <v>23</v>
      </c>
      <c r="B22" s="23" t="s">
        <v>379</v>
      </c>
      <c r="C22" s="7">
        <v>2012.0</v>
      </c>
      <c r="D22" s="9" t="s">
        <v>5</v>
      </c>
      <c r="E22" s="9" t="s">
        <v>33</v>
      </c>
      <c r="F22" s="5">
        <v>17.8041676</v>
      </c>
    </row>
    <row r="23">
      <c r="A23" s="23" t="s">
        <v>24</v>
      </c>
      <c r="B23" s="23" t="s">
        <v>386</v>
      </c>
      <c r="C23" s="7">
        <v>2012.0</v>
      </c>
      <c r="D23" s="9" t="s">
        <v>5</v>
      </c>
      <c r="E23" s="9" t="s">
        <v>33</v>
      </c>
      <c r="F23" s="5">
        <v>21.2381349</v>
      </c>
    </row>
    <row r="24">
      <c r="A24" s="23" t="s">
        <v>25</v>
      </c>
      <c r="B24" s="23" t="s">
        <v>406</v>
      </c>
      <c r="C24" s="7">
        <v>2012.0</v>
      </c>
      <c r="D24" s="9" t="s">
        <v>5</v>
      </c>
      <c r="E24" s="9" t="s">
        <v>33</v>
      </c>
      <c r="F24" s="5">
        <v>18.715224</v>
      </c>
    </row>
    <row r="25">
      <c r="A25" s="23" t="s">
        <v>26</v>
      </c>
      <c r="B25" s="23" t="s">
        <v>392</v>
      </c>
      <c r="C25" s="7">
        <v>2012.0</v>
      </c>
      <c r="D25" s="9" t="s">
        <v>5</v>
      </c>
      <c r="E25" s="9" t="s">
        <v>33</v>
      </c>
      <c r="F25" s="5">
        <v>26.860705</v>
      </c>
    </row>
    <row r="26">
      <c r="A26" s="23" t="s">
        <v>27</v>
      </c>
      <c r="B26" s="23" t="s">
        <v>389</v>
      </c>
      <c r="C26" s="7">
        <v>2012.0</v>
      </c>
      <c r="D26" s="9" t="s">
        <v>5</v>
      </c>
      <c r="E26" s="9" t="s">
        <v>33</v>
      </c>
      <c r="F26" s="5">
        <v>20.157664</v>
      </c>
    </row>
    <row r="27">
      <c r="A27" s="23" t="s">
        <v>28</v>
      </c>
      <c r="B27" s="23" t="s">
        <v>391</v>
      </c>
      <c r="C27" s="7">
        <v>2012.0</v>
      </c>
      <c r="D27" s="9" t="s">
        <v>5</v>
      </c>
      <c r="E27" s="9" t="s">
        <v>33</v>
      </c>
      <c r="F27" s="5">
        <v>24.3494015</v>
      </c>
    </row>
    <row r="28">
      <c r="A28" s="23" t="s">
        <v>29</v>
      </c>
      <c r="B28" s="23" t="s">
        <v>396</v>
      </c>
      <c r="C28" s="7">
        <v>2012.0</v>
      </c>
      <c r="D28" s="9" t="s">
        <v>5</v>
      </c>
      <c r="E28" s="9" t="s">
        <v>33</v>
      </c>
      <c r="F28" s="5">
        <v>26.7978033</v>
      </c>
    </row>
    <row r="29">
      <c r="A29" s="23" t="s">
        <v>30</v>
      </c>
      <c r="B29" s="23" t="s">
        <v>376</v>
      </c>
      <c r="C29" s="7">
        <v>2012.0</v>
      </c>
      <c r="D29" s="9" t="s">
        <v>5</v>
      </c>
      <c r="E29" s="9" t="s">
        <v>33</v>
      </c>
      <c r="F29" s="5">
        <v>29.8127047</v>
      </c>
    </row>
    <row r="30">
      <c r="A30" s="23" t="s">
        <v>31</v>
      </c>
      <c r="B30" s="23" t="s">
        <v>407</v>
      </c>
      <c r="C30" s="7">
        <v>2012.0</v>
      </c>
      <c r="D30" s="9" t="s">
        <v>5</v>
      </c>
      <c r="E30" s="9" t="s">
        <v>33</v>
      </c>
      <c r="F30" s="5">
        <v>28.177501</v>
      </c>
    </row>
    <row r="31">
      <c r="A31" s="23" t="s">
        <v>32</v>
      </c>
      <c r="B31" s="23" t="s">
        <v>381</v>
      </c>
      <c r="C31" s="7">
        <v>2012.0</v>
      </c>
      <c r="D31" s="9" t="s">
        <v>5</v>
      </c>
      <c r="E31" s="9" t="s">
        <v>33</v>
      </c>
      <c r="F31" s="5">
        <v>20.6177281</v>
      </c>
    </row>
    <row r="32">
      <c r="A32" s="23" t="s">
        <v>33</v>
      </c>
      <c r="B32" s="23" t="s">
        <v>390</v>
      </c>
      <c r="C32" s="7">
        <v>2012.0</v>
      </c>
      <c r="D32" s="9" t="s">
        <v>5</v>
      </c>
      <c r="E32" s="9" t="s">
        <v>33</v>
      </c>
      <c r="F32" s="5">
        <v>23.574475</v>
      </c>
    </row>
    <row r="33">
      <c r="A33" s="23" t="s">
        <v>34</v>
      </c>
      <c r="B33" s="23" t="s">
        <v>398</v>
      </c>
      <c r="C33" s="7">
        <v>2012.0</v>
      </c>
      <c r="D33" s="9" t="s">
        <v>5</v>
      </c>
      <c r="E33" s="9" t="s">
        <v>33</v>
      </c>
      <c r="F33" s="5">
        <v>32.955865</v>
      </c>
    </row>
    <row r="34">
      <c r="A34" s="23" t="s">
        <v>35</v>
      </c>
      <c r="B34" s="23" t="s">
        <v>399</v>
      </c>
      <c r="C34" s="7">
        <v>2012.0</v>
      </c>
      <c r="D34" s="9" t="s">
        <v>5</v>
      </c>
      <c r="E34" s="9" t="s">
        <v>33</v>
      </c>
      <c r="F34" s="5">
        <v>20.502374</v>
      </c>
    </row>
    <row r="35">
      <c r="A35" s="49" t="s">
        <v>3</v>
      </c>
      <c r="B35" s="23" t="s">
        <v>400</v>
      </c>
      <c r="C35" s="7">
        <v>2018.0</v>
      </c>
      <c r="D35" s="9" t="s">
        <v>5</v>
      </c>
      <c r="E35" s="9" t="s">
        <v>33</v>
      </c>
      <c r="F35" s="110">
        <v>36.1</v>
      </c>
      <c r="H35" s="111"/>
    </row>
    <row r="36">
      <c r="A36" s="49" t="s">
        <v>4</v>
      </c>
      <c r="B36" s="23" t="s">
        <v>378</v>
      </c>
      <c r="C36" s="7">
        <v>2018.0</v>
      </c>
      <c r="D36" s="9" t="s">
        <v>5</v>
      </c>
      <c r="E36" s="9" t="s">
        <v>33</v>
      </c>
      <c r="F36" s="110">
        <v>32.6</v>
      </c>
      <c r="H36" s="110"/>
    </row>
    <row r="37">
      <c r="A37" s="23" t="s">
        <v>5</v>
      </c>
      <c r="B37" s="23" t="s">
        <v>384</v>
      </c>
      <c r="C37" s="7">
        <v>2018.0</v>
      </c>
      <c r="D37" s="9" t="s">
        <v>5</v>
      </c>
      <c r="E37" s="9" t="s">
        <v>33</v>
      </c>
      <c r="F37" s="110">
        <v>48.4</v>
      </c>
      <c r="H37" s="110"/>
    </row>
    <row r="38">
      <c r="A38" s="23" t="s">
        <v>6</v>
      </c>
      <c r="B38" s="23" t="s">
        <v>394</v>
      </c>
      <c r="C38" s="7">
        <v>2018.0</v>
      </c>
      <c r="D38" s="9" t="s">
        <v>5</v>
      </c>
      <c r="E38" s="9" t="s">
        <v>33</v>
      </c>
      <c r="F38" s="110">
        <v>42.8</v>
      </c>
      <c r="H38" s="110"/>
    </row>
    <row r="39">
      <c r="A39" s="23" t="s">
        <v>7</v>
      </c>
      <c r="B39" s="23" t="s">
        <v>385</v>
      </c>
      <c r="C39" s="7">
        <v>2018.0</v>
      </c>
      <c r="D39" s="9" t="s">
        <v>5</v>
      </c>
      <c r="E39" s="9" t="s">
        <v>33</v>
      </c>
      <c r="F39" s="110">
        <v>44.9</v>
      </c>
      <c r="H39" s="110"/>
    </row>
    <row r="40">
      <c r="A40" s="23" t="s">
        <v>8</v>
      </c>
      <c r="B40" s="23" t="s">
        <v>405</v>
      </c>
      <c r="C40" s="7">
        <v>2018.0</v>
      </c>
      <c r="D40" s="9" t="s">
        <v>5</v>
      </c>
      <c r="E40" s="9" t="s">
        <v>33</v>
      </c>
      <c r="F40" s="110">
        <v>37.6</v>
      </c>
      <c r="H40" s="110"/>
    </row>
    <row r="41">
      <c r="A41" s="23" t="s">
        <v>9</v>
      </c>
      <c r="B41" s="23" t="s">
        <v>397</v>
      </c>
      <c r="C41" s="7">
        <v>2018.0</v>
      </c>
      <c r="D41" s="9" t="s">
        <v>5</v>
      </c>
      <c r="E41" s="9" t="s">
        <v>33</v>
      </c>
      <c r="F41" s="110">
        <v>43.2</v>
      </c>
      <c r="H41" s="110"/>
    </row>
    <row r="42">
      <c r="A42" s="23" t="s">
        <v>10</v>
      </c>
      <c r="B42" s="23" t="s">
        <v>388</v>
      </c>
      <c r="C42" s="7">
        <v>2018.0</v>
      </c>
      <c r="D42" s="9" t="s">
        <v>5</v>
      </c>
      <c r="E42" s="9" t="s">
        <v>33</v>
      </c>
      <c r="F42" s="110">
        <v>29.0</v>
      </c>
      <c r="H42" s="110"/>
    </row>
    <row r="43">
      <c r="A43" s="23" t="s">
        <v>11</v>
      </c>
      <c r="B43" s="23" t="s">
        <v>402</v>
      </c>
      <c r="C43" s="7">
        <v>2018.0</v>
      </c>
      <c r="D43" s="9" t="s">
        <v>5</v>
      </c>
      <c r="E43" s="9" t="s">
        <v>33</v>
      </c>
      <c r="F43" s="110">
        <v>38.7</v>
      </c>
      <c r="H43" s="110"/>
    </row>
    <row r="44">
      <c r="A44" s="23" t="s">
        <v>12</v>
      </c>
      <c r="B44" s="23" t="s">
        <v>401</v>
      </c>
      <c r="C44" s="7">
        <v>2018.0</v>
      </c>
      <c r="D44" s="9" t="s">
        <v>5</v>
      </c>
      <c r="E44" s="9" t="s">
        <v>33</v>
      </c>
      <c r="F44" s="110">
        <v>36.3</v>
      </c>
      <c r="H44" s="110"/>
    </row>
    <row r="45">
      <c r="A45" s="23" t="s">
        <v>13</v>
      </c>
      <c r="B45" s="23" t="s">
        <v>403</v>
      </c>
      <c r="C45" s="7">
        <v>2018.0</v>
      </c>
      <c r="D45" s="9" t="s">
        <v>5</v>
      </c>
      <c r="E45" s="9" t="s">
        <v>33</v>
      </c>
      <c r="F45" s="110">
        <v>37.6</v>
      </c>
      <c r="H45" s="110"/>
    </row>
    <row r="46">
      <c r="A46" s="23" t="s">
        <v>14</v>
      </c>
      <c r="B46" s="23" t="s">
        <v>395</v>
      </c>
      <c r="C46" s="7">
        <v>2018.0</v>
      </c>
      <c r="D46" s="9" t="s">
        <v>5</v>
      </c>
      <c r="E46" s="9" t="s">
        <v>33</v>
      </c>
      <c r="F46" s="110">
        <v>30.0</v>
      </c>
      <c r="H46" s="110"/>
    </row>
    <row r="47">
      <c r="A47" s="23" t="s">
        <v>15</v>
      </c>
      <c r="B47" s="23" t="s">
        <v>377</v>
      </c>
      <c r="C47" s="7">
        <v>2018.0</v>
      </c>
      <c r="D47" s="9" t="s">
        <v>5</v>
      </c>
      <c r="E47" s="9" t="s">
        <v>33</v>
      </c>
      <c r="F47" s="110">
        <v>34.7</v>
      </c>
      <c r="H47" s="110"/>
    </row>
    <row r="48">
      <c r="A48" s="23" t="s">
        <v>16</v>
      </c>
      <c r="B48" s="23" t="s">
        <v>382</v>
      </c>
      <c r="C48" s="7">
        <v>2018.0</v>
      </c>
      <c r="D48" s="9" t="s">
        <v>5</v>
      </c>
      <c r="E48" s="9" t="s">
        <v>33</v>
      </c>
      <c r="F48" s="110">
        <v>31.2</v>
      </c>
      <c r="H48" s="110"/>
    </row>
    <row r="49">
      <c r="A49" s="23" t="s">
        <v>17</v>
      </c>
      <c r="B49" s="23" t="s">
        <v>404</v>
      </c>
      <c r="C49" s="7">
        <v>2018.0</v>
      </c>
      <c r="D49" s="9" t="s">
        <v>5</v>
      </c>
      <c r="E49" s="9" t="s">
        <v>33</v>
      </c>
      <c r="F49" s="110">
        <v>34.8</v>
      </c>
      <c r="H49" s="110"/>
    </row>
    <row r="50">
      <c r="A50" s="23" t="s">
        <v>18</v>
      </c>
      <c r="B50" s="23" t="s">
        <v>383</v>
      </c>
      <c r="C50" s="7">
        <v>2018.0</v>
      </c>
      <c r="D50" s="9" t="s">
        <v>5</v>
      </c>
      <c r="E50" s="9" t="s">
        <v>33</v>
      </c>
      <c r="F50" s="110">
        <v>32.7</v>
      </c>
      <c r="H50" s="110"/>
    </row>
    <row r="51">
      <c r="A51" s="23" t="s">
        <v>19</v>
      </c>
      <c r="B51" s="23" t="s">
        <v>380</v>
      </c>
      <c r="C51" s="7">
        <v>2018.0</v>
      </c>
      <c r="D51" s="9" t="s">
        <v>5</v>
      </c>
      <c r="E51" s="9" t="s">
        <v>33</v>
      </c>
      <c r="F51" s="110">
        <v>31.6</v>
      </c>
      <c r="H51" s="110"/>
    </row>
    <row r="52">
      <c r="A52" s="23" t="s">
        <v>20</v>
      </c>
      <c r="B52" s="23" t="s">
        <v>387</v>
      </c>
      <c r="C52" s="7">
        <v>2018.0</v>
      </c>
      <c r="D52" s="9" t="s">
        <v>5</v>
      </c>
      <c r="E52" s="9" t="s">
        <v>33</v>
      </c>
      <c r="F52" s="110">
        <v>33.5</v>
      </c>
      <c r="H52" s="110"/>
    </row>
    <row r="53">
      <c r="A53" s="23" t="s">
        <v>21</v>
      </c>
      <c r="B53" s="23" t="s">
        <v>393</v>
      </c>
      <c r="C53" s="7">
        <v>2018.0</v>
      </c>
      <c r="D53" s="9" t="s">
        <v>5</v>
      </c>
      <c r="E53" s="9" t="s">
        <v>33</v>
      </c>
      <c r="F53" s="110">
        <v>37.0</v>
      </c>
      <c r="H53" s="110"/>
    </row>
    <row r="54">
      <c r="A54" s="23" t="s">
        <v>22</v>
      </c>
      <c r="B54" s="23" t="s">
        <v>408</v>
      </c>
      <c r="C54" s="7">
        <v>2018.0</v>
      </c>
      <c r="D54" s="9" t="s">
        <v>5</v>
      </c>
      <c r="E54" s="9" t="s">
        <v>33</v>
      </c>
      <c r="F54" s="110">
        <v>41.4</v>
      </c>
      <c r="H54" s="110"/>
    </row>
    <row r="55">
      <c r="A55" s="23" t="s">
        <v>23</v>
      </c>
      <c r="B55" s="23" t="s">
        <v>379</v>
      </c>
      <c r="C55" s="7">
        <v>2018.0</v>
      </c>
      <c r="D55" s="9" t="s">
        <v>5</v>
      </c>
      <c r="E55" s="9" t="s">
        <v>33</v>
      </c>
      <c r="F55" s="110">
        <v>30.5</v>
      </c>
      <c r="H55" s="110"/>
    </row>
    <row r="56">
      <c r="A56" s="23" t="s">
        <v>24</v>
      </c>
      <c r="B56" s="23" t="s">
        <v>386</v>
      </c>
      <c r="C56" s="7">
        <v>2018.0</v>
      </c>
      <c r="D56" s="9" t="s">
        <v>5</v>
      </c>
      <c r="E56" s="9" t="s">
        <v>33</v>
      </c>
      <c r="F56" s="110">
        <v>32.9</v>
      </c>
      <c r="H56" s="110"/>
    </row>
    <row r="57">
      <c r="A57" s="23" t="s">
        <v>25</v>
      </c>
      <c r="B57" s="23" t="s">
        <v>406</v>
      </c>
      <c r="C57" s="7">
        <v>2018.0</v>
      </c>
      <c r="D57" s="9" t="s">
        <v>5</v>
      </c>
      <c r="E57" s="9" t="s">
        <v>33</v>
      </c>
      <c r="F57" s="110">
        <v>30.6</v>
      </c>
      <c r="H57" s="110"/>
    </row>
    <row r="58">
      <c r="A58" s="23" t="s">
        <v>26</v>
      </c>
      <c r="B58" s="23" t="s">
        <v>392</v>
      </c>
      <c r="C58" s="7">
        <v>2018.0</v>
      </c>
      <c r="D58" s="9" t="s">
        <v>5</v>
      </c>
      <c r="E58" s="9" t="s">
        <v>33</v>
      </c>
      <c r="F58" s="110">
        <v>48.9</v>
      </c>
      <c r="H58" s="110"/>
    </row>
    <row r="59">
      <c r="A59" s="23" t="s">
        <v>27</v>
      </c>
      <c r="B59" s="23" t="s">
        <v>389</v>
      </c>
      <c r="C59" s="7">
        <v>2018.0</v>
      </c>
      <c r="D59" s="9" t="s">
        <v>5</v>
      </c>
      <c r="E59" s="9" t="s">
        <v>33</v>
      </c>
      <c r="F59" s="110">
        <v>32.6</v>
      </c>
      <c r="H59" s="110"/>
    </row>
    <row r="60">
      <c r="A60" s="23" t="s">
        <v>28</v>
      </c>
      <c r="B60" s="23" t="s">
        <v>391</v>
      </c>
      <c r="C60" s="7">
        <v>2018.0</v>
      </c>
      <c r="D60" s="9" t="s">
        <v>5</v>
      </c>
      <c r="E60" s="9" t="s">
        <v>33</v>
      </c>
      <c r="F60" s="110">
        <v>39.9</v>
      </c>
      <c r="H60" s="110"/>
    </row>
    <row r="61">
      <c r="A61" s="23" t="s">
        <v>29</v>
      </c>
      <c r="B61" s="23" t="s">
        <v>396</v>
      </c>
      <c r="C61" s="7">
        <v>2018.0</v>
      </c>
      <c r="D61" s="9" t="s">
        <v>5</v>
      </c>
      <c r="E61" s="9" t="s">
        <v>33</v>
      </c>
      <c r="F61" s="110">
        <v>43.9</v>
      </c>
      <c r="H61" s="110"/>
    </row>
    <row r="62">
      <c r="A62" s="23" t="s">
        <v>30</v>
      </c>
      <c r="B62" s="23" t="s">
        <v>376</v>
      </c>
      <c r="C62" s="7">
        <v>2018.0</v>
      </c>
      <c r="D62" s="9" t="s">
        <v>5</v>
      </c>
      <c r="E62" s="9" t="s">
        <v>33</v>
      </c>
      <c r="F62" s="110">
        <v>47.3</v>
      </c>
      <c r="H62" s="110"/>
    </row>
    <row r="63">
      <c r="A63" s="23" t="s">
        <v>31</v>
      </c>
      <c r="B63" s="23" t="s">
        <v>407</v>
      </c>
      <c r="C63" s="7">
        <v>2018.0</v>
      </c>
      <c r="D63" s="9" t="s">
        <v>5</v>
      </c>
      <c r="E63" s="9" t="s">
        <v>33</v>
      </c>
      <c r="F63" s="110">
        <v>40.9</v>
      </c>
      <c r="H63" s="110"/>
    </row>
    <row r="64">
      <c r="A64" s="23" t="s">
        <v>32</v>
      </c>
      <c r="B64" s="23" t="s">
        <v>381</v>
      </c>
      <c r="C64" s="7">
        <v>2018.0</v>
      </c>
      <c r="D64" s="9" t="s">
        <v>5</v>
      </c>
      <c r="E64" s="9" t="s">
        <v>33</v>
      </c>
      <c r="F64" s="110">
        <v>32.3</v>
      </c>
      <c r="H64" s="110"/>
    </row>
    <row r="65">
      <c r="A65" s="23" t="s">
        <v>33</v>
      </c>
      <c r="B65" s="23" t="s">
        <v>390</v>
      </c>
      <c r="C65" s="7">
        <v>2018.0</v>
      </c>
      <c r="D65" s="9" t="s">
        <v>5</v>
      </c>
      <c r="E65" s="9" t="s">
        <v>33</v>
      </c>
      <c r="F65" s="110">
        <v>39.0</v>
      </c>
      <c r="H65" s="110"/>
    </row>
    <row r="66">
      <c r="A66" s="23" t="s">
        <v>34</v>
      </c>
      <c r="B66" s="23" t="s">
        <v>398</v>
      </c>
      <c r="C66" s="7">
        <v>2018.0</v>
      </c>
      <c r="D66" s="9" t="s">
        <v>5</v>
      </c>
      <c r="E66" s="9" t="s">
        <v>33</v>
      </c>
      <c r="F66" s="110">
        <v>45.2</v>
      </c>
      <c r="H66" s="110"/>
    </row>
    <row r="67">
      <c r="A67" s="23" t="s">
        <v>35</v>
      </c>
      <c r="B67" s="23" t="s">
        <v>399</v>
      </c>
      <c r="C67" s="7">
        <v>2018.0</v>
      </c>
      <c r="D67" s="9" t="s">
        <v>5</v>
      </c>
      <c r="E67" s="9" t="s">
        <v>33</v>
      </c>
      <c r="F67" s="110">
        <v>33.5</v>
      </c>
      <c r="H67" s="110"/>
    </row>
  </sheetData>
  <autoFilter ref="$A$1:$F$67"/>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2015.0</v>
      </c>
      <c r="D2" s="9" t="s">
        <v>5</v>
      </c>
      <c r="E2" s="9" t="s">
        <v>34</v>
      </c>
      <c r="F2" s="1">
        <v>0.46310196187499997</v>
      </c>
    </row>
    <row r="3">
      <c r="A3" s="49" t="s">
        <v>4</v>
      </c>
      <c r="B3" s="23" t="s">
        <v>378</v>
      </c>
      <c r="C3" s="7">
        <v>2015.0</v>
      </c>
      <c r="D3" s="9" t="s">
        <v>5</v>
      </c>
      <c r="E3" s="9" t="s">
        <v>34</v>
      </c>
      <c r="F3" s="35">
        <v>0.448</v>
      </c>
    </row>
    <row r="4">
      <c r="A4" s="23" t="s">
        <v>5</v>
      </c>
      <c r="B4" s="23" t="s">
        <v>384</v>
      </c>
      <c r="C4" s="7">
        <v>2015.0</v>
      </c>
      <c r="D4" s="9" t="s">
        <v>5</v>
      </c>
      <c r="E4" s="9" t="s">
        <v>34</v>
      </c>
      <c r="F4" s="35">
        <v>0.798</v>
      </c>
    </row>
    <row r="5">
      <c r="A5" s="23" t="s">
        <v>6</v>
      </c>
      <c r="B5" s="23" t="s">
        <v>394</v>
      </c>
      <c r="C5" s="7">
        <v>2015.0</v>
      </c>
      <c r="D5" s="9" t="s">
        <v>5</v>
      </c>
      <c r="E5" s="9" t="s">
        <v>34</v>
      </c>
      <c r="F5" s="35">
        <v>0.798</v>
      </c>
    </row>
    <row r="6">
      <c r="A6" s="23" t="s">
        <v>7</v>
      </c>
      <c r="B6" s="23" t="s">
        <v>385</v>
      </c>
      <c r="C6" s="7">
        <v>2015.0</v>
      </c>
      <c r="D6" s="9" t="s">
        <v>5</v>
      </c>
      <c r="E6" s="9" t="s">
        <v>34</v>
      </c>
      <c r="F6" s="35">
        <v>0.14262637</v>
      </c>
    </row>
    <row r="7">
      <c r="A7" s="23" t="s">
        <v>8</v>
      </c>
      <c r="B7" s="23" t="s">
        <v>405</v>
      </c>
      <c r="C7" s="7">
        <v>2015.0</v>
      </c>
      <c r="D7" s="9" t="s">
        <v>5</v>
      </c>
      <c r="E7" s="9" t="s">
        <v>34</v>
      </c>
      <c r="F7" s="35">
        <v>0.70601375</v>
      </c>
    </row>
    <row r="8">
      <c r="A8" s="23" t="s">
        <v>9</v>
      </c>
      <c r="B8" s="23" t="s">
        <v>397</v>
      </c>
      <c r="C8" s="7">
        <v>2015.0</v>
      </c>
      <c r="D8" s="9" t="s">
        <v>5</v>
      </c>
      <c r="E8" s="9" t="s">
        <v>34</v>
      </c>
      <c r="F8" s="35">
        <v>0.448</v>
      </c>
    </row>
    <row r="9">
      <c r="A9" s="23" t="s">
        <v>10</v>
      </c>
      <c r="B9" s="23" t="s">
        <v>388</v>
      </c>
      <c r="C9" s="7">
        <v>2015.0</v>
      </c>
      <c r="D9" s="9" t="s">
        <v>5</v>
      </c>
      <c r="E9" s="9" t="s">
        <v>34</v>
      </c>
      <c r="F9" s="35">
        <v>0.01702227</v>
      </c>
    </row>
    <row r="10">
      <c r="A10" s="23" t="s">
        <v>11</v>
      </c>
      <c r="B10" s="23" t="s">
        <v>402</v>
      </c>
      <c r="C10" s="7">
        <v>2015.0</v>
      </c>
      <c r="D10" s="9" t="s">
        <v>5</v>
      </c>
      <c r="E10" s="9" t="s">
        <v>34</v>
      </c>
      <c r="F10" s="35">
        <v>0.73401885</v>
      </c>
    </row>
    <row r="11">
      <c r="A11" s="23" t="s">
        <v>12</v>
      </c>
      <c r="B11" s="23" t="s">
        <v>401</v>
      </c>
      <c r="C11" s="7">
        <v>2015.0</v>
      </c>
      <c r="D11" s="9" t="s">
        <v>5</v>
      </c>
      <c r="E11" s="9" t="s">
        <v>34</v>
      </c>
      <c r="F11" s="35">
        <v>1.37283783</v>
      </c>
    </row>
    <row r="12">
      <c r="A12" s="23" t="s">
        <v>13</v>
      </c>
      <c r="B12" s="23" t="s">
        <v>403</v>
      </c>
      <c r="C12" s="7">
        <v>2015.0</v>
      </c>
      <c r="D12" s="9" t="s">
        <v>5</v>
      </c>
      <c r="E12" s="9" t="s">
        <v>34</v>
      </c>
      <c r="F12" s="35">
        <v>0.45829315</v>
      </c>
    </row>
    <row r="13">
      <c r="A13" s="23" t="s">
        <v>14</v>
      </c>
      <c r="B13" s="23" t="s">
        <v>395</v>
      </c>
      <c r="C13" s="7">
        <v>2015.0</v>
      </c>
      <c r="D13" s="9" t="s">
        <v>5</v>
      </c>
      <c r="E13" s="9" t="s">
        <v>34</v>
      </c>
      <c r="F13" s="35">
        <v>0.443788</v>
      </c>
    </row>
    <row r="14">
      <c r="A14" s="23" t="s">
        <v>15</v>
      </c>
      <c r="B14" s="23" t="s">
        <v>377</v>
      </c>
      <c r="C14" s="7">
        <v>2015.0</v>
      </c>
      <c r="D14" s="9" t="s">
        <v>5</v>
      </c>
      <c r="E14" s="9" t="s">
        <v>34</v>
      </c>
      <c r="F14" s="35">
        <v>0.30076887</v>
      </c>
    </row>
    <row r="15">
      <c r="A15" s="23" t="s">
        <v>16</v>
      </c>
      <c r="B15" s="23" t="s">
        <v>382</v>
      </c>
      <c r="C15" s="7">
        <v>2015.0</v>
      </c>
      <c r="D15" s="9" t="s">
        <v>5</v>
      </c>
      <c r="E15" s="9" t="s">
        <v>34</v>
      </c>
      <c r="F15" s="35">
        <v>0.64829089</v>
      </c>
    </row>
    <row r="16">
      <c r="A16" s="23" t="s">
        <v>17</v>
      </c>
      <c r="B16" s="23" t="s">
        <v>404</v>
      </c>
      <c r="C16" s="7">
        <v>2015.0</v>
      </c>
      <c r="D16" s="9" t="s">
        <v>5</v>
      </c>
      <c r="E16" s="9" t="s">
        <v>34</v>
      </c>
      <c r="F16" s="35">
        <v>0.44969339</v>
      </c>
    </row>
    <row r="17">
      <c r="A17" s="23" t="s">
        <v>18</v>
      </c>
      <c r="B17" s="23" t="s">
        <v>383</v>
      </c>
      <c r="C17" s="7">
        <v>2015.0</v>
      </c>
      <c r="D17" s="9" t="s">
        <v>5</v>
      </c>
      <c r="E17" s="9" t="s">
        <v>34</v>
      </c>
      <c r="F17" s="35">
        <v>0.82349932</v>
      </c>
    </row>
    <row r="18">
      <c r="A18" s="23" t="s">
        <v>19</v>
      </c>
      <c r="B18" s="23" t="s">
        <v>380</v>
      </c>
      <c r="C18" s="7">
        <v>2015.0</v>
      </c>
      <c r="D18" s="9" t="s">
        <v>5</v>
      </c>
      <c r="E18" s="9" t="s">
        <v>34</v>
      </c>
      <c r="F18" s="35">
        <v>0.47571818</v>
      </c>
    </row>
    <row r="19">
      <c r="A19" s="23" t="s">
        <v>20</v>
      </c>
      <c r="B19" s="23" t="s">
        <v>387</v>
      </c>
      <c r="C19" s="7">
        <v>2015.0</v>
      </c>
      <c r="D19" s="9" t="s">
        <v>5</v>
      </c>
      <c r="E19" s="9" t="s">
        <v>34</v>
      </c>
      <c r="F19" s="35">
        <v>0.51157422</v>
      </c>
    </row>
    <row r="20">
      <c r="A20" s="23" t="s">
        <v>21</v>
      </c>
      <c r="B20" s="23" t="s">
        <v>393</v>
      </c>
      <c r="C20" s="7">
        <v>2015.0</v>
      </c>
      <c r="D20" s="9" t="s">
        <v>5</v>
      </c>
      <c r="E20" s="9" t="s">
        <v>34</v>
      </c>
      <c r="F20" s="35">
        <v>0.43818288</v>
      </c>
    </row>
    <row r="21">
      <c r="A21" s="23" t="s">
        <v>22</v>
      </c>
      <c r="B21" s="23" t="s">
        <v>408</v>
      </c>
      <c r="C21" s="7">
        <v>2015.0</v>
      </c>
      <c r="D21" s="9" t="s">
        <v>5</v>
      </c>
      <c r="E21" s="9" t="s">
        <v>34</v>
      </c>
      <c r="F21" s="35">
        <v>0.76484107</v>
      </c>
    </row>
    <row r="22">
      <c r="A22" s="23" t="s">
        <v>23</v>
      </c>
      <c r="B22" s="23" t="s">
        <v>379</v>
      </c>
      <c r="C22" s="7">
        <v>2015.0</v>
      </c>
      <c r="D22" s="9" t="s">
        <v>5</v>
      </c>
      <c r="E22" s="9" t="s">
        <v>34</v>
      </c>
      <c r="F22" s="35">
        <v>0.09335944</v>
      </c>
    </row>
    <row r="23">
      <c r="A23" s="23" t="s">
        <v>24</v>
      </c>
      <c r="B23" s="23" t="s">
        <v>386</v>
      </c>
      <c r="C23" s="7">
        <v>2015.0</v>
      </c>
      <c r="D23" s="9" t="s">
        <v>5</v>
      </c>
      <c r="E23" s="9" t="s">
        <v>34</v>
      </c>
      <c r="F23" s="35">
        <v>0.3129832</v>
      </c>
    </row>
    <row r="24">
      <c r="A24" s="23" t="s">
        <v>25</v>
      </c>
      <c r="B24" s="23" t="s">
        <v>406</v>
      </c>
      <c r="C24" s="7">
        <v>2015.0</v>
      </c>
      <c r="D24" s="9" t="s">
        <v>5</v>
      </c>
      <c r="E24" s="9" t="s">
        <v>34</v>
      </c>
      <c r="F24" s="35">
        <v>0.25501396</v>
      </c>
    </row>
    <row r="25">
      <c r="A25" s="23" t="s">
        <v>26</v>
      </c>
      <c r="B25" s="23" t="s">
        <v>392</v>
      </c>
      <c r="C25" s="7">
        <v>2015.0</v>
      </c>
      <c r="D25" s="9" t="s">
        <v>5</v>
      </c>
      <c r="E25" s="9" t="s">
        <v>34</v>
      </c>
      <c r="F25" s="35">
        <v>0.143</v>
      </c>
    </row>
    <row r="26">
      <c r="A26" s="23" t="s">
        <v>27</v>
      </c>
      <c r="B26" s="23" t="s">
        <v>389</v>
      </c>
      <c r="C26" s="7">
        <v>2015.0</v>
      </c>
      <c r="D26" s="9" t="s">
        <v>5</v>
      </c>
      <c r="E26" s="9" t="s">
        <v>34</v>
      </c>
      <c r="F26" s="35">
        <v>0.36369184</v>
      </c>
    </row>
    <row r="27">
      <c r="A27" s="23" t="s">
        <v>28</v>
      </c>
      <c r="B27" s="23" t="s">
        <v>391</v>
      </c>
      <c r="C27" s="7">
        <v>2015.0</v>
      </c>
      <c r="D27" s="9" t="s">
        <v>5</v>
      </c>
      <c r="E27" s="9" t="s">
        <v>34</v>
      </c>
      <c r="F27" s="35">
        <v>0.42315407</v>
      </c>
    </row>
    <row r="28">
      <c r="A28" s="23" t="s">
        <v>29</v>
      </c>
      <c r="B28" s="23" t="s">
        <v>396</v>
      </c>
      <c r="C28" s="7">
        <v>2015.0</v>
      </c>
      <c r="D28" s="9" t="s">
        <v>5</v>
      </c>
      <c r="E28" s="9" t="s">
        <v>34</v>
      </c>
      <c r="F28" s="35">
        <v>0.81286511</v>
      </c>
    </row>
    <row r="29">
      <c r="A29" s="23" t="s">
        <v>30</v>
      </c>
      <c r="B29" s="23" t="s">
        <v>376</v>
      </c>
      <c r="C29" s="7">
        <v>2015.0</v>
      </c>
      <c r="D29" s="9" t="s">
        <v>5</v>
      </c>
      <c r="E29" s="9" t="s">
        <v>34</v>
      </c>
      <c r="F29" s="35">
        <v>0.01901302</v>
      </c>
    </row>
    <row r="30">
      <c r="A30" s="23" t="s">
        <v>31</v>
      </c>
      <c r="B30" s="23" t="s">
        <v>407</v>
      </c>
      <c r="C30" s="7">
        <v>2015.0</v>
      </c>
      <c r="D30" s="9" t="s">
        <v>5</v>
      </c>
      <c r="E30" s="9" t="s">
        <v>34</v>
      </c>
      <c r="F30" s="35">
        <v>0.32164747</v>
      </c>
    </row>
    <row r="31">
      <c r="A31" s="23" t="s">
        <v>32</v>
      </c>
      <c r="B31" s="23" t="s">
        <v>381</v>
      </c>
      <c r="C31" s="7">
        <v>2015.0</v>
      </c>
      <c r="D31" s="9" t="s">
        <v>5</v>
      </c>
      <c r="E31" s="9" t="s">
        <v>34</v>
      </c>
      <c r="F31" s="35">
        <v>0.595643</v>
      </c>
    </row>
    <row r="32">
      <c r="A32" s="23" t="s">
        <v>33</v>
      </c>
      <c r="B32" s="23" t="s">
        <v>390</v>
      </c>
      <c r="C32" s="7">
        <v>2015.0</v>
      </c>
      <c r="D32" s="9" t="s">
        <v>5</v>
      </c>
      <c r="E32" s="9" t="s">
        <v>34</v>
      </c>
      <c r="F32" s="35">
        <v>0.08725486</v>
      </c>
    </row>
    <row r="33">
      <c r="A33" s="23" t="s">
        <v>34</v>
      </c>
      <c r="B33" s="23" t="s">
        <v>398</v>
      </c>
      <c r="C33" s="7">
        <v>2015.0</v>
      </c>
      <c r="D33" s="9" t="s">
        <v>5</v>
      </c>
      <c r="E33" s="9" t="s">
        <v>34</v>
      </c>
      <c r="F33" s="35">
        <v>0.143</v>
      </c>
    </row>
    <row r="34">
      <c r="A34" s="23" t="s">
        <v>35</v>
      </c>
      <c r="B34" s="23" t="s">
        <v>399</v>
      </c>
      <c r="C34" s="7">
        <v>2015.0</v>
      </c>
      <c r="D34" s="9" t="s">
        <v>5</v>
      </c>
      <c r="E34" s="9" t="s">
        <v>34</v>
      </c>
      <c r="F34" s="35">
        <v>0.46946777</v>
      </c>
    </row>
    <row r="35">
      <c r="A35" s="49" t="s">
        <v>3</v>
      </c>
      <c r="B35" s="23" t="s">
        <v>400</v>
      </c>
      <c r="C35" s="7">
        <v>2016.0</v>
      </c>
      <c r="D35" s="9" t="s">
        <v>5</v>
      </c>
      <c r="E35" s="9" t="s">
        <v>34</v>
      </c>
      <c r="F35" s="1">
        <v>0.46700991125</v>
      </c>
    </row>
    <row r="36">
      <c r="A36" s="49" t="s">
        <v>4</v>
      </c>
      <c r="B36" s="23" t="s">
        <v>378</v>
      </c>
      <c r="C36" s="7">
        <v>2016.0</v>
      </c>
      <c r="D36" s="9" t="s">
        <v>5</v>
      </c>
      <c r="E36" s="9" t="s">
        <v>34</v>
      </c>
      <c r="F36" s="35">
        <v>0.454</v>
      </c>
    </row>
    <row r="37">
      <c r="A37" s="23" t="s">
        <v>5</v>
      </c>
      <c r="B37" s="23" t="s">
        <v>384</v>
      </c>
      <c r="C37" s="7">
        <v>2016.0</v>
      </c>
      <c r="D37" s="9" t="s">
        <v>5</v>
      </c>
      <c r="E37" s="9" t="s">
        <v>34</v>
      </c>
      <c r="F37" s="35">
        <v>0.812</v>
      </c>
    </row>
    <row r="38">
      <c r="A38" s="23" t="s">
        <v>6</v>
      </c>
      <c r="B38" s="23" t="s">
        <v>394</v>
      </c>
      <c r="C38" s="7">
        <v>2016.0</v>
      </c>
      <c r="D38" s="9" t="s">
        <v>5</v>
      </c>
      <c r="E38" s="9" t="s">
        <v>34</v>
      </c>
      <c r="F38" s="35">
        <v>0.812</v>
      </c>
    </row>
    <row r="39">
      <c r="A39" s="23" t="s">
        <v>7</v>
      </c>
      <c r="B39" s="23" t="s">
        <v>385</v>
      </c>
      <c r="C39" s="7">
        <v>2016.0</v>
      </c>
      <c r="D39" s="9" t="s">
        <v>5</v>
      </c>
      <c r="E39" s="9" t="s">
        <v>34</v>
      </c>
      <c r="F39" s="35">
        <v>0.15159375</v>
      </c>
    </row>
    <row r="40">
      <c r="A40" s="23" t="s">
        <v>8</v>
      </c>
      <c r="B40" s="23" t="s">
        <v>405</v>
      </c>
      <c r="C40" s="7">
        <v>2016.0</v>
      </c>
      <c r="D40" s="9" t="s">
        <v>5</v>
      </c>
      <c r="E40" s="9" t="s">
        <v>34</v>
      </c>
      <c r="F40" s="35">
        <v>0.70291948</v>
      </c>
    </row>
    <row r="41">
      <c r="A41" s="23" t="s">
        <v>9</v>
      </c>
      <c r="B41" s="23" t="s">
        <v>397</v>
      </c>
      <c r="C41" s="7">
        <v>2016.0</v>
      </c>
      <c r="D41" s="9" t="s">
        <v>5</v>
      </c>
      <c r="E41" s="9" t="s">
        <v>34</v>
      </c>
      <c r="F41" s="35">
        <v>0.454</v>
      </c>
    </row>
    <row r="42">
      <c r="A42" s="23" t="s">
        <v>10</v>
      </c>
      <c r="B42" s="23" t="s">
        <v>388</v>
      </c>
      <c r="C42" s="7">
        <v>2016.0</v>
      </c>
      <c r="D42" s="9" t="s">
        <v>5</v>
      </c>
      <c r="E42" s="9" t="s">
        <v>34</v>
      </c>
      <c r="F42" s="35">
        <v>0.01503386</v>
      </c>
    </row>
    <row r="43">
      <c r="A43" s="23" t="s">
        <v>11</v>
      </c>
      <c r="B43" s="23" t="s">
        <v>402</v>
      </c>
      <c r="C43" s="7">
        <v>2016.0</v>
      </c>
      <c r="D43" s="9" t="s">
        <v>5</v>
      </c>
      <c r="E43" s="9" t="s">
        <v>34</v>
      </c>
      <c r="F43" s="35">
        <v>0.72944781</v>
      </c>
    </row>
    <row r="44">
      <c r="A44" s="23" t="s">
        <v>12</v>
      </c>
      <c r="B44" s="23" t="s">
        <v>401</v>
      </c>
      <c r="C44" s="7">
        <v>2016.0</v>
      </c>
      <c r="D44" s="9" t="s">
        <v>5</v>
      </c>
      <c r="E44" s="9" t="s">
        <v>34</v>
      </c>
      <c r="F44" s="35">
        <v>1.37780643</v>
      </c>
    </row>
    <row r="45">
      <c r="A45" s="23" t="s">
        <v>13</v>
      </c>
      <c r="B45" s="23" t="s">
        <v>403</v>
      </c>
      <c r="C45" s="7">
        <v>2016.0</v>
      </c>
      <c r="D45" s="9" t="s">
        <v>5</v>
      </c>
      <c r="E45" s="9" t="s">
        <v>34</v>
      </c>
      <c r="F45" s="35">
        <v>0.45203915</v>
      </c>
    </row>
    <row r="46">
      <c r="A46" s="23" t="s">
        <v>14</v>
      </c>
      <c r="B46" s="23" t="s">
        <v>395</v>
      </c>
      <c r="C46" s="7">
        <v>2016.0</v>
      </c>
      <c r="D46" s="9" t="s">
        <v>5</v>
      </c>
      <c r="E46" s="9" t="s">
        <v>34</v>
      </c>
      <c r="F46" s="35">
        <v>0.44973893</v>
      </c>
    </row>
    <row r="47">
      <c r="A47" s="23" t="s">
        <v>15</v>
      </c>
      <c r="B47" s="23" t="s">
        <v>377</v>
      </c>
      <c r="C47" s="7">
        <v>2016.0</v>
      </c>
      <c r="D47" s="9" t="s">
        <v>5</v>
      </c>
      <c r="E47" s="9" t="s">
        <v>34</v>
      </c>
      <c r="F47" s="35">
        <v>0.30244517</v>
      </c>
    </row>
    <row r="48">
      <c r="A48" s="23" t="s">
        <v>16</v>
      </c>
      <c r="B48" s="23" t="s">
        <v>382</v>
      </c>
      <c r="C48" s="7">
        <v>2016.0</v>
      </c>
      <c r="D48" s="9" t="s">
        <v>5</v>
      </c>
      <c r="E48" s="9" t="s">
        <v>34</v>
      </c>
      <c r="F48" s="35">
        <v>0.65416644</v>
      </c>
    </row>
    <row r="49">
      <c r="A49" s="23" t="s">
        <v>17</v>
      </c>
      <c r="B49" s="23" t="s">
        <v>404</v>
      </c>
      <c r="C49" s="7">
        <v>2016.0</v>
      </c>
      <c r="D49" s="9" t="s">
        <v>5</v>
      </c>
      <c r="E49" s="9" t="s">
        <v>34</v>
      </c>
      <c r="F49" s="35">
        <v>0.45559097</v>
      </c>
    </row>
    <row r="50">
      <c r="A50" s="23" t="s">
        <v>18</v>
      </c>
      <c r="B50" s="23" t="s">
        <v>383</v>
      </c>
      <c r="C50" s="7">
        <v>2016.0</v>
      </c>
      <c r="D50" s="9" t="s">
        <v>5</v>
      </c>
      <c r="E50" s="9" t="s">
        <v>34</v>
      </c>
      <c r="F50" s="35">
        <v>0.82797267</v>
      </c>
    </row>
    <row r="51">
      <c r="A51" s="23" t="s">
        <v>19</v>
      </c>
      <c r="B51" s="23" t="s">
        <v>380</v>
      </c>
      <c r="C51" s="7">
        <v>2016.0</v>
      </c>
      <c r="D51" s="9" t="s">
        <v>5</v>
      </c>
      <c r="E51" s="9" t="s">
        <v>34</v>
      </c>
      <c r="F51" s="35">
        <v>0.48005422</v>
      </c>
    </row>
    <row r="52">
      <c r="A52" s="23" t="s">
        <v>20</v>
      </c>
      <c r="B52" s="23" t="s">
        <v>387</v>
      </c>
      <c r="C52" s="7">
        <v>2016.0</v>
      </c>
      <c r="D52" s="9" t="s">
        <v>5</v>
      </c>
      <c r="E52" s="9" t="s">
        <v>34</v>
      </c>
      <c r="F52" s="35">
        <v>0.51460609</v>
      </c>
    </row>
    <row r="53">
      <c r="A53" s="23" t="s">
        <v>21</v>
      </c>
      <c r="B53" s="23" t="s">
        <v>393</v>
      </c>
      <c r="C53" s="7">
        <v>2016.0</v>
      </c>
      <c r="D53" s="9" t="s">
        <v>5</v>
      </c>
      <c r="E53" s="9" t="s">
        <v>34</v>
      </c>
      <c r="F53" s="35">
        <v>0.43654734</v>
      </c>
    </row>
    <row r="54">
      <c r="A54" s="23" t="s">
        <v>22</v>
      </c>
      <c r="B54" s="23" t="s">
        <v>408</v>
      </c>
      <c r="C54" s="7">
        <v>2016.0</v>
      </c>
      <c r="D54" s="9" t="s">
        <v>5</v>
      </c>
      <c r="E54" s="9" t="s">
        <v>34</v>
      </c>
      <c r="F54" s="35">
        <v>0.76092777</v>
      </c>
    </row>
    <row r="55">
      <c r="A55" s="23" t="s">
        <v>23</v>
      </c>
      <c r="B55" s="23" t="s">
        <v>379</v>
      </c>
      <c r="C55" s="7">
        <v>2016.0</v>
      </c>
      <c r="D55" s="9" t="s">
        <v>5</v>
      </c>
      <c r="E55" s="9" t="s">
        <v>34</v>
      </c>
      <c r="F55" s="35">
        <v>0.10222608</v>
      </c>
    </row>
    <row r="56">
      <c r="A56" s="23" t="s">
        <v>24</v>
      </c>
      <c r="B56" s="23" t="s">
        <v>386</v>
      </c>
      <c r="C56" s="7">
        <v>2016.0</v>
      </c>
      <c r="D56" s="9" t="s">
        <v>5</v>
      </c>
      <c r="E56" s="9" t="s">
        <v>34</v>
      </c>
      <c r="F56" s="35">
        <v>0.32614567</v>
      </c>
    </row>
    <row r="57">
      <c r="A57" s="23" t="s">
        <v>25</v>
      </c>
      <c r="B57" s="23" t="s">
        <v>406</v>
      </c>
      <c r="C57" s="7">
        <v>2016.0</v>
      </c>
      <c r="D57" s="9" t="s">
        <v>5</v>
      </c>
      <c r="E57" s="9" t="s">
        <v>34</v>
      </c>
      <c r="F57" s="35">
        <v>0.25940192</v>
      </c>
    </row>
    <row r="58">
      <c r="A58" s="23" t="s">
        <v>26</v>
      </c>
      <c r="B58" s="23" t="s">
        <v>392</v>
      </c>
      <c r="C58" s="7">
        <v>2016.0</v>
      </c>
      <c r="D58" s="9" t="s">
        <v>5</v>
      </c>
      <c r="E58" s="9" t="s">
        <v>34</v>
      </c>
      <c r="F58" s="35">
        <v>0.152</v>
      </c>
    </row>
    <row r="59">
      <c r="A59" s="23" t="s">
        <v>27</v>
      </c>
      <c r="B59" s="23" t="s">
        <v>389</v>
      </c>
      <c r="C59" s="7">
        <v>2016.0</v>
      </c>
      <c r="D59" s="9" t="s">
        <v>5</v>
      </c>
      <c r="E59" s="9" t="s">
        <v>34</v>
      </c>
      <c r="F59" s="35">
        <v>0.3654377</v>
      </c>
    </row>
    <row r="60">
      <c r="A60" s="23" t="s">
        <v>28</v>
      </c>
      <c r="B60" s="23" t="s">
        <v>391</v>
      </c>
      <c r="C60" s="7">
        <v>2016.0</v>
      </c>
      <c r="D60" s="9" t="s">
        <v>5</v>
      </c>
      <c r="E60" s="9" t="s">
        <v>34</v>
      </c>
      <c r="F60" s="35">
        <v>0.40824725</v>
      </c>
    </row>
    <row r="61">
      <c r="A61" s="23" t="s">
        <v>29</v>
      </c>
      <c r="B61" s="23" t="s">
        <v>396</v>
      </c>
      <c r="C61" s="7">
        <v>2016.0</v>
      </c>
      <c r="D61" s="9" t="s">
        <v>5</v>
      </c>
      <c r="E61" s="9" t="s">
        <v>34</v>
      </c>
      <c r="F61" s="35">
        <v>0.81542525</v>
      </c>
    </row>
    <row r="62">
      <c r="A62" s="23" t="s">
        <v>30</v>
      </c>
      <c r="B62" s="23" t="s">
        <v>376</v>
      </c>
      <c r="C62" s="7">
        <v>2016.0</v>
      </c>
      <c r="D62" s="9" t="s">
        <v>5</v>
      </c>
      <c r="E62" s="9" t="s">
        <v>34</v>
      </c>
      <c r="F62" s="35">
        <v>0.01726466</v>
      </c>
    </row>
    <row r="63">
      <c r="A63" s="23" t="s">
        <v>31</v>
      </c>
      <c r="B63" s="23" t="s">
        <v>407</v>
      </c>
      <c r="C63" s="7">
        <v>2016.0</v>
      </c>
      <c r="D63" s="9" t="s">
        <v>5</v>
      </c>
      <c r="E63" s="9" t="s">
        <v>34</v>
      </c>
      <c r="F63" s="35">
        <v>0.32398754</v>
      </c>
    </row>
    <row r="64">
      <c r="A64" s="23" t="s">
        <v>32</v>
      </c>
      <c r="B64" s="23" t="s">
        <v>381</v>
      </c>
      <c r="C64" s="7">
        <v>2016.0</v>
      </c>
      <c r="D64" s="9" t="s">
        <v>5</v>
      </c>
      <c r="E64" s="9" t="s">
        <v>34</v>
      </c>
      <c r="F64" s="35">
        <v>0.59924279</v>
      </c>
    </row>
    <row r="65">
      <c r="A65" s="23" t="s">
        <v>33</v>
      </c>
      <c r="B65" s="23" t="s">
        <v>390</v>
      </c>
      <c r="C65" s="7">
        <v>2016.0</v>
      </c>
      <c r="D65" s="9" t="s">
        <v>5</v>
      </c>
      <c r="E65" s="9" t="s">
        <v>34</v>
      </c>
      <c r="F65" s="35">
        <v>0.10971316</v>
      </c>
    </row>
    <row r="66">
      <c r="A66" s="23" t="s">
        <v>34</v>
      </c>
      <c r="B66" s="23" t="s">
        <v>398</v>
      </c>
      <c r="C66" s="7">
        <v>2016.0</v>
      </c>
      <c r="D66" s="9" t="s">
        <v>5</v>
      </c>
      <c r="E66" s="9" t="s">
        <v>34</v>
      </c>
      <c r="F66" s="35">
        <v>0.152</v>
      </c>
    </row>
    <row r="67">
      <c r="A67" s="23" t="s">
        <v>35</v>
      </c>
      <c r="B67" s="23" t="s">
        <v>399</v>
      </c>
      <c r="C67" s="7">
        <v>2016.0</v>
      </c>
      <c r="D67" s="9" t="s">
        <v>5</v>
      </c>
      <c r="E67" s="9" t="s">
        <v>34</v>
      </c>
      <c r="F67" s="35">
        <v>0.47033506</v>
      </c>
    </row>
    <row r="68">
      <c r="A68" s="49" t="s">
        <v>3</v>
      </c>
      <c r="B68" s="23" t="s">
        <v>400</v>
      </c>
      <c r="C68" s="7">
        <v>2017.0</v>
      </c>
      <c r="D68" s="9" t="s">
        <v>5</v>
      </c>
      <c r="E68" s="9" t="s">
        <v>34</v>
      </c>
      <c r="F68" s="1">
        <v>0.4676908453125001</v>
      </c>
    </row>
    <row r="69">
      <c r="A69" s="49" t="s">
        <v>4</v>
      </c>
      <c r="B69" s="23" t="s">
        <v>378</v>
      </c>
      <c r="C69" s="7">
        <v>2017.0</v>
      </c>
      <c r="D69" s="9" t="s">
        <v>5</v>
      </c>
      <c r="E69" s="9" t="s">
        <v>34</v>
      </c>
      <c r="F69" s="35">
        <v>0.452</v>
      </c>
    </row>
    <row r="70">
      <c r="A70" s="23" t="s">
        <v>5</v>
      </c>
      <c r="B70" s="23" t="s">
        <v>384</v>
      </c>
      <c r="C70" s="7">
        <v>2017.0</v>
      </c>
      <c r="D70" s="9" t="s">
        <v>5</v>
      </c>
      <c r="E70" s="9" t="s">
        <v>34</v>
      </c>
      <c r="F70" s="35">
        <v>0.813</v>
      </c>
    </row>
    <row r="71">
      <c r="A71" s="23" t="s">
        <v>6</v>
      </c>
      <c r="B71" s="23" t="s">
        <v>394</v>
      </c>
      <c r="C71" s="7">
        <v>2017.0</v>
      </c>
      <c r="D71" s="9" t="s">
        <v>5</v>
      </c>
      <c r="E71" s="9" t="s">
        <v>34</v>
      </c>
      <c r="F71" s="35">
        <v>0.813</v>
      </c>
    </row>
    <row r="72">
      <c r="A72" s="23" t="s">
        <v>7</v>
      </c>
      <c r="B72" s="23" t="s">
        <v>385</v>
      </c>
      <c r="C72" s="7">
        <v>2017.0</v>
      </c>
      <c r="D72" s="9" t="s">
        <v>5</v>
      </c>
      <c r="E72" s="9" t="s">
        <v>34</v>
      </c>
      <c r="F72" s="35">
        <v>0.16157003</v>
      </c>
    </row>
    <row r="73">
      <c r="A73" s="23" t="s">
        <v>8</v>
      </c>
      <c r="B73" s="23" t="s">
        <v>405</v>
      </c>
      <c r="C73" s="7">
        <v>2017.0</v>
      </c>
      <c r="D73" s="9" t="s">
        <v>5</v>
      </c>
      <c r="E73" s="9" t="s">
        <v>34</v>
      </c>
      <c r="F73" s="35">
        <v>0.69127808</v>
      </c>
    </row>
    <row r="74">
      <c r="A74" s="23" t="s">
        <v>9</v>
      </c>
      <c r="B74" s="23" t="s">
        <v>397</v>
      </c>
      <c r="C74" s="7">
        <v>2017.0</v>
      </c>
      <c r="D74" s="9" t="s">
        <v>5</v>
      </c>
      <c r="E74" s="9" t="s">
        <v>34</v>
      </c>
      <c r="F74" s="35">
        <v>0.452</v>
      </c>
    </row>
    <row r="75">
      <c r="A75" s="23" t="s">
        <v>10</v>
      </c>
      <c r="B75" s="23" t="s">
        <v>388</v>
      </c>
      <c r="C75" s="7">
        <v>2017.0</v>
      </c>
      <c r="D75" s="9" t="s">
        <v>5</v>
      </c>
      <c r="E75" s="9" t="s">
        <v>34</v>
      </c>
      <c r="F75" s="35">
        <v>0.01702421</v>
      </c>
    </row>
    <row r="76">
      <c r="A76" s="23" t="s">
        <v>11</v>
      </c>
      <c r="B76" s="23" t="s">
        <v>402</v>
      </c>
      <c r="C76" s="7">
        <v>2017.0</v>
      </c>
      <c r="D76" s="9" t="s">
        <v>5</v>
      </c>
      <c r="E76" s="9" t="s">
        <v>34</v>
      </c>
      <c r="F76" s="35">
        <v>0.72239974</v>
      </c>
    </row>
    <row r="77">
      <c r="A77" s="23" t="s">
        <v>12</v>
      </c>
      <c r="B77" s="23" t="s">
        <v>401</v>
      </c>
      <c r="C77" s="7">
        <v>2017.0</v>
      </c>
      <c r="D77" s="9" t="s">
        <v>5</v>
      </c>
      <c r="E77" s="9" t="s">
        <v>34</v>
      </c>
      <c r="F77" s="35">
        <v>1.39947162</v>
      </c>
    </row>
    <row r="78">
      <c r="A78" s="23" t="s">
        <v>13</v>
      </c>
      <c r="B78" s="23" t="s">
        <v>403</v>
      </c>
      <c r="C78" s="7">
        <v>2017.0</v>
      </c>
      <c r="D78" s="9" t="s">
        <v>5</v>
      </c>
      <c r="E78" s="9" t="s">
        <v>34</v>
      </c>
      <c r="F78" s="35">
        <v>0.44712272</v>
      </c>
    </row>
    <row r="79">
      <c r="A79" s="23" t="s">
        <v>14</v>
      </c>
      <c r="B79" s="23" t="s">
        <v>395</v>
      </c>
      <c r="C79" s="7">
        <v>2017.0</v>
      </c>
      <c r="D79" s="9" t="s">
        <v>5</v>
      </c>
      <c r="E79" s="9" t="s">
        <v>34</v>
      </c>
      <c r="F79" s="35">
        <v>0.44781539</v>
      </c>
    </row>
    <row r="80">
      <c r="A80" s="23" t="s">
        <v>15</v>
      </c>
      <c r="B80" s="23" t="s">
        <v>377</v>
      </c>
      <c r="C80" s="7">
        <v>2017.0</v>
      </c>
      <c r="D80" s="9" t="s">
        <v>5</v>
      </c>
      <c r="E80" s="9" t="s">
        <v>34</v>
      </c>
      <c r="F80" s="35">
        <v>0.30300393</v>
      </c>
    </row>
    <row r="81">
      <c r="A81" s="23" t="s">
        <v>16</v>
      </c>
      <c r="B81" s="23" t="s">
        <v>382</v>
      </c>
      <c r="C81" s="7">
        <v>2017.0</v>
      </c>
      <c r="D81" s="9" t="s">
        <v>5</v>
      </c>
      <c r="E81" s="9" t="s">
        <v>34</v>
      </c>
      <c r="F81" s="35">
        <v>0.662804</v>
      </c>
    </row>
    <row r="82">
      <c r="A82" s="23" t="s">
        <v>17</v>
      </c>
      <c r="B82" s="23" t="s">
        <v>404</v>
      </c>
      <c r="C82" s="7">
        <v>2017.0</v>
      </c>
      <c r="D82" s="9" t="s">
        <v>5</v>
      </c>
      <c r="E82" s="9" t="s">
        <v>34</v>
      </c>
      <c r="F82" s="35">
        <v>0.45369105</v>
      </c>
    </row>
    <row r="83">
      <c r="A83" s="23" t="s">
        <v>18</v>
      </c>
      <c r="B83" s="23" t="s">
        <v>383</v>
      </c>
      <c r="C83" s="7">
        <v>2017.0</v>
      </c>
      <c r="D83" s="9" t="s">
        <v>5</v>
      </c>
      <c r="E83" s="9" t="s">
        <v>34</v>
      </c>
      <c r="F83" s="35">
        <v>0.83626648</v>
      </c>
    </row>
    <row r="84">
      <c r="A84" s="23" t="s">
        <v>19</v>
      </c>
      <c r="B84" s="23" t="s">
        <v>380</v>
      </c>
      <c r="C84" s="7">
        <v>2017.0</v>
      </c>
      <c r="D84" s="9" t="s">
        <v>5</v>
      </c>
      <c r="E84" s="9" t="s">
        <v>34</v>
      </c>
      <c r="F84" s="35">
        <v>0.47971834</v>
      </c>
    </row>
    <row r="85">
      <c r="A85" s="23" t="s">
        <v>20</v>
      </c>
      <c r="B85" s="23" t="s">
        <v>387</v>
      </c>
      <c r="C85" s="7">
        <v>2017.0</v>
      </c>
      <c r="D85" s="9" t="s">
        <v>5</v>
      </c>
      <c r="E85" s="9" t="s">
        <v>34</v>
      </c>
      <c r="F85" s="35">
        <v>0.51592596</v>
      </c>
    </row>
    <row r="86">
      <c r="A86" s="23" t="s">
        <v>21</v>
      </c>
      <c r="B86" s="23" t="s">
        <v>393</v>
      </c>
      <c r="C86" s="7">
        <v>2017.0</v>
      </c>
      <c r="D86" s="9" t="s">
        <v>5</v>
      </c>
      <c r="E86" s="9" t="s">
        <v>34</v>
      </c>
      <c r="F86" s="35">
        <v>0.43454734</v>
      </c>
    </row>
    <row r="87">
      <c r="A87" s="23" t="s">
        <v>22</v>
      </c>
      <c r="B87" s="23" t="s">
        <v>408</v>
      </c>
      <c r="C87" s="7">
        <v>2017.0</v>
      </c>
      <c r="D87" s="9" t="s">
        <v>5</v>
      </c>
      <c r="E87" s="9" t="s">
        <v>34</v>
      </c>
      <c r="F87" s="35">
        <v>0.74809273</v>
      </c>
    </row>
    <row r="88">
      <c r="A88" s="23" t="s">
        <v>23</v>
      </c>
      <c r="B88" s="23" t="s">
        <v>379</v>
      </c>
      <c r="C88" s="7">
        <v>2017.0</v>
      </c>
      <c r="D88" s="9" t="s">
        <v>5</v>
      </c>
      <c r="E88" s="9" t="s">
        <v>34</v>
      </c>
      <c r="F88" s="35">
        <v>0.09531473</v>
      </c>
    </row>
    <row r="89">
      <c r="A89" s="23" t="s">
        <v>24</v>
      </c>
      <c r="B89" s="23" t="s">
        <v>386</v>
      </c>
      <c r="C89" s="7">
        <v>2017.0</v>
      </c>
      <c r="D89" s="9" t="s">
        <v>5</v>
      </c>
      <c r="E89" s="9" t="s">
        <v>34</v>
      </c>
      <c r="F89" s="35">
        <v>0.31742917</v>
      </c>
    </row>
    <row r="90">
      <c r="A90" s="23" t="s">
        <v>25</v>
      </c>
      <c r="B90" s="23" t="s">
        <v>406</v>
      </c>
      <c r="C90" s="7">
        <v>2017.0</v>
      </c>
      <c r="D90" s="9" t="s">
        <v>5</v>
      </c>
      <c r="E90" s="9" t="s">
        <v>34</v>
      </c>
      <c r="F90" s="35">
        <v>0.26150664</v>
      </c>
    </row>
    <row r="91">
      <c r="A91" s="23" t="s">
        <v>26</v>
      </c>
      <c r="B91" s="23" t="s">
        <v>392</v>
      </c>
      <c r="C91" s="7">
        <v>2017.0</v>
      </c>
      <c r="D91" s="9" t="s">
        <v>5</v>
      </c>
      <c r="E91" s="9" t="s">
        <v>34</v>
      </c>
      <c r="F91" s="35">
        <v>0.162</v>
      </c>
    </row>
    <row r="92">
      <c r="A92" s="23" t="s">
        <v>27</v>
      </c>
      <c r="B92" s="23" t="s">
        <v>389</v>
      </c>
      <c r="C92" s="7">
        <v>2017.0</v>
      </c>
      <c r="D92" s="9" t="s">
        <v>5</v>
      </c>
      <c r="E92" s="9" t="s">
        <v>34</v>
      </c>
      <c r="F92" s="35">
        <v>0.36277856</v>
      </c>
    </row>
    <row r="93">
      <c r="A93" s="23" t="s">
        <v>28</v>
      </c>
      <c r="B93" s="23" t="s">
        <v>391</v>
      </c>
      <c r="C93" s="7">
        <v>2017.0</v>
      </c>
      <c r="D93" s="9" t="s">
        <v>5</v>
      </c>
      <c r="E93" s="9" t="s">
        <v>34</v>
      </c>
      <c r="F93" s="35">
        <v>0.40642813</v>
      </c>
    </row>
    <row r="94">
      <c r="A94" s="23" t="s">
        <v>29</v>
      </c>
      <c r="B94" s="23" t="s">
        <v>396</v>
      </c>
      <c r="C94" s="7">
        <v>2017.0</v>
      </c>
      <c r="D94" s="9" t="s">
        <v>5</v>
      </c>
      <c r="E94" s="9" t="s">
        <v>34</v>
      </c>
      <c r="F94" s="35">
        <v>0.84474412</v>
      </c>
    </row>
    <row r="95">
      <c r="A95" s="23" t="s">
        <v>30</v>
      </c>
      <c r="B95" s="23" t="s">
        <v>376</v>
      </c>
      <c r="C95" s="7">
        <v>2017.0</v>
      </c>
      <c r="D95" s="9" t="s">
        <v>5</v>
      </c>
      <c r="E95" s="9" t="s">
        <v>34</v>
      </c>
      <c r="F95" s="35">
        <v>0.01931258</v>
      </c>
    </row>
    <row r="96">
      <c r="A96" s="23" t="s">
        <v>31</v>
      </c>
      <c r="B96" s="23" t="s">
        <v>407</v>
      </c>
      <c r="C96" s="7">
        <v>2017.0</v>
      </c>
      <c r="D96" s="9" t="s">
        <v>5</v>
      </c>
      <c r="E96" s="9" t="s">
        <v>34</v>
      </c>
      <c r="F96" s="35">
        <v>0.32366757</v>
      </c>
    </row>
    <row r="97">
      <c r="A97" s="23" t="s">
        <v>32</v>
      </c>
      <c r="B97" s="23" t="s">
        <v>381</v>
      </c>
      <c r="C97" s="7">
        <v>2017.0</v>
      </c>
      <c r="D97" s="9" t="s">
        <v>5</v>
      </c>
      <c r="E97" s="9" t="s">
        <v>34</v>
      </c>
      <c r="F97" s="35">
        <v>0.60235718</v>
      </c>
    </row>
    <row r="98">
      <c r="A98" s="23" t="s">
        <v>33</v>
      </c>
      <c r="B98" s="23" t="s">
        <v>390</v>
      </c>
      <c r="C98" s="7">
        <v>2017.0</v>
      </c>
      <c r="D98" s="9" t="s">
        <v>5</v>
      </c>
      <c r="E98" s="9" t="s">
        <v>34</v>
      </c>
      <c r="F98" s="35">
        <v>0.0926292</v>
      </c>
    </row>
    <row r="99">
      <c r="A99" s="23" t="s">
        <v>34</v>
      </c>
      <c r="B99" s="23" t="s">
        <v>398</v>
      </c>
      <c r="C99" s="7">
        <v>2017.0</v>
      </c>
      <c r="D99" s="9" t="s">
        <v>5</v>
      </c>
      <c r="E99" s="9" t="s">
        <v>34</v>
      </c>
      <c r="F99" s="35">
        <v>0.162</v>
      </c>
    </row>
    <row r="100">
      <c r="A100" s="23" t="s">
        <v>35</v>
      </c>
      <c r="B100" s="23" t="s">
        <v>399</v>
      </c>
      <c r="C100" s="7">
        <v>2017.0</v>
      </c>
      <c r="D100" s="9" t="s">
        <v>5</v>
      </c>
      <c r="E100" s="9" t="s">
        <v>34</v>
      </c>
      <c r="F100" s="35">
        <v>0.46520755</v>
      </c>
    </row>
    <row r="101">
      <c r="A101" s="49" t="s">
        <v>3</v>
      </c>
      <c r="B101" s="23" t="s">
        <v>400</v>
      </c>
      <c r="C101" s="7">
        <v>2018.0</v>
      </c>
      <c r="D101" s="9" t="s">
        <v>5</v>
      </c>
      <c r="E101" s="9" t="s">
        <v>34</v>
      </c>
      <c r="F101" s="1">
        <v>0.47004772125000005</v>
      </c>
    </row>
    <row r="102">
      <c r="A102" s="49" t="s">
        <v>4</v>
      </c>
      <c r="B102" s="23" t="s">
        <v>378</v>
      </c>
      <c r="C102" s="7">
        <v>2018.0</v>
      </c>
      <c r="D102" s="9" t="s">
        <v>5</v>
      </c>
      <c r="E102" s="9" t="s">
        <v>34</v>
      </c>
      <c r="F102" s="35">
        <v>0.456</v>
      </c>
    </row>
    <row r="103">
      <c r="A103" s="23" t="s">
        <v>5</v>
      </c>
      <c r="B103" s="23" t="s">
        <v>384</v>
      </c>
      <c r="C103" s="7">
        <v>2018.0</v>
      </c>
      <c r="D103" s="9" t="s">
        <v>5</v>
      </c>
      <c r="E103" s="9" t="s">
        <v>34</v>
      </c>
      <c r="F103" s="35">
        <v>0.899</v>
      </c>
    </row>
    <row r="104">
      <c r="A104" s="23" t="s">
        <v>6</v>
      </c>
      <c r="B104" s="23" t="s">
        <v>394</v>
      </c>
      <c r="C104" s="7">
        <v>2018.0</v>
      </c>
      <c r="D104" s="9" t="s">
        <v>5</v>
      </c>
      <c r="E104" s="9" t="s">
        <v>34</v>
      </c>
      <c r="F104" s="35">
        <v>0.899</v>
      </c>
    </row>
    <row r="105">
      <c r="A105" s="23" t="s">
        <v>7</v>
      </c>
      <c r="B105" s="23" t="s">
        <v>385</v>
      </c>
      <c r="C105" s="7">
        <v>2018.0</v>
      </c>
      <c r="D105" s="9" t="s">
        <v>5</v>
      </c>
      <c r="E105" s="9" t="s">
        <v>34</v>
      </c>
      <c r="F105" s="35">
        <v>0.1665552</v>
      </c>
    </row>
    <row r="106">
      <c r="A106" s="23" t="s">
        <v>8</v>
      </c>
      <c r="B106" s="23" t="s">
        <v>405</v>
      </c>
      <c r="C106" s="7">
        <v>2018.0</v>
      </c>
      <c r="D106" s="9" t="s">
        <v>5</v>
      </c>
      <c r="E106" s="9" t="s">
        <v>34</v>
      </c>
      <c r="F106" s="35">
        <v>0.69691948</v>
      </c>
    </row>
    <row r="107">
      <c r="A107" s="23" t="s">
        <v>9</v>
      </c>
      <c r="B107" s="23" t="s">
        <v>397</v>
      </c>
      <c r="C107" s="7">
        <v>2018.0</v>
      </c>
      <c r="D107" s="9" t="s">
        <v>5</v>
      </c>
      <c r="E107" s="9" t="s">
        <v>34</v>
      </c>
      <c r="F107" s="35">
        <v>0.456</v>
      </c>
    </row>
    <row r="108">
      <c r="A108" s="23" t="s">
        <v>10</v>
      </c>
      <c r="B108" s="23" t="s">
        <v>388</v>
      </c>
      <c r="C108" s="7">
        <v>2018.0</v>
      </c>
      <c r="D108" s="9" t="s">
        <v>5</v>
      </c>
      <c r="E108" s="9" t="s">
        <v>34</v>
      </c>
      <c r="F108" s="35">
        <v>0.01702498</v>
      </c>
    </row>
    <row r="109">
      <c r="A109" s="23" t="s">
        <v>11</v>
      </c>
      <c r="B109" s="23" t="s">
        <v>402</v>
      </c>
      <c r="C109" s="7">
        <v>2018.0</v>
      </c>
      <c r="D109" s="9" t="s">
        <v>5</v>
      </c>
      <c r="E109" s="9" t="s">
        <v>34</v>
      </c>
      <c r="F109" s="35">
        <v>0.72825498</v>
      </c>
    </row>
    <row r="110">
      <c r="A110" s="23" t="s">
        <v>12</v>
      </c>
      <c r="B110" s="23" t="s">
        <v>401</v>
      </c>
      <c r="C110" s="7">
        <v>2018.0</v>
      </c>
      <c r="D110" s="9" t="s">
        <v>5</v>
      </c>
      <c r="E110" s="9" t="s">
        <v>34</v>
      </c>
      <c r="F110" s="35">
        <v>1.27961977</v>
      </c>
    </row>
    <row r="111">
      <c r="A111" s="23" t="s">
        <v>13</v>
      </c>
      <c r="B111" s="23" t="s">
        <v>403</v>
      </c>
      <c r="C111" s="7">
        <v>2018.0</v>
      </c>
      <c r="D111" s="9" t="s">
        <v>5</v>
      </c>
      <c r="E111" s="9" t="s">
        <v>34</v>
      </c>
      <c r="F111" s="35">
        <v>0.44814324</v>
      </c>
    </row>
    <row r="112">
      <c r="A112" s="23" t="s">
        <v>14</v>
      </c>
      <c r="B112" s="23" t="s">
        <v>395</v>
      </c>
      <c r="C112" s="7">
        <v>2018.0</v>
      </c>
      <c r="D112" s="9" t="s">
        <v>5</v>
      </c>
      <c r="E112" s="9" t="s">
        <v>34</v>
      </c>
      <c r="F112" s="35">
        <v>0.45179085</v>
      </c>
    </row>
    <row r="113">
      <c r="A113" s="23" t="s">
        <v>15</v>
      </c>
      <c r="B113" s="23" t="s">
        <v>377</v>
      </c>
      <c r="C113" s="7">
        <v>2018.0</v>
      </c>
      <c r="D113" s="9" t="s">
        <v>5</v>
      </c>
      <c r="E113" s="9" t="s">
        <v>34</v>
      </c>
      <c r="F113" s="35">
        <v>0.3102679</v>
      </c>
    </row>
    <row r="114">
      <c r="A114" s="23" t="s">
        <v>16</v>
      </c>
      <c r="B114" s="23" t="s">
        <v>382</v>
      </c>
      <c r="C114" s="7">
        <v>2018.0</v>
      </c>
      <c r="D114" s="9" t="s">
        <v>5</v>
      </c>
      <c r="E114" s="9" t="s">
        <v>34</v>
      </c>
      <c r="F114" s="35">
        <v>0.61793858</v>
      </c>
    </row>
    <row r="115">
      <c r="A115" s="23" t="s">
        <v>17</v>
      </c>
      <c r="B115" s="23" t="s">
        <v>404</v>
      </c>
      <c r="C115" s="7">
        <v>2018.0</v>
      </c>
      <c r="D115" s="9" t="s">
        <v>5</v>
      </c>
      <c r="E115" s="9" t="s">
        <v>34</v>
      </c>
      <c r="F115" s="35">
        <v>0.45799384</v>
      </c>
    </row>
    <row r="116">
      <c r="A116" s="23" t="s">
        <v>18</v>
      </c>
      <c r="B116" s="23" t="s">
        <v>383</v>
      </c>
      <c r="C116" s="7">
        <v>2018.0</v>
      </c>
      <c r="D116" s="9" t="s">
        <v>5</v>
      </c>
      <c r="E116" s="9" t="s">
        <v>34</v>
      </c>
      <c r="F116" s="35">
        <v>0.79571166</v>
      </c>
    </row>
    <row r="117">
      <c r="A117" s="23" t="s">
        <v>19</v>
      </c>
      <c r="B117" s="23" t="s">
        <v>380</v>
      </c>
      <c r="C117" s="7">
        <v>2018.0</v>
      </c>
      <c r="D117" s="9" t="s">
        <v>5</v>
      </c>
      <c r="E117" s="9" t="s">
        <v>34</v>
      </c>
      <c r="F117" s="35">
        <v>0.48870984</v>
      </c>
    </row>
    <row r="118">
      <c r="A118" s="23" t="s">
        <v>20</v>
      </c>
      <c r="B118" s="23" t="s">
        <v>387</v>
      </c>
      <c r="C118" s="7">
        <v>2018.0</v>
      </c>
      <c r="D118" s="9" t="s">
        <v>5</v>
      </c>
      <c r="E118" s="9" t="s">
        <v>34</v>
      </c>
      <c r="F118" s="35">
        <v>0.52685756</v>
      </c>
    </row>
    <row r="119">
      <c r="A119" s="23" t="s">
        <v>21</v>
      </c>
      <c r="B119" s="23" t="s">
        <v>393</v>
      </c>
      <c r="C119" s="7">
        <v>2018.0</v>
      </c>
      <c r="D119" s="9" t="s">
        <v>5</v>
      </c>
      <c r="E119" s="9" t="s">
        <v>34</v>
      </c>
      <c r="F119" s="35">
        <v>0.43745655</v>
      </c>
    </row>
    <row r="120">
      <c r="A120" s="23" t="s">
        <v>22</v>
      </c>
      <c r="B120" s="23" t="s">
        <v>408</v>
      </c>
      <c r="C120" s="7">
        <v>2018.0</v>
      </c>
      <c r="D120" s="9" t="s">
        <v>5</v>
      </c>
      <c r="E120" s="9" t="s">
        <v>34</v>
      </c>
      <c r="F120" s="35">
        <v>0.75503256</v>
      </c>
    </row>
    <row r="121">
      <c r="A121" s="23" t="s">
        <v>23</v>
      </c>
      <c r="B121" s="23" t="s">
        <v>379</v>
      </c>
      <c r="C121" s="7">
        <v>2018.0</v>
      </c>
      <c r="D121" s="9" t="s">
        <v>5</v>
      </c>
      <c r="E121" s="9" t="s">
        <v>34</v>
      </c>
      <c r="F121" s="35">
        <v>0.09712106</v>
      </c>
    </row>
    <row r="122">
      <c r="A122" s="23" t="s">
        <v>24</v>
      </c>
      <c r="B122" s="23" t="s">
        <v>386</v>
      </c>
      <c r="C122" s="7">
        <v>2018.0</v>
      </c>
      <c r="D122" s="9" t="s">
        <v>5</v>
      </c>
      <c r="E122" s="9" t="s">
        <v>34</v>
      </c>
      <c r="F122" s="35">
        <v>0.32564027</v>
      </c>
    </row>
    <row r="123">
      <c r="A123" s="23" t="s">
        <v>25</v>
      </c>
      <c r="B123" s="23" t="s">
        <v>406</v>
      </c>
      <c r="C123" s="7">
        <v>2018.0</v>
      </c>
      <c r="D123" s="9" t="s">
        <v>5</v>
      </c>
      <c r="E123" s="9" t="s">
        <v>34</v>
      </c>
      <c r="F123" s="35">
        <v>0.26426501</v>
      </c>
    </row>
    <row r="124">
      <c r="A124" s="23" t="s">
        <v>26</v>
      </c>
      <c r="B124" s="23" t="s">
        <v>392</v>
      </c>
      <c r="C124" s="7">
        <v>2018.0</v>
      </c>
      <c r="D124" s="9" t="s">
        <v>5</v>
      </c>
      <c r="E124" s="9" t="s">
        <v>34</v>
      </c>
      <c r="F124" s="35">
        <v>0.167</v>
      </c>
    </row>
    <row r="125">
      <c r="A125" s="23" t="s">
        <v>27</v>
      </c>
      <c r="B125" s="23" t="s">
        <v>389</v>
      </c>
      <c r="C125" s="7">
        <v>2018.0</v>
      </c>
      <c r="D125" s="9" t="s">
        <v>5</v>
      </c>
      <c r="E125" s="9" t="s">
        <v>34</v>
      </c>
      <c r="F125" s="35">
        <v>0.36470075</v>
      </c>
    </row>
    <row r="126">
      <c r="A126" s="23" t="s">
        <v>28</v>
      </c>
      <c r="B126" s="23" t="s">
        <v>391</v>
      </c>
      <c r="C126" s="7">
        <v>2018.0</v>
      </c>
      <c r="D126" s="9" t="s">
        <v>5</v>
      </c>
      <c r="E126" s="9" t="s">
        <v>34</v>
      </c>
      <c r="F126" s="35">
        <v>0.40743909</v>
      </c>
    </row>
    <row r="127">
      <c r="A127" s="23" t="s">
        <v>29</v>
      </c>
      <c r="B127" s="23" t="s">
        <v>396</v>
      </c>
      <c r="C127" s="7">
        <v>2018.0</v>
      </c>
      <c r="D127" s="9" t="s">
        <v>5</v>
      </c>
      <c r="E127" s="9" t="s">
        <v>34</v>
      </c>
      <c r="F127" s="35">
        <v>0.85185873</v>
      </c>
    </row>
    <row r="128">
      <c r="A128" s="23" t="s">
        <v>30</v>
      </c>
      <c r="B128" s="23" t="s">
        <v>376</v>
      </c>
      <c r="C128" s="7">
        <v>2018.0</v>
      </c>
      <c r="D128" s="9" t="s">
        <v>5</v>
      </c>
      <c r="E128" s="9" t="s">
        <v>34</v>
      </c>
      <c r="F128" s="35">
        <v>0.01939346</v>
      </c>
    </row>
    <row r="129">
      <c r="A129" s="23" t="s">
        <v>31</v>
      </c>
      <c r="B129" s="23" t="s">
        <v>407</v>
      </c>
      <c r="C129" s="7">
        <v>2018.0</v>
      </c>
      <c r="D129" s="9" t="s">
        <v>5</v>
      </c>
      <c r="E129" s="9" t="s">
        <v>34</v>
      </c>
      <c r="F129" s="35">
        <v>0.32749732</v>
      </c>
    </row>
    <row r="130">
      <c r="A130" s="23" t="s">
        <v>32</v>
      </c>
      <c r="B130" s="23" t="s">
        <v>381</v>
      </c>
      <c r="C130" s="7">
        <v>2018.0</v>
      </c>
      <c r="D130" s="9" t="s">
        <v>5</v>
      </c>
      <c r="E130" s="9" t="s">
        <v>34</v>
      </c>
      <c r="F130" s="35">
        <v>0.59934805</v>
      </c>
    </row>
    <row r="131">
      <c r="A131" s="23" t="s">
        <v>33</v>
      </c>
      <c r="B131" s="23" t="s">
        <v>390</v>
      </c>
      <c r="C131" s="7">
        <v>2018.0</v>
      </c>
      <c r="D131" s="9" t="s">
        <v>5</v>
      </c>
      <c r="E131" s="9" t="s">
        <v>34</v>
      </c>
      <c r="F131" s="35">
        <v>0.09482481</v>
      </c>
    </row>
    <row r="132">
      <c r="A132" s="23" t="s">
        <v>34</v>
      </c>
      <c r="B132" s="23" t="s">
        <v>398</v>
      </c>
      <c r="C132" s="7">
        <v>2018.0</v>
      </c>
      <c r="D132" s="9" t="s">
        <v>5</v>
      </c>
      <c r="E132" s="9" t="s">
        <v>34</v>
      </c>
      <c r="F132" s="35">
        <v>0.167</v>
      </c>
    </row>
    <row r="133">
      <c r="A133" s="23" t="s">
        <v>35</v>
      </c>
      <c r="B133" s="23" t="s">
        <v>399</v>
      </c>
      <c r="C133" s="7">
        <v>2018.0</v>
      </c>
      <c r="D133" s="9" t="s">
        <v>5</v>
      </c>
      <c r="E133" s="9" t="s">
        <v>34</v>
      </c>
      <c r="F133" s="35">
        <v>0.46716154</v>
      </c>
    </row>
    <row r="134">
      <c r="A134" s="49" t="s">
        <v>3</v>
      </c>
      <c r="B134" s="23" t="s">
        <v>400</v>
      </c>
      <c r="C134" s="7">
        <v>2019.0</v>
      </c>
      <c r="D134" s="9" t="s">
        <v>5</v>
      </c>
      <c r="E134" s="9" t="s">
        <v>34</v>
      </c>
      <c r="F134" s="1">
        <v>0.47189686218750004</v>
      </c>
    </row>
    <row r="135">
      <c r="A135" s="49" t="s">
        <v>4</v>
      </c>
      <c r="B135" s="23" t="s">
        <v>378</v>
      </c>
      <c r="C135" s="7">
        <v>2019.0</v>
      </c>
      <c r="D135" s="9" t="s">
        <v>5</v>
      </c>
      <c r="E135" s="9" t="s">
        <v>34</v>
      </c>
      <c r="F135" s="35">
        <v>0.458</v>
      </c>
    </row>
    <row r="136">
      <c r="A136" s="23" t="s">
        <v>5</v>
      </c>
      <c r="B136" s="23" t="s">
        <v>384</v>
      </c>
      <c r="C136" s="7">
        <v>2019.0</v>
      </c>
      <c r="D136" s="9" t="s">
        <v>5</v>
      </c>
      <c r="E136" s="9" t="s">
        <v>34</v>
      </c>
      <c r="F136" s="35">
        <v>0.919</v>
      </c>
    </row>
    <row r="137">
      <c r="A137" s="23" t="s">
        <v>6</v>
      </c>
      <c r="B137" s="23" t="s">
        <v>394</v>
      </c>
      <c r="C137" s="7">
        <v>2019.0</v>
      </c>
      <c r="D137" s="9" t="s">
        <v>5</v>
      </c>
      <c r="E137" s="9" t="s">
        <v>34</v>
      </c>
      <c r="F137" s="35">
        <v>0.919</v>
      </c>
    </row>
    <row r="138">
      <c r="A138" s="23" t="s">
        <v>7</v>
      </c>
      <c r="B138" s="23" t="s">
        <v>385</v>
      </c>
      <c r="C138" s="7">
        <v>2019.0</v>
      </c>
      <c r="D138" s="9" t="s">
        <v>5</v>
      </c>
      <c r="E138" s="9" t="s">
        <v>34</v>
      </c>
      <c r="F138" s="35">
        <v>0.16954927</v>
      </c>
    </row>
    <row r="139">
      <c r="A139" s="23" t="s">
        <v>8</v>
      </c>
      <c r="B139" s="23" t="s">
        <v>405</v>
      </c>
      <c r="C139" s="7">
        <v>2019.0</v>
      </c>
      <c r="D139" s="9" t="s">
        <v>5</v>
      </c>
      <c r="E139" s="9" t="s">
        <v>34</v>
      </c>
      <c r="F139" s="35">
        <v>0.69082521</v>
      </c>
    </row>
    <row r="140">
      <c r="A140" s="23" t="s">
        <v>9</v>
      </c>
      <c r="B140" s="23" t="s">
        <v>397</v>
      </c>
      <c r="C140" s="7">
        <v>2019.0</v>
      </c>
      <c r="D140" s="9" t="s">
        <v>5</v>
      </c>
      <c r="E140" s="9" t="s">
        <v>34</v>
      </c>
      <c r="F140" s="35">
        <v>0.458</v>
      </c>
    </row>
    <row r="141">
      <c r="A141" s="23" t="s">
        <v>10</v>
      </c>
      <c r="B141" s="23" t="s">
        <v>388</v>
      </c>
      <c r="C141" s="7">
        <v>2019.0</v>
      </c>
      <c r="D141" s="9" t="s">
        <v>5</v>
      </c>
      <c r="E141" s="9" t="s">
        <v>34</v>
      </c>
      <c r="F141" s="35">
        <v>0.0180259</v>
      </c>
    </row>
    <row r="142">
      <c r="A142" s="23" t="s">
        <v>11</v>
      </c>
      <c r="B142" s="23" t="s">
        <v>402</v>
      </c>
      <c r="C142" s="7">
        <v>2019.0</v>
      </c>
      <c r="D142" s="9" t="s">
        <v>5</v>
      </c>
      <c r="E142" s="9" t="s">
        <v>34</v>
      </c>
      <c r="F142" s="35">
        <v>0.71991843</v>
      </c>
    </row>
    <row r="143">
      <c r="A143" s="23" t="s">
        <v>12</v>
      </c>
      <c r="B143" s="23" t="s">
        <v>401</v>
      </c>
      <c r="C143" s="7">
        <v>2019.0</v>
      </c>
      <c r="D143" s="9" t="s">
        <v>5</v>
      </c>
      <c r="E143" s="9" t="s">
        <v>34</v>
      </c>
      <c r="F143" s="35">
        <v>1.28461932</v>
      </c>
    </row>
    <row r="144">
      <c r="A144" s="23" t="s">
        <v>13</v>
      </c>
      <c r="B144" s="23" t="s">
        <v>403</v>
      </c>
      <c r="C144" s="7">
        <v>2019.0</v>
      </c>
      <c r="D144" s="9" t="s">
        <v>5</v>
      </c>
      <c r="E144" s="9" t="s">
        <v>34</v>
      </c>
      <c r="F144" s="35">
        <v>0.44431085</v>
      </c>
    </row>
    <row r="145">
      <c r="A145" s="23" t="s">
        <v>14</v>
      </c>
      <c r="B145" s="23" t="s">
        <v>395</v>
      </c>
      <c r="C145" s="7">
        <v>2019.0</v>
      </c>
      <c r="D145" s="9" t="s">
        <v>5</v>
      </c>
      <c r="E145" s="9" t="s">
        <v>34</v>
      </c>
      <c r="F145" s="35">
        <v>0.45384971</v>
      </c>
    </row>
    <row r="146">
      <c r="A146" s="23" t="s">
        <v>15</v>
      </c>
      <c r="B146" s="23" t="s">
        <v>377</v>
      </c>
      <c r="C146" s="7">
        <v>2019.0</v>
      </c>
      <c r="D146" s="9" t="s">
        <v>5</v>
      </c>
      <c r="E146" s="9" t="s">
        <v>34</v>
      </c>
      <c r="F146" s="35">
        <v>0.31482667</v>
      </c>
    </row>
    <row r="147">
      <c r="A147" s="23" t="s">
        <v>16</v>
      </c>
      <c r="B147" s="23" t="s">
        <v>382</v>
      </c>
      <c r="C147" s="7">
        <v>2019.0</v>
      </c>
      <c r="D147" s="9" t="s">
        <v>5</v>
      </c>
      <c r="E147" s="9" t="s">
        <v>34</v>
      </c>
      <c r="F147" s="35">
        <v>0.62329222</v>
      </c>
    </row>
    <row r="148">
      <c r="A148" s="23" t="s">
        <v>17</v>
      </c>
      <c r="B148" s="23" t="s">
        <v>404</v>
      </c>
      <c r="C148" s="7">
        <v>2019.0</v>
      </c>
      <c r="D148" s="9" t="s">
        <v>5</v>
      </c>
      <c r="E148" s="9" t="s">
        <v>34</v>
      </c>
      <c r="F148" s="35">
        <v>0.46009392</v>
      </c>
    </row>
    <row r="149">
      <c r="A149" s="23" t="s">
        <v>18</v>
      </c>
      <c r="B149" s="23" t="s">
        <v>383</v>
      </c>
      <c r="C149" s="7">
        <v>2019.0</v>
      </c>
      <c r="D149" s="9" t="s">
        <v>5</v>
      </c>
      <c r="E149" s="9" t="s">
        <v>34</v>
      </c>
      <c r="F149" s="35">
        <v>0.80000732</v>
      </c>
    </row>
    <row r="150">
      <c r="A150" s="23" t="s">
        <v>19</v>
      </c>
      <c r="B150" s="23" t="s">
        <v>380</v>
      </c>
      <c r="C150" s="7">
        <v>2019.0</v>
      </c>
      <c r="D150" s="9" t="s">
        <v>5</v>
      </c>
      <c r="E150" s="9" t="s">
        <v>34</v>
      </c>
      <c r="F150" s="35">
        <v>0.49237391</v>
      </c>
    </row>
    <row r="151">
      <c r="A151" s="23" t="s">
        <v>20</v>
      </c>
      <c r="B151" s="23" t="s">
        <v>387</v>
      </c>
      <c r="C151" s="7">
        <v>2019.0</v>
      </c>
      <c r="D151" s="9" t="s">
        <v>5</v>
      </c>
      <c r="E151" s="9" t="s">
        <v>34</v>
      </c>
      <c r="F151" s="35">
        <v>0.53185628</v>
      </c>
    </row>
    <row r="152">
      <c r="A152" s="23" t="s">
        <v>21</v>
      </c>
      <c r="B152" s="23" t="s">
        <v>393</v>
      </c>
      <c r="C152" s="7">
        <v>2019.0</v>
      </c>
      <c r="D152" s="9" t="s">
        <v>5</v>
      </c>
      <c r="E152" s="9" t="s">
        <v>34</v>
      </c>
      <c r="F152" s="35">
        <v>0.43691137</v>
      </c>
    </row>
    <row r="153">
      <c r="A153" s="23" t="s">
        <v>22</v>
      </c>
      <c r="B153" s="23" t="s">
        <v>408</v>
      </c>
      <c r="C153" s="7">
        <v>2019.0</v>
      </c>
      <c r="D153" s="9" t="s">
        <v>5</v>
      </c>
      <c r="E153" s="9" t="s">
        <v>34</v>
      </c>
      <c r="F153" s="35">
        <v>0.74816291</v>
      </c>
    </row>
    <row r="154">
      <c r="A154" s="23" t="s">
        <v>23</v>
      </c>
      <c r="B154" s="23" t="s">
        <v>379</v>
      </c>
      <c r="C154" s="7">
        <v>2019.0</v>
      </c>
      <c r="D154" s="9" t="s">
        <v>5</v>
      </c>
      <c r="E154" s="9" t="s">
        <v>34</v>
      </c>
      <c r="F154" s="35">
        <v>0.1005413</v>
      </c>
    </row>
    <row r="155">
      <c r="A155" s="23" t="s">
        <v>24</v>
      </c>
      <c r="B155" s="23" t="s">
        <v>386</v>
      </c>
      <c r="C155" s="7">
        <v>2019.0</v>
      </c>
      <c r="D155" s="9" t="s">
        <v>5</v>
      </c>
      <c r="E155" s="9" t="s">
        <v>34</v>
      </c>
      <c r="F155" s="35">
        <v>0.32937031</v>
      </c>
    </row>
    <row r="156">
      <c r="A156" s="23" t="s">
        <v>25</v>
      </c>
      <c r="B156" s="23" t="s">
        <v>406</v>
      </c>
      <c r="C156" s="7">
        <v>2019.0</v>
      </c>
      <c r="D156" s="9" t="s">
        <v>5</v>
      </c>
      <c r="E156" s="9" t="s">
        <v>34</v>
      </c>
      <c r="F156" s="35">
        <v>0.26949256</v>
      </c>
    </row>
    <row r="157">
      <c r="A157" s="23" t="s">
        <v>26</v>
      </c>
      <c r="B157" s="23" t="s">
        <v>392</v>
      </c>
      <c r="C157" s="7">
        <v>2019.0</v>
      </c>
      <c r="D157" s="9" t="s">
        <v>5</v>
      </c>
      <c r="E157" s="9" t="s">
        <v>34</v>
      </c>
      <c r="F157" s="35">
        <v>0.17</v>
      </c>
    </row>
    <row r="158">
      <c r="A158" s="23" t="s">
        <v>27</v>
      </c>
      <c r="B158" s="23" t="s">
        <v>389</v>
      </c>
      <c r="C158" s="7">
        <v>2019.0</v>
      </c>
      <c r="D158" s="9" t="s">
        <v>5</v>
      </c>
      <c r="E158" s="9" t="s">
        <v>34</v>
      </c>
      <c r="F158" s="35">
        <v>0.36561857</v>
      </c>
    </row>
    <row r="159">
      <c r="A159" s="23" t="s">
        <v>28</v>
      </c>
      <c r="B159" s="23" t="s">
        <v>391</v>
      </c>
      <c r="C159" s="7">
        <v>2019.0</v>
      </c>
      <c r="D159" s="9" t="s">
        <v>5</v>
      </c>
      <c r="E159" s="9" t="s">
        <v>34</v>
      </c>
      <c r="F159" s="35">
        <v>0.40234591</v>
      </c>
    </row>
    <row r="160">
      <c r="A160" s="23" t="s">
        <v>29</v>
      </c>
      <c r="B160" s="23" t="s">
        <v>396</v>
      </c>
      <c r="C160" s="7">
        <v>2019.0</v>
      </c>
      <c r="D160" s="9" t="s">
        <v>5</v>
      </c>
      <c r="E160" s="9" t="s">
        <v>34</v>
      </c>
      <c r="F160" s="35">
        <v>0.83200315</v>
      </c>
    </row>
    <row r="161">
      <c r="A161" s="23" t="s">
        <v>30</v>
      </c>
      <c r="B161" s="23" t="s">
        <v>376</v>
      </c>
      <c r="C161" s="7">
        <v>2019.0</v>
      </c>
      <c r="D161" s="9" t="s">
        <v>5</v>
      </c>
      <c r="E161" s="9" t="s">
        <v>34</v>
      </c>
      <c r="F161" s="35">
        <v>0.02042641</v>
      </c>
    </row>
    <row r="162">
      <c r="A162" s="23" t="s">
        <v>31</v>
      </c>
      <c r="B162" s="23" t="s">
        <v>407</v>
      </c>
      <c r="C162" s="7">
        <v>2019.0</v>
      </c>
      <c r="D162" s="9" t="s">
        <v>5</v>
      </c>
      <c r="E162" s="9" t="s">
        <v>34</v>
      </c>
      <c r="F162" s="35">
        <v>0.33079979</v>
      </c>
    </row>
    <row r="163">
      <c r="A163" s="23" t="s">
        <v>32</v>
      </c>
      <c r="B163" s="23" t="s">
        <v>381</v>
      </c>
      <c r="C163" s="7">
        <v>2019.0</v>
      </c>
      <c r="D163" s="9" t="s">
        <v>5</v>
      </c>
      <c r="E163" s="9" t="s">
        <v>34</v>
      </c>
      <c r="F163" s="35">
        <v>0.60430241</v>
      </c>
    </row>
    <row r="164">
      <c r="A164" s="23" t="s">
        <v>33</v>
      </c>
      <c r="B164" s="23" t="s">
        <v>390</v>
      </c>
      <c r="C164" s="7">
        <v>2019.0</v>
      </c>
      <c r="D164" s="9" t="s">
        <v>5</v>
      </c>
      <c r="E164" s="9" t="s">
        <v>34</v>
      </c>
      <c r="F164" s="35">
        <v>0.09759894</v>
      </c>
    </row>
    <row r="165">
      <c r="A165" s="23" t="s">
        <v>34</v>
      </c>
      <c r="B165" s="23" t="s">
        <v>398</v>
      </c>
      <c r="C165" s="7">
        <v>2019.0</v>
      </c>
      <c r="D165" s="9" t="s">
        <v>5</v>
      </c>
      <c r="E165" s="9" t="s">
        <v>34</v>
      </c>
      <c r="F165" s="35">
        <v>0.17</v>
      </c>
    </row>
    <row r="166">
      <c r="A166" s="23" t="s">
        <v>35</v>
      </c>
      <c r="B166" s="23" t="s">
        <v>399</v>
      </c>
      <c r="C166" s="7">
        <v>2019.0</v>
      </c>
      <c r="D166" s="9" t="s">
        <v>5</v>
      </c>
      <c r="E166" s="9" t="s">
        <v>34</v>
      </c>
      <c r="F166" s="35">
        <v>0.46557695</v>
      </c>
    </row>
    <row r="167">
      <c r="A167" s="49" t="s">
        <v>3</v>
      </c>
      <c r="B167" s="23" t="s">
        <v>400</v>
      </c>
      <c r="C167" s="7">
        <v>2020.0</v>
      </c>
      <c r="D167" s="9" t="s">
        <v>5</v>
      </c>
      <c r="E167" s="9" t="s">
        <v>34</v>
      </c>
      <c r="F167" s="1">
        <v>0.48507223156249996</v>
      </c>
    </row>
    <row r="168">
      <c r="A168" s="49" t="s">
        <v>4</v>
      </c>
      <c r="B168" s="23" t="s">
        <v>378</v>
      </c>
      <c r="C168" s="7">
        <v>2020.0</v>
      </c>
      <c r="D168" s="9" t="s">
        <v>5</v>
      </c>
      <c r="E168" s="9" t="s">
        <v>34</v>
      </c>
      <c r="F168" s="35">
        <v>0.456</v>
      </c>
    </row>
    <row r="169">
      <c r="A169" s="23" t="s">
        <v>5</v>
      </c>
      <c r="B169" s="23" t="s">
        <v>384</v>
      </c>
      <c r="C169" s="7">
        <v>2020.0</v>
      </c>
      <c r="D169" s="9" t="s">
        <v>5</v>
      </c>
      <c r="E169" s="9" t="s">
        <v>34</v>
      </c>
      <c r="F169" s="35">
        <v>0.9</v>
      </c>
    </row>
    <row r="170">
      <c r="A170" s="23" t="s">
        <v>6</v>
      </c>
      <c r="B170" s="23" t="s">
        <v>394</v>
      </c>
      <c r="C170" s="7">
        <v>2020.0</v>
      </c>
      <c r="D170" s="9" t="s">
        <v>5</v>
      </c>
      <c r="E170" s="9" t="s">
        <v>34</v>
      </c>
      <c r="F170" s="35">
        <v>0.9</v>
      </c>
    </row>
    <row r="171">
      <c r="A171" s="23" t="s">
        <v>7</v>
      </c>
      <c r="B171" s="23" t="s">
        <v>385</v>
      </c>
      <c r="C171" s="7">
        <v>2020.0</v>
      </c>
      <c r="D171" s="9" t="s">
        <v>5</v>
      </c>
      <c r="E171" s="9" t="s">
        <v>34</v>
      </c>
      <c r="F171" s="35">
        <v>0.17851962</v>
      </c>
    </row>
    <row r="172">
      <c r="A172" s="23" t="s">
        <v>8</v>
      </c>
      <c r="B172" s="23" t="s">
        <v>405</v>
      </c>
      <c r="C172" s="7">
        <v>2020.0</v>
      </c>
      <c r="D172" s="9" t="s">
        <v>5</v>
      </c>
      <c r="E172" s="9" t="s">
        <v>34</v>
      </c>
      <c r="F172" s="35">
        <v>0.75949171</v>
      </c>
    </row>
    <row r="173">
      <c r="A173" s="23" t="s">
        <v>9</v>
      </c>
      <c r="B173" s="23" t="s">
        <v>397</v>
      </c>
      <c r="C173" s="7">
        <v>2020.0</v>
      </c>
      <c r="D173" s="9" t="s">
        <v>5</v>
      </c>
      <c r="E173" s="9" t="s">
        <v>34</v>
      </c>
      <c r="F173" s="35">
        <v>0.456</v>
      </c>
    </row>
    <row r="174">
      <c r="A174" s="23" t="s">
        <v>10</v>
      </c>
      <c r="B174" s="23" t="s">
        <v>388</v>
      </c>
      <c r="C174" s="7">
        <v>2020.0</v>
      </c>
      <c r="D174" s="9" t="s">
        <v>5</v>
      </c>
      <c r="E174" s="9" t="s">
        <v>34</v>
      </c>
      <c r="F174" s="35">
        <v>0.01702629</v>
      </c>
    </row>
    <row r="175">
      <c r="A175" s="23" t="s">
        <v>11</v>
      </c>
      <c r="B175" s="23" t="s">
        <v>402</v>
      </c>
      <c r="C175" s="7">
        <v>2020.0</v>
      </c>
      <c r="D175" s="9" t="s">
        <v>5</v>
      </c>
      <c r="E175" s="9" t="s">
        <v>34</v>
      </c>
      <c r="F175" s="35">
        <v>0.7159039</v>
      </c>
    </row>
    <row r="176">
      <c r="A176" s="23" t="s">
        <v>12</v>
      </c>
      <c r="B176" s="23" t="s">
        <v>401</v>
      </c>
      <c r="C176" s="7">
        <v>2020.0</v>
      </c>
      <c r="D176" s="9" t="s">
        <v>5</v>
      </c>
      <c r="E176" s="9" t="s">
        <v>34</v>
      </c>
      <c r="F176" s="35">
        <v>1.26529061</v>
      </c>
    </row>
    <row r="177">
      <c r="A177" s="23" t="s">
        <v>13</v>
      </c>
      <c r="B177" s="23" t="s">
        <v>403</v>
      </c>
      <c r="C177" s="7">
        <v>2020.0</v>
      </c>
      <c r="D177" s="9" t="s">
        <v>5</v>
      </c>
      <c r="E177" s="9" t="s">
        <v>34</v>
      </c>
      <c r="F177" s="35">
        <v>0.63825094</v>
      </c>
    </row>
    <row r="178">
      <c r="A178" s="23" t="s">
        <v>14</v>
      </c>
      <c r="B178" s="23" t="s">
        <v>395</v>
      </c>
      <c r="C178" s="7">
        <v>2020.0</v>
      </c>
      <c r="D178" s="9" t="s">
        <v>5</v>
      </c>
      <c r="E178" s="9" t="s">
        <v>34</v>
      </c>
      <c r="F178" s="35">
        <v>0.45266133</v>
      </c>
    </row>
    <row r="179">
      <c r="A179" s="23" t="s">
        <v>15</v>
      </c>
      <c r="B179" s="23" t="s">
        <v>377</v>
      </c>
      <c r="C179" s="7">
        <v>2020.0</v>
      </c>
      <c r="D179" s="9" t="s">
        <v>5</v>
      </c>
      <c r="E179" s="9" t="s">
        <v>34</v>
      </c>
      <c r="F179" s="35">
        <v>0.29203476</v>
      </c>
    </row>
    <row r="180">
      <c r="A180" s="23" t="s">
        <v>16</v>
      </c>
      <c r="B180" s="23" t="s">
        <v>382</v>
      </c>
      <c r="C180" s="7">
        <v>2020.0</v>
      </c>
      <c r="D180" s="9" t="s">
        <v>5</v>
      </c>
      <c r="E180" s="9" t="s">
        <v>34</v>
      </c>
      <c r="F180" s="35">
        <v>0.61588323</v>
      </c>
    </row>
    <row r="181">
      <c r="A181" s="23" t="s">
        <v>17</v>
      </c>
      <c r="B181" s="23" t="s">
        <v>404</v>
      </c>
      <c r="C181" s="7">
        <v>2020.0</v>
      </c>
      <c r="D181" s="9" t="s">
        <v>5</v>
      </c>
      <c r="E181" s="9" t="s">
        <v>34</v>
      </c>
      <c r="F181" s="35">
        <v>0.45688432</v>
      </c>
    </row>
    <row r="182">
      <c r="A182" s="23" t="s">
        <v>18</v>
      </c>
      <c r="B182" s="23" t="s">
        <v>383</v>
      </c>
      <c r="C182" s="7">
        <v>2020.0</v>
      </c>
      <c r="D182" s="9" t="s">
        <v>5</v>
      </c>
      <c r="E182" s="9" t="s">
        <v>34</v>
      </c>
      <c r="F182" s="35">
        <v>0.77712469</v>
      </c>
    </row>
    <row r="183">
      <c r="A183" s="23" t="s">
        <v>19</v>
      </c>
      <c r="B183" s="23" t="s">
        <v>380</v>
      </c>
      <c r="C183" s="7">
        <v>2020.0</v>
      </c>
      <c r="D183" s="9" t="s">
        <v>5</v>
      </c>
      <c r="E183" s="9" t="s">
        <v>34</v>
      </c>
      <c r="F183" s="35">
        <v>0.46929854</v>
      </c>
    </row>
    <row r="184">
      <c r="A184" s="23" t="s">
        <v>20</v>
      </c>
      <c r="B184" s="23" t="s">
        <v>387</v>
      </c>
      <c r="C184" s="7">
        <v>2020.0</v>
      </c>
      <c r="D184" s="9" t="s">
        <v>5</v>
      </c>
      <c r="E184" s="9" t="s">
        <v>34</v>
      </c>
      <c r="F184" s="35">
        <v>0.49219364</v>
      </c>
    </row>
    <row r="185">
      <c r="A185" s="23" t="s">
        <v>21</v>
      </c>
      <c r="B185" s="23" t="s">
        <v>393</v>
      </c>
      <c r="C185" s="7">
        <v>2020.0</v>
      </c>
      <c r="D185" s="9" t="s">
        <v>5</v>
      </c>
      <c r="E185" s="9" t="s">
        <v>34</v>
      </c>
      <c r="F185" s="35">
        <v>0.43636576</v>
      </c>
    </row>
    <row r="186">
      <c r="A186" s="23" t="s">
        <v>22</v>
      </c>
      <c r="B186" s="23" t="s">
        <v>408</v>
      </c>
      <c r="C186" s="7">
        <v>2020.0</v>
      </c>
      <c r="D186" s="9" t="s">
        <v>5</v>
      </c>
      <c r="E186" s="9" t="s">
        <v>34</v>
      </c>
      <c r="F186" s="35">
        <v>0.74068476</v>
      </c>
    </row>
    <row r="187">
      <c r="A187" s="23" t="s">
        <v>23</v>
      </c>
      <c r="B187" s="23" t="s">
        <v>379</v>
      </c>
      <c r="C187" s="7">
        <v>2020.0</v>
      </c>
      <c r="D187" s="9" t="s">
        <v>5</v>
      </c>
      <c r="E187" s="9" t="s">
        <v>34</v>
      </c>
      <c r="F187" s="35">
        <v>0.09635659</v>
      </c>
    </row>
    <row r="188">
      <c r="A188" s="23" t="s">
        <v>24</v>
      </c>
      <c r="B188" s="23" t="s">
        <v>386</v>
      </c>
      <c r="C188" s="7">
        <v>2020.0</v>
      </c>
      <c r="D188" s="9" t="s">
        <v>5</v>
      </c>
      <c r="E188" s="9" t="s">
        <v>34</v>
      </c>
      <c r="F188" s="35">
        <v>0.30632865</v>
      </c>
    </row>
    <row r="189">
      <c r="A189" s="23" t="s">
        <v>25</v>
      </c>
      <c r="B189" s="23" t="s">
        <v>406</v>
      </c>
      <c r="C189" s="7">
        <v>2020.0</v>
      </c>
      <c r="D189" s="9" t="s">
        <v>5</v>
      </c>
      <c r="E189" s="9" t="s">
        <v>34</v>
      </c>
      <c r="F189" s="35">
        <v>0.26904212</v>
      </c>
    </row>
    <row r="190">
      <c r="A190" s="23" t="s">
        <v>26</v>
      </c>
      <c r="B190" s="23" t="s">
        <v>392</v>
      </c>
      <c r="C190" s="7">
        <v>2020.0</v>
      </c>
      <c r="D190" s="9" t="s">
        <v>5</v>
      </c>
      <c r="E190" s="9" t="s">
        <v>34</v>
      </c>
      <c r="F190" s="35">
        <v>0.179</v>
      </c>
    </row>
    <row r="191">
      <c r="A191" s="23" t="s">
        <v>27</v>
      </c>
      <c r="B191" s="23" t="s">
        <v>389</v>
      </c>
      <c r="C191" s="7">
        <v>2020.0</v>
      </c>
      <c r="D191" s="9" t="s">
        <v>5</v>
      </c>
      <c r="E191" s="9" t="s">
        <v>34</v>
      </c>
      <c r="F191" s="35">
        <v>0.55046993</v>
      </c>
    </row>
    <row r="192">
      <c r="A192" s="23" t="s">
        <v>28</v>
      </c>
      <c r="B192" s="23" t="s">
        <v>391</v>
      </c>
      <c r="C192" s="7">
        <v>2020.0</v>
      </c>
      <c r="D192" s="9" t="s">
        <v>5</v>
      </c>
      <c r="E192" s="9" t="s">
        <v>34</v>
      </c>
      <c r="F192" s="35">
        <v>0.40434591</v>
      </c>
    </row>
    <row r="193">
      <c r="A193" s="23" t="s">
        <v>29</v>
      </c>
      <c r="B193" s="23" t="s">
        <v>396</v>
      </c>
      <c r="C193" s="7">
        <v>2020.0</v>
      </c>
      <c r="D193" s="9" t="s">
        <v>5</v>
      </c>
      <c r="E193" s="9" t="s">
        <v>34</v>
      </c>
      <c r="F193" s="35">
        <v>0.83291967</v>
      </c>
    </row>
    <row r="194">
      <c r="A194" s="23" t="s">
        <v>30</v>
      </c>
      <c r="B194" s="23" t="s">
        <v>376</v>
      </c>
      <c r="C194" s="7">
        <v>2020.0</v>
      </c>
      <c r="D194" s="9" t="s">
        <v>5</v>
      </c>
      <c r="E194" s="9" t="s">
        <v>34</v>
      </c>
      <c r="F194" s="35">
        <v>0.01957918</v>
      </c>
    </row>
    <row r="195">
      <c r="A195" s="23" t="s">
        <v>31</v>
      </c>
      <c r="B195" s="23" t="s">
        <v>407</v>
      </c>
      <c r="C195" s="7">
        <v>2020.0</v>
      </c>
      <c r="D195" s="9" t="s">
        <v>5</v>
      </c>
      <c r="E195" s="9" t="s">
        <v>34</v>
      </c>
      <c r="F195" s="35">
        <v>0.32895073</v>
      </c>
    </row>
    <row r="196">
      <c r="A196" s="23" t="s">
        <v>32</v>
      </c>
      <c r="B196" s="23" t="s">
        <v>381</v>
      </c>
      <c r="C196" s="7">
        <v>2020.0</v>
      </c>
      <c r="D196" s="9" t="s">
        <v>5</v>
      </c>
      <c r="E196" s="9" t="s">
        <v>34</v>
      </c>
      <c r="F196" s="35">
        <v>0.56737518</v>
      </c>
    </row>
    <row r="197">
      <c r="A197" s="23" t="s">
        <v>33</v>
      </c>
      <c r="B197" s="23" t="s">
        <v>390</v>
      </c>
      <c r="C197" s="7">
        <v>2020.0</v>
      </c>
      <c r="D197" s="9" t="s">
        <v>5</v>
      </c>
      <c r="E197" s="9" t="s">
        <v>34</v>
      </c>
      <c r="F197" s="35">
        <v>0.09757142</v>
      </c>
    </row>
    <row r="198">
      <c r="A198" s="23" t="s">
        <v>34</v>
      </c>
      <c r="B198" s="23" t="s">
        <v>398</v>
      </c>
      <c r="C198" s="7">
        <v>2020.0</v>
      </c>
      <c r="D198" s="9" t="s">
        <v>5</v>
      </c>
      <c r="E198" s="9" t="s">
        <v>34</v>
      </c>
      <c r="F198" s="35">
        <v>0.179</v>
      </c>
    </row>
    <row r="199">
      <c r="A199" s="23" t="s">
        <v>35</v>
      </c>
      <c r="B199" s="23" t="s">
        <v>399</v>
      </c>
      <c r="C199" s="7">
        <v>2020.0</v>
      </c>
      <c r="D199" s="9" t="s">
        <v>5</v>
      </c>
      <c r="E199" s="9" t="s">
        <v>34</v>
      </c>
      <c r="F199" s="35">
        <v>0.67175793</v>
      </c>
    </row>
    <row r="200">
      <c r="A200" s="49" t="s">
        <v>3</v>
      </c>
      <c r="B200" s="23" t="s">
        <v>400</v>
      </c>
      <c r="C200" s="7">
        <v>2021.0</v>
      </c>
      <c r="D200" s="9" t="s">
        <v>5</v>
      </c>
      <c r="E200" s="9" t="s">
        <v>34</v>
      </c>
      <c r="F200" s="1">
        <f>AVERAGE(F201:F232)</f>
        <v>0.4716192481</v>
      </c>
    </row>
    <row r="201">
      <c r="A201" s="49" t="s">
        <v>4</v>
      </c>
      <c r="B201" s="23" t="s">
        <v>378</v>
      </c>
      <c r="C201" s="7">
        <v>2021.0</v>
      </c>
      <c r="D201" s="9" t="s">
        <v>5</v>
      </c>
      <c r="E201" s="9" t="s">
        <v>34</v>
      </c>
      <c r="F201" s="35">
        <v>0.45301184</v>
      </c>
    </row>
    <row r="202">
      <c r="A202" s="23" t="s">
        <v>5</v>
      </c>
      <c r="B202" s="23" t="s">
        <v>384</v>
      </c>
      <c r="C202" s="7">
        <v>2021.0</v>
      </c>
      <c r="D202" s="9" t="s">
        <v>5</v>
      </c>
      <c r="E202" s="9" t="s">
        <v>34</v>
      </c>
      <c r="F202" s="35">
        <v>0.901</v>
      </c>
    </row>
    <row r="203">
      <c r="A203" s="23" t="s">
        <v>6</v>
      </c>
      <c r="B203" s="23" t="s">
        <v>394</v>
      </c>
      <c r="C203" s="7">
        <v>2021.0</v>
      </c>
      <c r="D203" s="9" t="s">
        <v>5</v>
      </c>
      <c r="E203" s="9" t="s">
        <v>34</v>
      </c>
      <c r="F203" s="35">
        <v>0.901</v>
      </c>
    </row>
    <row r="204">
      <c r="A204" s="23" t="s">
        <v>7</v>
      </c>
      <c r="B204" s="23" t="s">
        <v>385</v>
      </c>
      <c r="C204" s="7">
        <v>2021.0</v>
      </c>
      <c r="D204" s="9" t="s">
        <v>5</v>
      </c>
      <c r="E204" s="9" t="s">
        <v>34</v>
      </c>
      <c r="F204" s="35">
        <v>0.18298433</v>
      </c>
    </row>
    <row r="205">
      <c r="A205" s="23" t="s">
        <v>8</v>
      </c>
      <c r="B205" s="23" t="s">
        <v>405</v>
      </c>
      <c r="C205" s="7">
        <v>2021.0</v>
      </c>
      <c r="D205" s="9" t="s">
        <v>5</v>
      </c>
      <c r="E205" s="9" t="s">
        <v>34</v>
      </c>
      <c r="F205" s="35">
        <v>0.71630371</v>
      </c>
    </row>
    <row r="206">
      <c r="A206" s="23" t="s">
        <v>9</v>
      </c>
      <c r="B206" s="23" t="s">
        <v>397</v>
      </c>
      <c r="C206" s="7">
        <v>2021.0</v>
      </c>
      <c r="D206" s="9" t="s">
        <v>5</v>
      </c>
      <c r="E206" s="9" t="s">
        <v>34</v>
      </c>
      <c r="F206" s="35">
        <v>0.453</v>
      </c>
    </row>
    <row r="207">
      <c r="A207" s="23" t="s">
        <v>10</v>
      </c>
      <c r="B207" s="23" t="s">
        <v>388</v>
      </c>
      <c r="C207" s="7">
        <v>2021.0</v>
      </c>
      <c r="D207" s="9" t="s">
        <v>5</v>
      </c>
      <c r="E207" s="9" t="s">
        <v>34</v>
      </c>
      <c r="F207" s="35">
        <v>0.01700016</v>
      </c>
    </row>
    <row r="208">
      <c r="A208" s="23" t="s">
        <v>11</v>
      </c>
      <c r="B208" s="23" t="s">
        <v>402</v>
      </c>
      <c r="C208" s="7">
        <v>2021.0</v>
      </c>
      <c r="D208" s="9" t="s">
        <v>5</v>
      </c>
      <c r="E208" s="9" t="s">
        <v>34</v>
      </c>
      <c r="F208" s="35">
        <v>0.69903519</v>
      </c>
    </row>
    <row r="209">
      <c r="A209" s="23" t="s">
        <v>12</v>
      </c>
      <c r="B209" s="23" t="s">
        <v>401</v>
      </c>
      <c r="C209" s="7">
        <v>2021.0</v>
      </c>
      <c r="D209" s="9" t="s">
        <v>5</v>
      </c>
      <c r="E209" s="9" t="s">
        <v>34</v>
      </c>
      <c r="F209" s="35">
        <v>1.21132536</v>
      </c>
    </row>
    <row r="210">
      <c r="A210" s="23" t="s">
        <v>13</v>
      </c>
      <c r="B210" s="23" t="s">
        <v>403</v>
      </c>
      <c r="C210" s="7">
        <v>2021.0</v>
      </c>
      <c r="D210" s="9" t="s">
        <v>5</v>
      </c>
      <c r="E210" s="9" t="s">
        <v>34</v>
      </c>
      <c r="F210" s="35">
        <v>0.56601026</v>
      </c>
    </row>
    <row r="211">
      <c r="A211" s="23" t="s">
        <v>14</v>
      </c>
      <c r="B211" s="23" t="s">
        <v>395</v>
      </c>
      <c r="C211" s="7">
        <v>2021.0</v>
      </c>
      <c r="D211" s="9" t="s">
        <v>5</v>
      </c>
      <c r="E211" s="9" t="s">
        <v>34</v>
      </c>
      <c r="F211" s="35">
        <v>0.44899507</v>
      </c>
    </row>
    <row r="212">
      <c r="A212" s="23" t="s">
        <v>15</v>
      </c>
      <c r="B212" s="23" t="s">
        <v>377</v>
      </c>
      <c r="C212" s="7">
        <v>2021.0</v>
      </c>
      <c r="D212" s="9" t="s">
        <v>5</v>
      </c>
      <c r="E212" s="9" t="s">
        <v>34</v>
      </c>
      <c r="F212" s="35">
        <v>0.28959649</v>
      </c>
    </row>
    <row r="213">
      <c r="A213" s="23" t="s">
        <v>16</v>
      </c>
      <c r="B213" s="23" t="s">
        <v>382</v>
      </c>
      <c r="C213" s="7">
        <v>2021.0</v>
      </c>
      <c r="D213" s="9" t="s">
        <v>5</v>
      </c>
      <c r="E213" s="9" t="s">
        <v>34</v>
      </c>
      <c r="F213" s="35">
        <v>0.59186316</v>
      </c>
    </row>
    <row r="214">
      <c r="A214" s="23" t="s">
        <v>17</v>
      </c>
      <c r="B214" s="23" t="s">
        <v>404</v>
      </c>
      <c r="C214" s="7">
        <v>2021.0</v>
      </c>
      <c r="D214" s="9" t="s">
        <v>5</v>
      </c>
      <c r="E214" s="9" t="s">
        <v>34</v>
      </c>
      <c r="F214" s="35">
        <v>0.45397225</v>
      </c>
    </row>
    <row r="215">
      <c r="A215" s="23" t="s">
        <v>18</v>
      </c>
      <c r="B215" s="23" t="s">
        <v>383</v>
      </c>
      <c r="C215" s="7">
        <v>2021.0</v>
      </c>
      <c r="D215" s="9" t="s">
        <v>5</v>
      </c>
      <c r="E215" s="9" t="s">
        <v>34</v>
      </c>
      <c r="F215" s="35">
        <v>0.74708506</v>
      </c>
    </row>
    <row r="216">
      <c r="A216" s="23" t="s">
        <v>19</v>
      </c>
      <c r="B216" s="23" t="s">
        <v>380</v>
      </c>
      <c r="C216" s="7">
        <v>2021.0</v>
      </c>
      <c r="D216" s="9" t="s">
        <v>5</v>
      </c>
      <c r="E216" s="9" t="s">
        <v>34</v>
      </c>
      <c r="F216" s="35">
        <v>0.46735405</v>
      </c>
    </row>
    <row r="217">
      <c r="A217" s="23" t="s">
        <v>20</v>
      </c>
      <c r="B217" s="23" t="s">
        <v>387</v>
      </c>
      <c r="C217" s="7">
        <v>2021.0</v>
      </c>
      <c r="D217" s="9" t="s">
        <v>5</v>
      </c>
      <c r="E217" s="9" t="s">
        <v>34</v>
      </c>
      <c r="F217" s="35">
        <v>0.47920094</v>
      </c>
    </row>
    <row r="218">
      <c r="A218" s="23" t="s">
        <v>21</v>
      </c>
      <c r="B218" s="23" t="s">
        <v>393</v>
      </c>
      <c r="C218" s="7">
        <v>2021.0</v>
      </c>
      <c r="D218" s="9" t="s">
        <v>5</v>
      </c>
      <c r="E218" s="9" t="s">
        <v>34</v>
      </c>
      <c r="F218" s="35">
        <v>0.43708495</v>
      </c>
    </row>
    <row r="219">
      <c r="A219" s="23" t="s">
        <v>22</v>
      </c>
      <c r="B219" s="23" t="s">
        <v>408</v>
      </c>
      <c r="C219" s="7">
        <v>2021.0</v>
      </c>
      <c r="D219" s="9" t="s">
        <v>5</v>
      </c>
      <c r="E219" s="9" t="s">
        <v>34</v>
      </c>
      <c r="F219" s="35">
        <v>0.7256333</v>
      </c>
    </row>
    <row r="220">
      <c r="A220" s="23" t="s">
        <v>23</v>
      </c>
      <c r="B220" s="23" t="s">
        <v>379</v>
      </c>
      <c r="C220" s="7">
        <v>2021.0</v>
      </c>
      <c r="D220" s="9" t="s">
        <v>5</v>
      </c>
      <c r="E220" s="9" t="s">
        <v>34</v>
      </c>
      <c r="F220" s="35">
        <v>0.09485381</v>
      </c>
    </row>
    <row r="221">
      <c r="A221" s="23" t="s">
        <v>24</v>
      </c>
      <c r="B221" s="23" t="s">
        <v>386</v>
      </c>
      <c r="C221" s="7">
        <v>2021.0</v>
      </c>
      <c r="D221" s="9" t="s">
        <v>5</v>
      </c>
      <c r="E221" s="9" t="s">
        <v>34</v>
      </c>
      <c r="F221" s="35">
        <v>0.30955897</v>
      </c>
    </row>
    <row r="222">
      <c r="A222" s="23" t="s">
        <v>25</v>
      </c>
      <c r="B222" s="23" t="s">
        <v>406</v>
      </c>
      <c r="C222" s="7">
        <v>2021.0</v>
      </c>
      <c r="D222" s="9" t="s">
        <v>5</v>
      </c>
      <c r="E222" s="9" t="s">
        <v>34</v>
      </c>
      <c r="F222" s="35">
        <v>0.26147639</v>
      </c>
    </row>
    <row r="223">
      <c r="A223" s="23" t="s">
        <v>26</v>
      </c>
      <c r="B223" s="23" t="s">
        <v>392</v>
      </c>
      <c r="C223" s="7">
        <v>2021.0</v>
      </c>
      <c r="D223" s="9" t="s">
        <v>5</v>
      </c>
      <c r="E223" s="9" t="s">
        <v>34</v>
      </c>
      <c r="F223" s="35">
        <v>0.183</v>
      </c>
    </row>
    <row r="224">
      <c r="A224" s="23" t="s">
        <v>27</v>
      </c>
      <c r="B224" s="23" t="s">
        <v>389</v>
      </c>
      <c r="C224" s="7">
        <v>2021.0</v>
      </c>
      <c r="D224" s="9" t="s">
        <v>5</v>
      </c>
      <c r="E224" s="9" t="s">
        <v>34</v>
      </c>
      <c r="F224" s="35">
        <v>0.47683743</v>
      </c>
    </row>
    <row r="225">
      <c r="A225" s="23" t="s">
        <v>28</v>
      </c>
      <c r="B225" s="23" t="s">
        <v>391</v>
      </c>
      <c r="C225" s="7">
        <v>2021.0</v>
      </c>
      <c r="D225" s="9" t="s">
        <v>5</v>
      </c>
      <c r="E225" s="9" t="s">
        <v>34</v>
      </c>
      <c r="F225" s="35">
        <v>0.4040303</v>
      </c>
    </row>
    <row r="226">
      <c r="A226" s="23" t="s">
        <v>29</v>
      </c>
      <c r="B226" s="23" t="s">
        <v>396</v>
      </c>
      <c r="C226" s="7">
        <v>2021.0</v>
      </c>
      <c r="D226" s="9" t="s">
        <v>5</v>
      </c>
      <c r="E226" s="9" t="s">
        <v>34</v>
      </c>
      <c r="F226" s="35">
        <v>0.8334889</v>
      </c>
    </row>
    <row r="227">
      <c r="A227" s="23" t="s">
        <v>30</v>
      </c>
      <c r="B227" s="23" t="s">
        <v>376</v>
      </c>
      <c r="C227" s="7">
        <v>2021.0</v>
      </c>
      <c r="D227" s="9" t="s">
        <v>5</v>
      </c>
      <c r="E227" s="9" t="s">
        <v>34</v>
      </c>
      <c r="F227" s="35">
        <v>0.0170627</v>
      </c>
    </row>
    <row r="228">
      <c r="A228" s="23" t="s">
        <v>31</v>
      </c>
      <c r="B228" s="23" t="s">
        <v>407</v>
      </c>
      <c r="C228" s="7">
        <v>2021.0</v>
      </c>
      <c r="D228" s="9" t="s">
        <v>5</v>
      </c>
      <c r="E228" s="9" t="s">
        <v>34</v>
      </c>
      <c r="F228" s="35">
        <v>0.326685</v>
      </c>
    </row>
    <row r="229">
      <c r="A229" s="23" t="s">
        <v>32</v>
      </c>
      <c r="B229" s="23" t="s">
        <v>381</v>
      </c>
      <c r="C229" s="7">
        <v>2021.0</v>
      </c>
      <c r="D229" s="9" t="s">
        <v>5</v>
      </c>
      <c r="E229" s="9" t="s">
        <v>34</v>
      </c>
      <c r="F229" s="35">
        <v>0.56701408</v>
      </c>
    </row>
    <row r="230">
      <c r="A230" s="23" t="s">
        <v>33</v>
      </c>
      <c r="B230" s="23" t="s">
        <v>390</v>
      </c>
      <c r="C230" s="7">
        <v>2021.0</v>
      </c>
      <c r="D230" s="9" t="s">
        <v>5</v>
      </c>
      <c r="E230" s="9" t="s">
        <v>34</v>
      </c>
      <c r="F230" s="35">
        <v>0.09779724</v>
      </c>
    </row>
    <row r="231">
      <c r="A231" s="23" t="s">
        <v>34</v>
      </c>
      <c r="B231" s="23" t="s">
        <v>398</v>
      </c>
      <c r="C231" s="7">
        <v>2021.0</v>
      </c>
      <c r="D231" s="9" t="s">
        <v>5</v>
      </c>
      <c r="E231" s="9" t="s">
        <v>34</v>
      </c>
      <c r="F231" s="35">
        <v>0.183</v>
      </c>
    </row>
    <row r="232">
      <c r="A232" s="23" t="s">
        <v>35</v>
      </c>
      <c r="B232" s="23" t="s">
        <v>399</v>
      </c>
      <c r="C232" s="7">
        <v>2021.0</v>
      </c>
      <c r="D232" s="9" t="s">
        <v>5</v>
      </c>
      <c r="E232" s="9" t="s">
        <v>34</v>
      </c>
      <c r="F232" s="35">
        <v>0.595555</v>
      </c>
    </row>
  </sheetData>
  <autoFilter ref="$A$1:$F$232">
    <sortState ref="A1:F232">
      <sortCondition ref="C1:C232"/>
      <sortCondition ref="A1:A232"/>
      <sortCondition descending="1" ref="F1:F232"/>
    </sortState>
  </autoFilter>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0.63"/>
    <col customWidth="1" min="2" max="2" width="16.25"/>
    <col customWidth="1" min="4" max="4" width="15.63"/>
    <col customWidth="1" min="5" max="5" width="15.0"/>
    <col customWidth="1" min="6" max="6" width="16.88"/>
  </cols>
  <sheetData>
    <row r="1">
      <c r="A1" s="23" t="s">
        <v>1</v>
      </c>
      <c r="B1" s="23" t="s">
        <v>374</v>
      </c>
      <c r="C1" s="23" t="s">
        <v>0</v>
      </c>
      <c r="D1" s="23" t="s">
        <v>37</v>
      </c>
      <c r="E1" s="23" t="s">
        <v>39</v>
      </c>
      <c r="F1" s="23" t="s">
        <v>375</v>
      </c>
    </row>
    <row r="2">
      <c r="A2" s="100" t="s">
        <v>3</v>
      </c>
      <c r="B2" s="34" t="s">
        <v>400</v>
      </c>
      <c r="C2" s="35">
        <v>2015.0</v>
      </c>
      <c r="D2" s="34">
        <v>2.0</v>
      </c>
      <c r="E2" s="34">
        <v>32.0</v>
      </c>
      <c r="F2" s="35">
        <v>10.7892603</v>
      </c>
    </row>
    <row r="3">
      <c r="A3" s="100" t="s">
        <v>4</v>
      </c>
      <c r="B3" s="34" t="s">
        <v>378</v>
      </c>
      <c r="C3" s="35">
        <v>2015.0</v>
      </c>
      <c r="D3" s="34">
        <v>2.0</v>
      </c>
      <c r="E3" s="34">
        <v>32.0</v>
      </c>
      <c r="F3" s="35">
        <v>0.63376487</v>
      </c>
    </row>
    <row r="4">
      <c r="A4" s="100" t="s">
        <v>5</v>
      </c>
      <c r="B4" s="34" t="s">
        <v>384</v>
      </c>
      <c r="C4" s="35">
        <v>2015.0</v>
      </c>
      <c r="D4" s="34">
        <v>2.0</v>
      </c>
      <c r="E4" s="34">
        <v>32.0</v>
      </c>
      <c r="F4" s="35">
        <v>2.53634987</v>
      </c>
    </row>
    <row r="5">
      <c r="A5" s="100" t="s">
        <v>6</v>
      </c>
      <c r="B5" s="34" t="s">
        <v>394</v>
      </c>
      <c r="C5" s="35">
        <v>2015.0</v>
      </c>
      <c r="D5" s="34">
        <v>2.0</v>
      </c>
      <c r="E5" s="34">
        <v>32.0</v>
      </c>
      <c r="F5" s="35">
        <v>2.33586211</v>
      </c>
    </row>
    <row r="6">
      <c r="A6" s="100" t="s">
        <v>7</v>
      </c>
      <c r="B6" s="34" t="s">
        <v>385</v>
      </c>
      <c r="C6" s="35">
        <v>2015.0</v>
      </c>
      <c r="D6" s="34">
        <v>2.0</v>
      </c>
      <c r="E6" s="34">
        <v>32.0</v>
      </c>
      <c r="F6" s="35">
        <v>22.4024571</v>
      </c>
    </row>
    <row r="7">
      <c r="A7" s="100" t="s">
        <v>8</v>
      </c>
      <c r="B7" s="34" t="s">
        <v>405</v>
      </c>
      <c r="C7" s="35">
        <v>2015.0</v>
      </c>
      <c r="D7" s="34">
        <v>2.0</v>
      </c>
      <c r="E7" s="34">
        <v>32.0</v>
      </c>
      <c r="F7" s="35">
        <v>5.55046516</v>
      </c>
    </row>
    <row r="8">
      <c r="A8" s="100" t="s">
        <v>9</v>
      </c>
      <c r="B8" s="34" t="s">
        <v>397</v>
      </c>
      <c r="C8" s="35">
        <v>2015.0</v>
      </c>
      <c r="D8" s="34">
        <v>2.0</v>
      </c>
      <c r="E8" s="34">
        <v>32.0</v>
      </c>
      <c r="F8" s="35">
        <v>2.18344466</v>
      </c>
    </row>
    <row r="9">
      <c r="A9" s="100" t="s">
        <v>10</v>
      </c>
      <c r="B9" s="34" t="s">
        <v>388</v>
      </c>
      <c r="C9" s="35">
        <v>2015.0</v>
      </c>
      <c r="D9" s="34">
        <v>2.0</v>
      </c>
      <c r="E9" s="34">
        <v>32.0</v>
      </c>
      <c r="F9" s="35">
        <v>30.3230622</v>
      </c>
    </row>
    <row r="10">
      <c r="A10" s="100" t="s">
        <v>11</v>
      </c>
      <c r="B10" s="34" t="s">
        <v>402</v>
      </c>
      <c r="C10" s="35">
        <v>2015.0</v>
      </c>
      <c r="D10" s="34">
        <v>2.0</v>
      </c>
      <c r="E10" s="34">
        <v>32.0</v>
      </c>
      <c r="F10" s="35">
        <v>5.59177564</v>
      </c>
    </row>
    <row r="11">
      <c r="A11" s="100" t="s">
        <v>12</v>
      </c>
      <c r="B11" s="34" t="s">
        <v>401</v>
      </c>
      <c r="C11" s="35">
        <v>2015.0</v>
      </c>
      <c r="D11" s="34">
        <v>2.0</v>
      </c>
      <c r="E11" s="34">
        <v>32.0</v>
      </c>
      <c r="F11" s="35">
        <v>0.0467948</v>
      </c>
    </row>
    <row r="12">
      <c r="A12" s="38">
        <v>10.0</v>
      </c>
      <c r="B12" s="34" t="s">
        <v>403</v>
      </c>
      <c r="C12" s="35">
        <v>2015.0</v>
      </c>
      <c r="D12" s="34">
        <v>2.0</v>
      </c>
      <c r="E12" s="34">
        <v>32.0</v>
      </c>
      <c r="F12" s="35">
        <v>13.1912249</v>
      </c>
    </row>
    <row r="13">
      <c r="A13" s="38">
        <v>11.0</v>
      </c>
      <c r="B13" s="34" t="s">
        <v>395</v>
      </c>
      <c r="C13" s="35">
        <v>2015.0</v>
      </c>
      <c r="D13" s="34">
        <v>2.0</v>
      </c>
      <c r="E13" s="34">
        <v>32.0</v>
      </c>
      <c r="F13" s="35">
        <v>3.15670287</v>
      </c>
    </row>
    <row r="14">
      <c r="A14" s="38">
        <v>12.0</v>
      </c>
      <c r="B14" s="34" t="s">
        <v>377</v>
      </c>
      <c r="C14" s="35">
        <v>2015.0</v>
      </c>
      <c r="D14" s="34">
        <v>2.0</v>
      </c>
      <c r="E14" s="34">
        <v>32.0</v>
      </c>
      <c r="F14" s="35">
        <v>30.5378418</v>
      </c>
    </row>
    <row r="15">
      <c r="A15" s="38">
        <v>13.0</v>
      </c>
      <c r="B15" s="34" t="s">
        <v>382</v>
      </c>
      <c r="C15" s="35">
        <v>2015.0</v>
      </c>
      <c r="D15" s="34">
        <v>2.0</v>
      </c>
      <c r="E15" s="34">
        <v>32.0</v>
      </c>
      <c r="F15" s="35">
        <v>16.6909611</v>
      </c>
    </row>
    <row r="16">
      <c r="A16" s="38">
        <v>14.0</v>
      </c>
      <c r="B16" s="34" t="s">
        <v>404</v>
      </c>
      <c r="C16" s="35">
        <v>2015.0</v>
      </c>
      <c r="D16" s="34">
        <v>2.0</v>
      </c>
      <c r="E16" s="34">
        <v>32.0</v>
      </c>
      <c r="F16" s="35">
        <v>1.08929261</v>
      </c>
    </row>
    <row r="17">
      <c r="A17" s="38">
        <v>15.0</v>
      </c>
      <c r="B17" s="34" t="s">
        <v>383</v>
      </c>
      <c r="C17" s="35">
        <v>2015.0</v>
      </c>
      <c r="D17" s="34">
        <v>2.0</v>
      </c>
      <c r="E17" s="34">
        <v>32.0</v>
      </c>
      <c r="F17" s="35">
        <v>4.79999642</v>
      </c>
    </row>
    <row r="18">
      <c r="A18" s="38">
        <v>16.0</v>
      </c>
      <c r="B18" s="34" t="s">
        <v>380</v>
      </c>
      <c r="C18" s="35">
        <v>2015.0</v>
      </c>
      <c r="D18" s="34">
        <v>2.0</v>
      </c>
      <c r="E18" s="34">
        <v>32.0</v>
      </c>
      <c r="F18" s="35">
        <v>8.73768092</v>
      </c>
    </row>
    <row r="19">
      <c r="A19" s="38">
        <v>17.0</v>
      </c>
      <c r="B19" s="34" t="s">
        <v>387</v>
      </c>
      <c r="C19" s="35">
        <v>2015.0</v>
      </c>
      <c r="D19" s="34">
        <v>2.0</v>
      </c>
      <c r="E19" s="34">
        <v>32.0</v>
      </c>
      <c r="F19" s="35">
        <v>5.73997045</v>
      </c>
    </row>
    <row r="20">
      <c r="A20" s="38">
        <v>18.0</v>
      </c>
      <c r="B20" s="34" t="s">
        <v>393</v>
      </c>
      <c r="C20" s="35">
        <v>2015.0</v>
      </c>
      <c r="D20" s="34">
        <v>2.0</v>
      </c>
      <c r="E20" s="34">
        <v>32.0</v>
      </c>
      <c r="F20" s="35">
        <v>15.0209923</v>
      </c>
    </row>
    <row r="21">
      <c r="A21" s="38">
        <v>19.0</v>
      </c>
      <c r="B21" s="34" t="s">
        <v>408</v>
      </c>
      <c r="C21" s="35">
        <v>2015.0</v>
      </c>
      <c r="D21" s="34">
        <v>2.0</v>
      </c>
      <c r="E21" s="34">
        <v>32.0</v>
      </c>
      <c r="F21" s="35">
        <v>2.27838574</v>
      </c>
    </row>
    <row r="22">
      <c r="A22" s="38">
        <v>20.0</v>
      </c>
      <c r="B22" s="34" t="s">
        <v>379</v>
      </c>
      <c r="C22" s="35">
        <v>2015.0</v>
      </c>
      <c r="D22" s="34">
        <v>2.0</v>
      </c>
      <c r="E22" s="34">
        <v>32.0</v>
      </c>
      <c r="F22" s="35">
        <v>31.8546966</v>
      </c>
    </row>
    <row r="23">
      <c r="A23" s="38">
        <v>21.0</v>
      </c>
      <c r="B23" s="34" t="s">
        <v>386</v>
      </c>
      <c r="C23" s="35">
        <v>2015.0</v>
      </c>
      <c r="D23" s="34">
        <v>2.0</v>
      </c>
      <c r="E23" s="34">
        <v>32.0</v>
      </c>
      <c r="F23" s="35">
        <v>11.4072682</v>
      </c>
    </row>
    <row r="24">
      <c r="A24" s="38">
        <v>22.0</v>
      </c>
      <c r="B24" s="34" t="s">
        <v>406</v>
      </c>
      <c r="C24" s="35">
        <v>2015.0</v>
      </c>
      <c r="D24" s="34">
        <v>2.0</v>
      </c>
      <c r="E24" s="34">
        <v>32.0</v>
      </c>
      <c r="F24" s="35">
        <v>1.26169293</v>
      </c>
    </row>
    <row r="25">
      <c r="A25" s="38">
        <v>23.0</v>
      </c>
      <c r="B25" s="34" t="s">
        <v>392</v>
      </c>
      <c r="C25" s="35">
        <v>2015.0</v>
      </c>
      <c r="D25" s="34">
        <v>2.0</v>
      </c>
      <c r="E25" s="34">
        <v>32.0</v>
      </c>
      <c r="F25" s="35">
        <v>10.7650261</v>
      </c>
    </row>
    <row r="26">
      <c r="A26" s="38">
        <v>24.0</v>
      </c>
      <c r="B26" s="34" t="s">
        <v>389</v>
      </c>
      <c r="C26" s="35">
        <v>2015.0</v>
      </c>
      <c r="D26" s="34">
        <v>2.0</v>
      </c>
      <c r="E26" s="34">
        <v>32.0</v>
      </c>
      <c r="F26" s="35">
        <v>17.8178938</v>
      </c>
    </row>
    <row r="27">
      <c r="A27" s="38">
        <v>25.0</v>
      </c>
      <c r="B27" s="34" t="s">
        <v>391</v>
      </c>
      <c r="C27" s="35">
        <v>2015.0</v>
      </c>
      <c r="D27" s="34">
        <v>2.0</v>
      </c>
      <c r="E27" s="34">
        <v>32.0</v>
      </c>
      <c r="F27" s="35">
        <v>8.9502857</v>
      </c>
    </row>
    <row r="28">
      <c r="A28" s="38">
        <v>26.0</v>
      </c>
      <c r="B28" s="34" t="s">
        <v>396</v>
      </c>
      <c r="C28" s="35">
        <v>2015.0</v>
      </c>
      <c r="D28" s="34">
        <v>2.0</v>
      </c>
      <c r="E28" s="34">
        <v>32.0</v>
      </c>
      <c r="F28" s="35">
        <v>6.06751217</v>
      </c>
    </row>
    <row r="29">
      <c r="A29" s="38">
        <v>27.0</v>
      </c>
      <c r="B29" s="34" t="s">
        <v>376</v>
      </c>
      <c r="C29" s="35">
        <v>2015.0</v>
      </c>
      <c r="D29" s="34">
        <v>2.0</v>
      </c>
      <c r="E29" s="34">
        <v>32.0</v>
      </c>
      <c r="F29" s="35">
        <v>34.6265822</v>
      </c>
    </row>
    <row r="30">
      <c r="A30" s="38">
        <v>28.0</v>
      </c>
      <c r="B30" s="34" t="s">
        <v>407</v>
      </c>
      <c r="C30" s="35">
        <v>2015.0</v>
      </c>
      <c r="D30" s="34">
        <v>2.0</v>
      </c>
      <c r="E30" s="34">
        <v>32.0</v>
      </c>
      <c r="F30" s="35">
        <v>10.4981132</v>
      </c>
    </row>
    <row r="31">
      <c r="A31" s="38">
        <v>29.0</v>
      </c>
      <c r="B31" s="34" t="s">
        <v>381</v>
      </c>
      <c r="C31" s="35">
        <v>2015.0</v>
      </c>
      <c r="D31" s="34">
        <v>2.0</v>
      </c>
      <c r="E31" s="34">
        <v>32.0</v>
      </c>
      <c r="F31" s="35">
        <v>2.48779584</v>
      </c>
    </row>
    <row r="32">
      <c r="A32" s="38">
        <v>30.0</v>
      </c>
      <c r="B32" s="34" t="s">
        <v>390</v>
      </c>
      <c r="C32" s="35">
        <v>2015.0</v>
      </c>
      <c r="D32" s="34">
        <v>2.0</v>
      </c>
      <c r="E32" s="34">
        <v>32.0</v>
      </c>
      <c r="F32" s="35">
        <v>28.1909653</v>
      </c>
    </row>
    <row r="33">
      <c r="A33" s="38">
        <v>31.0</v>
      </c>
      <c r="B33" s="34" t="s">
        <v>398</v>
      </c>
      <c r="C33" s="35">
        <v>2015.0</v>
      </c>
      <c r="D33" s="34">
        <v>2.0</v>
      </c>
      <c r="E33" s="34">
        <v>32.0</v>
      </c>
      <c r="F33" s="35">
        <v>21.0595993</v>
      </c>
    </row>
    <row r="34">
      <c r="A34" s="38">
        <v>32.0</v>
      </c>
      <c r="B34" s="34" t="s">
        <v>399</v>
      </c>
      <c r="C34" s="35">
        <v>2015.0</v>
      </c>
      <c r="D34" s="34">
        <v>2.0</v>
      </c>
      <c r="E34" s="34">
        <v>32.0</v>
      </c>
      <c r="F34" s="35">
        <v>18.3462805</v>
      </c>
    </row>
    <row r="35">
      <c r="A35" s="100" t="s">
        <v>3</v>
      </c>
      <c r="B35" s="34" t="s">
        <v>400</v>
      </c>
      <c r="C35" s="35">
        <v>2016.0</v>
      </c>
      <c r="D35" s="34">
        <v>2.0</v>
      </c>
      <c r="E35" s="34">
        <v>32.0</v>
      </c>
      <c r="F35" s="35">
        <v>10.7892603</v>
      </c>
    </row>
    <row r="36">
      <c r="A36" s="100" t="s">
        <v>4</v>
      </c>
      <c r="B36" s="34" t="s">
        <v>378</v>
      </c>
      <c r="C36" s="35">
        <v>2016.0</v>
      </c>
      <c r="D36" s="34">
        <v>2.0</v>
      </c>
      <c r="E36" s="34">
        <v>32.0</v>
      </c>
      <c r="F36" s="35">
        <v>0.63376487</v>
      </c>
    </row>
    <row r="37">
      <c r="A37" s="100" t="s">
        <v>5</v>
      </c>
      <c r="B37" s="34" t="s">
        <v>384</v>
      </c>
      <c r="C37" s="35">
        <v>2016.0</v>
      </c>
      <c r="D37" s="34">
        <v>2.0</v>
      </c>
      <c r="E37" s="34">
        <v>32.0</v>
      </c>
      <c r="F37" s="35">
        <v>2.53634987</v>
      </c>
    </row>
    <row r="38">
      <c r="A38" s="100" t="s">
        <v>6</v>
      </c>
      <c r="B38" s="34" t="s">
        <v>394</v>
      </c>
      <c r="C38" s="35">
        <v>2016.0</v>
      </c>
      <c r="D38" s="34">
        <v>2.0</v>
      </c>
      <c r="E38" s="34">
        <v>32.0</v>
      </c>
      <c r="F38" s="35">
        <v>2.33586211</v>
      </c>
    </row>
    <row r="39">
      <c r="A39" s="100" t="s">
        <v>7</v>
      </c>
      <c r="B39" s="34" t="s">
        <v>385</v>
      </c>
      <c r="C39" s="35">
        <v>2016.0</v>
      </c>
      <c r="D39" s="34">
        <v>2.0</v>
      </c>
      <c r="E39" s="34">
        <v>32.0</v>
      </c>
      <c r="F39" s="35">
        <v>22.4024571</v>
      </c>
    </row>
    <row r="40">
      <c r="A40" s="100" t="s">
        <v>8</v>
      </c>
      <c r="B40" s="34" t="s">
        <v>405</v>
      </c>
      <c r="C40" s="35">
        <v>2016.0</v>
      </c>
      <c r="D40" s="34">
        <v>2.0</v>
      </c>
      <c r="E40" s="34">
        <v>32.0</v>
      </c>
      <c r="F40" s="35">
        <v>5.55046516</v>
      </c>
    </row>
    <row r="41">
      <c r="A41" s="100" t="s">
        <v>9</v>
      </c>
      <c r="B41" s="34" t="s">
        <v>397</v>
      </c>
      <c r="C41" s="35">
        <v>2016.0</v>
      </c>
      <c r="D41" s="34">
        <v>2.0</v>
      </c>
      <c r="E41" s="34">
        <v>32.0</v>
      </c>
      <c r="F41" s="35">
        <v>2.18344466</v>
      </c>
    </row>
    <row r="42">
      <c r="A42" s="100" t="s">
        <v>10</v>
      </c>
      <c r="B42" s="34" t="s">
        <v>388</v>
      </c>
      <c r="C42" s="35">
        <v>2016.0</v>
      </c>
      <c r="D42" s="34">
        <v>2.0</v>
      </c>
      <c r="E42" s="34">
        <v>32.0</v>
      </c>
      <c r="F42" s="35">
        <v>30.3230622</v>
      </c>
    </row>
    <row r="43">
      <c r="A43" s="100" t="s">
        <v>11</v>
      </c>
      <c r="B43" s="34" t="s">
        <v>402</v>
      </c>
      <c r="C43" s="35">
        <v>2016.0</v>
      </c>
      <c r="D43" s="34">
        <v>2.0</v>
      </c>
      <c r="E43" s="34">
        <v>32.0</v>
      </c>
      <c r="F43" s="35">
        <v>5.59177564</v>
      </c>
    </row>
    <row r="44">
      <c r="A44" s="100" t="s">
        <v>12</v>
      </c>
      <c r="B44" s="34" t="s">
        <v>401</v>
      </c>
      <c r="C44" s="35">
        <v>2016.0</v>
      </c>
      <c r="D44" s="34">
        <v>2.0</v>
      </c>
      <c r="E44" s="34">
        <v>32.0</v>
      </c>
      <c r="F44" s="35">
        <v>0.0467948</v>
      </c>
    </row>
    <row r="45">
      <c r="A45" s="38">
        <v>10.0</v>
      </c>
      <c r="B45" s="34" t="s">
        <v>403</v>
      </c>
      <c r="C45" s="35">
        <v>2016.0</v>
      </c>
      <c r="D45" s="34">
        <v>2.0</v>
      </c>
      <c r="E45" s="34">
        <v>32.0</v>
      </c>
      <c r="F45" s="35">
        <v>13.1912249</v>
      </c>
    </row>
    <row r="46">
      <c r="A46" s="38">
        <v>11.0</v>
      </c>
      <c r="B46" s="34" t="s">
        <v>395</v>
      </c>
      <c r="C46" s="35">
        <v>2016.0</v>
      </c>
      <c r="D46" s="34">
        <v>2.0</v>
      </c>
      <c r="E46" s="34">
        <v>32.0</v>
      </c>
      <c r="F46" s="35">
        <v>3.15670287</v>
      </c>
    </row>
    <row r="47">
      <c r="A47" s="38">
        <v>12.0</v>
      </c>
      <c r="B47" s="34" t="s">
        <v>377</v>
      </c>
      <c r="C47" s="35">
        <v>2016.0</v>
      </c>
      <c r="D47" s="34">
        <v>2.0</v>
      </c>
      <c r="E47" s="34">
        <v>32.0</v>
      </c>
      <c r="F47" s="35">
        <v>30.5378418</v>
      </c>
    </row>
    <row r="48">
      <c r="A48" s="38">
        <v>13.0</v>
      </c>
      <c r="B48" s="34" t="s">
        <v>382</v>
      </c>
      <c r="C48" s="35">
        <v>2016.0</v>
      </c>
      <c r="D48" s="34">
        <v>2.0</v>
      </c>
      <c r="E48" s="34">
        <v>32.0</v>
      </c>
      <c r="F48" s="35">
        <v>16.6909611</v>
      </c>
    </row>
    <row r="49">
      <c r="A49" s="38">
        <v>14.0</v>
      </c>
      <c r="B49" s="34" t="s">
        <v>404</v>
      </c>
      <c r="C49" s="35">
        <v>2016.0</v>
      </c>
      <c r="D49" s="34">
        <v>2.0</v>
      </c>
      <c r="E49" s="34">
        <v>32.0</v>
      </c>
      <c r="F49" s="35">
        <v>1.08929261</v>
      </c>
    </row>
    <row r="50">
      <c r="A50" s="38">
        <v>15.0</v>
      </c>
      <c r="B50" s="34" t="s">
        <v>383</v>
      </c>
      <c r="C50" s="35">
        <v>2016.0</v>
      </c>
      <c r="D50" s="34">
        <v>2.0</v>
      </c>
      <c r="E50" s="34">
        <v>32.0</v>
      </c>
      <c r="F50" s="35">
        <v>4.79999642</v>
      </c>
    </row>
    <row r="51">
      <c r="A51" s="38">
        <v>16.0</v>
      </c>
      <c r="B51" s="34" t="s">
        <v>380</v>
      </c>
      <c r="C51" s="35">
        <v>2016.0</v>
      </c>
      <c r="D51" s="34">
        <v>2.0</v>
      </c>
      <c r="E51" s="34">
        <v>32.0</v>
      </c>
      <c r="F51" s="35">
        <v>8.73768092</v>
      </c>
    </row>
    <row r="52">
      <c r="A52" s="38">
        <v>17.0</v>
      </c>
      <c r="B52" s="34" t="s">
        <v>387</v>
      </c>
      <c r="C52" s="35">
        <v>2016.0</v>
      </c>
      <c r="D52" s="34">
        <v>2.0</v>
      </c>
      <c r="E52" s="34">
        <v>32.0</v>
      </c>
      <c r="F52" s="35">
        <v>5.73997045</v>
      </c>
    </row>
    <row r="53">
      <c r="A53" s="38">
        <v>18.0</v>
      </c>
      <c r="B53" s="34" t="s">
        <v>393</v>
      </c>
      <c r="C53" s="35">
        <v>2016.0</v>
      </c>
      <c r="D53" s="34">
        <v>2.0</v>
      </c>
      <c r="E53" s="34">
        <v>32.0</v>
      </c>
      <c r="F53" s="35">
        <v>15.0209923</v>
      </c>
    </row>
    <row r="54">
      <c r="A54" s="38">
        <v>19.0</v>
      </c>
      <c r="B54" s="34" t="s">
        <v>408</v>
      </c>
      <c r="C54" s="35">
        <v>2016.0</v>
      </c>
      <c r="D54" s="34">
        <v>2.0</v>
      </c>
      <c r="E54" s="34">
        <v>32.0</v>
      </c>
      <c r="F54" s="35">
        <v>2.27838574</v>
      </c>
    </row>
    <row r="55">
      <c r="A55" s="38">
        <v>20.0</v>
      </c>
      <c r="B55" s="34" t="s">
        <v>379</v>
      </c>
      <c r="C55" s="35">
        <v>2016.0</v>
      </c>
      <c r="D55" s="34">
        <v>2.0</v>
      </c>
      <c r="E55" s="34">
        <v>32.0</v>
      </c>
      <c r="F55" s="35">
        <v>31.8546966</v>
      </c>
    </row>
    <row r="56">
      <c r="A56" s="38">
        <v>21.0</v>
      </c>
      <c r="B56" s="34" t="s">
        <v>386</v>
      </c>
      <c r="C56" s="35">
        <v>2016.0</v>
      </c>
      <c r="D56" s="34">
        <v>2.0</v>
      </c>
      <c r="E56" s="34">
        <v>32.0</v>
      </c>
      <c r="F56" s="35">
        <v>11.4072682</v>
      </c>
    </row>
    <row r="57">
      <c r="A57" s="38">
        <v>22.0</v>
      </c>
      <c r="B57" s="34" t="s">
        <v>406</v>
      </c>
      <c r="C57" s="35">
        <v>2016.0</v>
      </c>
      <c r="D57" s="34">
        <v>2.0</v>
      </c>
      <c r="E57" s="34">
        <v>32.0</v>
      </c>
      <c r="F57" s="35">
        <v>1.26169293</v>
      </c>
    </row>
    <row r="58">
      <c r="A58" s="38">
        <v>23.0</v>
      </c>
      <c r="B58" s="34" t="s">
        <v>392</v>
      </c>
      <c r="C58" s="35">
        <v>2016.0</v>
      </c>
      <c r="D58" s="34">
        <v>2.0</v>
      </c>
      <c r="E58" s="34">
        <v>32.0</v>
      </c>
      <c r="F58" s="35">
        <v>10.7650261</v>
      </c>
    </row>
    <row r="59">
      <c r="A59" s="38">
        <v>24.0</v>
      </c>
      <c r="B59" s="34" t="s">
        <v>389</v>
      </c>
      <c r="C59" s="35">
        <v>2016.0</v>
      </c>
      <c r="D59" s="34">
        <v>2.0</v>
      </c>
      <c r="E59" s="34">
        <v>32.0</v>
      </c>
      <c r="F59" s="35">
        <v>17.8178938</v>
      </c>
    </row>
    <row r="60">
      <c r="A60" s="38">
        <v>25.0</v>
      </c>
      <c r="B60" s="34" t="s">
        <v>391</v>
      </c>
      <c r="C60" s="35">
        <v>2016.0</v>
      </c>
      <c r="D60" s="34">
        <v>2.0</v>
      </c>
      <c r="E60" s="34">
        <v>32.0</v>
      </c>
      <c r="F60" s="35">
        <v>8.9502857</v>
      </c>
    </row>
    <row r="61">
      <c r="A61" s="38">
        <v>26.0</v>
      </c>
      <c r="B61" s="34" t="s">
        <v>396</v>
      </c>
      <c r="C61" s="35">
        <v>2016.0</v>
      </c>
      <c r="D61" s="34">
        <v>2.0</v>
      </c>
      <c r="E61" s="34">
        <v>32.0</v>
      </c>
      <c r="F61" s="35">
        <v>6.06751217</v>
      </c>
    </row>
    <row r="62">
      <c r="A62" s="38">
        <v>27.0</v>
      </c>
      <c r="B62" s="34" t="s">
        <v>376</v>
      </c>
      <c r="C62" s="35">
        <v>2016.0</v>
      </c>
      <c r="D62" s="34">
        <v>2.0</v>
      </c>
      <c r="E62" s="34">
        <v>32.0</v>
      </c>
      <c r="F62" s="35">
        <v>34.6265822</v>
      </c>
    </row>
    <row r="63">
      <c r="A63" s="38">
        <v>28.0</v>
      </c>
      <c r="B63" s="34" t="s">
        <v>407</v>
      </c>
      <c r="C63" s="35">
        <v>2016.0</v>
      </c>
      <c r="D63" s="34">
        <v>2.0</v>
      </c>
      <c r="E63" s="34">
        <v>32.0</v>
      </c>
      <c r="F63" s="35">
        <v>10.4981132</v>
      </c>
    </row>
    <row r="64">
      <c r="A64" s="38">
        <v>29.0</v>
      </c>
      <c r="B64" s="34" t="s">
        <v>381</v>
      </c>
      <c r="C64" s="35">
        <v>2016.0</v>
      </c>
      <c r="D64" s="34">
        <v>2.0</v>
      </c>
      <c r="E64" s="34">
        <v>32.0</v>
      </c>
      <c r="F64" s="35">
        <v>2.48779584</v>
      </c>
    </row>
    <row r="65">
      <c r="A65" s="38">
        <v>30.0</v>
      </c>
      <c r="B65" s="34" t="s">
        <v>390</v>
      </c>
      <c r="C65" s="35">
        <v>2016.0</v>
      </c>
      <c r="D65" s="34">
        <v>2.0</v>
      </c>
      <c r="E65" s="34">
        <v>32.0</v>
      </c>
      <c r="F65" s="35">
        <v>28.1909653</v>
      </c>
    </row>
    <row r="66">
      <c r="A66" s="38">
        <v>31.0</v>
      </c>
      <c r="B66" s="34" t="s">
        <v>398</v>
      </c>
      <c r="C66" s="35">
        <v>2016.0</v>
      </c>
      <c r="D66" s="34">
        <v>2.0</v>
      </c>
      <c r="E66" s="34">
        <v>32.0</v>
      </c>
      <c r="F66" s="35">
        <v>21.0595993</v>
      </c>
    </row>
    <row r="67">
      <c r="A67" s="38">
        <v>32.0</v>
      </c>
      <c r="B67" s="34" t="s">
        <v>399</v>
      </c>
      <c r="C67" s="35">
        <v>2016.0</v>
      </c>
      <c r="D67" s="34">
        <v>2.0</v>
      </c>
      <c r="E67" s="34">
        <v>32.0</v>
      </c>
      <c r="F67" s="35">
        <v>18.3462805</v>
      </c>
    </row>
    <row r="68">
      <c r="A68" s="100" t="s">
        <v>3</v>
      </c>
      <c r="B68" s="34" t="s">
        <v>400</v>
      </c>
      <c r="C68" s="35">
        <v>2018.0</v>
      </c>
      <c r="D68" s="34">
        <v>2.0</v>
      </c>
      <c r="E68" s="34">
        <v>32.0</v>
      </c>
      <c r="F68" s="35">
        <v>11.7333592</v>
      </c>
    </row>
    <row r="69">
      <c r="A69" s="100" t="s">
        <v>4</v>
      </c>
      <c r="B69" s="34" t="s">
        <v>378</v>
      </c>
      <c r="C69" s="35">
        <v>2018.0</v>
      </c>
      <c r="D69" s="34">
        <v>2.0</v>
      </c>
      <c r="E69" s="34">
        <v>32.0</v>
      </c>
      <c r="F69" s="35">
        <v>0.4334348</v>
      </c>
    </row>
    <row r="70">
      <c r="A70" s="100" t="s">
        <v>5</v>
      </c>
      <c r="B70" s="34" t="s">
        <v>384</v>
      </c>
      <c r="C70" s="35">
        <v>2018.0</v>
      </c>
      <c r="D70" s="34">
        <v>2.0</v>
      </c>
      <c r="E70" s="34">
        <v>32.0</v>
      </c>
      <c r="F70" s="35">
        <v>4.48759965</v>
      </c>
    </row>
    <row r="71">
      <c r="A71" s="100" t="s">
        <v>6</v>
      </c>
      <c r="B71" s="34" t="s">
        <v>394</v>
      </c>
      <c r="C71" s="35">
        <v>2018.0</v>
      </c>
      <c r="D71" s="34">
        <v>2.0</v>
      </c>
      <c r="E71" s="34">
        <v>32.0</v>
      </c>
      <c r="F71" s="35">
        <v>1.96810055</v>
      </c>
    </row>
    <row r="72">
      <c r="A72" s="100" t="s">
        <v>7</v>
      </c>
      <c r="B72" s="34" t="s">
        <v>385</v>
      </c>
      <c r="C72" s="35">
        <v>2018.0</v>
      </c>
      <c r="D72" s="34">
        <v>2.0</v>
      </c>
      <c r="E72" s="34">
        <v>32.0</v>
      </c>
      <c r="F72" s="35">
        <v>24.7887634</v>
      </c>
    </row>
    <row r="73">
      <c r="A73" s="100" t="s">
        <v>8</v>
      </c>
      <c r="B73" s="34" t="s">
        <v>405</v>
      </c>
      <c r="C73" s="35">
        <v>2018.0</v>
      </c>
      <c r="D73" s="34">
        <v>2.0</v>
      </c>
      <c r="E73" s="34">
        <v>32.0</v>
      </c>
      <c r="F73" s="35">
        <v>4.72116637</v>
      </c>
    </row>
    <row r="74">
      <c r="A74" s="100" t="s">
        <v>9</v>
      </c>
      <c r="B74" s="34" t="s">
        <v>397</v>
      </c>
      <c r="C74" s="35">
        <v>2018.0</v>
      </c>
      <c r="D74" s="34">
        <v>2.0</v>
      </c>
      <c r="E74" s="34">
        <v>32.0</v>
      </c>
      <c r="F74" s="35">
        <v>2.23122082</v>
      </c>
    </row>
    <row r="75">
      <c r="A75" s="100" t="s">
        <v>10</v>
      </c>
      <c r="B75" s="34" t="s">
        <v>388</v>
      </c>
      <c r="C75" s="35">
        <v>2018.0</v>
      </c>
      <c r="D75" s="34">
        <v>2.0</v>
      </c>
      <c r="E75" s="34">
        <v>32.0</v>
      </c>
      <c r="F75" s="35">
        <v>30.6638683</v>
      </c>
    </row>
    <row r="76">
      <c r="A76" s="100" t="s">
        <v>11</v>
      </c>
      <c r="B76" s="34" t="s">
        <v>402</v>
      </c>
      <c r="C76" s="35">
        <v>2018.0</v>
      </c>
      <c r="D76" s="34">
        <v>2.0</v>
      </c>
      <c r="E76" s="34">
        <v>32.0</v>
      </c>
      <c r="F76" s="35">
        <v>4.77645635</v>
      </c>
    </row>
    <row r="77">
      <c r="A77" s="100" t="s">
        <v>12</v>
      </c>
      <c r="B77" s="34" t="s">
        <v>401</v>
      </c>
      <c r="C77" s="35">
        <v>2018.0</v>
      </c>
      <c r="D77" s="34">
        <v>2.0</v>
      </c>
      <c r="E77" s="34">
        <v>32.0</v>
      </c>
      <c r="F77" s="35">
        <v>0.24589379</v>
      </c>
    </row>
    <row r="78">
      <c r="A78" s="38">
        <v>10.0</v>
      </c>
      <c r="B78" s="34" t="s">
        <v>403</v>
      </c>
      <c r="C78" s="35">
        <v>2018.0</v>
      </c>
      <c r="D78" s="34">
        <v>2.0</v>
      </c>
      <c r="E78" s="34">
        <v>32.0</v>
      </c>
      <c r="F78" s="35">
        <v>11.9783258</v>
      </c>
    </row>
    <row r="79">
      <c r="A79" s="38">
        <v>11.0</v>
      </c>
      <c r="B79" s="34" t="s">
        <v>395</v>
      </c>
      <c r="C79" s="35">
        <v>2018.0</v>
      </c>
      <c r="D79" s="34">
        <v>2.0</v>
      </c>
      <c r="E79" s="34">
        <v>32.0</v>
      </c>
      <c r="F79" s="35">
        <v>4.02596515</v>
      </c>
    </row>
    <row r="80">
      <c r="A80" s="38">
        <v>12.0</v>
      </c>
      <c r="B80" s="34" t="s">
        <v>377</v>
      </c>
      <c r="C80" s="35">
        <v>2018.0</v>
      </c>
      <c r="D80" s="34">
        <v>2.0</v>
      </c>
      <c r="E80" s="34">
        <v>32.0</v>
      </c>
      <c r="F80" s="35">
        <v>35.2808986</v>
      </c>
    </row>
    <row r="81">
      <c r="A81" s="38">
        <v>13.0</v>
      </c>
      <c r="B81" s="34" t="s">
        <v>382</v>
      </c>
      <c r="C81" s="35">
        <v>2018.0</v>
      </c>
      <c r="D81" s="34">
        <v>2.0</v>
      </c>
      <c r="E81" s="34">
        <v>32.0</v>
      </c>
      <c r="F81" s="35">
        <v>19.8184024</v>
      </c>
    </row>
    <row r="82">
      <c r="A82" s="38">
        <v>14.0</v>
      </c>
      <c r="B82" s="34" t="s">
        <v>404</v>
      </c>
      <c r="C82" s="35">
        <v>2018.0</v>
      </c>
      <c r="D82" s="34">
        <v>2.0</v>
      </c>
      <c r="E82" s="34">
        <v>32.0</v>
      </c>
      <c r="F82" s="35">
        <v>1.31352993</v>
      </c>
    </row>
    <row r="83">
      <c r="A83" s="38">
        <v>15.0</v>
      </c>
      <c r="B83" s="34" t="s">
        <v>383</v>
      </c>
      <c r="C83" s="35">
        <v>2018.0</v>
      </c>
      <c r="D83" s="34">
        <v>2.0</v>
      </c>
      <c r="E83" s="34">
        <v>32.0</v>
      </c>
      <c r="F83" s="35">
        <v>5.15007737</v>
      </c>
    </row>
    <row r="84">
      <c r="A84" s="38">
        <v>16.0</v>
      </c>
      <c r="B84" s="34" t="s">
        <v>380</v>
      </c>
      <c r="C84" s="35">
        <v>2018.0</v>
      </c>
      <c r="D84" s="34">
        <v>2.0</v>
      </c>
      <c r="E84" s="34">
        <v>32.0</v>
      </c>
      <c r="F84" s="35">
        <v>12.9736009</v>
      </c>
    </row>
    <row r="85">
      <c r="A85" s="38">
        <v>17.0</v>
      </c>
      <c r="B85" s="34" t="s">
        <v>387</v>
      </c>
      <c r="C85" s="35">
        <v>2018.0</v>
      </c>
      <c r="D85" s="34">
        <v>2.0</v>
      </c>
      <c r="E85" s="34">
        <v>32.0</v>
      </c>
      <c r="F85" s="35">
        <v>6.90066516</v>
      </c>
    </row>
    <row r="86">
      <c r="A86" s="38">
        <v>18.0</v>
      </c>
      <c r="B86" s="34" t="s">
        <v>393</v>
      </c>
      <c r="C86" s="35">
        <v>2018.0</v>
      </c>
      <c r="D86" s="34">
        <v>2.0</v>
      </c>
      <c r="E86" s="34">
        <v>32.0</v>
      </c>
      <c r="F86" s="35">
        <v>13.7561909</v>
      </c>
    </row>
    <row r="87">
      <c r="A87" s="38">
        <v>19.0</v>
      </c>
      <c r="B87" s="34" t="s">
        <v>408</v>
      </c>
      <c r="C87" s="35">
        <v>2018.0</v>
      </c>
      <c r="D87" s="34">
        <v>2.0</v>
      </c>
      <c r="E87" s="34">
        <v>32.0</v>
      </c>
      <c r="F87" s="35">
        <v>2.38613998</v>
      </c>
    </row>
    <row r="88">
      <c r="A88" s="38">
        <v>20.0</v>
      </c>
      <c r="B88" s="34" t="s">
        <v>379</v>
      </c>
      <c r="C88" s="35">
        <v>2018.0</v>
      </c>
      <c r="D88" s="34">
        <v>2.0</v>
      </c>
      <c r="E88" s="34">
        <v>32.0</v>
      </c>
      <c r="F88" s="35">
        <v>35.5851392</v>
      </c>
    </row>
    <row r="89">
      <c r="A89" s="38">
        <v>21.0</v>
      </c>
      <c r="B89" s="34" t="s">
        <v>386</v>
      </c>
      <c r="C89" s="35">
        <v>2018.0</v>
      </c>
      <c r="D89" s="34">
        <v>2.0</v>
      </c>
      <c r="E89" s="34">
        <v>32.0</v>
      </c>
      <c r="F89" s="35">
        <v>14.7384826</v>
      </c>
    </row>
    <row r="90">
      <c r="A90" s="38">
        <v>22.0</v>
      </c>
      <c r="B90" s="34" t="s">
        <v>406</v>
      </c>
      <c r="C90" s="35">
        <v>2018.0</v>
      </c>
      <c r="D90" s="34">
        <v>2.0</v>
      </c>
      <c r="E90" s="34">
        <v>32.0</v>
      </c>
      <c r="F90" s="35">
        <v>0.77527483</v>
      </c>
    </row>
    <row r="91">
      <c r="A91" s="38">
        <v>23.0</v>
      </c>
      <c r="B91" s="34" t="s">
        <v>392</v>
      </c>
      <c r="C91" s="35">
        <v>2018.0</v>
      </c>
      <c r="D91" s="34">
        <v>2.0</v>
      </c>
      <c r="E91" s="34">
        <v>32.0</v>
      </c>
      <c r="F91" s="35">
        <v>9.9417335</v>
      </c>
    </row>
    <row r="92">
      <c r="A92" s="38">
        <v>24.0</v>
      </c>
      <c r="B92" s="34" t="s">
        <v>389</v>
      </c>
      <c r="C92" s="35">
        <v>2018.0</v>
      </c>
      <c r="D92" s="34">
        <v>2.0</v>
      </c>
      <c r="E92" s="34">
        <v>32.0</v>
      </c>
      <c r="F92" s="35">
        <v>23.1449063</v>
      </c>
    </row>
    <row r="93">
      <c r="A93" s="38">
        <v>25.0</v>
      </c>
      <c r="B93" s="34" t="s">
        <v>391</v>
      </c>
      <c r="C93" s="35">
        <v>2018.0</v>
      </c>
      <c r="D93" s="34">
        <v>2.0</v>
      </c>
      <c r="E93" s="34">
        <v>32.0</v>
      </c>
      <c r="F93" s="35">
        <v>12.4137572</v>
      </c>
    </row>
    <row r="94">
      <c r="A94" s="38">
        <v>26.0</v>
      </c>
      <c r="B94" s="34" t="s">
        <v>396</v>
      </c>
      <c r="C94" s="35">
        <v>2018.0</v>
      </c>
      <c r="D94" s="34">
        <v>2.0</v>
      </c>
      <c r="E94" s="34">
        <v>32.0</v>
      </c>
      <c r="F94" s="35">
        <v>6.37519465</v>
      </c>
    </row>
    <row r="95">
      <c r="A95" s="38">
        <v>27.0</v>
      </c>
      <c r="B95" s="34" t="s">
        <v>376</v>
      </c>
      <c r="C95" s="35">
        <v>2018.0</v>
      </c>
      <c r="D95" s="34">
        <v>2.0</v>
      </c>
      <c r="E95" s="34">
        <v>32.0</v>
      </c>
      <c r="F95" s="35">
        <v>35.3936275</v>
      </c>
    </row>
    <row r="96">
      <c r="A96" s="38">
        <v>28.0</v>
      </c>
      <c r="B96" s="34" t="s">
        <v>407</v>
      </c>
      <c r="C96" s="35">
        <v>2018.0</v>
      </c>
      <c r="D96" s="34">
        <v>2.0</v>
      </c>
      <c r="E96" s="34">
        <v>32.0</v>
      </c>
      <c r="F96" s="35">
        <v>9.66695691</v>
      </c>
    </row>
    <row r="97">
      <c r="A97" s="38">
        <v>29.0</v>
      </c>
      <c r="B97" s="34" t="s">
        <v>381</v>
      </c>
      <c r="C97" s="35">
        <v>2018.0</v>
      </c>
      <c r="D97" s="34">
        <v>2.0</v>
      </c>
      <c r="E97" s="34">
        <v>32.0</v>
      </c>
      <c r="F97" s="35">
        <v>2.91036953</v>
      </c>
    </row>
    <row r="98">
      <c r="A98" s="38">
        <v>30.0</v>
      </c>
      <c r="B98" s="34" t="s">
        <v>390</v>
      </c>
      <c r="C98" s="35">
        <v>2018.0</v>
      </c>
      <c r="D98" s="34">
        <v>2.0</v>
      </c>
      <c r="E98" s="34">
        <v>32.0</v>
      </c>
      <c r="F98" s="35">
        <v>28.3195678</v>
      </c>
    </row>
    <row r="99">
      <c r="A99" s="38">
        <v>31.0</v>
      </c>
      <c r="B99" s="34" t="s">
        <v>398</v>
      </c>
      <c r="C99" s="35">
        <v>2018.0</v>
      </c>
      <c r="D99" s="34">
        <v>2.0</v>
      </c>
      <c r="E99" s="34">
        <v>32.0</v>
      </c>
      <c r="F99" s="35">
        <v>19.1113801</v>
      </c>
    </row>
    <row r="100">
      <c r="A100" s="38">
        <v>32.0</v>
      </c>
      <c r="B100" s="34" t="s">
        <v>399</v>
      </c>
      <c r="C100" s="35">
        <v>2018.0</v>
      </c>
      <c r="D100" s="34">
        <v>2.0</v>
      </c>
      <c r="E100" s="34">
        <v>32.0</v>
      </c>
      <c r="F100" s="35">
        <v>20.2200455</v>
      </c>
    </row>
    <row r="101">
      <c r="A101" s="100" t="s">
        <v>3</v>
      </c>
      <c r="B101" s="34" t="s">
        <v>400</v>
      </c>
      <c r="C101" s="35">
        <v>2020.0</v>
      </c>
      <c r="D101" s="34">
        <v>2.0</v>
      </c>
      <c r="E101" s="34">
        <v>32.0</v>
      </c>
      <c r="F101" s="35">
        <v>9.68779311</v>
      </c>
    </row>
    <row r="102">
      <c r="A102" s="100" t="s">
        <v>4</v>
      </c>
      <c r="B102" s="34" t="s">
        <v>378</v>
      </c>
      <c r="C102" s="35">
        <v>2020.0</v>
      </c>
      <c r="D102" s="34">
        <v>2.0</v>
      </c>
      <c r="E102" s="34">
        <v>32.0</v>
      </c>
      <c r="F102" s="35">
        <v>0.50365846</v>
      </c>
    </row>
    <row r="103">
      <c r="A103" s="100" t="s">
        <v>5</v>
      </c>
      <c r="B103" s="34" t="s">
        <v>384</v>
      </c>
      <c r="C103" s="35">
        <v>2020.0</v>
      </c>
      <c r="D103" s="34">
        <v>2.0</v>
      </c>
      <c r="E103" s="34">
        <v>32.0</v>
      </c>
      <c r="F103" s="35">
        <v>2.81528361</v>
      </c>
    </row>
    <row r="104">
      <c r="A104" s="100" t="s">
        <v>6</v>
      </c>
      <c r="B104" s="34" t="s">
        <v>394</v>
      </c>
      <c r="C104" s="35">
        <v>2020.0</v>
      </c>
      <c r="D104" s="34">
        <v>2.0</v>
      </c>
      <c r="E104" s="34">
        <v>32.0</v>
      </c>
      <c r="F104" s="35">
        <v>1.41962489</v>
      </c>
    </row>
    <row r="105">
      <c r="A105" s="100" t="s">
        <v>7</v>
      </c>
      <c r="B105" s="34" t="s">
        <v>385</v>
      </c>
      <c r="C105" s="35">
        <v>2020.0</v>
      </c>
      <c r="D105" s="34">
        <v>2.0</v>
      </c>
      <c r="E105" s="34">
        <v>32.0</v>
      </c>
      <c r="F105" s="35">
        <v>19.2760118</v>
      </c>
    </row>
    <row r="106">
      <c r="A106" s="100" t="s">
        <v>8</v>
      </c>
      <c r="B106" s="34" t="s">
        <v>405</v>
      </c>
      <c r="C106" s="35">
        <v>2020.0</v>
      </c>
      <c r="D106" s="34">
        <v>2.0</v>
      </c>
      <c r="E106" s="34">
        <v>32.0</v>
      </c>
      <c r="F106" s="35">
        <v>4.14251985</v>
      </c>
    </row>
    <row r="107">
      <c r="A107" s="100" t="s">
        <v>9</v>
      </c>
      <c r="B107" s="34" t="s">
        <v>397</v>
      </c>
      <c r="C107" s="35">
        <v>2020.0</v>
      </c>
      <c r="D107" s="34">
        <v>2.0</v>
      </c>
      <c r="E107" s="34">
        <v>32.0</v>
      </c>
      <c r="F107" s="35">
        <v>1.15311414</v>
      </c>
    </row>
    <row r="108">
      <c r="A108" s="100" t="s">
        <v>10</v>
      </c>
      <c r="B108" s="34" t="s">
        <v>388</v>
      </c>
      <c r="C108" s="35">
        <v>2020.0</v>
      </c>
      <c r="D108" s="34">
        <v>2.0</v>
      </c>
      <c r="E108" s="34">
        <v>32.0</v>
      </c>
      <c r="F108" s="35">
        <v>30.1888581</v>
      </c>
    </row>
    <row r="109">
      <c r="A109" s="100" t="s">
        <v>11</v>
      </c>
      <c r="B109" s="34" t="s">
        <v>402</v>
      </c>
      <c r="C109" s="35">
        <v>2020.0</v>
      </c>
      <c r="D109" s="34">
        <v>2.0</v>
      </c>
      <c r="E109" s="34">
        <v>32.0</v>
      </c>
      <c r="F109" s="35">
        <v>5.22932517</v>
      </c>
    </row>
    <row r="110">
      <c r="A110" s="100" t="s">
        <v>12</v>
      </c>
      <c r="B110" s="34" t="s">
        <v>401</v>
      </c>
      <c r="C110" s="35">
        <v>2020.0</v>
      </c>
      <c r="D110" s="34">
        <v>2.0</v>
      </c>
      <c r="E110" s="34">
        <v>32.0</v>
      </c>
      <c r="F110" s="35">
        <v>0.02558862</v>
      </c>
    </row>
    <row r="111">
      <c r="A111" s="38">
        <v>10.0</v>
      </c>
      <c r="B111" s="34" t="s">
        <v>403</v>
      </c>
      <c r="C111" s="35">
        <v>2020.0</v>
      </c>
      <c r="D111" s="34">
        <v>2.0</v>
      </c>
      <c r="E111" s="34">
        <v>32.0</v>
      </c>
      <c r="F111" s="35">
        <v>11.1551241</v>
      </c>
    </row>
    <row r="112">
      <c r="A112" s="38">
        <v>11.0</v>
      </c>
      <c r="B112" s="34" t="s">
        <v>395</v>
      </c>
      <c r="C112" s="35">
        <v>2020.0</v>
      </c>
      <c r="D112" s="34">
        <v>2.0</v>
      </c>
      <c r="E112" s="34">
        <v>32.0</v>
      </c>
      <c r="F112" s="35">
        <v>2.82917812</v>
      </c>
    </row>
    <row r="113">
      <c r="A113" s="38">
        <v>12.0</v>
      </c>
      <c r="B113" s="34" t="s">
        <v>377</v>
      </c>
      <c r="C113" s="35">
        <v>2020.0</v>
      </c>
      <c r="D113" s="34">
        <v>2.0</v>
      </c>
      <c r="E113" s="34">
        <v>32.0</v>
      </c>
      <c r="F113" s="35">
        <v>28.4250797</v>
      </c>
    </row>
    <row r="114">
      <c r="A114" s="38">
        <v>13.0</v>
      </c>
      <c r="B114" s="34" t="s">
        <v>382</v>
      </c>
      <c r="C114" s="35">
        <v>2020.0</v>
      </c>
      <c r="D114" s="34">
        <v>2.0</v>
      </c>
      <c r="E114" s="34">
        <v>32.0</v>
      </c>
      <c r="F114" s="35">
        <v>15.5303404</v>
      </c>
    </row>
    <row r="115">
      <c r="A115" s="38">
        <v>14.0</v>
      </c>
      <c r="B115" s="34" t="s">
        <v>404</v>
      </c>
      <c r="C115" s="35">
        <v>2020.0</v>
      </c>
      <c r="D115" s="34">
        <v>2.0</v>
      </c>
      <c r="E115" s="34">
        <v>32.0</v>
      </c>
      <c r="F115" s="35">
        <v>0.83055511</v>
      </c>
    </row>
    <row r="116">
      <c r="A116" s="38">
        <v>15.0</v>
      </c>
      <c r="B116" s="34" t="s">
        <v>383</v>
      </c>
      <c r="C116" s="35">
        <v>2020.0</v>
      </c>
      <c r="D116" s="34">
        <v>2.0</v>
      </c>
      <c r="E116" s="34">
        <v>32.0</v>
      </c>
      <c r="F116" s="35">
        <v>4.31309376</v>
      </c>
    </row>
    <row r="117">
      <c r="A117" s="38">
        <v>16.0</v>
      </c>
      <c r="B117" s="34" t="s">
        <v>380</v>
      </c>
      <c r="C117" s="35">
        <v>2020.0</v>
      </c>
      <c r="D117" s="34">
        <v>2.0</v>
      </c>
      <c r="E117" s="34">
        <v>32.0</v>
      </c>
      <c r="F117" s="35">
        <v>10.6330516</v>
      </c>
    </row>
    <row r="118">
      <c r="A118" s="38">
        <v>17.0</v>
      </c>
      <c r="B118" s="34" t="s">
        <v>387</v>
      </c>
      <c r="C118" s="35">
        <v>2020.0</v>
      </c>
      <c r="D118" s="34">
        <v>2.0</v>
      </c>
      <c r="E118" s="34">
        <v>32.0</v>
      </c>
      <c r="F118" s="35">
        <v>2.51500081</v>
      </c>
    </row>
    <row r="119">
      <c r="A119" s="38">
        <v>18.0</v>
      </c>
      <c r="B119" s="34" t="s">
        <v>393</v>
      </c>
      <c r="C119" s="35">
        <v>2020.0</v>
      </c>
      <c r="D119" s="34">
        <v>2.0</v>
      </c>
      <c r="E119" s="34">
        <v>32.0</v>
      </c>
      <c r="F119" s="35">
        <v>10.4784168</v>
      </c>
    </row>
    <row r="120">
      <c r="A120" s="38">
        <v>19.0</v>
      </c>
      <c r="B120" s="34" t="s">
        <v>408</v>
      </c>
      <c r="C120" s="35">
        <v>2020.0</v>
      </c>
      <c r="D120" s="34">
        <v>2.0</v>
      </c>
      <c r="E120" s="34">
        <v>32.0</v>
      </c>
      <c r="F120" s="35">
        <v>1.94643585</v>
      </c>
    </row>
    <row r="121">
      <c r="A121" s="38">
        <v>20.0</v>
      </c>
      <c r="B121" s="34" t="s">
        <v>379</v>
      </c>
      <c r="C121" s="35">
        <v>2020.0</v>
      </c>
      <c r="D121" s="34">
        <v>2.0</v>
      </c>
      <c r="E121" s="34">
        <v>32.0</v>
      </c>
      <c r="F121" s="35">
        <v>30.3858662</v>
      </c>
    </row>
    <row r="122">
      <c r="A122" s="38">
        <v>21.0</v>
      </c>
      <c r="B122" s="34" t="s">
        <v>386</v>
      </c>
      <c r="C122" s="35">
        <v>2020.0</v>
      </c>
      <c r="D122" s="34">
        <v>2.0</v>
      </c>
      <c r="E122" s="34">
        <v>32.0</v>
      </c>
      <c r="F122" s="35">
        <v>8.87304838</v>
      </c>
    </row>
    <row r="123">
      <c r="A123" s="38">
        <v>22.0</v>
      </c>
      <c r="B123" s="34" t="s">
        <v>406</v>
      </c>
      <c r="C123" s="35">
        <v>2020.0</v>
      </c>
      <c r="D123" s="34">
        <v>2.0</v>
      </c>
      <c r="E123" s="34">
        <v>32.0</v>
      </c>
      <c r="F123" s="35">
        <v>0.79574651</v>
      </c>
    </row>
    <row r="124">
      <c r="A124" s="38">
        <v>23.0</v>
      </c>
      <c r="B124" s="34" t="s">
        <v>392</v>
      </c>
      <c r="C124" s="35">
        <v>2020.0</v>
      </c>
      <c r="D124" s="34">
        <v>2.0</v>
      </c>
      <c r="E124" s="34">
        <v>32.0</v>
      </c>
      <c r="F124" s="35">
        <v>8.47569339</v>
      </c>
    </row>
    <row r="125">
      <c r="A125" s="38">
        <v>24.0</v>
      </c>
      <c r="B125" s="34" t="s">
        <v>389</v>
      </c>
      <c r="C125" s="35">
        <v>2020.0</v>
      </c>
      <c r="D125" s="34">
        <v>2.0</v>
      </c>
      <c r="E125" s="34">
        <v>32.0</v>
      </c>
      <c r="F125" s="35">
        <v>22.0679266</v>
      </c>
    </row>
    <row r="126">
      <c r="A126" s="38">
        <v>25.0</v>
      </c>
      <c r="B126" s="34" t="s">
        <v>391</v>
      </c>
      <c r="C126" s="35">
        <v>2020.0</v>
      </c>
      <c r="D126" s="34">
        <v>2.0</v>
      </c>
      <c r="E126" s="34">
        <v>32.0</v>
      </c>
      <c r="F126" s="35">
        <v>7.97492116</v>
      </c>
    </row>
    <row r="127">
      <c r="A127" s="38">
        <v>26.0</v>
      </c>
      <c r="B127" s="34" t="s">
        <v>396</v>
      </c>
      <c r="C127" s="35">
        <v>2020.0</v>
      </c>
      <c r="D127" s="34">
        <v>2.0</v>
      </c>
      <c r="E127" s="34">
        <v>32.0</v>
      </c>
      <c r="F127" s="35">
        <v>6.92780593</v>
      </c>
    </row>
    <row r="128">
      <c r="A128" s="38">
        <v>27.0</v>
      </c>
      <c r="B128" s="34" t="s">
        <v>376</v>
      </c>
      <c r="C128" s="35">
        <v>2020.0</v>
      </c>
      <c r="D128" s="34">
        <v>2.0</v>
      </c>
      <c r="E128" s="34">
        <v>32.0</v>
      </c>
      <c r="F128" s="35">
        <v>31.0964538</v>
      </c>
    </row>
    <row r="129">
      <c r="A129" s="38">
        <v>28.0</v>
      </c>
      <c r="B129" s="34" t="s">
        <v>407</v>
      </c>
      <c r="C129" s="35">
        <v>2020.0</v>
      </c>
      <c r="D129" s="34">
        <v>2.0</v>
      </c>
      <c r="E129" s="34">
        <v>32.0</v>
      </c>
      <c r="F129" s="35">
        <v>7.70070445</v>
      </c>
    </row>
    <row r="130">
      <c r="A130" s="38">
        <v>29.0</v>
      </c>
      <c r="B130" s="34" t="s">
        <v>381</v>
      </c>
      <c r="C130" s="35">
        <v>2020.0</v>
      </c>
      <c r="D130" s="34">
        <v>2.0</v>
      </c>
      <c r="E130" s="34">
        <v>32.0</v>
      </c>
      <c r="F130" s="35">
        <v>2.20037481</v>
      </c>
    </row>
    <row r="131">
      <c r="A131" s="38">
        <v>30.0</v>
      </c>
      <c r="B131" s="34" t="s">
        <v>390</v>
      </c>
      <c r="C131" s="35">
        <v>2020.0</v>
      </c>
      <c r="D131" s="34">
        <v>2.0</v>
      </c>
      <c r="E131" s="34">
        <v>32.0</v>
      </c>
      <c r="F131" s="35">
        <v>21.990626</v>
      </c>
    </row>
    <row r="132">
      <c r="A132" s="38">
        <v>31.0</v>
      </c>
      <c r="B132" s="34" t="s">
        <v>398</v>
      </c>
      <c r="C132" s="35">
        <v>2020.0</v>
      </c>
      <c r="D132" s="34">
        <v>2.0</v>
      </c>
      <c r="E132" s="34">
        <v>32.0</v>
      </c>
      <c r="F132" s="35">
        <v>17.3892239</v>
      </c>
    </row>
    <row r="133">
      <c r="A133" s="38">
        <v>32.0</v>
      </c>
      <c r="B133" s="34" t="s">
        <v>399</v>
      </c>
      <c r="C133" s="35">
        <v>2020.0</v>
      </c>
      <c r="D133" s="34">
        <v>2.0</v>
      </c>
      <c r="E133" s="34">
        <v>32.0</v>
      </c>
      <c r="F133" s="35">
        <v>17.9097121</v>
      </c>
    </row>
    <row r="134">
      <c r="A134" s="100" t="s">
        <v>3</v>
      </c>
      <c r="B134" s="34" t="s">
        <v>400</v>
      </c>
      <c r="C134" s="35">
        <v>2022.0</v>
      </c>
      <c r="D134" s="34">
        <v>2.0</v>
      </c>
      <c r="E134" s="34">
        <v>32.0</v>
      </c>
      <c r="F134" s="35">
        <v>9.54971314</v>
      </c>
    </row>
    <row r="135">
      <c r="A135" s="100" t="s">
        <v>4</v>
      </c>
      <c r="B135" s="34" t="s">
        <v>378</v>
      </c>
      <c r="C135" s="35">
        <v>2022.0</v>
      </c>
      <c r="D135" s="34">
        <v>2.0</v>
      </c>
      <c r="E135" s="34">
        <v>32.0</v>
      </c>
      <c r="F135" s="35">
        <v>0.70956238</v>
      </c>
    </row>
    <row r="136">
      <c r="A136" s="100" t="s">
        <v>5</v>
      </c>
      <c r="B136" s="34" t="s">
        <v>384</v>
      </c>
      <c r="C136" s="35">
        <v>2022.0</v>
      </c>
      <c r="D136" s="34">
        <v>2.0</v>
      </c>
      <c r="E136" s="34">
        <v>32.0</v>
      </c>
      <c r="F136" s="35">
        <v>2.41216478</v>
      </c>
    </row>
    <row r="137">
      <c r="A137" s="100" t="s">
        <v>6</v>
      </c>
      <c r="B137" s="34" t="s">
        <v>394</v>
      </c>
      <c r="C137" s="35">
        <v>2022.0</v>
      </c>
      <c r="D137" s="34">
        <v>2.0</v>
      </c>
      <c r="E137" s="34">
        <v>32.0</v>
      </c>
      <c r="F137" s="35">
        <v>1.6009377</v>
      </c>
    </row>
    <row r="138">
      <c r="A138" s="100" t="s">
        <v>7</v>
      </c>
      <c r="B138" s="34" t="s">
        <v>385</v>
      </c>
      <c r="C138" s="35">
        <v>2022.0</v>
      </c>
      <c r="D138" s="34">
        <v>2.0</v>
      </c>
      <c r="E138" s="34">
        <v>32.0</v>
      </c>
      <c r="F138" s="35">
        <v>18.216038</v>
      </c>
    </row>
    <row r="139">
      <c r="A139" s="100" t="s">
        <v>8</v>
      </c>
      <c r="B139" s="34" t="s">
        <v>405</v>
      </c>
      <c r="C139" s="35">
        <v>2022.0</v>
      </c>
      <c r="D139" s="34">
        <v>2.0</v>
      </c>
      <c r="E139" s="34">
        <v>32.0</v>
      </c>
      <c r="F139" s="35">
        <v>4.23305522</v>
      </c>
    </row>
    <row r="140">
      <c r="A140" s="100" t="s">
        <v>9</v>
      </c>
      <c r="B140" s="34" t="s">
        <v>397</v>
      </c>
      <c r="C140" s="35">
        <v>2022.0</v>
      </c>
      <c r="D140" s="34">
        <v>2.0</v>
      </c>
      <c r="E140" s="34">
        <v>32.0</v>
      </c>
      <c r="F140" s="35">
        <v>0.91382863</v>
      </c>
    </row>
    <row r="141">
      <c r="A141" s="100" t="s">
        <v>10</v>
      </c>
      <c r="B141" s="34" t="s">
        <v>388</v>
      </c>
      <c r="C141" s="35">
        <v>2022.0</v>
      </c>
      <c r="D141" s="34">
        <v>2.0</v>
      </c>
      <c r="E141" s="34">
        <v>32.0</v>
      </c>
      <c r="F141" s="35">
        <v>32.2980157</v>
      </c>
    </row>
    <row r="142">
      <c r="A142" s="100" t="s">
        <v>11</v>
      </c>
      <c r="B142" s="34" t="s">
        <v>402</v>
      </c>
      <c r="C142" s="35">
        <v>2022.0</v>
      </c>
      <c r="D142" s="34">
        <v>2.0</v>
      </c>
      <c r="E142" s="34">
        <v>32.0</v>
      </c>
      <c r="F142" s="35">
        <v>5.33736145</v>
      </c>
    </row>
    <row r="143">
      <c r="A143" s="100" t="s">
        <v>12</v>
      </c>
      <c r="B143" s="34" t="s">
        <v>401</v>
      </c>
      <c r="C143" s="35">
        <v>2022.0</v>
      </c>
      <c r="D143" s="34">
        <v>2.0</v>
      </c>
      <c r="E143" s="34">
        <v>32.0</v>
      </c>
      <c r="F143" s="35">
        <v>0.04207316</v>
      </c>
    </row>
    <row r="144">
      <c r="A144" s="38">
        <v>10.0</v>
      </c>
      <c r="B144" s="34" t="s">
        <v>403</v>
      </c>
      <c r="C144" s="35">
        <v>2022.0</v>
      </c>
      <c r="D144" s="34">
        <v>2.0</v>
      </c>
      <c r="E144" s="34">
        <v>32.0</v>
      </c>
      <c r="F144" s="35">
        <v>12.8238216</v>
      </c>
    </row>
    <row r="145">
      <c r="A145" s="38">
        <v>11.0</v>
      </c>
      <c r="B145" s="34" t="s">
        <v>395</v>
      </c>
      <c r="C145" s="35">
        <v>2022.0</v>
      </c>
      <c r="D145" s="34">
        <v>2.0</v>
      </c>
      <c r="E145" s="34">
        <v>32.0</v>
      </c>
      <c r="F145" s="35">
        <v>2.55677151</v>
      </c>
    </row>
    <row r="146">
      <c r="A146" s="38">
        <v>12.0</v>
      </c>
      <c r="B146" s="34" t="s">
        <v>377</v>
      </c>
      <c r="C146" s="35">
        <v>2022.0</v>
      </c>
      <c r="D146" s="34">
        <v>2.0</v>
      </c>
      <c r="E146" s="34">
        <v>32.0</v>
      </c>
      <c r="F146" s="35">
        <v>31.0554898</v>
      </c>
    </row>
    <row r="147">
      <c r="A147" s="38">
        <v>13.0</v>
      </c>
      <c r="B147" s="34" t="s">
        <v>382</v>
      </c>
      <c r="C147" s="35">
        <v>2022.0</v>
      </c>
      <c r="D147" s="34">
        <v>2.0</v>
      </c>
      <c r="E147" s="34">
        <v>32.0</v>
      </c>
      <c r="F147" s="35">
        <v>15.7406966</v>
      </c>
    </row>
    <row r="148">
      <c r="A148" s="38">
        <v>14.0</v>
      </c>
      <c r="B148" s="34" t="s">
        <v>404</v>
      </c>
      <c r="C148" s="35">
        <v>2022.0</v>
      </c>
      <c r="D148" s="34">
        <v>2.0</v>
      </c>
      <c r="E148" s="34">
        <v>32.0</v>
      </c>
      <c r="F148" s="35">
        <v>0.88232997</v>
      </c>
    </row>
    <row r="149">
      <c r="A149" s="38">
        <v>15.0</v>
      </c>
      <c r="B149" s="34" t="s">
        <v>383</v>
      </c>
      <c r="C149" s="35">
        <v>2022.0</v>
      </c>
      <c r="D149" s="34">
        <v>2.0</v>
      </c>
      <c r="E149" s="34">
        <v>32.0</v>
      </c>
      <c r="F149" s="35">
        <v>4.39147411</v>
      </c>
    </row>
    <row r="150">
      <c r="A150" s="38">
        <v>16.0</v>
      </c>
      <c r="B150" s="34" t="s">
        <v>380</v>
      </c>
      <c r="C150" s="35">
        <v>2022.0</v>
      </c>
      <c r="D150" s="34">
        <v>2.0</v>
      </c>
      <c r="E150" s="34">
        <v>32.0</v>
      </c>
      <c r="F150" s="35">
        <v>6.48564025</v>
      </c>
    </row>
    <row r="151">
      <c r="A151" s="38">
        <v>17.0</v>
      </c>
      <c r="B151" s="34" t="s">
        <v>387</v>
      </c>
      <c r="C151" s="35">
        <v>2022.0</v>
      </c>
      <c r="D151" s="34">
        <v>2.0</v>
      </c>
      <c r="E151" s="34">
        <v>32.0</v>
      </c>
      <c r="F151" s="35">
        <v>2.07987778</v>
      </c>
    </row>
    <row r="152">
      <c r="A152" s="38">
        <v>18.0</v>
      </c>
      <c r="B152" s="34" t="s">
        <v>393</v>
      </c>
      <c r="C152" s="35">
        <v>2022.0</v>
      </c>
      <c r="D152" s="34">
        <v>2.0</v>
      </c>
      <c r="E152" s="34">
        <v>32.0</v>
      </c>
      <c r="F152" s="35">
        <v>11.2136317</v>
      </c>
    </row>
    <row r="153">
      <c r="A153" s="38">
        <v>19.0</v>
      </c>
      <c r="B153" s="34" t="s">
        <v>408</v>
      </c>
      <c r="C153" s="35">
        <v>2022.0</v>
      </c>
      <c r="D153" s="34">
        <v>2.0</v>
      </c>
      <c r="E153" s="34">
        <v>32.0</v>
      </c>
      <c r="F153" s="35">
        <v>2.66756415</v>
      </c>
    </row>
    <row r="154">
      <c r="A154" s="38">
        <v>20.0</v>
      </c>
      <c r="B154" s="34" t="s">
        <v>379</v>
      </c>
      <c r="C154" s="35">
        <v>2022.0</v>
      </c>
      <c r="D154" s="34">
        <v>2.0</v>
      </c>
      <c r="E154" s="34">
        <v>32.0</v>
      </c>
      <c r="F154" s="35">
        <v>28.1798231</v>
      </c>
    </row>
    <row r="155">
      <c r="A155" s="38">
        <v>21.0</v>
      </c>
      <c r="B155" s="34" t="s">
        <v>386</v>
      </c>
      <c r="C155" s="35">
        <v>2022.0</v>
      </c>
      <c r="D155" s="34">
        <v>2.0</v>
      </c>
      <c r="E155" s="34">
        <v>32.0</v>
      </c>
      <c r="F155" s="35">
        <v>10.2738717</v>
      </c>
    </row>
    <row r="156">
      <c r="A156" s="38">
        <v>22.0</v>
      </c>
      <c r="B156" s="34" t="s">
        <v>406</v>
      </c>
      <c r="C156" s="35">
        <v>2022.0</v>
      </c>
      <c r="D156" s="34">
        <v>2.0</v>
      </c>
      <c r="E156" s="34">
        <v>32.0</v>
      </c>
      <c r="F156" s="35">
        <v>1.42099578</v>
      </c>
    </row>
    <row r="157">
      <c r="A157" s="38">
        <v>23.0</v>
      </c>
      <c r="B157" s="34" t="s">
        <v>392</v>
      </c>
      <c r="C157" s="35">
        <v>2022.0</v>
      </c>
      <c r="D157" s="34">
        <v>2.0</v>
      </c>
      <c r="E157" s="34">
        <v>32.0</v>
      </c>
      <c r="F157" s="35">
        <v>8.80794668</v>
      </c>
    </row>
    <row r="158">
      <c r="A158" s="38">
        <v>24.0</v>
      </c>
      <c r="B158" s="34" t="s">
        <v>389</v>
      </c>
      <c r="C158" s="35">
        <v>2022.0</v>
      </c>
      <c r="D158" s="34">
        <v>2.0</v>
      </c>
      <c r="E158" s="34">
        <v>32.0</v>
      </c>
      <c r="F158" s="35">
        <v>21.8350725</v>
      </c>
    </row>
    <row r="159">
      <c r="A159" s="38">
        <v>25.0</v>
      </c>
      <c r="B159" s="34" t="s">
        <v>391</v>
      </c>
      <c r="C159" s="35">
        <v>2022.0</v>
      </c>
      <c r="D159" s="34">
        <v>2.0</v>
      </c>
      <c r="E159" s="34">
        <v>32.0</v>
      </c>
      <c r="F159" s="35">
        <v>6.59567723</v>
      </c>
    </row>
    <row r="160">
      <c r="A160" s="38">
        <v>26.0</v>
      </c>
      <c r="B160" s="34" t="s">
        <v>396</v>
      </c>
      <c r="C160" s="35">
        <v>2022.0</v>
      </c>
      <c r="D160" s="34">
        <v>2.0</v>
      </c>
      <c r="E160" s="34">
        <v>32.0</v>
      </c>
      <c r="F160" s="35">
        <v>5.99937644</v>
      </c>
    </row>
    <row r="161">
      <c r="A161" s="38">
        <v>27.0</v>
      </c>
      <c r="B161" s="34" t="s">
        <v>376</v>
      </c>
      <c r="C161" s="35">
        <v>2022.0</v>
      </c>
      <c r="D161" s="34">
        <v>2.0</v>
      </c>
      <c r="E161" s="34">
        <v>32.0</v>
      </c>
      <c r="F161" s="35">
        <v>30.6883853</v>
      </c>
    </row>
    <row r="162">
      <c r="A162" s="38">
        <v>28.0</v>
      </c>
      <c r="B162" s="34" t="s">
        <v>407</v>
      </c>
      <c r="C162" s="35">
        <v>2022.0</v>
      </c>
      <c r="D162" s="34">
        <v>2.0</v>
      </c>
      <c r="E162" s="34">
        <v>32.0</v>
      </c>
      <c r="F162" s="35">
        <v>7.28364004</v>
      </c>
    </row>
    <row r="163">
      <c r="A163" s="38">
        <v>29.0</v>
      </c>
      <c r="B163" s="34" t="s">
        <v>381</v>
      </c>
      <c r="C163" s="35">
        <v>2022.0</v>
      </c>
      <c r="D163" s="34">
        <v>2.0</v>
      </c>
      <c r="E163" s="34">
        <v>32.0</v>
      </c>
      <c r="F163" s="35">
        <v>1.8072389</v>
      </c>
    </row>
    <row r="164">
      <c r="A164" s="38">
        <v>30.0</v>
      </c>
      <c r="B164" s="34" t="s">
        <v>390</v>
      </c>
      <c r="C164" s="35">
        <v>2022.0</v>
      </c>
      <c r="D164" s="34">
        <v>2.0</v>
      </c>
      <c r="E164" s="34">
        <v>32.0</v>
      </c>
      <c r="F164" s="35">
        <v>22.2197886</v>
      </c>
    </row>
    <row r="165">
      <c r="A165" s="38">
        <v>31.0</v>
      </c>
      <c r="B165" s="34" t="s">
        <v>398</v>
      </c>
      <c r="C165" s="35">
        <v>2022.0</v>
      </c>
      <c r="D165" s="34">
        <v>2.0</v>
      </c>
      <c r="E165" s="34">
        <v>32.0</v>
      </c>
      <c r="F165" s="35">
        <v>14.8404902</v>
      </c>
    </row>
    <row r="166">
      <c r="A166" s="38">
        <v>32.0</v>
      </c>
      <c r="B166" s="34" t="s">
        <v>399</v>
      </c>
      <c r="C166" s="35">
        <v>2022.0</v>
      </c>
      <c r="D166" s="34">
        <v>2.0</v>
      </c>
      <c r="E166" s="34">
        <v>32.0</v>
      </c>
      <c r="F166" s="35">
        <v>14.5099232</v>
      </c>
    </row>
  </sheetData>
  <autoFilter ref="$A$1:$F$166">
    <sortState ref="A1:F166">
      <sortCondition ref="A1:A166"/>
      <sortCondition ref="C1:C166"/>
      <sortCondition ref="F1:F166"/>
    </sortState>
  </autoFilter>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2013.0</v>
      </c>
      <c r="D2" s="9" t="s">
        <v>5</v>
      </c>
      <c r="E2" s="9" t="s">
        <v>36</v>
      </c>
      <c r="F2" s="112">
        <v>40.1</v>
      </c>
    </row>
    <row r="3">
      <c r="A3" s="49" t="s">
        <v>4</v>
      </c>
      <c r="B3" s="23" t="s">
        <v>378</v>
      </c>
      <c r="C3" s="7">
        <v>2013.0</v>
      </c>
      <c r="D3" s="9" t="s">
        <v>5</v>
      </c>
      <c r="E3" s="9" t="s">
        <v>36</v>
      </c>
      <c r="F3" s="113">
        <v>72.4</v>
      </c>
    </row>
    <row r="4">
      <c r="A4" s="23" t="s">
        <v>5</v>
      </c>
      <c r="B4" s="23" t="s">
        <v>384</v>
      </c>
      <c r="C4" s="7">
        <v>2013.0</v>
      </c>
      <c r="D4" s="9" t="s">
        <v>5</v>
      </c>
      <c r="E4" s="9" t="s">
        <v>36</v>
      </c>
      <c r="F4" s="113">
        <v>50.7</v>
      </c>
    </row>
    <row r="5">
      <c r="A5" s="23" t="s">
        <v>6</v>
      </c>
      <c r="B5" s="23" t="s">
        <v>394</v>
      </c>
      <c r="C5" s="7">
        <v>2013.0</v>
      </c>
      <c r="D5" s="9" t="s">
        <v>5</v>
      </c>
      <c r="E5" s="9" t="s">
        <v>36</v>
      </c>
      <c r="F5" s="113">
        <v>50.9</v>
      </c>
    </row>
    <row r="6">
      <c r="A6" s="23" t="s">
        <v>7</v>
      </c>
      <c r="B6" s="23" t="s">
        <v>385</v>
      </c>
      <c r="C6" s="7">
        <v>2013.0</v>
      </c>
      <c r="D6" s="9" t="s">
        <v>5</v>
      </c>
      <c r="E6" s="9" t="s">
        <v>36</v>
      </c>
      <c r="F6" s="113">
        <v>33.7</v>
      </c>
    </row>
    <row r="7">
      <c r="A7" s="23" t="s">
        <v>8</v>
      </c>
      <c r="B7" s="23" t="s">
        <v>405</v>
      </c>
      <c r="C7" s="7">
        <v>2013.0</v>
      </c>
      <c r="D7" s="9" t="s">
        <v>5</v>
      </c>
      <c r="E7" s="9" t="s">
        <v>36</v>
      </c>
      <c r="F7" s="113">
        <v>47.4</v>
      </c>
    </row>
    <row r="8">
      <c r="A8" s="23" t="s">
        <v>9</v>
      </c>
      <c r="B8" s="23" t="s">
        <v>397</v>
      </c>
      <c r="C8" s="7">
        <v>2013.0</v>
      </c>
      <c r="D8" s="9" t="s">
        <v>5</v>
      </c>
      <c r="E8" s="9" t="s">
        <v>36</v>
      </c>
      <c r="F8" s="113">
        <v>66.8</v>
      </c>
    </row>
    <row r="9">
      <c r="A9" s="23" t="s">
        <v>10</v>
      </c>
      <c r="B9" s="23" t="s">
        <v>388</v>
      </c>
      <c r="C9" s="7">
        <v>2013.0</v>
      </c>
      <c r="D9" s="9" t="s">
        <v>5</v>
      </c>
      <c r="E9" s="9" t="s">
        <v>36</v>
      </c>
      <c r="F9" s="113">
        <v>36.5</v>
      </c>
    </row>
    <row r="10">
      <c r="A10" s="23" t="s">
        <v>11</v>
      </c>
      <c r="B10" s="23" t="s">
        <v>402</v>
      </c>
      <c r="C10" s="7">
        <v>2013.0</v>
      </c>
      <c r="D10" s="9" t="s">
        <v>5</v>
      </c>
      <c r="E10" s="9" t="s">
        <v>36</v>
      </c>
      <c r="F10" s="113">
        <v>43.5</v>
      </c>
    </row>
    <row r="11">
      <c r="A11" s="23" t="s">
        <v>12</v>
      </c>
      <c r="B11" s="23" t="s">
        <v>401</v>
      </c>
      <c r="C11" s="7">
        <v>2013.0</v>
      </c>
      <c r="D11" s="9" t="s">
        <v>5</v>
      </c>
      <c r="E11" s="9" t="s">
        <v>36</v>
      </c>
      <c r="F11" s="113">
        <v>34.0</v>
      </c>
    </row>
    <row r="12">
      <c r="A12" s="23" t="s">
        <v>13</v>
      </c>
      <c r="B12" s="23" t="s">
        <v>403</v>
      </c>
      <c r="C12" s="7">
        <v>2013.0</v>
      </c>
      <c r="D12" s="9" t="s">
        <v>5</v>
      </c>
      <c r="E12" s="9" t="s">
        <v>36</v>
      </c>
      <c r="F12" s="113">
        <v>55.6</v>
      </c>
    </row>
    <row r="13">
      <c r="A13" s="23" t="s">
        <v>14</v>
      </c>
      <c r="B13" s="23" t="s">
        <v>395</v>
      </c>
      <c r="C13" s="7">
        <v>2013.0</v>
      </c>
      <c r="D13" s="9" t="s">
        <v>5</v>
      </c>
      <c r="E13" s="9" t="s">
        <v>36</v>
      </c>
      <c r="F13" s="113">
        <v>41.2</v>
      </c>
    </row>
    <row r="14">
      <c r="A14" s="23" t="s">
        <v>15</v>
      </c>
      <c r="B14" s="23" t="s">
        <v>377</v>
      </c>
      <c r="C14" s="7">
        <v>2013.0</v>
      </c>
      <c r="D14" s="9" t="s">
        <v>5</v>
      </c>
      <c r="E14" s="9" t="s">
        <v>36</v>
      </c>
      <c r="F14" s="113">
        <v>45.8</v>
      </c>
    </row>
    <row r="15">
      <c r="A15" s="23" t="s">
        <v>16</v>
      </c>
      <c r="B15" s="23" t="s">
        <v>382</v>
      </c>
      <c r="C15" s="7">
        <v>2013.0</v>
      </c>
      <c r="D15" s="9" t="s">
        <v>5</v>
      </c>
      <c r="E15" s="9" t="s">
        <v>36</v>
      </c>
      <c r="F15" s="113">
        <v>55.5</v>
      </c>
    </row>
    <row r="16">
      <c r="A16" s="23" t="s">
        <v>17</v>
      </c>
      <c r="B16" s="23" t="s">
        <v>404</v>
      </c>
      <c r="C16" s="7">
        <v>2013.0</v>
      </c>
      <c r="D16" s="9" t="s">
        <v>5</v>
      </c>
      <c r="E16" s="9" t="s">
        <v>36</v>
      </c>
      <c r="F16" s="113">
        <v>39.6</v>
      </c>
    </row>
    <row r="17">
      <c r="A17" s="23" t="s">
        <v>18</v>
      </c>
      <c r="B17" s="23" t="s">
        <v>383</v>
      </c>
      <c r="C17" s="7">
        <v>2013.0</v>
      </c>
      <c r="D17" s="9" t="s">
        <v>5</v>
      </c>
      <c r="E17" s="9" t="s">
        <v>36</v>
      </c>
      <c r="F17" s="113">
        <v>22.7</v>
      </c>
    </row>
    <row r="18">
      <c r="A18" s="23" t="s">
        <v>19</v>
      </c>
      <c r="B18" s="23" t="s">
        <v>380</v>
      </c>
      <c r="C18" s="7">
        <v>2013.0</v>
      </c>
      <c r="D18" s="9" t="s">
        <v>5</v>
      </c>
      <c r="E18" s="9" t="s">
        <v>36</v>
      </c>
      <c r="F18" s="113">
        <v>39.5</v>
      </c>
    </row>
    <row r="19">
      <c r="A19" s="23" t="s">
        <v>20</v>
      </c>
      <c r="B19" s="23" t="s">
        <v>387</v>
      </c>
      <c r="C19" s="7">
        <v>2013.0</v>
      </c>
      <c r="D19" s="9" t="s">
        <v>5</v>
      </c>
      <c r="E19" s="9" t="s">
        <v>36</v>
      </c>
      <c r="F19" s="113">
        <v>37.4</v>
      </c>
    </row>
    <row r="20">
      <c r="A20" s="23" t="s">
        <v>21</v>
      </c>
      <c r="B20" s="23" t="s">
        <v>393</v>
      </c>
      <c r="C20" s="7">
        <v>2013.0</v>
      </c>
      <c r="D20" s="9" t="s">
        <v>5</v>
      </c>
      <c r="E20" s="9" t="s">
        <v>36</v>
      </c>
      <c r="F20" s="113">
        <v>54.2</v>
      </c>
    </row>
    <row r="21">
      <c r="A21" s="23" t="s">
        <v>22</v>
      </c>
      <c r="B21" s="23" t="s">
        <v>408</v>
      </c>
      <c r="C21" s="7">
        <v>2013.0</v>
      </c>
      <c r="D21" s="9" t="s">
        <v>5</v>
      </c>
      <c r="E21" s="9" t="s">
        <v>36</v>
      </c>
      <c r="F21" s="113">
        <v>51.9</v>
      </c>
    </row>
    <row r="22">
      <c r="A22" s="23" t="s">
        <v>23</v>
      </c>
      <c r="B22" s="23" t="s">
        <v>379</v>
      </c>
      <c r="C22" s="7">
        <v>2013.0</v>
      </c>
      <c r="D22" s="9" t="s">
        <v>5</v>
      </c>
      <c r="E22" s="9" t="s">
        <v>36</v>
      </c>
      <c r="F22" s="113">
        <v>37.3</v>
      </c>
    </row>
    <row r="23">
      <c r="A23" s="23" t="s">
        <v>24</v>
      </c>
      <c r="B23" s="23" t="s">
        <v>386</v>
      </c>
      <c r="C23" s="7">
        <v>2013.0</v>
      </c>
      <c r="D23" s="9" t="s">
        <v>5</v>
      </c>
      <c r="E23" s="9" t="s">
        <v>36</v>
      </c>
      <c r="F23" s="113">
        <v>34.9</v>
      </c>
    </row>
    <row r="24">
      <c r="A24" s="23" t="s">
        <v>25</v>
      </c>
      <c r="B24" s="23" t="s">
        <v>406</v>
      </c>
      <c r="C24" s="7">
        <v>2013.0</v>
      </c>
      <c r="D24" s="9" t="s">
        <v>5</v>
      </c>
      <c r="E24" s="9" t="s">
        <v>36</v>
      </c>
      <c r="F24" s="113">
        <v>60.7</v>
      </c>
    </row>
    <row r="25">
      <c r="A25" s="23" t="s">
        <v>26</v>
      </c>
      <c r="B25" s="23" t="s">
        <v>392</v>
      </c>
      <c r="C25" s="7">
        <v>2013.0</v>
      </c>
      <c r="D25" s="9" t="s">
        <v>5</v>
      </c>
      <c r="E25" s="9" t="s">
        <v>36</v>
      </c>
      <c r="F25" s="113">
        <v>48.6</v>
      </c>
    </row>
    <row r="26">
      <c r="A26" s="23" t="s">
        <v>27</v>
      </c>
      <c r="B26" s="23" t="s">
        <v>389</v>
      </c>
      <c r="C26" s="7">
        <v>2013.0</v>
      </c>
      <c r="D26" s="9" t="s">
        <v>5</v>
      </c>
      <c r="E26" s="9" t="s">
        <v>36</v>
      </c>
      <c r="F26" s="113">
        <v>42.8</v>
      </c>
    </row>
    <row r="27">
      <c r="A27" s="23" t="s">
        <v>28</v>
      </c>
      <c r="B27" s="23" t="s">
        <v>391</v>
      </c>
      <c r="C27" s="7">
        <v>2013.0</v>
      </c>
      <c r="D27" s="9" t="s">
        <v>5</v>
      </c>
      <c r="E27" s="9" t="s">
        <v>36</v>
      </c>
      <c r="F27" s="113">
        <v>54.8</v>
      </c>
    </row>
    <row r="28">
      <c r="A28" s="23" t="s">
        <v>29</v>
      </c>
      <c r="B28" s="23" t="s">
        <v>396</v>
      </c>
      <c r="C28" s="7">
        <v>2013.0</v>
      </c>
      <c r="D28" s="9" t="s">
        <v>5</v>
      </c>
      <c r="E28" s="9" t="s">
        <v>36</v>
      </c>
      <c r="F28" s="113">
        <v>54.8</v>
      </c>
    </row>
    <row r="29">
      <c r="A29" s="23" t="s">
        <v>30</v>
      </c>
      <c r="B29" s="23" t="s">
        <v>376</v>
      </c>
      <c r="C29" s="7">
        <v>2013.0</v>
      </c>
      <c r="D29" s="9" t="s">
        <v>5</v>
      </c>
      <c r="E29" s="9" t="s">
        <v>36</v>
      </c>
      <c r="F29" s="113">
        <v>29.1</v>
      </c>
    </row>
    <row r="30">
      <c r="A30" s="23" t="s">
        <v>31</v>
      </c>
      <c r="B30" s="23" t="s">
        <v>407</v>
      </c>
      <c r="C30" s="7">
        <v>2013.0</v>
      </c>
      <c r="D30" s="9" t="s">
        <v>5</v>
      </c>
      <c r="E30" s="9" t="s">
        <v>36</v>
      </c>
      <c r="F30" s="113">
        <v>43.8</v>
      </c>
    </row>
    <row r="31">
      <c r="A31" s="23" t="s">
        <v>32</v>
      </c>
      <c r="B31" s="23" t="s">
        <v>381</v>
      </c>
      <c r="C31" s="7">
        <v>2013.0</v>
      </c>
      <c r="D31" s="9" t="s">
        <v>5</v>
      </c>
      <c r="E31" s="9" t="s">
        <v>36</v>
      </c>
      <c r="F31" s="113">
        <v>45.2</v>
      </c>
    </row>
    <row r="32">
      <c r="A32" s="23" t="s">
        <v>33</v>
      </c>
      <c r="B32" s="23" t="s">
        <v>390</v>
      </c>
      <c r="C32" s="7">
        <v>2013.0</v>
      </c>
      <c r="D32" s="9" t="s">
        <v>5</v>
      </c>
      <c r="E32" s="9" t="s">
        <v>36</v>
      </c>
      <c r="F32" s="113">
        <v>43.8</v>
      </c>
    </row>
    <row r="33">
      <c r="A33" s="23" t="s">
        <v>34</v>
      </c>
      <c r="B33" s="23" t="s">
        <v>398</v>
      </c>
      <c r="C33" s="7">
        <v>2013.0</v>
      </c>
      <c r="D33" s="9" t="s">
        <v>5</v>
      </c>
      <c r="E33" s="9" t="s">
        <v>36</v>
      </c>
      <c r="F33" s="113">
        <v>60.8</v>
      </c>
    </row>
    <row r="34">
      <c r="A34" s="23" t="s">
        <v>35</v>
      </c>
      <c r="B34" s="23" t="s">
        <v>399</v>
      </c>
      <c r="C34" s="7">
        <v>2013.0</v>
      </c>
      <c r="D34" s="9" t="s">
        <v>5</v>
      </c>
      <c r="E34" s="9" t="s">
        <v>36</v>
      </c>
      <c r="F34" s="113">
        <v>53.4</v>
      </c>
    </row>
    <row r="35">
      <c r="A35" s="49" t="s">
        <v>3</v>
      </c>
      <c r="B35" s="23" t="s">
        <v>400</v>
      </c>
      <c r="C35" s="7">
        <v>2015.0</v>
      </c>
      <c r="D35" s="9" t="s">
        <v>5</v>
      </c>
      <c r="E35" s="9" t="s">
        <v>36</v>
      </c>
      <c r="F35" s="112">
        <v>38.0</v>
      </c>
    </row>
    <row r="36">
      <c r="A36" s="49" t="s">
        <v>4</v>
      </c>
      <c r="B36" s="23" t="s">
        <v>378</v>
      </c>
      <c r="C36" s="7">
        <v>2015.0</v>
      </c>
      <c r="D36" s="9" t="s">
        <v>5</v>
      </c>
      <c r="E36" s="9" t="s">
        <v>36</v>
      </c>
      <c r="F36" s="113">
        <v>66.3</v>
      </c>
    </row>
    <row r="37">
      <c r="A37" s="23" t="s">
        <v>5</v>
      </c>
      <c r="B37" s="23" t="s">
        <v>384</v>
      </c>
      <c r="C37" s="7">
        <v>2015.0</v>
      </c>
      <c r="D37" s="9" t="s">
        <v>5</v>
      </c>
      <c r="E37" s="9" t="s">
        <v>36</v>
      </c>
      <c r="F37" s="113">
        <v>46.2</v>
      </c>
    </row>
    <row r="38">
      <c r="A38" s="23" t="s">
        <v>6</v>
      </c>
      <c r="B38" s="23" t="s">
        <v>394</v>
      </c>
      <c r="C38" s="7">
        <v>2015.0</v>
      </c>
      <c r="D38" s="9" t="s">
        <v>5</v>
      </c>
      <c r="E38" s="9" t="s">
        <v>36</v>
      </c>
      <c r="F38" s="113">
        <v>37.3</v>
      </c>
    </row>
    <row r="39">
      <c r="A39" s="23" t="s">
        <v>7</v>
      </c>
      <c r="B39" s="23" t="s">
        <v>385</v>
      </c>
      <c r="C39" s="7">
        <v>2015.0</v>
      </c>
      <c r="D39" s="9" t="s">
        <v>5</v>
      </c>
      <c r="E39" s="9" t="s">
        <v>36</v>
      </c>
      <c r="F39" s="113">
        <v>31.3</v>
      </c>
    </row>
    <row r="40">
      <c r="A40" s="23" t="s">
        <v>8</v>
      </c>
      <c r="B40" s="23" t="s">
        <v>405</v>
      </c>
      <c r="C40" s="7">
        <v>2015.0</v>
      </c>
      <c r="D40" s="9" t="s">
        <v>5</v>
      </c>
      <c r="E40" s="9" t="s">
        <v>36</v>
      </c>
      <c r="F40" s="113">
        <v>51.4</v>
      </c>
    </row>
    <row r="41">
      <c r="A41" s="23" t="s">
        <v>9</v>
      </c>
      <c r="B41" s="23" t="s">
        <v>397</v>
      </c>
      <c r="C41" s="7">
        <v>2015.0</v>
      </c>
      <c r="D41" s="9" t="s">
        <v>5</v>
      </c>
      <c r="E41" s="9" t="s">
        <v>36</v>
      </c>
      <c r="F41" s="113">
        <v>53.0</v>
      </c>
    </row>
    <row r="42">
      <c r="A42" s="23" t="s">
        <v>10</v>
      </c>
      <c r="B42" s="23" t="s">
        <v>388</v>
      </c>
      <c r="C42" s="7">
        <v>2015.0</v>
      </c>
      <c r="D42" s="9" t="s">
        <v>5</v>
      </c>
      <c r="E42" s="9" t="s">
        <v>36</v>
      </c>
      <c r="F42" s="113">
        <v>25.9</v>
      </c>
    </row>
    <row r="43">
      <c r="A43" s="23" t="s">
        <v>11</v>
      </c>
      <c r="B43" s="23" t="s">
        <v>402</v>
      </c>
      <c r="C43" s="7">
        <v>2015.0</v>
      </c>
      <c r="D43" s="9" t="s">
        <v>5</v>
      </c>
      <c r="E43" s="9" t="s">
        <v>36</v>
      </c>
      <c r="F43" s="113">
        <v>42.8</v>
      </c>
    </row>
    <row r="44">
      <c r="A44" s="23" t="s">
        <v>12</v>
      </c>
      <c r="B44" s="23" t="s">
        <v>401</v>
      </c>
      <c r="C44" s="7">
        <v>2015.0</v>
      </c>
      <c r="D44" s="9" t="s">
        <v>5</v>
      </c>
      <c r="E44" s="9" t="s">
        <v>36</v>
      </c>
      <c r="F44" s="113">
        <v>35.0</v>
      </c>
    </row>
    <row r="45">
      <c r="A45" s="23" t="s">
        <v>13</v>
      </c>
      <c r="B45" s="23" t="s">
        <v>403</v>
      </c>
      <c r="C45" s="7">
        <v>2015.0</v>
      </c>
      <c r="D45" s="9" t="s">
        <v>5</v>
      </c>
      <c r="E45" s="9" t="s">
        <v>36</v>
      </c>
      <c r="F45" s="113">
        <v>50.2</v>
      </c>
    </row>
    <row r="46">
      <c r="A46" s="23" t="s">
        <v>14</v>
      </c>
      <c r="B46" s="23" t="s">
        <v>395</v>
      </c>
      <c r="C46" s="7">
        <v>2015.0</v>
      </c>
      <c r="D46" s="9" t="s">
        <v>5</v>
      </c>
      <c r="E46" s="9" t="s">
        <v>36</v>
      </c>
      <c r="F46" s="113">
        <v>40.9</v>
      </c>
    </row>
    <row r="47">
      <c r="A47" s="23" t="s">
        <v>15</v>
      </c>
      <c r="B47" s="23" t="s">
        <v>377</v>
      </c>
      <c r="C47" s="7">
        <v>2015.0</v>
      </c>
      <c r="D47" s="9" t="s">
        <v>5</v>
      </c>
      <c r="E47" s="9" t="s">
        <v>36</v>
      </c>
      <c r="F47" s="113">
        <v>30.0</v>
      </c>
    </row>
    <row r="48">
      <c r="A48" s="23" t="s">
        <v>16</v>
      </c>
      <c r="B48" s="23" t="s">
        <v>382</v>
      </c>
      <c r="C48" s="7">
        <v>2015.0</v>
      </c>
      <c r="D48" s="9" t="s">
        <v>5</v>
      </c>
      <c r="E48" s="9" t="s">
        <v>36</v>
      </c>
      <c r="F48" s="113">
        <v>51.4</v>
      </c>
    </row>
    <row r="49">
      <c r="A49" s="23" t="s">
        <v>17</v>
      </c>
      <c r="B49" s="23" t="s">
        <v>404</v>
      </c>
      <c r="C49" s="7">
        <v>2015.0</v>
      </c>
      <c r="D49" s="9" t="s">
        <v>5</v>
      </c>
      <c r="E49" s="9" t="s">
        <v>36</v>
      </c>
      <c r="F49" s="113">
        <v>40.0</v>
      </c>
    </row>
    <row r="50">
      <c r="A50" s="23" t="s">
        <v>18</v>
      </c>
      <c r="B50" s="23" t="s">
        <v>383</v>
      </c>
      <c r="C50" s="7">
        <v>2015.0</v>
      </c>
      <c r="D50" s="9" t="s">
        <v>5</v>
      </c>
      <c r="E50" s="9" t="s">
        <v>36</v>
      </c>
      <c r="F50" s="113">
        <v>23.6</v>
      </c>
    </row>
    <row r="51">
      <c r="A51" s="23" t="s">
        <v>19</v>
      </c>
      <c r="B51" s="23" t="s">
        <v>380</v>
      </c>
      <c r="C51" s="7">
        <v>2015.0</v>
      </c>
      <c r="D51" s="9" t="s">
        <v>5</v>
      </c>
      <c r="E51" s="9" t="s">
        <v>36</v>
      </c>
      <c r="F51" s="113">
        <v>40.1</v>
      </c>
    </row>
    <row r="52">
      <c r="A52" s="23" t="s">
        <v>20</v>
      </c>
      <c r="B52" s="23" t="s">
        <v>387</v>
      </c>
      <c r="C52" s="7">
        <v>2015.0</v>
      </c>
      <c r="D52" s="9" t="s">
        <v>5</v>
      </c>
      <c r="E52" s="9" t="s">
        <v>36</v>
      </c>
      <c r="F52" s="113">
        <v>32.0</v>
      </c>
    </row>
    <row r="53">
      <c r="A53" s="23" t="s">
        <v>21</v>
      </c>
      <c r="B53" s="23" t="s">
        <v>393</v>
      </c>
      <c r="C53" s="7">
        <v>2015.0</v>
      </c>
      <c r="D53" s="9" t="s">
        <v>5</v>
      </c>
      <c r="E53" s="9" t="s">
        <v>36</v>
      </c>
      <c r="F53" s="113">
        <v>50.8</v>
      </c>
    </row>
    <row r="54">
      <c r="A54" s="23" t="s">
        <v>22</v>
      </c>
      <c r="B54" s="23" t="s">
        <v>408</v>
      </c>
      <c r="C54" s="7">
        <v>2015.0</v>
      </c>
      <c r="D54" s="9" t="s">
        <v>5</v>
      </c>
      <c r="E54" s="9" t="s">
        <v>36</v>
      </c>
      <c r="F54" s="113">
        <v>42.6</v>
      </c>
    </row>
    <row r="55">
      <c r="A55" s="23" t="s">
        <v>23</v>
      </c>
      <c r="B55" s="23" t="s">
        <v>379</v>
      </c>
      <c r="C55" s="7">
        <v>2015.0</v>
      </c>
      <c r="D55" s="9" t="s">
        <v>5</v>
      </c>
      <c r="E55" s="9" t="s">
        <v>36</v>
      </c>
      <c r="F55" s="113">
        <v>33.9</v>
      </c>
    </row>
    <row r="56">
      <c r="A56" s="23" t="s">
        <v>24</v>
      </c>
      <c r="B56" s="23" t="s">
        <v>386</v>
      </c>
      <c r="C56" s="7">
        <v>2015.0</v>
      </c>
      <c r="D56" s="9" t="s">
        <v>5</v>
      </c>
      <c r="E56" s="9" t="s">
        <v>36</v>
      </c>
      <c r="F56" s="113">
        <v>40.0</v>
      </c>
    </row>
    <row r="57">
      <c r="A57" s="23" t="s">
        <v>25</v>
      </c>
      <c r="B57" s="23" t="s">
        <v>406</v>
      </c>
      <c r="C57" s="7">
        <v>2015.0</v>
      </c>
      <c r="D57" s="9" t="s">
        <v>5</v>
      </c>
      <c r="E57" s="9" t="s">
        <v>36</v>
      </c>
      <c r="F57" s="113">
        <v>54.7</v>
      </c>
    </row>
    <row r="58">
      <c r="A58" s="23" t="s">
        <v>26</v>
      </c>
      <c r="B58" s="23" t="s">
        <v>392</v>
      </c>
      <c r="C58" s="7">
        <v>2015.0</v>
      </c>
      <c r="D58" s="9" t="s">
        <v>5</v>
      </c>
      <c r="E58" s="9" t="s">
        <v>36</v>
      </c>
      <c r="F58" s="113">
        <v>34.1</v>
      </c>
    </row>
    <row r="59">
      <c r="A59" s="23" t="s">
        <v>27</v>
      </c>
      <c r="B59" s="23" t="s">
        <v>389</v>
      </c>
      <c r="C59" s="7">
        <v>2015.0</v>
      </c>
      <c r="D59" s="9" t="s">
        <v>5</v>
      </c>
      <c r="E59" s="9" t="s">
        <v>36</v>
      </c>
      <c r="F59" s="113">
        <v>44.4</v>
      </c>
    </row>
    <row r="60">
      <c r="A60" s="23" t="s">
        <v>28</v>
      </c>
      <c r="B60" s="23" t="s">
        <v>391</v>
      </c>
      <c r="C60" s="7">
        <v>2015.0</v>
      </c>
      <c r="D60" s="9" t="s">
        <v>5</v>
      </c>
      <c r="E60" s="9" t="s">
        <v>36</v>
      </c>
      <c r="F60" s="113">
        <v>52.4</v>
      </c>
    </row>
    <row r="61">
      <c r="A61" s="23" t="s">
        <v>29</v>
      </c>
      <c r="B61" s="23" t="s">
        <v>396</v>
      </c>
      <c r="C61" s="7">
        <v>2015.0</v>
      </c>
      <c r="D61" s="9" t="s">
        <v>5</v>
      </c>
      <c r="E61" s="9" t="s">
        <v>36</v>
      </c>
      <c r="F61" s="113">
        <v>40.5</v>
      </c>
    </row>
    <row r="62">
      <c r="A62" s="23" t="s">
        <v>30</v>
      </c>
      <c r="B62" s="23" t="s">
        <v>376</v>
      </c>
      <c r="C62" s="7">
        <v>2015.0</v>
      </c>
      <c r="D62" s="9" t="s">
        <v>5</v>
      </c>
      <c r="E62" s="9" t="s">
        <v>36</v>
      </c>
      <c r="F62" s="113">
        <v>19.3</v>
      </c>
    </row>
    <row r="63">
      <c r="A63" s="23" t="s">
        <v>31</v>
      </c>
      <c r="B63" s="23" t="s">
        <v>407</v>
      </c>
      <c r="C63" s="7">
        <v>2015.0</v>
      </c>
      <c r="D63" s="9" t="s">
        <v>5</v>
      </c>
      <c r="E63" s="9" t="s">
        <v>36</v>
      </c>
      <c r="F63" s="113">
        <v>45.4</v>
      </c>
    </row>
    <row r="64">
      <c r="A64" s="23" t="s">
        <v>32</v>
      </c>
      <c r="B64" s="23" t="s">
        <v>381</v>
      </c>
      <c r="C64" s="7">
        <v>2015.0</v>
      </c>
      <c r="D64" s="9" t="s">
        <v>5</v>
      </c>
      <c r="E64" s="9" t="s">
        <v>36</v>
      </c>
      <c r="F64" s="113">
        <v>45.5</v>
      </c>
    </row>
    <row r="65">
      <c r="A65" s="23" t="s">
        <v>33</v>
      </c>
      <c r="B65" s="23" t="s">
        <v>390</v>
      </c>
      <c r="C65" s="7">
        <v>2015.0</v>
      </c>
      <c r="D65" s="9" t="s">
        <v>5</v>
      </c>
      <c r="E65" s="9" t="s">
        <v>36</v>
      </c>
      <c r="F65" s="113">
        <v>38.2</v>
      </c>
    </row>
    <row r="66">
      <c r="A66" s="23" t="s">
        <v>34</v>
      </c>
      <c r="B66" s="23" t="s">
        <v>398</v>
      </c>
      <c r="C66" s="7">
        <v>2015.0</v>
      </c>
      <c r="D66" s="9" t="s">
        <v>5</v>
      </c>
      <c r="E66" s="9" t="s">
        <v>36</v>
      </c>
      <c r="F66" s="113">
        <v>51.7</v>
      </c>
    </row>
    <row r="67">
      <c r="A67" s="23" t="s">
        <v>35</v>
      </c>
      <c r="B67" s="23" t="s">
        <v>399</v>
      </c>
      <c r="C67" s="7">
        <v>2015.0</v>
      </c>
      <c r="D67" s="9" t="s">
        <v>5</v>
      </c>
      <c r="E67" s="9" t="s">
        <v>36</v>
      </c>
      <c r="F67" s="113">
        <v>41.7</v>
      </c>
    </row>
    <row r="68">
      <c r="A68" s="49" t="s">
        <v>3</v>
      </c>
      <c r="B68" s="23" t="s">
        <v>400</v>
      </c>
      <c r="C68" s="7">
        <v>2017.0</v>
      </c>
      <c r="D68" s="9" t="s">
        <v>5</v>
      </c>
      <c r="E68" s="9" t="s">
        <v>36</v>
      </c>
      <c r="F68" s="7">
        <v>38.0</v>
      </c>
    </row>
    <row r="69">
      <c r="A69" s="49" t="s">
        <v>4</v>
      </c>
      <c r="B69" s="23" t="s">
        <v>378</v>
      </c>
      <c r="C69" s="7">
        <v>2017.0</v>
      </c>
      <c r="D69" s="9" t="s">
        <v>5</v>
      </c>
      <c r="E69" s="9" t="s">
        <v>36</v>
      </c>
      <c r="F69" s="7">
        <v>58.3</v>
      </c>
    </row>
    <row r="70">
      <c r="A70" s="23" t="s">
        <v>5</v>
      </c>
      <c r="B70" s="23" t="s">
        <v>384</v>
      </c>
      <c r="C70" s="7">
        <v>2017.0</v>
      </c>
      <c r="D70" s="9" t="s">
        <v>5</v>
      </c>
      <c r="E70" s="9" t="s">
        <v>36</v>
      </c>
      <c r="F70" s="7">
        <v>41.8</v>
      </c>
    </row>
    <row r="71">
      <c r="A71" s="23" t="s">
        <v>6</v>
      </c>
      <c r="B71" s="23" t="s">
        <v>394</v>
      </c>
      <c r="C71" s="7">
        <v>2017.0</v>
      </c>
      <c r="D71" s="9" t="s">
        <v>5</v>
      </c>
      <c r="E71" s="9" t="s">
        <v>36</v>
      </c>
      <c r="F71" s="7">
        <v>46.8</v>
      </c>
    </row>
    <row r="72">
      <c r="A72" s="23" t="s">
        <v>7</v>
      </c>
      <c r="B72" s="23" t="s">
        <v>385</v>
      </c>
      <c r="C72" s="7">
        <v>2017.0</v>
      </c>
      <c r="D72" s="9" t="s">
        <v>5</v>
      </c>
      <c r="E72" s="9" t="s">
        <v>36</v>
      </c>
      <c r="F72" s="7">
        <v>44.3</v>
      </c>
    </row>
    <row r="73">
      <c r="A73" s="23" t="s">
        <v>8</v>
      </c>
      <c r="B73" s="23" t="s">
        <v>405</v>
      </c>
      <c r="C73" s="7">
        <v>2017.0</v>
      </c>
      <c r="D73" s="9" t="s">
        <v>5</v>
      </c>
      <c r="E73" s="9" t="s">
        <v>36</v>
      </c>
      <c r="F73" s="7">
        <v>55.4</v>
      </c>
    </row>
    <row r="74">
      <c r="A74" s="23" t="s">
        <v>9</v>
      </c>
      <c r="B74" s="23" t="s">
        <v>397</v>
      </c>
      <c r="C74" s="7">
        <v>2017.0</v>
      </c>
      <c r="D74" s="9" t="s">
        <v>5</v>
      </c>
      <c r="E74" s="9" t="s">
        <v>36</v>
      </c>
      <c r="F74" s="7">
        <v>55.5</v>
      </c>
    </row>
    <row r="75">
      <c r="A75" s="23" t="s">
        <v>10</v>
      </c>
      <c r="B75" s="23" t="s">
        <v>388</v>
      </c>
      <c r="C75" s="7">
        <v>2017.0</v>
      </c>
      <c r="D75" s="9" t="s">
        <v>5</v>
      </c>
      <c r="E75" s="9" t="s">
        <v>36</v>
      </c>
      <c r="F75" s="7">
        <v>28.1</v>
      </c>
    </row>
    <row r="76">
      <c r="A76" s="23" t="s">
        <v>11</v>
      </c>
      <c r="B76" s="23" t="s">
        <v>402</v>
      </c>
      <c r="C76" s="7">
        <v>2017.0</v>
      </c>
      <c r="D76" s="9" t="s">
        <v>5</v>
      </c>
      <c r="E76" s="9" t="s">
        <v>36</v>
      </c>
      <c r="F76" s="7">
        <v>40.7</v>
      </c>
    </row>
    <row r="77">
      <c r="A77" s="23" t="s">
        <v>12</v>
      </c>
      <c r="B77" s="23" t="s">
        <v>401</v>
      </c>
      <c r="C77" s="7">
        <v>2017.0</v>
      </c>
      <c r="D77" s="9" t="s">
        <v>5</v>
      </c>
      <c r="E77" s="9" t="s">
        <v>36</v>
      </c>
      <c r="F77" s="7">
        <v>26.8</v>
      </c>
    </row>
    <row r="78">
      <c r="A78" s="23" t="s">
        <v>13</v>
      </c>
      <c r="B78" s="23" t="s">
        <v>403</v>
      </c>
      <c r="C78" s="7">
        <v>2017.0</v>
      </c>
      <c r="D78" s="9" t="s">
        <v>5</v>
      </c>
      <c r="E78" s="9" t="s">
        <v>36</v>
      </c>
      <c r="F78" s="7">
        <v>48.8</v>
      </c>
    </row>
    <row r="79">
      <c r="A79" s="23" t="s">
        <v>14</v>
      </c>
      <c r="B79" s="23" t="s">
        <v>395</v>
      </c>
      <c r="C79" s="7">
        <v>2017.0</v>
      </c>
      <c r="D79" s="9" t="s">
        <v>5</v>
      </c>
      <c r="E79" s="9" t="s">
        <v>36</v>
      </c>
      <c r="F79" s="7">
        <v>34.1</v>
      </c>
    </row>
    <row r="80">
      <c r="A80" s="23" t="s">
        <v>15</v>
      </c>
      <c r="B80" s="23" t="s">
        <v>377</v>
      </c>
      <c r="C80" s="7">
        <v>2017.0</v>
      </c>
      <c r="D80" s="9" t="s">
        <v>5</v>
      </c>
      <c r="E80" s="9" t="s">
        <v>36</v>
      </c>
      <c r="F80" s="7">
        <v>33.3</v>
      </c>
    </row>
    <row r="81">
      <c r="A81" s="23" t="s">
        <v>16</v>
      </c>
      <c r="B81" s="23" t="s">
        <v>382</v>
      </c>
      <c r="C81" s="7">
        <v>2017.0</v>
      </c>
      <c r="D81" s="9" t="s">
        <v>5</v>
      </c>
      <c r="E81" s="9" t="s">
        <v>36</v>
      </c>
      <c r="F81" s="7">
        <v>47.3</v>
      </c>
    </row>
    <row r="82">
      <c r="A82" s="23" t="s">
        <v>17</v>
      </c>
      <c r="B82" s="23" t="s">
        <v>404</v>
      </c>
      <c r="C82" s="7">
        <v>2017.0</v>
      </c>
      <c r="D82" s="9" t="s">
        <v>5</v>
      </c>
      <c r="E82" s="9" t="s">
        <v>36</v>
      </c>
      <c r="F82" s="7">
        <v>40.0</v>
      </c>
    </row>
    <row r="83">
      <c r="A83" s="23" t="s">
        <v>18</v>
      </c>
      <c r="B83" s="23" t="s">
        <v>383</v>
      </c>
      <c r="C83" s="7">
        <v>2017.0</v>
      </c>
      <c r="D83" s="9" t="s">
        <v>5</v>
      </c>
      <c r="E83" s="9" t="s">
        <v>36</v>
      </c>
      <c r="F83" s="7">
        <v>32.5</v>
      </c>
    </row>
    <row r="84">
      <c r="A84" s="23" t="s">
        <v>19</v>
      </c>
      <c r="B84" s="23" t="s">
        <v>380</v>
      </c>
      <c r="C84" s="7">
        <v>2017.0</v>
      </c>
      <c r="D84" s="9" t="s">
        <v>5</v>
      </c>
      <c r="E84" s="9" t="s">
        <v>36</v>
      </c>
      <c r="F84" s="7">
        <v>47.3</v>
      </c>
    </row>
    <row r="85">
      <c r="A85" s="23" t="s">
        <v>20</v>
      </c>
      <c r="B85" s="23" t="s">
        <v>387</v>
      </c>
      <c r="C85" s="7">
        <v>2017.0</v>
      </c>
      <c r="D85" s="9" t="s">
        <v>5</v>
      </c>
      <c r="E85" s="9" t="s">
        <v>36</v>
      </c>
      <c r="F85" s="7">
        <v>33.7</v>
      </c>
    </row>
    <row r="86">
      <c r="A86" s="23" t="s">
        <v>21</v>
      </c>
      <c r="B86" s="23" t="s">
        <v>393</v>
      </c>
      <c r="C86" s="7">
        <v>2017.0</v>
      </c>
      <c r="D86" s="9" t="s">
        <v>5</v>
      </c>
      <c r="E86" s="9" t="s">
        <v>36</v>
      </c>
      <c r="F86" s="7">
        <v>47.5</v>
      </c>
    </row>
    <row r="87">
      <c r="A87" s="23" t="s">
        <v>22</v>
      </c>
      <c r="B87" s="23" t="s">
        <v>408</v>
      </c>
      <c r="C87" s="7">
        <v>2017.0</v>
      </c>
      <c r="D87" s="9" t="s">
        <v>5</v>
      </c>
      <c r="E87" s="9" t="s">
        <v>36</v>
      </c>
      <c r="F87" s="7">
        <v>50.9</v>
      </c>
    </row>
    <row r="88">
      <c r="A88" s="23" t="s">
        <v>23</v>
      </c>
      <c r="B88" s="23" t="s">
        <v>379</v>
      </c>
      <c r="C88" s="7">
        <v>2017.0</v>
      </c>
      <c r="D88" s="9" t="s">
        <v>5</v>
      </c>
      <c r="E88" s="9" t="s">
        <v>36</v>
      </c>
      <c r="F88" s="7">
        <v>32.0</v>
      </c>
    </row>
    <row r="89">
      <c r="A89" s="23" t="s">
        <v>24</v>
      </c>
      <c r="B89" s="23" t="s">
        <v>386</v>
      </c>
      <c r="C89" s="7">
        <v>2017.0</v>
      </c>
      <c r="D89" s="9" t="s">
        <v>5</v>
      </c>
      <c r="E89" s="9" t="s">
        <v>36</v>
      </c>
      <c r="F89" s="7">
        <v>29.7</v>
      </c>
    </row>
    <row r="90">
      <c r="A90" s="23" t="s">
        <v>25</v>
      </c>
      <c r="B90" s="23" t="s">
        <v>406</v>
      </c>
      <c r="C90" s="7">
        <v>2017.0</v>
      </c>
      <c r="D90" s="9" t="s">
        <v>5</v>
      </c>
      <c r="E90" s="9" t="s">
        <v>36</v>
      </c>
      <c r="F90" s="7">
        <v>54.7</v>
      </c>
    </row>
    <row r="91">
      <c r="A91" s="23" t="s">
        <v>26</v>
      </c>
      <c r="B91" s="23" t="s">
        <v>392</v>
      </c>
      <c r="C91" s="7">
        <v>2017.0</v>
      </c>
      <c r="D91" s="9" t="s">
        <v>5</v>
      </c>
      <c r="E91" s="9" t="s">
        <v>36</v>
      </c>
      <c r="F91" s="7">
        <v>31.9</v>
      </c>
    </row>
    <row r="92">
      <c r="A92" s="23" t="s">
        <v>27</v>
      </c>
      <c r="B92" s="23" t="s">
        <v>389</v>
      </c>
      <c r="C92" s="7">
        <v>2017.0</v>
      </c>
      <c r="D92" s="9" t="s">
        <v>5</v>
      </c>
      <c r="E92" s="9" t="s">
        <v>36</v>
      </c>
      <c r="F92" s="7">
        <v>43.6</v>
      </c>
    </row>
    <row r="93">
      <c r="A93" s="23" t="s">
        <v>28</v>
      </c>
      <c r="B93" s="23" t="s">
        <v>391</v>
      </c>
      <c r="C93" s="7">
        <v>2017.0</v>
      </c>
      <c r="D93" s="9" t="s">
        <v>5</v>
      </c>
      <c r="E93" s="9" t="s">
        <v>36</v>
      </c>
      <c r="F93" s="7">
        <v>51.6</v>
      </c>
    </row>
    <row r="94">
      <c r="A94" s="23" t="s">
        <v>29</v>
      </c>
      <c r="B94" s="23" t="s">
        <v>396</v>
      </c>
      <c r="C94" s="7">
        <v>2017.0</v>
      </c>
      <c r="D94" s="9" t="s">
        <v>5</v>
      </c>
      <c r="E94" s="9" t="s">
        <v>36</v>
      </c>
      <c r="F94" s="7">
        <v>33.6</v>
      </c>
    </row>
    <row r="95">
      <c r="A95" s="23" t="s">
        <v>30</v>
      </c>
      <c r="B95" s="23" t="s">
        <v>376</v>
      </c>
      <c r="C95" s="7">
        <v>2017.0</v>
      </c>
      <c r="D95" s="9" t="s">
        <v>5</v>
      </c>
      <c r="E95" s="9" t="s">
        <v>36</v>
      </c>
      <c r="F95" s="7">
        <v>20.5</v>
      </c>
    </row>
    <row r="96">
      <c r="A96" s="23" t="s">
        <v>31</v>
      </c>
      <c r="B96" s="23" t="s">
        <v>407</v>
      </c>
      <c r="C96" s="7">
        <v>2017.0</v>
      </c>
      <c r="D96" s="9" t="s">
        <v>5</v>
      </c>
      <c r="E96" s="9" t="s">
        <v>36</v>
      </c>
      <c r="F96" s="7">
        <v>42.3</v>
      </c>
    </row>
    <row r="97">
      <c r="A97" s="23" t="s">
        <v>32</v>
      </c>
      <c r="B97" s="23" t="s">
        <v>381</v>
      </c>
      <c r="C97" s="7">
        <v>2017.0</v>
      </c>
      <c r="D97" s="9" t="s">
        <v>5</v>
      </c>
      <c r="E97" s="9" t="s">
        <v>36</v>
      </c>
      <c r="F97" s="7">
        <v>44.1</v>
      </c>
    </row>
    <row r="98">
      <c r="A98" s="23" t="s">
        <v>33</v>
      </c>
      <c r="B98" s="23" t="s">
        <v>390</v>
      </c>
      <c r="C98" s="7">
        <v>2017.0</v>
      </c>
      <c r="D98" s="9" t="s">
        <v>5</v>
      </c>
      <c r="E98" s="9" t="s">
        <v>36</v>
      </c>
      <c r="F98" s="7">
        <v>34.4</v>
      </c>
    </row>
    <row r="99">
      <c r="A99" s="23" t="s">
        <v>34</v>
      </c>
      <c r="B99" s="23" t="s">
        <v>398</v>
      </c>
      <c r="C99" s="7">
        <v>2017.0</v>
      </c>
      <c r="D99" s="9" t="s">
        <v>5</v>
      </c>
      <c r="E99" s="9" t="s">
        <v>36</v>
      </c>
      <c r="F99" s="7">
        <v>59.2</v>
      </c>
    </row>
    <row r="100">
      <c r="A100" s="23" t="s">
        <v>35</v>
      </c>
      <c r="B100" s="23" t="s">
        <v>399</v>
      </c>
      <c r="C100" s="7">
        <v>2017.0</v>
      </c>
      <c r="D100" s="9" t="s">
        <v>5</v>
      </c>
      <c r="E100" s="9" t="s">
        <v>36</v>
      </c>
      <c r="F100" s="7">
        <v>36.5</v>
      </c>
    </row>
    <row r="101">
      <c r="A101" s="49" t="s">
        <v>3</v>
      </c>
      <c r="B101" s="23" t="s">
        <v>400</v>
      </c>
      <c r="C101" s="7">
        <v>2019.0</v>
      </c>
      <c r="D101" s="9" t="s">
        <v>5</v>
      </c>
      <c r="E101" s="9" t="s">
        <v>36</v>
      </c>
      <c r="F101" s="7">
        <v>39.7</v>
      </c>
    </row>
    <row r="102">
      <c r="A102" s="49" t="s">
        <v>4</v>
      </c>
      <c r="B102" s="23" t="s">
        <v>378</v>
      </c>
      <c r="C102" s="7">
        <v>2019.0</v>
      </c>
      <c r="D102" s="9" t="s">
        <v>5</v>
      </c>
      <c r="E102" s="9" t="s">
        <v>36</v>
      </c>
      <c r="F102" s="7">
        <v>58.4</v>
      </c>
    </row>
    <row r="103">
      <c r="A103" s="23" t="s">
        <v>5</v>
      </c>
      <c r="B103" s="23" t="s">
        <v>384</v>
      </c>
      <c r="C103" s="7">
        <v>2019.0</v>
      </c>
      <c r="D103" s="9" t="s">
        <v>5</v>
      </c>
      <c r="E103" s="9" t="s">
        <v>36</v>
      </c>
      <c r="F103" s="7">
        <v>43.2</v>
      </c>
    </row>
    <row r="104">
      <c r="A104" s="23" t="s">
        <v>6</v>
      </c>
      <c r="B104" s="23" t="s">
        <v>394</v>
      </c>
      <c r="C104" s="7">
        <v>2019.0</v>
      </c>
      <c r="D104" s="9" t="s">
        <v>5</v>
      </c>
      <c r="E104" s="9" t="s">
        <v>36</v>
      </c>
      <c r="F104" s="7">
        <v>53.4</v>
      </c>
    </row>
    <row r="105">
      <c r="A105" s="23" t="s">
        <v>7</v>
      </c>
      <c r="B105" s="23" t="s">
        <v>385</v>
      </c>
      <c r="C105" s="7">
        <v>2019.0</v>
      </c>
      <c r="D105" s="9" t="s">
        <v>5</v>
      </c>
      <c r="E105" s="9" t="s">
        <v>36</v>
      </c>
      <c r="F105" s="7">
        <v>46.3</v>
      </c>
    </row>
    <row r="106">
      <c r="A106" s="23" t="s">
        <v>8</v>
      </c>
      <c r="B106" s="23" t="s">
        <v>405</v>
      </c>
      <c r="C106" s="7">
        <v>2019.0</v>
      </c>
      <c r="D106" s="9" t="s">
        <v>5</v>
      </c>
      <c r="E106" s="9" t="s">
        <v>36</v>
      </c>
      <c r="F106" s="7">
        <v>55.2</v>
      </c>
    </row>
    <row r="107">
      <c r="A107" s="23" t="s">
        <v>9</v>
      </c>
      <c r="B107" s="23" t="s">
        <v>397</v>
      </c>
      <c r="C107" s="7">
        <v>2019.0</v>
      </c>
      <c r="D107" s="9" t="s">
        <v>5</v>
      </c>
      <c r="E107" s="9" t="s">
        <v>36</v>
      </c>
      <c r="F107" s="7">
        <v>49.7</v>
      </c>
    </row>
    <row r="108">
      <c r="A108" s="23" t="s">
        <v>10</v>
      </c>
      <c r="B108" s="23" t="s">
        <v>388</v>
      </c>
      <c r="C108" s="7">
        <v>2019.0</v>
      </c>
      <c r="D108" s="9" t="s">
        <v>5</v>
      </c>
      <c r="E108" s="9" t="s">
        <v>36</v>
      </c>
      <c r="F108" s="7">
        <v>28.4</v>
      </c>
    </row>
    <row r="109">
      <c r="A109" s="23" t="s">
        <v>11</v>
      </c>
      <c r="B109" s="23" t="s">
        <v>402</v>
      </c>
      <c r="C109" s="7">
        <v>2019.0</v>
      </c>
      <c r="D109" s="9" t="s">
        <v>5</v>
      </c>
      <c r="E109" s="9" t="s">
        <v>36</v>
      </c>
      <c r="F109" s="7">
        <v>42.2</v>
      </c>
    </row>
    <row r="110">
      <c r="A110" s="23" t="s">
        <v>12</v>
      </c>
      <c r="B110" s="23" t="s">
        <v>401</v>
      </c>
      <c r="C110" s="7">
        <v>2019.0</v>
      </c>
      <c r="D110" s="9" t="s">
        <v>5</v>
      </c>
      <c r="E110" s="9" t="s">
        <v>36</v>
      </c>
      <c r="F110" s="7">
        <v>32.9</v>
      </c>
    </row>
    <row r="111">
      <c r="A111" s="23" t="s">
        <v>13</v>
      </c>
      <c r="B111" s="23" t="s">
        <v>403</v>
      </c>
      <c r="C111" s="7">
        <v>2019.0</v>
      </c>
      <c r="D111" s="9" t="s">
        <v>5</v>
      </c>
      <c r="E111" s="9" t="s">
        <v>36</v>
      </c>
      <c r="F111" s="7">
        <v>57.1</v>
      </c>
    </row>
    <row r="112">
      <c r="A112" s="23" t="s">
        <v>14</v>
      </c>
      <c r="B112" s="23" t="s">
        <v>395</v>
      </c>
      <c r="C112" s="7">
        <v>2019.0</v>
      </c>
      <c r="D112" s="9" t="s">
        <v>5</v>
      </c>
      <c r="E112" s="9" t="s">
        <v>36</v>
      </c>
      <c r="F112" s="7">
        <v>45.4</v>
      </c>
    </row>
    <row r="113">
      <c r="A113" s="23" t="s">
        <v>15</v>
      </c>
      <c r="B113" s="23" t="s">
        <v>377</v>
      </c>
      <c r="C113" s="7">
        <v>2019.0</v>
      </c>
      <c r="D113" s="9" t="s">
        <v>5</v>
      </c>
      <c r="E113" s="9" t="s">
        <v>36</v>
      </c>
      <c r="F113" s="7">
        <v>33.1</v>
      </c>
    </row>
    <row r="114">
      <c r="A114" s="23" t="s">
        <v>16</v>
      </c>
      <c r="B114" s="23" t="s">
        <v>382</v>
      </c>
      <c r="C114" s="7">
        <v>2019.0</v>
      </c>
      <c r="D114" s="9" t="s">
        <v>5</v>
      </c>
      <c r="E114" s="9" t="s">
        <v>36</v>
      </c>
      <c r="F114" s="7">
        <v>44.1</v>
      </c>
    </row>
    <row r="115">
      <c r="A115" s="23" t="s">
        <v>17</v>
      </c>
      <c r="B115" s="23" t="s">
        <v>404</v>
      </c>
      <c r="C115" s="7">
        <v>2019.0</v>
      </c>
      <c r="D115" s="9" t="s">
        <v>5</v>
      </c>
      <c r="E115" s="9" t="s">
        <v>36</v>
      </c>
      <c r="F115" s="7">
        <v>37.4</v>
      </c>
    </row>
    <row r="116">
      <c r="A116" s="23" t="s">
        <v>18</v>
      </c>
      <c r="B116" s="23" t="s">
        <v>383</v>
      </c>
      <c r="C116" s="7">
        <v>2019.0</v>
      </c>
      <c r="D116" s="9" t="s">
        <v>5</v>
      </c>
      <c r="E116" s="9" t="s">
        <v>36</v>
      </c>
      <c r="F116" s="7">
        <v>29.6</v>
      </c>
    </row>
    <row r="117">
      <c r="A117" s="23" t="s">
        <v>19</v>
      </c>
      <c r="B117" s="23" t="s">
        <v>380</v>
      </c>
      <c r="C117" s="7">
        <v>2019.0</v>
      </c>
      <c r="D117" s="9" t="s">
        <v>5</v>
      </c>
      <c r="E117" s="9" t="s">
        <v>36</v>
      </c>
      <c r="F117" s="7">
        <v>39.4</v>
      </c>
    </row>
    <row r="118">
      <c r="A118" s="23" t="s">
        <v>20</v>
      </c>
      <c r="B118" s="23" t="s">
        <v>387</v>
      </c>
      <c r="C118" s="7">
        <v>2019.0</v>
      </c>
      <c r="D118" s="9" t="s">
        <v>5</v>
      </c>
      <c r="E118" s="9" t="s">
        <v>36</v>
      </c>
      <c r="F118" s="7">
        <v>38.0</v>
      </c>
    </row>
    <row r="119">
      <c r="A119" s="23" t="s">
        <v>21</v>
      </c>
      <c r="B119" s="23" t="s">
        <v>393</v>
      </c>
      <c r="C119" s="7">
        <v>2019.0</v>
      </c>
      <c r="D119" s="9" t="s">
        <v>5</v>
      </c>
      <c r="E119" s="9" t="s">
        <v>36</v>
      </c>
      <c r="F119" s="7">
        <v>45.7</v>
      </c>
    </row>
    <row r="120">
      <c r="A120" s="23" t="s">
        <v>22</v>
      </c>
      <c r="B120" s="23" t="s">
        <v>408</v>
      </c>
      <c r="C120" s="7">
        <v>2019.0</v>
      </c>
      <c r="D120" s="9" t="s">
        <v>5</v>
      </c>
      <c r="E120" s="9" t="s">
        <v>36</v>
      </c>
      <c r="F120" s="7">
        <v>57.8</v>
      </c>
    </row>
    <row r="121">
      <c r="A121" s="23" t="s">
        <v>23</v>
      </c>
      <c r="B121" s="23" t="s">
        <v>379</v>
      </c>
      <c r="C121" s="7">
        <v>2019.0</v>
      </c>
      <c r="D121" s="9" t="s">
        <v>5</v>
      </c>
      <c r="E121" s="9" t="s">
        <v>36</v>
      </c>
      <c r="F121" s="7">
        <v>37.4</v>
      </c>
    </row>
    <row r="122">
      <c r="A122" s="23" t="s">
        <v>24</v>
      </c>
      <c r="B122" s="23" t="s">
        <v>386</v>
      </c>
      <c r="C122" s="7">
        <v>2019.0</v>
      </c>
      <c r="D122" s="9" t="s">
        <v>5</v>
      </c>
      <c r="E122" s="9" t="s">
        <v>36</v>
      </c>
      <c r="F122" s="7">
        <v>29.0</v>
      </c>
    </row>
    <row r="123">
      <c r="A123" s="23" t="s">
        <v>25</v>
      </c>
      <c r="B123" s="23" t="s">
        <v>406</v>
      </c>
      <c r="C123" s="7">
        <v>2019.0</v>
      </c>
      <c r="D123" s="9" t="s">
        <v>5</v>
      </c>
      <c r="E123" s="9" t="s">
        <v>36</v>
      </c>
      <c r="F123" s="7">
        <v>54.9</v>
      </c>
    </row>
    <row r="124">
      <c r="A124" s="23" t="s">
        <v>26</v>
      </c>
      <c r="B124" s="23" t="s">
        <v>392</v>
      </c>
      <c r="C124" s="7">
        <v>2019.0</v>
      </c>
      <c r="D124" s="9" t="s">
        <v>5</v>
      </c>
      <c r="E124" s="9" t="s">
        <v>36</v>
      </c>
      <c r="F124" s="7">
        <v>36.0</v>
      </c>
    </row>
    <row r="125">
      <c r="A125" s="23" t="s">
        <v>27</v>
      </c>
      <c r="B125" s="23" t="s">
        <v>389</v>
      </c>
      <c r="C125" s="7">
        <v>2019.0</v>
      </c>
      <c r="D125" s="9" t="s">
        <v>5</v>
      </c>
      <c r="E125" s="9" t="s">
        <v>36</v>
      </c>
      <c r="F125" s="7">
        <v>38.7</v>
      </c>
    </row>
    <row r="126">
      <c r="A126" s="23" t="s">
        <v>28</v>
      </c>
      <c r="B126" s="23" t="s">
        <v>391</v>
      </c>
      <c r="C126" s="7">
        <v>2019.0</v>
      </c>
      <c r="D126" s="9" t="s">
        <v>5</v>
      </c>
      <c r="E126" s="9" t="s">
        <v>36</v>
      </c>
      <c r="F126" s="7">
        <v>48.4</v>
      </c>
    </row>
    <row r="127">
      <c r="A127" s="23" t="s">
        <v>29</v>
      </c>
      <c r="B127" s="23" t="s">
        <v>396</v>
      </c>
      <c r="C127" s="7">
        <v>2019.0</v>
      </c>
      <c r="D127" s="9" t="s">
        <v>5</v>
      </c>
      <c r="E127" s="9" t="s">
        <v>36</v>
      </c>
      <c r="F127" s="7">
        <v>36.9</v>
      </c>
    </row>
    <row r="128">
      <c r="A128" s="23" t="s">
        <v>30</v>
      </c>
      <c r="B128" s="23" t="s">
        <v>376</v>
      </c>
      <c r="C128" s="7">
        <v>2019.0</v>
      </c>
      <c r="D128" s="9" t="s">
        <v>5</v>
      </c>
      <c r="E128" s="9" t="s">
        <v>36</v>
      </c>
      <c r="F128" s="7">
        <v>21.5</v>
      </c>
    </row>
    <row r="129">
      <c r="A129" s="23" t="s">
        <v>31</v>
      </c>
      <c r="B129" s="23" t="s">
        <v>407</v>
      </c>
      <c r="C129" s="7">
        <v>2019.0</v>
      </c>
      <c r="D129" s="9" t="s">
        <v>5</v>
      </c>
      <c r="E129" s="9" t="s">
        <v>36</v>
      </c>
      <c r="F129" s="7">
        <v>41.4</v>
      </c>
    </row>
    <row r="130">
      <c r="A130" s="23" t="s">
        <v>32</v>
      </c>
      <c r="B130" s="23" t="s">
        <v>381</v>
      </c>
      <c r="C130" s="7">
        <v>2019.0</v>
      </c>
      <c r="D130" s="9" t="s">
        <v>5</v>
      </c>
      <c r="E130" s="9" t="s">
        <v>36</v>
      </c>
      <c r="F130" s="7">
        <v>43.6</v>
      </c>
    </row>
    <row r="131">
      <c r="A131" s="23" t="s">
        <v>33</v>
      </c>
      <c r="B131" s="23" t="s">
        <v>390</v>
      </c>
      <c r="C131" s="7">
        <v>2019.0</v>
      </c>
      <c r="D131" s="9" t="s">
        <v>5</v>
      </c>
      <c r="E131" s="9" t="s">
        <v>36</v>
      </c>
      <c r="F131" s="7">
        <v>46.1</v>
      </c>
    </row>
    <row r="132">
      <c r="A132" s="23" t="s">
        <v>34</v>
      </c>
      <c r="B132" s="23" t="s">
        <v>398</v>
      </c>
      <c r="C132" s="7">
        <v>2019.0</v>
      </c>
      <c r="D132" s="9" t="s">
        <v>5</v>
      </c>
      <c r="E132" s="9" t="s">
        <v>36</v>
      </c>
      <c r="F132" s="7">
        <v>68.5</v>
      </c>
    </row>
    <row r="133">
      <c r="A133" s="23" t="s">
        <v>35</v>
      </c>
      <c r="B133" s="23" t="s">
        <v>399</v>
      </c>
      <c r="C133" s="7">
        <v>2019.0</v>
      </c>
      <c r="D133" s="9" t="s">
        <v>5</v>
      </c>
      <c r="E133" s="9" t="s">
        <v>36</v>
      </c>
      <c r="F133" s="7">
        <v>34.1</v>
      </c>
    </row>
    <row r="134">
      <c r="A134" s="49" t="s">
        <v>3</v>
      </c>
      <c r="B134" s="23" t="s">
        <v>400</v>
      </c>
      <c r="C134" s="7">
        <v>2021.0</v>
      </c>
      <c r="D134" s="9" t="s">
        <v>5</v>
      </c>
      <c r="E134" s="9" t="s">
        <v>36</v>
      </c>
      <c r="F134" s="114">
        <v>40.822077</v>
      </c>
    </row>
    <row r="135">
      <c r="A135" s="49" t="s">
        <v>4</v>
      </c>
      <c r="B135" s="23" t="s">
        <v>378</v>
      </c>
      <c r="C135" s="7">
        <v>2021.0</v>
      </c>
      <c r="D135" s="9" t="s">
        <v>5</v>
      </c>
      <c r="E135" s="9" t="s">
        <v>36</v>
      </c>
      <c r="F135" s="114">
        <v>54.2835588</v>
      </c>
    </row>
    <row r="136">
      <c r="A136" s="23" t="s">
        <v>5</v>
      </c>
      <c r="B136" s="23" t="s">
        <v>384</v>
      </c>
      <c r="C136" s="7">
        <v>2021.0</v>
      </c>
      <c r="D136" s="9" t="s">
        <v>5</v>
      </c>
      <c r="E136" s="9" t="s">
        <v>36</v>
      </c>
      <c r="F136" s="114">
        <v>37.2551579</v>
      </c>
    </row>
    <row r="137">
      <c r="A137" s="23" t="s">
        <v>6</v>
      </c>
      <c r="B137" s="23" t="s">
        <v>394</v>
      </c>
      <c r="C137" s="7">
        <v>2021.0</v>
      </c>
      <c r="D137" s="9" t="s">
        <v>5</v>
      </c>
      <c r="E137" s="9" t="s">
        <v>36</v>
      </c>
      <c r="F137" s="114">
        <v>46.5043366</v>
      </c>
    </row>
    <row r="138">
      <c r="A138" s="23" t="s">
        <v>7</v>
      </c>
      <c r="B138" s="23" t="s">
        <v>385</v>
      </c>
      <c r="C138" s="7">
        <v>2021.0</v>
      </c>
      <c r="D138" s="9" t="s">
        <v>5</v>
      </c>
      <c r="E138" s="9" t="s">
        <v>36</v>
      </c>
      <c r="F138" s="114">
        <v>43.3049821</v>
      </c>
    </row>
    <row r="139">
      <c r="A139" s="23" t="s">
        <v>8</v>
      </c>
      <c r="B139" s="23" t="s">
        <v>405</v>
      </c>
      <c r="C139" s="7">
        <v>2021.0</v>
      </c>
      <c r="D139" s="9" t="s">
        <v>5</v>
      </c>
      <c r="E139" s="9" t="s">
        <v>36</v>
      </c>
      <c r="F139" s="114">
        <v>60.4123567</v>
      </c>
    </row>
    <row r="140">
      <c r="A140" s="23" t="s">
        <v>9</v>
      </c>
      <c r="B140" s="23" t="s">
        <v>397</v>
      </c>
      <c r="C140" s="7">
        <v>2021.0</v>
      </c>
      <c r="D140" s="9" t="s">
        <v>5</v>
      </c>
      <c r="E140" s="9" t="s">
        <v>36</v>
      </c>
      <c r="F140" s="114">
        <v>44.5572233</v>
      </c>
    </row>
    <row r="141">
      <c r="A141" s="23" t="s">
        <v>10</v>
      </c>
      <c r="B141" s="23" t="s">
        <v>388</v>
      </c>
      <c r="C141" s="7">
        <v>2021.0</v>
      </c>
      <c r="D141" s="9" t="s">
        <v>5</v>
      </c>
      <c r="E141" s="9" t="s">
        <v>36</v>
      </c>
      <c r="F141" s="114">
        <v>39.8431183</v>
      </c>
    </row>
    <row r="142">
      <c r="A142" s="23" t="s">
        <v>11</v>
      </c>
      <c r="B142" s="23" t="s">
        <v>402</v>
      </c>
      <c r="C142" s="7">
        <v>2021.0</v>
      </c>
      <c r="D142" s="9" t="s">
        <v>5</v>
      </c>
      <c r="E142" s="9" t="s">
        <v>36</v>
      </c>
      <c r="F142" s="114">
        <v>40.4288611</v>
      </c>
    </row>
    <row r="143">
      <c r="A143" s="23" t="s">
        <v>12</v>
      </c>
      <c r="B143" s="23" t="s">
        <v>401</v>
      </c>
      <c r="C143" s="7">
        <v>2021.0</v>
      </c>
      <c r="D143" s="9" t="s">
        <v>5</v>
      </c>
      <c r="E143" s="9" t="s">
        <v>36</v>
      </c>
      <c r="F143" s="114">
        <v>37.8121931</v>
      </c>
    </row>
    <row r="144">
      <c r="A144" s="23" t="s">
        <v>13</v>
      </c>
      <c r="B144" s="23" t="s">
        <v>403</v>
      </c>
      <c r="C144" s="7">
        <v>2021.0</v>
      </c>
      <c r="D144" s="9" t="s">
        <v>5</v>
      </c>
      <c r="E144" s="9" t="s">
        <v>36</v>
      </c>
      <c r="F144" s="114">
        <v>54.1040728</v>
      </c>
    </row>
    <row r="145">
      <c r="A145" s="23" t="s">
        <v>14</v>
      </c>
      <c r="B145" s="23" t="s">
        <v>395</v>
      </c>
      <c r="C145" s="7">
        <v>2021.0</v>
      </c>
      <c r="D145" s="9" t="s">
        <v>5</v>
      </c>
      <c r="E145" s="9" t="s">
        <v>36</v>
      </c>
      <c r="F145" s="114">
        <v>47.8948282</v>
      </c>
    </row>
    <row r="146">
      <c r="A146" s="23" t="s">
        <v>15</v>
      </c>
      <c r="B146" s="23" t="s">
        <v>377</v>
      </c>
      <c r="C146" s="7">
        <v>2021.0</v>
      </c>
      <c r="D146" s="9" t="s">
        <v>5</v>
      </c>
      <c r="E146" s="9" t="s">
        <v>36</v>
      </c>
      <c r="F146" s="114">
        <v>31.663658</v>
      </c>
    </row>
    <row r="147">
      <c r="A147" s="23" t="s">
        <v>16</v>
      </c>
      <c r="B147" s="23" t="s">
        <v>382</v>
      </c>
      <c r="C147" s="7">
        <v>2021.0</v>
      </c>
      <c r="D147" s="9" t="s">
        <v>5</v>
      </c>
      <c r="E147" s="9" t="s">
        <v>36</v>
      </c>
      <c r="F147" s="114">
        <v>43.4302665</v>
      </c>
    </row>
    <row r="148">
      <c r="A148" s="23" t="s">
        <v>17</v>
      </c>
      <c r="B148" s="23" t="s">
        <v>404</v>
      </c>
      <c r="C148" s="7">
        <v>2021.0</v>
      </c>
      <c r="D148" s="9" t="s">
        <v>5</v>
      </c>
      <c r="E148" s="9" t="s">
        <v>36</v>
      </c>
      <c r="F148" s="114">
        <v>36.8595979</v>
      </c>
    </row>
    <row r="149">
      <c r="A149" s="23" t="s">
        <v>18</v>
      </c>
      <c r="B149" s="23" t="s">
        <v>383</v>
      </c>
      <c r="C149" s="7">
        <v>2021.0</v>
      </c>
      <c r="D149" s="9" t="s">
        <v>5</v>
      </c>
      <c r="E149" s="9" t="s">
        <v>36</v>
      </c>
      <c r="F149" s="114">
        <v>32.3967023</v>
      </c>
    </row>
    <row r="150">
      <c r="A150" s="23" t="s">
        <v>19</v>
      </c>
      <c r="B150" s="23" t="s">
        <v>380</v>
      </c>
      <c r="C150" s="7">
        <v>2021.0</v>
      </c>
      <c r="D150" s="9" t="s">
        <v>5</v>
      </c>
      <c r="E150" s="9" t="s">
        <v>36</v>
      </c>
      <c r="F150" s="114">
        <v>41.379771</v>
      </c>
    </row>
    <row r="151">
      <c r="A151" s="23" t="s">
        <v>20</v>
      </c>
      <c r="B151" s="23" t="s">
        <v>387</v>
      </c>
      <c r="C151" s="7">
        <v>2021.0</v>
      </c>
      <c r="D151" s="9" t="s">
        <v>5</v>
      </c>
      <c r="E151" s="9" t="s">
        <v>36</v>
      </c>
      <c r="F151" s="114">
        <v>33.6191275</v>
      </c>
    </row>
    <row r="152">
      <c r="A152" s="23" t="s">
        <v>21</v>
      </c>
      <c r="B152" s="23" t="s">
        <v>393</v>
      </c>
      <c r="C152" s="7">
        <v>2021.0</v>
      </c>
      <c r="D152" s="9" t="s">
        <v>5</v>
      </c>
      <c r="E152" s="9" t="s">
        <v>36</v>
      </c>
      <c r="F152" s="114">
        <v>47.792747</v>
      </c>
    </row>
    <row r="153">
      <c r="A153" s="23" t="s">
        <v>22</v>
      </c>
      <c r="B153" s="23" t="s">
        <v>408</v>
      </c>
      <c r="C153" s="7">
        <v>2021.0</v>
      </c>
      <c r="D153" s="9" t="s">
        <v>5</v>
      </c>
      <c r="E153" s="9" t="s">
        <v>36</v>
      </c>
      <c r="F153" s="114">
        <v>53.7087369</v>
      </c>
    </row>
    <row r="154">
      <c r="A154" s="23" t="s">
        <v>23</v>
      </c>
      <c r="B154" s="23" t="s">
        <v>379</v>
      </c>
      <c r="C154" s="7">
        <v>2021.0</v>
      </c>
      <c r="D154" s="9" t="s">
        <v>5</v>
      </c>
      <c r="E154" s="9" t="s">
        <v>36</v>
      </c>
      <c r="F154" s="114">
        <v>39.4144357</v>
      </c>
    </row>
    <row r="155">
      <c r="A155" s="23" t="s">
        <v>24</v>
      </c>
      <c r="B155" s="23" t="s">
        <v>386</v>
      </c>
      <c r="C155" s="7">
        <v>2021.0</v>
      </c>
      <c r="D155" s="9" t="s">
        <v>5</v>
      </c>
      <c r="E155" s="9" t="s">
        <v>36</v>
      </c>
      <c r="F155" s="114">
        <v>33.5492641</v>
      </c>
    </row>
    <row r="156">
      <c r="A156" s="23" t="s">
        <v>25</v>
      </c>
      <c r="B156" s="23" t="s">
        <v>406</v>
      </c>
      <c r="C156" s="7">
        <v>2021.0</v>
      </c>
      <c r="D156" s="9" t="s">
        <v>5</v>
      </c>
      <c r="E156" s="9" t="s">
        <v>36</v>
      </c>
      <c r="F156" s="114">
        <v>55.29583</v>
      </c>
    </row>
    <row r="157">
      <c r="A157" s="23" t="s">
        <v>26</v>
      </c>
      <c r="B157" s="23" t="s">
        <v>392</v>
      </c>
      <c r="C157" s="7">
        <v>2021.0</v>
      </c>
      <c r="D157" s="9" t="s">
        <v>5</v>
      </c>
      <c r="E157" s="9" t="s">
        <v>36</v>
      </c>
      <c r="F157" s="114">
        <v>35.9928512</v>
      </c>
    </row>
    <row r="158">
      <c r="A158" s="23" t="s">
        <v>27</v>
      </c>
      <c r="B158" s="23" t="s">
        <v>389</v>
      </c>
      <c r="C158" s="7">
        <v>2021.0</v>
      </c>
      <c r="D158" s="9" t="s">
        <v>5</v>
      </c>
      <c r="E158" s="9" t="s">
        <v>36</v>
      </c>
      <c r="F158" s="114">
        <v>37.9902334</v>
      </c>
    </row>
    <row r="159">
      <c r="A159" s="23" t="s">
        <v>28</v>
      </c>
      <c r="B159" s="23" t="s">
        <v>391</v>
      </c>
      <c r="C159" s="7">
        <v>2021.0</v>
      </c>
      <c r="D159" s="9" t="s">
        <v>5</v>
      </c>
      <c r="E159" s="9" t="s">
        <v>36</v>
      </c>
      <c r="F159" s="114">
        <v>48.1546215</v>
      </c>
    </row>
    <row r="160">
      <c r="A160" s="23" t="s">
        <v>29</v>
      </c>
      <c r="B160" s="23" t="s">
        <v>396</v>
      </c>
      <c r="C160" s="7">
        <v>2021.0</v>
      </c>
      <c r="D160" s="9" t="s">
        <v>5</v>
      </c>
      <c r="E160" s="9" t="s">
        <v>36</v>
      </c>
      <c r="F160" s="114">
        <v>35.691708</v>
      </c>
    </row>
    <row r="161">
      <c r="A161" s="23" t="s">
        <v>30</v>
      </c>
      <c r="B161" s="23" t="s">
        <v>376</v>
      </c>
      <c r="C161" s="7">
        <v>2021.0</v>
      </c>
      <c r="D161" s="9" t="s">
        <v>5</v>
      </c>
      <c r="E161" s="9" t="s">
        <v>36</v>
      </c>
      <c r="F161" s="114">
        <v>29.1407516</v>
      </c>
    </row>
    <row r="162">
      <c r="A162" s="23" t="s">
        <v>31</v>
      </c>
      <c r="B162" s="23" t="s">
        <v>407</v>
      </c>
      <c r="C162" s="7">
        <v>2021.0</v>
      </c>
      <c r="D162" s="9" t="s">
        <v>5</v>
      </c>
      <c r="E162" s="9" t="s">
        <v>36</v>
      </c>
      <c r="F162" s="114">
        <v>42.5135302</v>
      </c>
    </row>
    <row r="163">
      <c r="A163" s="23" t="s">
        <v>32</v>
      </c>
      <c r="B163" s="23" t="s">
        <v>381</v>
      </c>
      <c r="C163" s="7">
        <v>2021.0</v>
      </c>
      <c r="D163" s="9" t="s">
        <v>5</v>
      </c>
      <c r="E163" s="9" t="s">
        <v>36</v>
      </c>
      <c r="F163" s="114">
        <v>39.7950836</v>
      </c>
    </row>
    <row r="164">
      <c r="A164" s="23" t="s">
        <v>33</v>
      </c>
      <c r="B164" s="23" t="s">
        <v>390</v>
      </c>
      <c r="C164" s="7">
        <v>2021.0</v>
      </c>
      <c r="D164" s="9" t="s">
        <v>5</v>
      </c>
      <c r="E164" s="9" t="s">
        <v>36</v>
      </c>
      <c r="F164" s="114">
        <v>46.5181352</v>
      </c>
    </row>
    <row r="165">
      <c r="A165" s="23" t="s">
        <v>34</v>
      </c>
      <c r="B165" s="23" t="s">
        <v>398</v>
      </c>
      <c r="C165" s="7">
        <v>2021.0</v>
      </c>
      <c r="D165" s="9" t="s">
        <v>5</v>
      </c>
      <c r="E165" s="9" t="s">
        <v>36</v>
      </c>
      <c r="F165" s="114">
        <v>60.8528825</v>
      </c>
    </row>
    <row r="166">
      <c r="A166" s="23" t="s">
        <v>35</v>
      </c>
      <c r="B166" s="23" t="s">
        <v>399</v>
      </c>
      <c r="C166" s="7">
        <v>2021.0</v>
      </c>
      <c r="D166" s="9" t="s">
        <v>5</v>
      </c>
      <c r="E166" s="9" t="s">
        <v>36</v>
      </c>
      <c r="F166" s="114">
        <v>33.6258869</v>
      </c>
    </row>
  </sheetData>
  <autoFilter ref="$A$1:$F$166">
    <sortState ref="A1:F166">
      <sortCondition ref="C1:C166"/>
      <sortCondition ref="A1:A166"/>
      <sortCondition descending="1" ref="F1:F166"/>
    </sortState>
  </autoFilter>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7" t="s">
        <v>375</v>
      </c>
    </row>
    <row r="2">
      <c r="A2" s="23" t="s">
        <v>16</v>
      </c>
      <c r="B2" s="23" t="s">
        <v>382</v>
      </c>
      <c r="C2" s="7">
        <v>2015.0</v>
      </c>
      <c r="D2" s="9" t="s">
        <v>5</v>
      </c>
      <c r="E2" s="9" t="s">
        <v>246</v>
      </c>
      <c r="F2" s="35">
        <v>69.4404</v>
      </c>
    </row>
    <row r="3">
      <c r="A3" s="23" t="s">
        <v>10</v>
      </c>
      <c r="B3" s="23" t="s">
        <v>388</v>
      </c>
      <c r="C3" s="7">
        <v>2015.0</v>
      </c>
      <c r="D3" s="9" t="s">
        <v>5</v>
      </c>
      <c r="E3" s="9" t="s">
        <v>246</v>
      </c>
      <c r="F3" s="35">
        <v>71.5835</v>
      </c>
    </row>
    <row r="4">
      <c r="A4" s="23" t="s">
        <v>35</v>
      </c>
      <c r="B4" s="23" t="s">
        <v>399</v>
      </c>
      <c r="C4" s="7">
        <v>2015.0</v>
      </c>
      <c r="D4" s="9" t="s">
        <v>5</v>
      </c>
      <c r="E4" s="9" t="s">
        <v>246</v>
      </c>
      <c r="F4" s="35">
        <v>73.6056</v>
      </c>
    </row>
    <row r="5">
      <c r="A5" s="23" t="s">
        <v>13</v>
      </c>
      <c r="B5" s="23" t="s">
        <v>403</v>
      </c>
      <c r="C5" s="7">
        <v>2015.0</v>
      </c>
      <c r="D5" s="9" t="s">
        <v>5</v>
      </c>
      <c r="E5" s="9" t="s">
        <v>246</v>
      </c>
      <c r="F5" s="35">
        <v>74.6651</v>
      </c>
    </row>
    <row r="6">
      <c r="A6" s="23" t="s">
        <v>11</v>
      </c>
      <c r="B6" s="23" t="s">
        <v>402</v>
      </c>
      <c r="C6" s="7">
        <v>2015.0</v>
      </c>
      <c r="D6" s="9" t="s">
        <v>5</v>
      </c>
      <c r="E6" s="9" t="s">
        <v>246</v>
      </c>
      <c r="F6" s="35">
        <v>75.1276</v>
      </c>
    </row>
    <row r="7">
      <c r="A7" s="23" t="s">
        <v>15</v>
      </c>
      <c r="B7" s="23" t="s">
        <v>377</v>
      </c>
      <c r="C7" s="7">
        <v>2015.0</v>
      </c>
      <c r="D7" s="9" t="s">
        <v>5</v>
      </c>
      <c r="E7" s="9" t="s">
        <v>246</v>
      </c>
      <c r="F7" s="35">
        <v>75.3716</v>
      </c>
    </row>
    <row r="8">
      <c r="A8" s="23" t="s">
        <v>23</v>
      </c>
      <c r="B8" s="23" t="s">
        <v>379</v>
      </c>
      <c r="C8" s="7">
        <v>2015.0</v>
      </c>
      <c r="D8" s="9" t="s">
        <v>5</v>
      </c>
      <c r="E8" s="9" t="s">
        <v>246</v>
      </c>
      <c r="F8" s="35">
        <v>75.5801</v>
      </c>
    </row>
    <row r="9">
      <c r="A9" s="23" t="s">
        <v>28</v>
      </c>
      <c r="B9" s="23" t="s">
        <v>391</v>
      </c>
      <c r="C9" s="7">
        <v>2015.0</v>
      </c>
      <c r="D9" s="9" t="s">
        <v>5</v>
      </c>
      <c r="E9" s="9" t="s">
        <v>246</v>
      </c>
      <c r="F9" s="35">
        <v>75.9049</v>
      </c>
    </row>
    <row r="10">
      <c r="A10" s="23" t="s">
        <v>33</v>
      </c>
      <c r="B10" s="23" t="s">
        <v>390</v>
      </c>
      <c r="C10" s="7">
        <v>2015.0</v>
      </c>
      <c r="D10" s="9" t="s">
        <v>5</v>
      </c>
      <c r="E10" s="9" t="s">
        <v>246</v>
      </c>
      <c r="F10" s="35">
        <v>77.3686</v>
      </c>
    </row>
    <row r="11">
      <c r="A11" s="23" t="s">
        <v>14</v>
      </c>
      <c r="B11" s="23" t="s">
        <v>395</v>
      </c>
      <c r="C11" s="7">
        <v>2015.0</v>
      </c>
      <c r="D11" s="9" t="s">
        <v>5</v>
      </c>
      <c r="E11" s="9" t="s">
        <v>246</v>
      </c>
      <c r="F11" s="35">
        <v>77.6895</v>
      </c>
    </row>
    <row r="12">
      <c r="A12" s="23" t="s">
        <v>24</v>
      </c>
      <c r="B12" s="23" t="s">
        <v>386</v>
      </c>
      <c r="C12" s="7">
        <v>2015.0</v>
      </c>
      <c r="D12" s="9" t="s">
        <v>5</v>
      </c>
      <c r="E12" s="9" t="s">
        <v>246</v>
      </c>
      <c r="F12" s="35">
        <v>77.945</v>
      </c>
    </row>
    <row r="13">
      <c r="A13" s="23" t="s">
        <v>30</v>
      </c>
      <c r="B13" s="23" t="s">
        <v>376</v>
      </c>
      <c r="C13" s="7">
        <v>2015.0</v>
      </c>
      <c r="D13" s="9" t="s">
        <v>5</v>
      </c>
      <c r="E13" s="9" t="s">
        <v>246</v>
      </c>
      <c r="F13" s="35">
        <v>78.1014</v>
      </c>
    </row>
    <row r="14">
      <c r="A14" s="23" t="s">
        <v>21</v>
      </c>
      <c r="B14" s="23" t="s">
        <v>393</v>
      </c>
      <c r="C14" s="7">
        <v>2015.0</v>
      </c>
      <c r="D14" s="9" t="s">
        <v>5</v>
      </c>
      <c r="E14" s="9" t="s">
        <v>246</v>
      </c>
      <c r="F14" s="35">
        <v>78.3995</v>
      </c>
    </row>
    <row r="15">
      <c r="A15" s="23" t="s">
        <v>8</v>
      </c>
      <c r="B15" s="23" t="s">
        <v>405</v>
      </c>
      <c r="C15" s="7">
        <v>2015.0</v>
      </c>
      <c r="D15" s="9" t="s">
        <v>5</v>
      </c>
      <c r="E15" s="9" t="s">
        <v>246</v>
      </c>
      <c r="F15" s="35">
        <v>78.9544</v>
      </c>
    </row>
    <row r="16">
      <c r="A16" s="23" t="s">
        <v>31</v>
      </c>
      <c r="B16" s="23" t="s">
        <v>407</v>
      </c>
      <c r="C16" s="7">
        <v>2015.0</v>
      </c>
      <c r="D16" s="9" t="s">
        <v>5</v>
      </c>
      <c r="E16" s="9" t="s">
        <v>246</v>
      </c>
      <c r="F16" s="35">
        <v>79.4514</v>
      </c>
    </row>
    <row r="17">
      <c r="A17" s="23" t="s">
        <v>32</v>
      </c>
      <c r="B17" s="23" t="s">
        <v>381</v>
      </c>
      <c r="C17" s="7">
        <v>2015.0</v>
      </c>
      <c r="D17" s="9" t="s">
        <v>5</v>
      </c>
      <c r="E17" s="9" t="s">
        <v>246</v>
      </c>
      <c r="F17" s="35">
        <v>80.542</v>
      </c>
    </row>
    <row r="18">
      <c r="A18" s="23" t="s">
        <v>18</v>
      </c>
      <c r="B18" s="23" t="s">
        <v>383</v>
      </c>
      <c r="C18" s="7">
        <v>2015.0</v>
      </c>
      <c r="D18" s="9" t="s">
        <v>5</v>
      </c>
      <c r="E18" s="9" t="s">
        <v>246</v>
      </c>
      <c r="F18" s="35">
        <v>80.5769</v>
      </c>
    </row>
    <row r="19">
      <c r="A19" s="49" t="s">
        <v>3</v>
      </c>
      <c r="B19" s="23" t="s">
        <v>400</v>
      </c>
      <c r="C19" s="7">
        <v>2015.0</v>
      </c>
      <c r="D19" s="9" t="s">
        <v>5</v>
      </c>
      <c r="E19" s="9" t="s">
        <v>246</v>
      </c>
      <c r="F19" s="7">
        <v>80.9</v>
      </c>
    </row>
    <row r="20">
      <c r="A20" s="23" t="s">
        <v>29</v>
      </c>
      <c r="B20" s="23" t="s">
        <v>396</v>
      </c>
      <c r="C20" s="7">
        <v>2015.0</v>
      </c>
      <c r="D20" s="9" t="s">
        <v>5</v>
      </c>
      <c r="E20" s="9" t="s">
        <v>246</v>
      </c>
      <c r="F20" s="35">
        <v>81.1337</v>
      </c>
    </row>
    <row r="21">
      <c r="A21" s="23" t="s">
        <v>19</v>
      </c>
      <c r="B21" s="23" t="s">
        <v>380</v>
      </c>
      <c r="C21" s="7">
        <v>2015.0</v>
      </c>
      <c r="D21" s="9" t="s">
        <v>5</v>
      </c>
      <c r="E21" s="9" t="s">
        <v>246</v>
      </c>
      <c r="F21" s="35">
        <v>82.7903</v>
      </c>
    </row>
    <row r="22">
      <c r="A22" s="23" t="s">
        <v>27</v>
      </c>
      <c r="B22" s="23" t="s">
        <v>389</v>
      </c>
      <c r="C22" s="7">
        <v>2015.0</v>
      </c>
      <c r="D22" s="9" t="s">
        <v>5</v>
      </c>
      <c r="E22" s="9" t="s">
        <v>246</v>
      </c>
      <c r="F22" s="35">
        <v>83.7318</v>
      </c>
    </row>
    <row r="23">
      <c r="A23" s="49" t="s">
        <v>4</v>
      </c>
      <c r="B23" s="23" t="s">
        <v>378</v>
      </c>
      <c r="C23" s="7">
        <v>2015.0</v>
      </c>
      <c r="D23" s="9" t="s">
        <v>5</v>
      </c>
      <c r="E23" s="9" t="s">
        <v>246</v>
      </c>
      <c r="F23" s="35">
        <v>83.8213</v>
      </c>
    </row>
    <row r="24">
      <c r="A24" s="23" t="s">
        <v>22</v>
      </c>
      <c r="B24" s="23" t="s">
        <v>408</v>
      </c>
      <c r="C24" s="7">
        <v>2015.0</v>
      </c>
      <c r="D24" s="9" t="s">
        <v>5</v>
      </c>
      <c r="E24" s="9" t="s">
        <v>246</v>
      </c>
      <c r="F24" s="35">
        <v>83.8981</v>
      </c>
    </row>
    <row r="25">
      <c r="A25" s="23" t="s">
        <v>20</v>
      </c>
      <c r="B25" s="23" t="s">
        <v>387</v>
      </c>
      <c r="C25" s="7">
        <v>2015.0</v>
      </c>
      <c r="D25" s="9" t="s">
        <v>5</v>
      </c>
      <c r="E25" s="9" t="s">
        <v>246</v>
      </c>
      <c r="F25" s="35">
        <v>84.771</v>
      </c>
    </row>
    <row r="26">
      <c r="A26" s="23" t="s">
        <v>6</v>
      </c>
      <c r="B26" s="23" t="s">
        <v>394</v>
      </c>
      <c r="C26" s="7">
        <v>2015.0</v>
      </c>
      <c r="D26" s="9" t="s">
        <v>5</v>
      </c>
      <c r="E26" s="9" t="s">
        <v>246</v>
      </c>
      <c r="F26" s="35">
        <v>84.794</v>
      </c>
    </row>
    <row r="27">
      <c r="A27" s="23" t="s">
        <v>25</v>
      </c>
      <c r="B27" s="23" t="s">
        <v>406</v>
      </c>
      <c r="C27" s="7">
        <v>2015.0</v>
      </c>
      <c r="D27" s="9" t="s">
        <v>5</v>
      </c>
      <c r="E27" s="9" t="s">
        <v>246</v>
      </c>
      <c r="F27" s="35">
        <v>85.9869</v>
      </c>
    </row>
    <row r="28">
      <c r="A28" s="23" t="s">
        <v>17</v>
      </c>
      <c r="B28" s="23" t="s">
        <v>404</v>
      </c>
      <c r="C28" s="7">
        <v>2015.0</v>
      </c>
      <c r="D28" s="9" t="s">
        <v>5</v>
      </c>
      <c r="E28" s="9" t="s">
        <v>246</v>
      </c>
      <c r="F28" s="35">
        <v>86.4718</v>
      </c>
    </row>
    <row r="29">
      <c r="A29" s="23" t="s">
        <v>9</v>
      </c>
      <c r="B29" s="23" t="s">
        <v>397</v>
      </c>
      <c r="C29" s="7">
        <v>2015.0</v>
      </c>
      <c r="D29" s="9" t="s">
        <v>5</v>
      </c>
      <c r="E29" s="9" t="s">
        <v>246</v>
      </c>
      <c r="F29" s="35">
        <v>87.0331</v>
      </c>
    </row>
    <row r="30">
      <c r="A30" s="23" t="s">
        <v>12</v>
      </c>
      <c r="B30" s="23" t="s">
        <v>401</v>
      </c>
      <c r="C30" s="7">
        <v>2015.0</v>
      </c>
      <c r="D30" s="9" t="s">
        <v>5</v>
      </c>
      <c r="E30" s="9" t="s">
        <v>246</v>
      </c>
      <c r="F30" s="35">
        <v>88.1962</v>
      </c>
    </row>
    <row r="31">
      <c r="A31" s="23" t="s">
        <v>5</v>
      </c>
      <c r="B31" s="23" t="s">
        <v>384</v>
      </c>
      <c r="C31" s="7">
        <v>2015.0</v>
      </c>
      <c r="D31" s="9" t="s">
        <v>5</v>
      </c>
      <c r="E31" s="9" t="s">
        <v>246</v>
      </c>
      <c r="F31" s="35">
        <v>88.3815</v>
      </c>
    </row>
    <row r="32">
      <c r="A32" s="23" t="s">
        <v>7</v>
      </c>
      <c r="B32" s="23" t="s">
        <v>385</v>
      </c>
      <c r="C32" s="7">
        <v>2015.0</v>
      </c>
      <c r="D32" s="9" t="s">
        <v>5</v>
      </c>
      <c r="E32" s="9" t="s">
        <v>246</v>
      </c>
      <c r="F32" s="35">
        <v>89.2424</v>
      </c>
    </row>
    <row r="33">
      <c r="A33" s="23" t="s">
        <v>26</v>
      </c>
      <c r="B33" s="23" t="s">
        <v>392</v>
      </c>
      <c r="C33" s="7">
        <v>2015.0</v>
      </c>
      <c r="D33" s="9" t="s">
        <v>5</v>
      </c>
      <c r="E33" s="9" t="s">
        <v>246</v>
      </c>
      <c r="F33" s="35">
        <v>93.3748</v>
      </c>
    </row>
    <row r="34">
      <c r="A34" s="23" t="s">
        <v>34</v>
      </c>
      <c r="B34" s="23" t="s">
        <v>398</v>
      </c>
      <c r="C34" s="7">
        <v>2015.0</v>
      </c>
      <c r="D34" s="9" t="s">
        <v>5</v>
      </c>
      <c r="E34" s="9" t="s">
        <v>246</v>
      </c>
      <c r="F34" s="35">
        <v>94.7331</v>
      </c>
    </row>
    <row r="35">
      <c r="A35" s="23" t="s">
        <v>10</v>
      </c>
      <c r="B35" s="23" t="s">
        <v>388</v>
      </c>
      <c r="C35" s="7">
        <v>2016.0</v>
      </c>
      <c r="D35" s="9" t="s">
        <v>5</v>
      </c>
      <c r="E35" s="9" t="s">
        <v>246</v>
      </c>
      <c r="F35" s="35">
        <v>75.5916</v>
      </c>
    </row>
    <row r="36">
      <c r="A36" s="23" t="s">
        <v>31</v>
      </c>
      <c r="B36" s="23" t="s">
        <v>407</v>
      </c>
      <c r="C36" s="7">
        <v>2016.0</v>
      </c>
      <c r="D36" s="9" t="s">
        <v>5</v>
      </c>
      <c r="E36" s="9" t="s">
        <v>246</v>
      </c>
      <c r="F36" s="35">
        <v>79.7332</v>
      </c>
    </row>
    <row r="37">
      <c r="A37" s="23" t="s">
        <v>16</v>
      </c>
      <c r="B37" s="23" t="s">
        <v>382</v>
      </c>
      <c r="C37" s="7">
        <v>2016.0</v>
      </c>
      <c r="D37" s="9" t="s">
        <v>5</v>
      </c>
      <c r="E37" s="9" t="s">
        <v>246</v>
      </c>
      <c r="F37" s="35">
        <v>81.1151</v>
      </c>
    </row>
    <row r="38">
      <c r="A38" s="23" t="s">
        <v>15</v>
      </c>
      <c r="B38" s="23" t="s">
        <v>377</v>
      </c>
      <c r="C38" s="7">
        <v>2016.0</v>
      </c>
      <c r="D38" s="9" t="s">
        <v>5</v>
      </c>
      <c r="E38" s="9" t="s">
        <v>246</v>
      </c>
      <c r="F38" s="35">
        <v>82.983</v>
      </c>
    </row>
    <row r="39">
      <c r="A39" s="23" t="s">
        <v>11</v>
      </c>
      <c r="B39" s="23" t="s">
        <v>402</v>
      </c>
      <c r="C39" s="7">
        <v>2016.0</v>
      </c>
      <c r="D39" s="9" t="s">
        <v>5</v>
      </c>
      <c r="E39" s="9" t="s">
        <v>246</v>
      </c>
      <c r="F39" s="35">
        <v>82.988</v>
      </c>
    </row>
    <row r="40">
      <c r="A40" s="23" t="s">
        <v>30</v>
      </c>
      <c r="B40" s="23" t="s">
        <v>376</v>
      </c>
      <c r="C40" s="7">
        <v>2016.0</v>
      </c>
      <c r="D40" s="9" t="s">
        <v>5</v>
      </c>
      <c r="E40" s="9" t="s">
        <v>246</v>
      </c>
      <c r="F40" s="35">
        <v>83.017</v>
      </c>
    </row>
    <row r="41">
      <c r="A41" s="23" t="s">
        <v>14</v>
      </c>
      <c r="B41" s="23" t="s">
        <v>395</v>
      </c>
      <c r="C41" s="7">
        <v>2016.0</v>
      </c>
      <c r="D41" s="9" t="s">
        <v>5</v>
      </c>
      <c r="E41" s="9" t="s">
        <v>246</v>
      </c>
      <c r="F41" s="35">
        <v>84.0055</v>
      </c>
    </row>
    <row r="42">
      <c r="A42" s="23" t="s">
        <v>28</v>
      </c>
      <c r="B42" s="23" t="s">
        <v>391</v>
      </c>
      <c r="C42" s="7">
        <v>2016.0</v>
      </c>
      <c r="D42" s="9" t="s">
        <v>5</v>
      </c>
      <c r="E42" s="9" t="s">
        <v>246</v>
      </c>
      <c r="F42" s="35">
        <v>84.0546</v>
      </c>
    </row>
    <row r="43">
      <c r="A43" s="23" t="s">
        <v>8</v>
      </c>
      <c r="B43" s="23" t="s">
        <v>405</v>
      </c>
      <c r="C43" s="7">
        <v>2016.0</v>
      </c>
      <c r="D43" s="9" t="s">
        <v>5</v>
      </c>
      <c r="E43" s="9" t="s">
        <v>246</v>
      </c>
      <c r="F43" s="35">
        <v>84.8158</v>
      </c>
    </row>
    <row r="44">
      <c r="A44" s="23" t="s">
        <v>35</v>
      </c>
      <c r="B44" s="23" t="s">
        <v>399</v>
      </c>
      <c r="C44" s="7">
        <v>2016.0</v>
      </c>
      <c r="D44" s="9" t="s">
        <v>5</v>
      </c>
      <c r="E44" s="9" t="s">
        <v>246</v>
      </c>
      <c r="F44" s="35">
        <v>85.2289</v>
      </c>
    </row>
    <row r="45">
      <c r="A45" s="23" t="s">
        <v>19</v>
      </c>
      <c r="B45" s="23" t="s">
        <v>380</v>
      </c>
      <c r="C45" s="7">
        <v>2016.0</v>
      </c>
      <c r="D45" s="9" t="s">
        <v>5</v>
      </c>
      <c r="E45" s="9" t="s">
        <v>246</v>
      </c>
      <c r="F45" s="35">
        <v>85.3793</v>
      </c>
    </row>
    <row r="46">
      <c r="A46" s="23" t="s">
        <v>13</v>
      </c>
      <c r="B46" s="23" t="s">
        <v>403</v>
      </c>
      <c r="C46" s="7">
        <v>2016.0</v>
      </c>
      <c r="D46" s="9" t="s">
        <v>5</v>
      </c>
      <c r="E46" s="9" t="s">
        <v>246</v>
      </c>
      <c r="F46" s="35">
        <v>85.4427</v>
      </c>
    </row>
    <row r="47">
      <c r="A47" s="23" t="s">
        <v>17</v>
      </c>
      <c r="B47" s="23" t="s">
        <v>404</v>
      </c>
      <c r="C47" s="7">
        <v>2016.0</v>
      </c>
      <c r="D47" s="9" t="s">
        <v>5</v>
      </c>
      <c r="E47" s="9" t="s">
        <v>246</v>
      </c>
      <c r="F47" s="35">
        <v>85.8715</v>
      </c>
    </row>
    <row r="48">
      <c r="A48" s="23" t="s">
        <v>23</v>
      </c>
      <c r="B48" s="23" t="s">
        <v>379</v>
      </c>
      <c r="C48" s="7">
        <v>2016.0</v>
      </c>
      <c r="D48" s="9" t="s">
        <v>5</v>
      </c>
      <c r="E48" s="9" t="s">
        <v>246</v>
      </c>
      <c r="F48" s="35">
        <v>86.0796</v>
      </c>
    </row>
    <row r="49">
      <c r="A49" s="23" t="s">
        <v>21</v>
      </c>
      <c r="B49" s="23" t="s">
        <v>393</v>
      </c>
      <c r="C49" s="7">
        <v>2016.0</v>
      </c>
      <c r="D49" s="9" t="s">
        <v>5</v>
      </c>
      <c r="E49" s="9" t="s">
        <v>246</v>
      </c>
      <c r="F49" s="35">
        <v>86.4634</v>
      </c>
    </row>
    <row r="50">
      <c r="A50" s="23" t="s">
        <v>24</v>
      </c>
      <c r="B50" s="23" t="s">
        <v>386</v>
      </c>
      <c r="C50" s="7">
        <v>2016.0</v>
      </c>
      <c r="D50" s="9" t="s">
        <v>5</v>
      </c>
      <c r="E50" s="9" t="s">
        <v>246</v>
      </c>
      <c r="F50" s="35">
        <v>86.7665</v>
      </c>
    </row>
    <row r="51">
      <c r="A51" s="23" t="s">
        <v>29</v>
      </c>
      <c r="B51" s="23" t="s">
        <v>396</v>
      </c>
      <c r="C51" s="7">
        <v>2016.0</v>
      </c>
      <c r="D51" s="9" t="s">
        <v>5</v>
      </c>
      <c r="E51" s="9" t="s">
        <v>246</v>
      </c>
      <c r="F51" s="35">
        <v>87.5942</v>
      </c>
    </row>
    <row r="52">
      <c r="A52" s="49" t="s">
        <v>3</v>
      </c>
      <c r="B52" s="23" t="s">
        <v>400</v>
      </c>
      <c r="C52" s="7">
        <v>2016.0</v>
      </c>
      <c r="D52" s="9" t="s">
        <v>5</v>
      </c>
      <c r="E52" s="9" t="s">
        <v>246</v>
      </c>
      <c r="F52" s="35">
        <v>87.6</v>
      </c>
    </row>
    <row r="53">
      <c r="A53" s="23" t="s">
        <v>32</v>
      </c>
      <c r="B53" s="23" t="s">
        <v>381</v>
      </c>
      <c r="C53" s="7">
        <v>2016.0</v>
      </c>
      <c r="D53" s="9" t="s">
        <v>5</v>
      </c>
      <c r="E53" s="9" t="s">
        <v>246</v>
      </c>
      <c r="F53" s="35">
        <v>87.6331</v>
      </c>
    </row>
    <row r="54">
      <c r="A54" s="23" t="s">
        <v>33</v>
      </c>
      <c r="B54" s="23" t="s">
        <v>390</v>
      </c>
      <c r="C54" s="7">
        <v>2016.0</v>
      </c>
      <c r="D54" s="9" t="s">
        <v>5</v>
      </c>
      <c r="E54" s="9" t="s">
        <v>246</v>
      </c>
      <c r="F54" s="35">
        <v>87.7983</v>
      </c>
    </row>
    <row r="55">
      <c r="A55" s="49" t="s">
        <v>4</v>
      </c>
      <c r="B55" s="23" t="s">
        <v>378</v>
      </c>
      <c r="C55" s="7">
        <v>2016.0</v>
      </c>
      <c r="D55" s="9" t="s">
        <v>5</v>
      </c>
      <c r="E55" s="9" t="s">
        <v>246</v>
      </c>
      <c r="F55" s="35">
        <v>88.4306</v>
      </c>
    </row>
    <row r="56">
      <c r="A56" s="23" t="s">
        <v>27</v>
      </c>
      <c r="B56" s="23" t="s">
        <v>389</v>
      </c>
      <c r="C56" s="7">
        <v>2016.0</v>
      </c>
      <c r="D56" s="9" t="s">
        <v>5</v>
      </c>
      <c r="E56" s="9" t="s">
        <v>246</v>
      </c>
      <c r="F56" s="35">
        <v>89.2212</v>
      </c>
    </row>
    <row r="57">
      <c r="A57" s="23" t="s">
        <v>5</v>
      </c>
      <c r="B57" s="23" t="s">
        <v>384</v>
      </c>
      <c r="C57" s="7">
        <v>2016.0</v>
      </c>
      <c r="D57" s="9" t="s">
        <v>5</v>
      </c>
      <c r="E57" s="9" t="s">
        <v>246</v>
      </c>
      <c r="F57" s="35">
        <v>90.331</v>
      </c>
    </row>
    <row r="58">
      <c r="A58" s="23" t="s">
        <v>25</v>
      </c>
      <c r="B58" s="23" t="s">
        <v>406</v>
      </c>
      <c r="C58" s="7">
        <v>2016.0</v>
      </c>
      <c r="D58" s="9" t="s">
        <v>5</v>
      </c>
      <c r="E58" s="9" t="s">
        <v>246</v>
      </c>
      <c r="F58" s="35">
        <v>90.4348</v>
      </c>
    </row>
    <row r="59">
      <c r="A59" s="23" t="s">
        <v>9</v>
      </c>
      <c r="B59" s="23" t="s">
        <v>397</v>
      </c>
      <c r="C59" s="7">
        <v>2016.0</v>
      </c>
      <c r="D59" s="9" t="s">
        <v>5</v>
      </c>
      <c r="E59" s="9" t="s">
        <v>246</v>
      </c>
      <c r="F59" s="35">
        <v>91.2422</v>
      </c>
    </row>
    <row r="60">
      <c r="A60" s="23" t="s">
        <v>18</v>
      </c>
      <c r="B60" s="23" t="s">
        <v>383</v>
      </c>
      <c r="C60" s="7">
        <v>2016.0</v>
      </c>
      <c r="D60" s="9" t="s">
        <v>5</v>
      </c>
      <c r="E60" s="9" t="s">
        <v>246</v>
      </c>
      <c r="F60" s="35">
        <v>91.6663</v>
      </c>
    </row>
    <row r="61">
      <c r="A61" s="23" t="s">
        <v>22</v>
      </c>
      <c r="B61" s="23" t="s">
        <v>408</v>
      </c>
      <c r="C61" s="7">
        <v>2016.0</v>
      </c>
      <c r="D61" s="9" t="s">
        <v>5</v>
      </c>
      <c r="E61" s="9" t="s">
        <v>246</v>
      </c>
      <c r="F61" s="35">
        <v>92.012</v>
      </c>
    </row>
    <row r="62">
      <c r="A62" s="23" t="s">
        <v>6</v>
      </c>
      <c r="B62" s="23" t="s">
        <v>394</v>
      </c>
      <c r="C62" s="7">
        <v>2016.0</v>
      </c>
      <c r="D62" s="9" t="s">
        <v>5</v>
      </c>
      <c r="E62" s="9" t="s">
        <v>246</v>
      </c>
      <c r="F62" s="35">
        <v>92.2722</v>
      </c>
    </row>
    <row r="63">
      <c r="A63" s="23" t="s">
        <v>12</v>
      </c>
      <c r="B63" s="23" t="s">
        <v>401</v>
      </c>
      <c r="C63" s="7">
        <v>2016.0</v>
      </c>
      <c r="D63" s="9" t="s">
        <v>5</v>
      </c>
      <c r="E63" s="9" t="s">
        <v>246</v>
      </c>
      <c r="F63" s="35">
        <v>92.9515</v>
      </c>
    </row>
    <row r="64">
      <c r="A64" s="23" t="s">
        <v>7</v>
      </c>
      <c r="B64" s="23" t="s">
        <v>385</v>
      </c>
      <c r="C64" s="7">
        <v>2016.0</v>
      </c>
      <c r="D64" s="9" t="s">
        <v>5</v>
      </c>
      <c r="E64" s="9" t="s">
        <v>246</v>
      </c>
      <c r="F64" s="35">
        <v>93.6448</v>
      </c>
    </row>
    <row r="65">
      <c r="A65" s="23" t="s">
        <v>20</v>
      </c>
      <c r="B65" s="23" t="s">
        <v>387</v>
      </c>
      <c r="C65" s="7">
        <v>2016.0</v>
      </c>
      <c r="D65" s="9" t="s">
        <v>5</v>
      </c>
      <c r="E65" s="9" t="s">
        <v>246</v>
      </c>
      <c r="F65" s="35">
        <v>93.7298</v>
      </c>
    </row>
    <row r="66">
      <c r="A66" s="23" t="s">
        <v>26</v>
      </c>
      <c r="B66" s="23" t="s">
        <v>392</v>
      </c>
      <c r="C66" s="7">
        <v>2016.0</v>
      </c>
      <c r="D66" s="9" t="s">
        <v>5</v>
      </c>
      <c r="E66" s="9" t="s">
        <v>246</v>
      </c>
      <c r="F66" s="35">
        <v>96.8198</v>
      </c>
    </row>
    <row r="67">
      <c r="A67" s="23" t="s">
        <v>34</v>
      </c>
      <c r="B67" s="23" t="s">
        <v>398</v>
      </c>
      <c r="C67" s="7">
        <v>2016.0</v>
      </c>
      <c r="D67" s="9" t="s">
        <v>5</v>
      </c>
      <c r="E67" s="9" t="s">
        <v>246</v>
      </c>
      <c r="F67" s="35">
        <v>97.627</v>
      </c>
    </row>
    <row r="68">
      <c r="A68" s="23" t="s">
        <v>10</v>
      </c>
      <c r="B68" s="23" t="s">
        <v>388</v>
      </c>
      <c r="C68" s="7">
        <v>2017.0</v>
      </c>
      <c r="D68" s="9" t="s">
        <v>5</v>
      </c>
      <c r="E68" s="9" t="s">
        <v>246</v>
      </c>
      <c r="F68" s="35">
        <v>75.9237</v>
      </c>
    </row>
    <row r="69">
      <c r="A69" s="23" t="s">
        <v>31</v>
      </c>
      <c r="B69" s="23" t="s">
        <v>407</v>
      </c>
      <c r="C69" s="7">
        <v>2017.0</v>
      </c>
      <c r="D69" s="9" t="s">
        <v>5</v>
      </c>
      <c r="E69" s="9" t="s">
        <v>246</v>
      </c>
      <c r="F69" s="35">
        <v>82.354</v>
      </c>
    </row>
    <row r="70">
      <c r="A70" s="23" t="s">
        <v>11</v>
      </c>
      <c r="B70" s="23" t="s">
        <v>402</v>
      </c>
      <c r="C70" s="7">
        <v>2017.0</v>
      </c>
      <c r="D70" s="9" t="s">
        <v>5</v>
      </c>
      <c r="E70" s="9" t="s">
        <v>246</v>
      </c>
      <c r="F70" s="35">
        <v>83.3167</v>
      </c>
    </row>
    <row r="71">
      <c r="A71" s="23" t="s">
        <v>15</v>
      </c>
      <c r="B71" s="23" t="s">
        <v>377</v>
      </c>
      <c r="C71" s="7">
        <v>2017.0</v>
      </c>
      <c r="D71" s="9" t="s">
        <v>5</v>
      </c>
      <c r="E71" s="9" t="s">
        <v>246</v>
      </c>
      <c r="F71" s="35">
        <v>84.1176</v>
      </c>
    </row>
    <row r="72">
      <c r="A72" s="23" t="s">
        <v>30</v>
      </c>
      <c r="B72" s="23" t="s">
        <v>376</v>
      </c>
      <c r="C72" s="7">
        <v>2017.0</v>
      </c>
      <c r="D72" s="9" t="s">
        <v>5</v>
      </c>
      <c r="E72" s="9" t="s">
        <v>246</v>
      </c>
      <c r="F72" s="35">
        <v>85.0282</v>
      </c>
    </row>
    <row r="73">
      <c r="A73" s="23" t="s">
        <v>35</v>
      </c>
      <c r="B73" s="23" t="s">
        <v>399</v>
      </c>
      <c r="C73" s="7">
        <v>2017.0</v>
      </c>
      <c r="D73" s="9" t="s">
        <v>5</v>
      </c>
      <c r="E73" s="9" t="s">
        <v>246</v>
      </c>
      <c r="F73" s="35">
        <v>85.204</v>
      </c>
    </row>
    <row r="74">
      <c r="A74" s="23" t="s">
        <v>16</v>
      </c>
      <c r="B74" s="23" t="s">
        <v>382</v>
      </c>
      <c r="C74" s="7">
        <v>2017.0</v>
      </c>
      <c r="D74" s="9" t="s">
        <v>5</v>
      </c>
      <c r="E74" s="9" t="s">
        <v>246</v>
      </c>
      <c r="F74" s="35">
        <v>86.1723</v>
      </c>
    </row>
    <row r="75">
      <c r="A75" s="23" t="s">
        <v>13</v>
      </c>
      <c r="B75" s="23" t="s">
        <v>403</v>
      </c>
      <c r="C75" s="7">
        <v>2017.0</v>
      </c>
      <c r="D75" s="9" t="s">
        <v>5</v>
      </c>
      <c r="E75" s="9" t="s">
        <v>246</v>
      </c>
      <c r="F75" s="35">
        <v>86.1862</v>
      </c>
    </row>
    <row r="76">
      <c r="A76" s="23" t="s">
        <v>28</v>
      </c>
      <c r="B76" s="23" t="s">
        <v>391</v>
      </c>
      <c r="C76" s="7">
        <v>2017.0</v>
      </c>
      <c r="D76" s="9" t="s">
        <v>5</v>
      </c>
      <c r="E76" s="9" t="s">
        <v>246</v>
      </c>
      <c r="F76" s="35">
        <v>86.6793</v>
      </c>
    </row>
    <row r="77">
      <c r="A77" s="23" t="s">
        <v>17</v>
      </c>
      <c r="B77" s="23" t="s">
        <v>404</v>
      </c>
      <c r="C77" s="7">
        <v>2017.0</v>
      </c>
      <c r="D77" s="9" t="s">
        <v>5</v>
      </c>
      <c r="E77" s="9" t="s">
        <v>246</v>
      </c>
      <c r="F77" s="35">
        <v>87.2698</v>
      </c>
    </row>
    <row r="78">
      <c r="A78" s="23" t="s">
        <v>21</v>
      </c>
      <c r="B78" s="23" t="s">
        <v>393</v>
      </c>
      <c r="C78" s="7">
        <v>2017.0</v>
      </c>
      <c r="D78" s="9" t="s">
        <v>5</v>
      </c>
      <c r="E78" s="9" t="s">
        <v>246</v>
      </c>
      <c r="F78" s="35">
        <v>87.7868</v>
      </c>
    </row>
    <row r="79">
      <c r="A79" s="23" t="s">
        <v>24</v>
      </c>
      <c r="B79" s="23" t="s">
        <v>386</v>
      </c>
      <c r="C79" s="7">
        <v>2017.0</v>
      </c>
      <c r="D79" s="9" t="s">
        <v>5</v>
      </c>
      <c r="E79" s="9" t="s">
        <v>246</v>
      </c>
      <c r="F79" s="35">
        <v>87.7919</v>
      </c>
    </row>
    <row r="80">
      <c r="A80" s="23" t="s">
        <v>19</v>
      </c>
      <c r="B80" s="23" t="s">
        <v>380</v>
      </c>
      <c r="C80" s="7">
        <v>2017.0</v>
      </c>
      <c r="D80" s="9" t="s">
        <v>5</v>
      </c>
      <c r="E80" s="9" t="s">
        <v>246</v>
      </c>
      <c r="F80" s="35">
        <v>88.2365</v>
      </c>
    </row>
    <row r="81">
      <c r="A81" s="23" t="s">
        <v>8</v>
      </c>
      <c r="B81" s="23" t="s">
        <v>405</v>
      </c>
      <c r="C81" s="7">
        <v>2017.0</v>
      </c>
      <c r="D81" s="9" t="s">
        <v>5</v>
      </c>
      <c r="E81" s="9" t="s">
        <v>246</v>
      </c>
      <c r="F81" s="35">
        <v>88.3787</v>
      </c>
    </row>
    <row r="82">
      <c r="A82" s="23" t="s">
        <v>33</v>
      </c>
      <c r="B82" s="23" t="s">
        <v>390</v>
      </c>
      <c r="C82" s="7">
        <v>2017.0</v>
      </c>
      <c r="D82" s="9" t="s">
        <v>5</v>
      </c>
      <c r="E82" s="9" t="s">
        <v>246</v>
      </c>
      <c r="F82" s="35">
        <v>88.5965</v>
      </c>
    </row>
    <row r="83">
      <c r="A83" s="23" t="s">
        <v>14</v>
      </c>
      <c r="B83" s="23" t="s">
        <v>395</v>
      </c>
      <c r="C83" s="7">
        <v>2017.0</v>
      </c>
      <c r="D83" s="9" t="s">
        <v>5</v>
      </c>
      <c r="E83" s="9" t="s">
        <v>246</v>
      </c>
      <c r="F83" s="35">
        <v>89.0453</v>
      </c>
    </row>
    <row r="84">
      <c r="A84" s="49" t="s">
        <v>3</v>
      </c>
      <c r="B84" s="23" t="s">
        <v>400</v>
      </c>
      <c r="C84" s="7">
        <v>2017.0</v>
      </c>
      <c r="D84" s="9" t="s">
        <v>5</v>
      </c>
      <c r="E84" s="9" t="s">
        <v>246</v>
      </c>
      <c r="F84" s="7">
        <v>89.1</v>
      </c>
    </row>
    <row r="85">
      <c r="A85" s="23" t="s">
        <v>29</v>
      </c>
      <c r="B85" s="23" t="s">
        <v>396</v>
      </c>
      <c r="C85" s="7">
        <v>2017.0</v>
      </c>
      <c r="D85" s="9" t="s">
        <v>5</v>
      </c>
      <c r="E85" s="9" t="s">
        <v>246</v>
      </c>
      <c r="F85" s="35">
        <v>89.1666</v>
      </c>
    </row>
    <row r="86">
      <c r="A86" s="23" t="s">
        <v>27</v>
      </c>
      <c r="B86" s="23" t="s">
        <v>389</v>
      </c>
      <c r="C86" s="7">
        <v>2017.0</v>
      </c>
      <c r="D86" s="9" t="s">
        <v>5</v>
      </c>
      <c r="E86" s="9" t="s">
        <v>246</v>
      </c>
      <c r="F86" s="35">
        <v>89.1697</v>
      </c>
    </row>
    <row r="87">
      <c r="A87" s="23" t="s">
        <v>23</v>
      </c>
      <c r="B87" s="23" t="s">
        <v>379</v>
      </c>
      <c r="C87" s="7">
        <v>2017.0</v>
      </c>
      <c r="D87" s="9" t="s">
        <v>5</v>
      </c>
      <c r="E87" s="9" t="s">
        <v>246</v>
      </c>
      <c r="F87" s="35">
        <v>89.2418</v>
      </c>
    </row>
    <row r="88">
      <c r="A88" s="49" t="s">
        <v>4</v>
      </c>
      <c r="B88" s="23" t="s">
        <v>378</v>
      </c>
      <c r="C88" s="7">
        <v>2017.0</v>
      </c>
      <c r="D88" s="9" t="s">
        <v>5</v>
      </c>
      <c r="E88" s="9" t="s">
        <v>246</v>
      </c>
      <c r="F88" s="35">
        <v>90.5617</v>
      </c>
    </row>
    <row r="89">
      <c r="A89" s="23" t="s">
        <v>6</v>
      </c>
      <c r="B89" s="23" t="s">
        <v>394</v>
      </c>
      <c r="C89" s="7">
        <v>2017.0</v>
      </c>
      <c r="D89" s="9" t="s">
        <v>5</v>
      </c>
      <c r="E89" s="9" t="s">
        <v>246</v>
      </c>
      <c r="F89" s="35">
        <v>91.2822</v>
      </c>
    </row>
    <row r="90">
      <c r="A90" s="23" t="s">
        <v>32</v>
      </c>
      <c r="B90" s="23" t="s">
        <v>381</v>
      </c>
      <c r="C90" s="7">
        <v>2017.0</v>
      </c>
      <c r="D90" s="9" t="s">
        <v>5</v>
      </c>
      <c r="E90" s="9" t="s">
        <v>246</v>
      </c>
      <c r="F90" s="35">
        <v>91.3517</v>
      </c>
    </row>
    <row r="91">
      <c r="A91" s="23" t="s">
        <v>22</v>
      </c>
      <c r="B91" s="23" t="s">
        <v>408</v>
      </c>
      <c r="C91" s="7">
        <v>2017.0</v>
      </c>
      <c r="D91" s="9" t="s">
        <v>5</v>
      </c>
      <c r="E91" s="9" t="s">
        <v>246</v>
      </c>
      <c r="F91" s="35">
        <v>91.7469</v>
      </c>
    </row>
    <row r="92">
      <c r="A92" s="23" t="s">
        <v>9</v>
      </c>
      <c r="B92" s="23" t="s">
        <v>397</v>
      </c>
      <c r="C92" s="7">
        <v>2017.0</v>
      </c>
      <c r="D92" s="9" t="s">
        <v>5</v>
      </c>
      <c r="E92" s="9" t="s">
        <v>246</v>
      </c>
      <c r="F92" s="35">
        <v>92.3726</v>
      </c>
    </row>
    <row r="93">
      <c r="A93" s="23" t="s">
        <v>12</v>
      </c>
      <c r="B93" s="23" t="s">
        <v>401</v>
      </c>
      <c r="C93" s="7">
        <v>2017.0</v>
      </c>
      <c r="D93" s="9" t="s">
        <v>5</v>
      </c>
      <c r="E93" s="9" t="s">
        <v>246</v>
      </c>
      <c r="F93" s="35">
        <v>92.7866</v>
      </c>
    </row>
    <row r="94">
      <c r="A94" s="23" t="s">
        <v>18</v>
      </c>
      <c r="B94" s="23" t="s">
        <v>383</v>
      </c>
      <c r="C94" s="7">
        <v>2017.0</v>
      </c>
      <c r="D94" s="9" t="s">
        <v>5</v>
      </c>
      <c r="E94" s="9" t="s">
        <v>246</v>
      </c>
      <c r="F94" s="35">
        <v>92.9038</v>
      </c>
    </row>
    <row r="95">
      <c r="A95" s="23" t="s">
        <v>5</v>
      </c>
      <c r="B95" s="23" t="s">
        <v>384</v>
      </c>
      <c r="C95" s="7">
        <v>2017.0</v>
      </c>
      <c r="D95" s="9" t="s">
        <v>5</v>
      </c>
      <c r="E95" s="9" t="s">
        <v>246</v>
      </c>
      <c r="F95" s="35">
        <v>93.1009</v>
      </c>
    </row>
    <row r="96">
      <c r="A96" s="23" t="s">
        <v>25</v>
      </c>
      <c r="B96" s="23" t="s">
        <v>406</v>
      </c>
      <c r="C96" s="7">
        <v>2017.0</v>
      </c>
      <c r="D96" s="9" t="s">
        <v>5</v>
      </c>
      <c r="E96" s="9" t="s">
        <v>246</v>
      </c>
      <c r="F96" s="35">
        <v>93.2258</v>
      </c>
    </row>
    <row r="97">
      <c r="A97" s="23" t="s">
        <v>7</v>
      </c>
      <c r="B97" s="23" t="s">
        <v>385</v>
      </c>
      <c r="C97" s="7">
        <v>2017.0</v>
      </c>
      <c r="D97" s="9" t="s">
        <v>5</v>
      </c>
      <c r="E97" s="9" t="s">
        <v>246</v>
      </c>
      <c r="F97" s="35">
        <v>93.685</v>
      </c>
    </row>
    <row r="98">
      <c r="A98" s="23" t="s">
        <v>20</v>
      </c>
      <c r="B98" s="23" t="s">
        <v>387</v>
      </c>
      <c r="C98" s="7">
        <v>2017.0</v>
      </c>
      <c r="D98" s="9" t="s">
        <v>5</v>
      </c>
      <c r="E98" s="9" t="s">
        <v>246</v>
      </c>
      <c r="F98" s="35">
        <v>94.1888</v>
      </c>
    </row>
    <row r="99">
      <c r="A99" s="23" t="s">
        <v>26</v>
      </c>
      <c r="B99" s="23" t="s">
        <v>392</v>
      </c>
      <c r="C99" s="7">
        <v>2017.0</v>
      </c>
      <c r="D99" s="9" t="s">
        <v>5</v>
      </c>
      <c r="E99" s="9" t="s">
        <v>246</v>
      </c>
      <c r="F99" s="35">
        <v>97.5926</v>
      </c>
    </row>
    <row r="100">
      <c r="A100" s="23" t="s">
        <v>34</v>
      </c>
      <c r="B100" s="23" t="s">
        <v>398</v>
      </c>
      <c r="C100" s="7">
        <v>2017.0</v>
      </c>
      <c r="D100" s="9" t="s">
        <v>5</v>
      </c>
      <c r="E100" s="9" t="s">
        <v>246</v>
      </c>
      <c r="F100" s="35">
        <v>97.7627</v>
      </c>
    </row>
    <row r="101">
      <c r="A101" s="23" t="s">
        <v>10</v>
      </c>
      <c r="B101" s="23" t="s">
        <v>388</v>
      </c>
      <c r="C101" s="7">
        <v>2018.0</v>
      </c>
      <c r="D101" s="9" t="s">
        <v>5</v>
      </c>
      <c r="E101" s="9" t="s">
        <v>246</v>
      </c>
      <c r="F101" s="35">
        <v>73.52742</v>
      </c>
    </row>
    <row r="102">
      <c r="A102" s="23" t="s">
        <v>35</v>
      </c>
      <c r="B102" s="23" t="s">
        <v>399</v>
      </c>
      <c r="C102" s="7">
        <v>2018.0</v>
      </c>
      <c r="D102" s="9" t="s">
        <v>5</v>
      </c>
      <c r="E102" s="9" t="s">
        <v>246</v>
      </c>
      <c r="F102" s="35">
        <v>77.85905</v>
      </c>
    </row>
    <row r="103">
      <c r="A103" s="23" t="s">
        <v>11</v>
      </c>
      <c r="B103" s="23" t="s">
        <v>402</v>
      </c>
      <c r="C103" s="7">
        <v>2018.0</v>
      </c>
      <c r="D103" s="9" t="s">
        <v>5</v>
      </c>
      <c r="E103" s="9" t="s">
        <v>246</v>
      </c>
      <c r="F103" s="35">
        <v>78.51226</v>
      </c>
    </row>
    <row r="104">
      <c r="A104" s="23" t="s">
        <v>31</v>
      </c>
      <c r="B104" s="23" t="s">
        <v>407</v>
      </c>
      <c r="C104" s="7">
        <v>2018.0</v>
      </c>
      <c r="D104" s="9" t="s">
        <v>5</v>
      </c>
      <c r="E104" s="9" t="s">
        <v>246</v>
      </c>
      <c r="F104" s="35">
        <v>79.21181</v>
      </c>
    </row>
    <row r="105">
      <c r="A105" s="23" t="s">
        <v>13</v>
      </c>
      <c r="B105" s="23" t="s">
        <v>403</v>
      </c>
      <c r="C105" s="7">
        <v>2018.0</v>
      </c>
      <c r="D105" s="9" t="s">
        <v>5</v>
      </c>
      <c r="E105" s="9" t="s">
        <v>246</v>
      </c>
      <c r="F105" s="35">
        <v>79.70746</v>
      </c>
    </row>
    <row r="106">
      <c r="A106" s="23" t="s">
        <v>30</v>
      </c>
      <c r="B106" s="23" t="s">
        <v>376</v>
      </c>
      <c r="C106" s="7">
        <v>2018.0</v>
      </c>
      <c r="D106" s="9" t="s">
        <v>5</v>
      </c>
      <c r="E106" s="9" t="s">
        <v>246</v>
      </c>
      <c r="F106" s="35">
        <v>82.11738</v>
      </c>
    </row>
    <row r="107">
      <c r="A107" s="23" t="s">
        <v>16</v>
      </c>
      <c r="B107" s="23" t="s">
        <v>382</v>
      </c>
      <c r="C107" s="7">
        <v>2018.0</v>
      </c>
      <c r="D107" s="9" t="s">
        <v>5</v>
      </c>
      <c r="E107" s="9" t="s">
        <v>246</v>
      </c>
      <c r="F107" s="35">
        <v>82.22524</v>
      </c>
    </row>
    <row r="108">
      <c r="A108" s="23" t="s">
        <v>15</v>
      </c>
      <c r="B108" s="23" t="s">
        <v>377</v>
      </c>
      <c r="C108" s="7">
        <v>2018.0</v>
      </c>
      <c r="D108" s="9" t="s">
        <v>5</v>
      </c>
      <c r="E108" s="9" t="s">
        <v>246</v>
      </c>
      <c r="F108" s="35">
        <v>82.88917</v>
      </c>
    </row>
    <row r="109">
      <c r="A109" s="23" t="s">
        <v>28</v>
      </c>
      <c r="B109" s="23" t="s">
        <v>391</v>
      </c>
      <c r="C109" s="7">
        <v>2018.0</v>
      </c>
      <c r="D109" s="9" t="s">
        <v>5</v>
      </c>
      <c r="E109" s="9" t="s">
        <v>246</v>
      </c>
      <c r="F109" s="35">
        <v>84.15791</v>
      </c>
    </row>
    <row r="110">
      <c r="A110" s="23" t="s">
        <v>17</v>
      </c>
      <c r="B110" s="23" t="s">
        <v>404</v>
      </c>
      <c r="C110" s="7">
        <v>2018.0</v>
      </c>
      <c r="D110" s="9" t="s">
        <v>5</v>
      </c>
      <c r="E110" s="9" t="s">
        <v>246</v>
      </c>
      <c r="F110" s="35">
        <v>85.29564</v>
      </c>
    </row>
    <row r="111">
      <c r="A111" s="23" t="s">
        <v>21</v>
      </c>
      <c r="B111" s="23" t="s">
        <v>393</v>
      </c>
      <c r="C111" s="7">
        <v>2018.0</v>
      </c>
      <c r="D111" s="9" t="s">
        <v>5</v>
      </c>
      <c r="E111" s="9" t="s">
        <v>246</v>
      </c>
      <c r="F111" s="35">
        <v>85.82985</v>
      </c>
    </row>
    <row r="112">
      <c r="A112" s="23" t="s">
        <v>27</v>
      </c>
      <c r="B112" s="23" t="s">
        <v>389</v>
      </c>
      <c r="C112" s="7">
        <v>2018.0</v>
      </c>
      <c r="D112" s="9" t="s">
        <v>5</v>
      </c>
      <c r="E112" s="9" t="s">
        <v>246</v>
      </c>
      <c r="F112" s="35">
        <v>86.10108</v>
      </c>
    </row>
    <row r="113">
      <c r="A113" s="49" t="s">
        <v>3</v>
      </c>
      <c r="B113" s="23" t="s">
        <v>400</v>
      </c>
      <c r="C113" s="7">
        <v>2018.0</v>
      </c>
      <c r="D113" s="9" t="s">
        <v>5</v>
      </c>
      <c r="E113" s="9" t="s">
        <v>246</v>
      </c>
      <c r="F113" s="7">
        <v>86.54761</v>
      </c>
    </row>
    <row r="114">
      <c r="A114" s="23" t="s">
        <v>19</v>
      </c>
      <c r="B114" s="23" t="s">
        <v>380</v>
      </c>
      <c r="C114" s="7">
        <v>2018.0</v>
      </c>
      <c r="D114" s="9" t="s">
        <v>5</v>
      </c>
      <c r="E114" s="9" t="s">
        <v>246</v>
      </c>
      <c r="F114" s="35">
        <v>86.71632</v>
      </c>
    </row>
    <row r="115">
      <c r="A115" s="23" t="s">
        <v>14</v>
      </c>
      <c r="B115" s="23" t="s">
        <v>395</v>
      </c>
      <c r="C115" s="7">
        <v>2018.0</v>
      </c>
      <c r="D115" s="9" t="s">
        <v>5</v>
      </c>
      <c r="E115" s="9" t="s">
        <v>246</v>
      </c>
      <c r="F115" s="35">
        <v>86.82179</v>
      </c>
    </row>
    <row r="116">
      <c r="A116" s="23" t="s">
        <v>18</v>
      </c>
      <c r="B116" s="23" t="s">
        <v>383</v>
      </c>
      <c r="C116" s="7">
        <v>2018.0</v>
      </c>
      <c r="D116" s="9" t="s">
        <v>5</v>
      </c>
      <c r="E116" s="9" t="s">
        <v>246</v>
      </c>
      <c r="F116" s="35">
        <v>87.21666</v>
      </c>
    </row>
    <row r="117">
      <c r="A117" s="23" t="s">
        <v>8</v>
      </c>
      <c r="B117" s="23" t="s">
        <v>405</v>
      </c>
      <c r="C117" s="7">
        <v>2018.0</v>
      </c>
      <c r="D117" s="9" t="s">
        <v>5</v>
      </c>
      <c r="E117" s="9" t="s">
        <v>246</v>
      </c>
      <c r="F117" s="35">
        <v>87.30179</v>
      </c>
    </row>
    <row r="118">
      <c r="A118" s="23" t="s">
        <v>33</v>
      </c>
      <c r="B118" s="23" t="s">
        <v>390</v>
      </c>
      <c r="C118" s="7">
        <v>2018.0</v>
      </c>
      <c r="D118" s="9" t="s">
        <v>5</v>
      </c>
      <c r="E118" s="9" t="s">
        <v>246</v>
      </c>
      <c r="F118" s="35">
        <v>87.34717</v>
      </c>
    </row>
    <row r="119">
      <c r="A119" s="23" t="s">
        <v>24</v>
      </c>
      <c r="B119" s="23" t="s">
        <v>386</v>
      </c>
      <c r="C119" s="7">
        <v>2018.0</v>
      </c>
      <c r="D119" s="9" t="s">
        <v>5</v>
      </c>
      <c r="E119" s="9" t="s">
        <v>246</v>
      </c>
      <c r="F119" s="35">
        <v>87.60925</v>
      </c>
    </row>
    <row r="120">
      <c r="A120" s="23" t="s">
        <v>29</v>
      </c>
      <c r="B120" s="23" t="s">
        <v>396</v>
      </c>
      <c r="C120" s="7">
        <v>2018.0</v>
      </c>
      <c r="D120" s="9" t="s">
        <v>5</v>
      </c>
      <c r="E120" s="9" t="s">
        <v>246</v>
      </c>
      <c r="F120" s="35">
        <v>88.22873</v>
      </c>
    </row>
    <row r="121">
      <c r="A121" s="23" t="s">
        <v>5</v>
      </c>
      <c r="B121" s="23" t="s">
        <v>384</v>
      </c>
      <c r="C121" s="7">
        <v>2018.0</v>
      </c>
      <c r="D121" s="9" t="s">
        <v>5</v>
      </c>
      <c r="E121" s="9" t="s">
        <v>246</v>
      </c>
      <c r="F121" s="35">
        <v>88.58875</v>
      </c>
    </row>
    <row r="122">
      <c r="A122" s="23" t="s">
        <v>23</v>
      </c>
      <c r="B122" s="23" t="s">
        <v>379</v>
      </c>
      <c r="C122" s="7">
        <v>2018.0</v>
      </c>
      <c r="D122" s="9" t="s">
        <v>5</v>
      </c>
      <c r="E122" s="9" t="s">
        <v>246</v>
      </c>
      <c r="F122" s="35">
        <v>88.87639</v>
      </c>
    </row>
    <row r="123">
      <c r="A123" s="49" t="s">
        <v>4</v>
      </c>
      <c r="B123" s="23" t="s">
        <v>378</v>
      </c>
      <c r="C123" s="7">
        <v>2018.0</v>
      </c>
      <c r="D123" s="9" t="s">
        <v>5</v>
      </c>
      <c r="E123" s="9" t="s">
        <v>246</v>
      </c>
      <c r="F123" s="35">
        <v>88.91384</v>
      </c>
    </row>
    <row r="124">
      <c r="A124" s="23" t="s">
        <v>25</v>
      </c>
      <c r="B124" s="23" t="s">
        <v>406</v>
      </c>
      <c r="C124" s="7">
        <v>2018.0</v>
      </c>
      <c r="D124" s="9" t="s">
        <v>5</v>
      </c>
      <c r="E124" s="9" t="s">
        <v>246</v>
      </c>
      <c r="F124" s="35">
        <v>89.8955</v>
      </c>
    </row>
    <row r="125">
      <c r="A125" s="23" t="s">
        <v>7</v>
      </c>
      <c r="B125" s="23" t="s">
        <v>385</v>
      </c>
      <c r="C125" s="7">
        <v>2018.0</v>
      </c>
      <c r="D125" s="9" t="s">
        <v>5</v>
      </c>
      <c r="E125" s="9" t="s">
        <v>246</v>
      </c>
      <c r="F125" s="35">
        <v>90.68802</v>
      </c>
    </row>
    <row r="126">
      <c r="A126" s="23" t="s">
        <v>22</v>
      </c>
      <c r="B126" s="23" t="s">
        <v>408</v>
      </c>
      <c r="C126" s="7">
        <v>2018.0</v>
      </c>
      <c r="D126" s="9" t="s">
        <v>5</v>
      </c>
      <c r="E126" s="9" t="s">
        <v>246</v>
      </c>
      <c r="F126" s="35">
        <v>91.00645</v>
      </c>
    </row>
    <row r="127">
      <c r="A127" s="23" t="s">
        <v>32</v>
      </c>
      <c r="B127" s="23" t="s">
        <v>381</v>
      </c>
      <c r="C127" s="7">
        <v>2018.0</v>
      </c>
      <c r="D127" s="9" t="s">
        <v>5</v>
      </c>
      <c r="E127" s="9" t="s">
        <v>246</v>
      </c>
      <c r="F127" s="35">
        <v>91.39389</v>
      </c>
    </row>
    <row r="128">
      <c r="A128" s="23" t="s">
        <v>12</v>
      </c>
      <c r="B128" s="23" t="s">
        <v>401</v>
      </c>
      <c r="C128" s="7">
        <v>2018.0</v>
      </c>
      <c r="D128" s="9" t="s">
        <v>5</v>
      </c>
      <c r="E128" s="9" t="s">
        <v>246</v>
      </c>
      <c r="F128" s="35">
        <v>91.71958</v>
      </c>
    </row>
    <row r="129">
      <c r="A129" s="23" t="s">
        <v>9</v>
      </c>
      <c r="B129" s="23" t="s">
        <v>397</v>
      </c>
      <c r="C129" s="7">
        <v>2018.0</v>
      </c>
      <c r="D129" s="9" t="s">
        <v>5</v>
      </c>
      <c r="E129" s="9" t="s">
        <v>246</v>
      </c>
      <c r="F129" s="35">
        <v>91.90945</v>
      </c>
    </row>
    <row r="130">
      <c r="A130" s="23" t="s">
        <v>20</v>
      </c>
      <c r="B130" s="23" t="s">
        <v>387</v>
      </c>
      <c r="C130" s="7">
        <v>2018.0</v>
      </c>
      <c r="D130" s="9" t="s">
        <v>5</v>
      </c>
      <c r="E130" s="9" t="s">
        <v>246</v>
      </c>
      <c r="F130" s="35">
        <v>92.29244</v>
      </c>
    </row>
    <row r="131">
      <c r="A131" s="23" t="s">
        <v>6</v>
      </c>
      <c r="B131" s="23" t="s">
        <v>394</v>
      </c>
      <c r="C131" s="7">
        <v>2018.0</v>
      </c>
      <c r="D131" s="9" t="s">
        <v>5</v>
      </c>
      <c r="E131" s="9" t="s">
        <v>246</v>
      </c>
      <c r="F131" s="35">
        <v>92.82593</v>
      </c>
    </row>
    <row r="132">
      <c r="A132" s="23" t="s">
        <v>26</v>
      </c>
      <c r="B132" s="23" t="s">
        <v>392</v>
      </c>
      <c r="C132" s="7">
        <v>2018.0</v>
      </c>
      <c r="D132" s="9" t="s">
        <v>5</v>
      </c>
      <c r="E132" s="9" t="s">
        <v>246</v>
      </c>
      <c r="F132" s="35">
        <v>95.91171</v>
      </c>
    </row>
    <row r="133">
      <c r="A133" s="23" t="s">
        <v>34</v>
      </c>
      <c r="B133" s="23" t="s">
        <v>398</v>
      </c>
      <c r="C133" s="7">
        <v>2018.0</v>
      </c>
      <c r="D133" s="9" t="s">
        <v>5</v>
      </c>
      <c r="E133" s="9" t="s">
        <v>246</v>
      </c>
      <c r="F133" s="35">
        <v>97.10646</v>
      </c>
    </row>
    <row r="134">
      <c r="A134" s="23" t="s">
        <v>10</v>
      </c>
      <c r="B134" s="23" t="s">
        <v>388</v>
      </c>
      <c r="C134" s="7">
        <v>2020.0</v>
      </c>
      <c r="D134" s="9" t="s">
        <v>5</v>
      </c>
      <c r="E134" s="9" t="s">
        <v>246</v>
      </c>
      <c r="F134" s="35">
        <v>79.9292</v>
      </c>
    </row>
    <row r="135">
      <c r="A135" s="23" t="s">
        <v>35</v>
      </c>
      <c r="B135" s="23" t="s">
        <v>399</v>
      </c>
      <c r="C135" s="7">
        <v>2020.0</v>
      </c>
      <c r="D135" s="9" t="s">
        <v>5</v>
      </c>
      <c r="E135" s="9" t="s">
        <v>246</v>
      </c>
      <c r="F135" s="35">
        <v>80.99033</v>
      </c>
    </row>
    <row r="136">
      <c r="A136" s="23" t="s">
        <v>11</v>
      </c>
      <c r="B136" s="23" t="s">
        <v>402</v>
      </c>
      <c r="C136" s="7">
        <v>2020.0</v>
      </c>
      <c r="D136" s="9" t="s">
        <v>5</v>
      </c>
      <c r="E136" s="9" t="s">
        <v>246</v>
      </c>
      <c r="F136" s="35">
        <v>81.02833</v>
      </c>
    </row>
    <row r="137">
      <c r="A137" s="23" t="s">
        <v>31</v>
      </c>
      <c r="B137" s="23" t="s">
        <v>407</v>
      </c>
      <c r="C137" s="7">
        <v>2020.0</v>
      </c>
      <c r="D137" s="9" t="s">
        <v>5</v>
      </c>
      <c r="E137" s="9" t="s">
        <v>246</v>
      </c>
      <c r="F137" s="35">
        <v>83.5965</v>
      </c>
    </row>
    <row r="138">
      <c r="A138" s="23" t="s">
        <v>30</v>
      </c>
      <c r="B138" s="23" t="s">
        <v>376</v>
      </c>
      <c r="C138" s="7">
        <v>2020.0</v>
      </c>
      <c r="D138" s="9" t="s">
        <v>5</v>
      </c>
      <c r="E138" s="9" t="s">
        <v>246</v>
      </c>
      <c r="F138" s="35">
        <v>83.82223</v>
      </c>
    </row>
    <row r="139">
      <c r="A139" s="23" t="s">
        <v>13</v>
      </c>
      <c r="B139" s="23" t="s">
        <v>403</v>
      </c>
      <c r="C139" s="7">
        <v>2020.0</v>
      </c>
      <c r="D139" s="9" t="s">
        <v>5</v>
      </c>
      <c r="E139" s="9" t="s">
        <v>246</v>
      </c>
      <c r="F139" s="35">
        <v>84.03187</v>
      </c>
    </row>
    <row r="140">
      <c r="A140" s="23" t="s">
        <v>15</v>
      </c>
      <c r="B140" s="23" t="s">
        <v>377</v>
      </c>
      <c r="C140" s="7">
        <v>2020.0</v>
      </c>
      <c r="D140" s="9" t="s">
        <v>5</v>
      </c>
      <c r="E140" s="9" t="s">
        <v>246</v>
      </c>
      <c r="F140" s="35">
        <v>86.44405</v>
      </c>
    </row>
    <row r="141">
      <c r="A141" s="23" t="s">
        <v>28</v>
      </c>
      <c r="B141" s="23" t="s">
        <v>391</v>
      </c>
      <c r="C141" s="7">
        <v>2020.0</v>
      </c>
      <c r="D141" s="9" t="s">
        <v>5</v>
      </c>
      <c r="E141" s="9" t="s">
        <v>246</v>
      </c>
      <c r="F141" s="35">
        <v>87.30236</v>
      </c>
    </row>
    <row r="142">
      <c r="A142" s="23" t="s">
        <v>16</v>
      </c>
      <c r="B142" s="23" t="s">
        <v>382</v>
      </c>
      <c r="C142" s="7">
        <v>2020.0</v>
      </c>
      <c r="D142" s="9" t="s">
        <v>5</v>
      </c>
      <c r="E142" s="9" t="s">
        <v>246</v>
      </c>
      <c r="F142" s="35">
        <v>87.6552</v>
      </c>
    </row>
    <row r="143">
      <c r="A143" s="23" t="s">
        <v>8</v>
      </c>
      <c r="B143" s="23" t="s">
        <v>405</v>
      </c>
      <c r="C143" s="7">
        <v>2020.0</v>
      </c>
      <c r="D143" s="9" t="s">
        <v>5</v>
      </c>
      <c r="E143" s="9" t="s">
        <v>246</v>
      </c>
      <c r="F143" s="35">
        <v>87.67239</v>
      </c>
    </row>
    <row r="144">
      <c r="A144" s="23" t="s">
        <v>29</v>
      </c>
      <c r="B144" s="23" t="s">
        <v>396</v>
      </c>
      <c r="C144" s="7">
        <v>2020.0</v>
      </c>
      <c r="D144" s="9" t="s">
        <v>5</v>
      </c>
      <c r="E144" s="9" t="s">
        <v>246</v>
      </c>
      <c r="F144" s="35">
        <v>88.41353</v>
      </c>
    </row>
    <row r="145">
      <c r="A145" s="23" t="s">
        <v>33</v>
      </c>
      <c r="B145" s="23" t="s">
        <v>390</v>
      </c>
      <c r="C145" s="7">
        <v>2020.0</v>
      </c>
      <c r="D145" s="9" t="s">
        <v>5</v>
      </c>
      <c r="E145" s="9" t="s">
        <v>246</v>
      </c>
      <c r="F145" s="35">
        <v>89.08282</v>
      </c>
    </row>
    <row r="146">
      <c r="A146" s="23" t="s">
        <v>19</v>
      </c>
      <c r="B146" s="23" t="s">
        <v>380</v>
      </c>
      <c r="C146" s="7">
        <v>2020.0</v>
      </c>
      <c r="D146" s="9" t="s">
        <v>5</v>
      </c>
      <c r="E146" s="9" t="s">
        <v>246</v>
      </c>
      <c r="F146" s="35">
        <v>89.24457</v>
      </c>
    </row>
    <row r="147">
      <c r="A147" s="23" t="s">
        <v>17</v>
      </c>
      <c r="B147" s="23" t="s">
        <v>404</v>
      </c>
      <c r="C147" s="7">
        <v>2020.0</v>
      </c>
      <c r="D147" s="9" t="s">
        <v>5</v>
      </c>
      <c r="E147" s="9" t="s">
        <v>246</v>
      </c>
      <c r="F147" s="35">
        <v>89.24901</v>
      </c>
    </row>
    <row r="148">
      <c r="A148" s="23" t="s">
        <v>27</v>
      </c>
      <c r="B148" s="23" t="s">
        <v>389</v>
      </c>
      <c r="C148" s="7">
        <v>2020.0</v>
      </c>
      <c r="D148" s="9" t="s">
        <v>5</v>
      </c>
      <c r="E148" s="9" t="s">
        <v>246</v>
      </c>
      <c r="F148" s="35">
        <v>89.42035</v>
      </c>
    </row>
    <row r="149">
      <c r="A149" s="23" t="s">
        <v>23</v>
      </c>
      <c r="B149" s="23" t="s">
        <v>379</v>
      </c>
      <c r="C149" s="7">
        <v>2020.0</v>
      </c>
      <c r="D149" s="9" t="s">
        <v>5</v>
      </c>
      <c r="E149" s="9" t="s">
        <v>246</v>
      </c>
      <c r="F149" s="35">
        <v>89.46786</v>
      </c>
    </row>
    <row r="150">
      <c r="A150" s="23" t="s">
        <v>21</v>
      </c>
      <c r="B150" s="23" t="s">
        <v>393</v>
      </c>
      <c r="C150" s="7">
        <v>2020.0</v>
      </c>
      <c r="D150" s="9" t="s">
        <v>5</v>
      </c>
      <c r="E150" s="9" t="s">
        <v>246</v>
      </c>
      <c r="F150" s="35">
        <v>89.95206</v>
      </c>
    </row>
    <row r="151">
      <c r="A151" s="49" t="s">
        <v>3</v>
      </c>
      <c r="B151" s="23" t="s">
        <v>400</v>
      </c>
      <c r="C151" s="7">
        <v>2020.0</v>
      </c>
      <c r="D151" s="9" t="s">
        <v>5</v>
      </c>
      <c r="E151" s="9" t="s">
        <v>246</v>
      </c>
      <c r="F151" s="7">
        <v>89.98717</v>
      </c>
    </row>
    <row r="152">
      <c r="A152" s="23" t="s">
        <v>14</v>
      </c>
      <c r="B152" s="23" t="s">
        <v>395</v>
      </c>
      <c r="C152" s="7">
        <v>2020.0</v>
      </c>
      <c r="D152" s="9" t="s">
        <v>5</v>
      </c>
      <c r="E152" s="9" t="s">
        <v>246</v>
      </c>
      <c r="F152" s="35">
        <v>90.94367</v>
      </c>
    </row>
    <row r="153">
      <c r="A153" s="23" t="s">
        <v>24</v>
      </c>
      <c r="B153" s="23" t="s">
        <v>386</v>
      </c>
      <c r="C153" s="7">
        <v>2020.0</v>
      </c>
      <c r="D153" s="9" t="s">
        <v>5</v>
      </c>
      <c r="E153" s="9" t="s">
        <v>246</v>
      </c>
      <c r="F153" s="35">
        <v>91.04706</v>
      </c>
    </row>
    <row r="154">
      <c r="A154" s="23" t="s">
        <v>32</v>
      </c>
      <c r="B154" s="23" t="s">
        <v>381</v>
      </c>
      <c r="C154" s="7">
        <v>2020.0</v>
      </c>
      <c r="D154" s="9" t="s">
        <v>5</v>
      </c>
      <c r="E154" s="9" t="s">
        <v>246</v>
      </c>
      <c r="F154" s="35">
        <v>91.94417</v>
      </c>
    </row>
    <row r="155">
      <c r="A155" s="23" t="s">
        <v>22</v>
      </c>
      <c r="B155" s="23" t="s">
        <v>408</v>
      </c>
      <c r="C155" s="7">
        <v>2020.0</v>
      </c>
      <c r="D155" s="9" t="s">
        <v>5</v>
      </c>
      <c r="E155" s="9" t="s">
        <v>246</v>
      </c>
      <c r="F155" s="35">
        <v>92.0303</v>
      </c>
    </row>
    <row r="156">
      <c r="A156" s="23" t="s">
        <v>5</v>
      </c>
      <c r="B156" s="23" t="s">
        <v>384</v>
      </c>
      <c r="C156" s="7">
        <v>2020.0</v>
      </c>
      <c r="D156" s="9" t="s">
        <v>5</v>
      </c>
      <c r="E156" s="9" t="s">
        <v>246</v>
      </c>
      <c r="F156" s="35">
        <v>92.2988</v>
      </c>
    </row>
    <row r="157">
      <c r="A157" s="49" t="s">
        <v>4</v>
      </c>
      <c r="B157" s="23" t="s">
        <v>378</v>
      </c>
      <c r="C157" s="7">
        <v>2020.0</v>
      </c>
      <c r="D157" s="9" t="s">
        <v>5</v>
      </c>
      <c r="E157" s="9" t="s">
        <v>246</v>
      </c>
      <c r="F157" s="35">
        <v>92.45866</v>
      </c>
    </row>
    <row r="158">
      <c r="A158" s="23" t="s">
        <v>18</v>
      </c>
      <c r="B158" s="23" t="s">
        <v>383</v>
      </c>
      <c r="C158" s="7">
        <v>2020.0</v>
      </c>
      <c r="D158" s="9" t="s">
        <v>5</v>
      </c>
      <c r="E158" s="9" t="s">
        <v>246</v>
      </c>
      <c r="F158" s="35">
        <v>93.19943</v>
      </c>
    </row>
    <row r="159">
      <c r="A159" s="23" t="s">
        <v>25</v>
      </c>
      <c r="B159" s="23" t="s">
        <v>406</v>
      </c>
      <c r="C159" s="7">
        <v>2020.0</v>
      </c>
      <c r="D159" s="9" t="s">
        <v>5</v>
      </c>
      <c r="E159" s="9" t="s">
        <v>246</v>
      </c>
      <c r="F159" s="35">
        <v>93.6905</v>
      </c>
    </row>
    <row r="160">
      <c r="A160" s="23" t="s">
        <v>9</v>
      </c>
      <c r="B160" s="23" t="s">
        <v>397</v>
      </c>
      <c r="C160" s="7">
        <v>2020.0</v>
      </c>
      <c r="D160" s="9" t="s">
        <v>5</v>
      </c>
      <c r="E160" s="9" t="s">
        <v>246</v>
      </c>
      <c r="F160" s="35">
        <v>93.98074</v>
      </c>
    </row>
    <row r="161">
      <c r="A161" s="23" t="s">
        <v>7</v>
      </c>
      <c r="B161" s="23" t="s">
        <v>385</v>
      </c>
      <c r="C161" s="7">
        <v>2020.0</v>
      </c>
      <c r="D161" s="9" t="s">
        <v>5</v>
      </c>
      <c r="E161" s="9" t="s">
        <v>246</v>
      </c>
      <c r="F161" s="35">
        <v>94.46924</v>
      </c>
    </row>
    <row r="162">
      <c r="A162" s="23" t="s">
        <v>6</v>
      </c>
      <c r="B162" s="23" t="s">
        <v>394</v>
      </c>
      <c r="C162" s="7">
        <v>2020.0</v>
      </c>
      <c r="D162" s="9" t="s">
        <v>5</v>
      </c>
      <c r="E162" s="9" t="s">
        <v>246</v>
      </c>
      <c r="F162" s="35">
        <v>95.02147</v>
      </c>
    </row>
    <row r="163">
      <c r="A163" s="23" t="s">
        <v>20</v>
      </c>
      <c r="B163" s="23" t="s">
        <v>387</v>
      </c>
      <c r="C163" s="7">
        <v>2020.0</v>
      </c>
      <c r="D163" s="9" t="s">
        <v>5</v>
      </c>
      <c r="E163" s="9" t="s">
        <v>246</v>
      </c>
      <c r="F163" s="35">
        <v>95.116</v>
      </c>
    </row>
    <row r="164">
      <c r="A164" s="23" t="s">
        <v>12</v>
      </c>
      <c r="B164" s="23" t="s">
        <v>401</v>
      </c>
      <c r="C164" s="7">
        <v>2020.0</v>
      </c>
      <c r="D164" s="9" t="s">
        <v>5</v>
      </c>
      <c r="E164" s="9" t="s">
        <v>246</v>
      </c>
      <c r="F164" s="35">
        <v>95.56712</v>
      </c>
    </row>
    <row r="165">
      <c r="A165" s="23" t="s">
        <v>34</v>
      </c>
      <c r="B165" s="23" t="s">
        <v>398</v>
      </c>
      <c r="C165" s="7">
        <v>2020.0</v>
      </c>
      <c r="D165" s="9" t="s">
        <v>5</v>
      </c>
      <c r="E165" s="9" t="s">
        <v>246</v>
      </c>
      <c r="F165" s="35">
        <v>97.63858</v>
      </c>
    </row>
    <row r="166">
      <c r="A166" s="23" t="s">
        <v>26</v>
      </c>
      <c r="B166" s="23" t="s">
        <v>392</v>
      </c>
      <c r="C166" s="7">
        <v>2020.0</v>
      </c>
      <c r="D166" s="9" t="s">
        <v>5</v>
      </c>
      <c r="E166" s="9" t="s">
        <v>246</v>
      </c>
      <c r="F166" s="35">
        <v>97.86878</v>
      </c>
    </row>
    <row r="167">
      <c r="A167" s="49" t="s">
        <v>3</v>
      </c>
      <c r="B167" s="23" t="s">
        <v>400</v>
      </c>
      <c r="C167" s="7">
        <v>2022.0</v>
      </c>
      <c r="D167" s="9" t="s">
        <v>5</v>
      </c>
      <c r="E167" s="9" t="s">
        <v>246</v>
      </c>
      <c r="F167" s="7">
        <v>93.77991</v>
      </c>
    </row>
    <row r="168">
      <c r="A168" s="2" t="s">
        <v>4</v>
      </c>
      <c r="B168" s="1" t="s">
        <v>378</v>
      </c>
      <c r="C168" s="1">
        <v>2022.0</v>
      </c>
      <c r="D168" s="2" t="s">
        <v>5</v>
      </c>
      <c r="E168" s="2" t="s">
        <v>246</v>
      </c>
      <c r="F168" s="1">
        <v>95.179094668913</v>
      </c>
    </row>
    <row r="169">
      <c r="A169" s="2" t="s">
        <v>5</v>
      </c>
      <c r="B169" s="1" t="s">
        <v>384</v>
      </c>
      <c r="C169" s="1">
        <v>2022.0</v>
      </c>
      <c r="D169" s="2" t="s">
        <v>5</v>
      </c>
      <c r="E169" s="2" t="s">
        <v>246</v>
      </c>
      <c r="F169" s="1">
        <v>95.2628592004288</v>
      </c>
    </row>
    <row r="170">
      <c r="A170" s="2" t="s">
        <v>6</v>
      </c>
      <c r="B170" s="1" t="s">
        <v>394</v>
      </c>
      <c r="C170" s="1">
        <v>2022.0</v>
      </c>
      <c r="D170" s="2" t="s">
        <v>5</v>
      </c>
      <c r="E170" s="2" t="s">
        <v>246</v>
      </c>
      <c r="F170" s="1">
        <v>95.4634866907181</v>
      </c>
    </row>
    <row r="171">
      <c r="A171" s="2" t="s">
        <v>7</v>
      </c>
      <c r="B171" s="1" t="s">
        <v>385</v>
      </c>
      <c r="C171" s="1">
        <v>2022.0</v>
      </c>
      <c r="D171" s="2" t="s">
        <v>5</v>
      </c>
      <c r="E171" s="2" t="s">
        <v>246</v>
      </c>
      <c r="F171" s="1">
        <v>96.4268932132976</v>
      </c>
    </row>
    <row r="172">
      <c r="A172" s="2" t="s">
        <v>8</v>
      </c>
      <c r="B172" s="1" t="s">
        <v>405</v>
      </c>
      <c r="C172" s="1">
        <v>2022.0</v>
      </c>
      <c r="D172" s="2" t="s">
        <v>5</v>
      </c>
      <c r="E172" s="2" t="s">
        <v>246</v>
      </c>
      <c r="F172" s="1">
        <v>92.8474373493382</v>
      </c>
    </row>
    <row r="173">
      <c r="A173" s="2" t="s">
        <v>9</v>
      </c>
      <c r="B173" s="1" t="s">
        <v>397</v>
      </c>
      <c r="C173" s="1">
        <v>2022.0</v>
      </c>
      <c r="D173" s="2" t="s">
        <v>5</v>
      </c>
      <c r="E173" s="2" t="s">
        <v>246</v>
      </c>
      <c r="F173" s="1">
        <v>96.3602002748899</v>
      </c>
    </row>
    <row r="174">
      <c r="A174" s="2" t="s">
        <v>10</v>
      </c>
      <c r="B174" s="1" t="s">
        <v>388</v>
      </c>
      <c r="C174" s="1">
        <v>2022.0</v>
      </c>
      <c r="D174" s="2" t="s">
        <v>5</v>
      </c>
      <c r="E174" s="2" t="s">
        <v>246</v>
      </c>
      <c r="F174" s="1">
        <v>83.1764623710763</v>
      </c>
    </row>
    <row r="175">
      <c r="A175" s="2" t="s">
        <v>11</v>
      </c>
      <c r="B175" s="1" t="s">
        <v>402</v>
      </c>
      <c r="C175" s="1">
        <v>2022.0</v>
      </c>
      <c r="D175" s="2" t="s">
        <v>5</v>
      </c>
      <c r="E175" s="2" t="s">
        <v>246</v>
      </c>
      <c r="F175" s="1">
        <v>87.0036697185879</v>
      </c>
    </row>
    <row r="176">
      <c r="A176" s="2" t="s">
        <v>12</v>
      </c>
      <c r="B176" s="1" t="s">
        <v>401</v>
      </c>
      <c r="C176" s="1">
        <v>2022.0</v>
      </c>
      <c r="D176" s="2" t="s">
        <v>5</v>
      </c>
      <c r="E176" s="2" t="s">
        <v>246</v>
      </c>
      <c r="F176" s="1">
        <v>97.3434108345693</v>
      </c>
    </row>
    <row r="177">
      <c r="A177" s="2" t="s">
        <v>13</v>
      </c>
      <c r="B177" s="1" t="s">
        <v>403</v>
      </c>
      <c r="C177" s="1">
        <v>2022.0</v>
      </c>
      <c r="D177" s="2" t="s">
        <v>5</v>
      </c>
      <c r="E177" s="2" t="s">
        <v>246</v>
      </c>
      <c r="F177" s="1">
        <v>88.8974049071923</v>
      </c>
    </row>
    <row r="178">
      <c r="A178" s="2" t="s">
        <v>14</v>
      </c>
      <c r="B178" s="1" t="s">
        <v>395</v>
      </c>
      <c r="C178" s="1">
        <v>2022.0</v>
      </c>
      <c r="D178" s="2" t="s">
        <v>5</v>
      </c>
      <c r="E178" s="2" t="s">
        <v>246</v>
      </c>
      <c r="F178" s="1">
        <v>95.0967259776507</v>
      </c>
    </row>
    <row r="179">
      <c r="A179" s="2" t="s">
        <v>15</v>
      </c>
      <c r="B179" s="1" t="s">
        <v>377</v>
      </c>
      <c r="C179" s="1">
        <v>2022.0</v>
      </c>
      <c r="D179" s="2" t="s">
        <v>5</v>
      </c>
      <c r="E179" s="2" t="s">
        <v>246</v>
      </c>
      <c r="F179" s="1">
        <v>92.5927916254921</v>
      </c>
    </row>
    <row r="180">
      <c r="A180" s="2" t="s">
        <v>16</v>
      </c>
      <c r="B180" s="1" t="s">
        <v>382</v>
      </c>
      <c r="C180" s="1">
        <v>2022.0</v>
      </c>
      <c r="D180" s="2" t="s">
        <v>5</v>
      </c>
      <c r="E180" s="2" t="s">
        <v>246</v>
      </c>
      <c r="F180" s="1">
        <v>93.9900449220074</v>
      </c>
    </row>
    <row r="181">
      <c r="A181" s="2" t="s">
        <v>17</v>
      </c>
      <c r="B181" s="1" t="s">
        <v>404</v>
      </c>
      <c r="C181" s="1">
        <v>2022.0</v>
      </c>
      <c r="D181" s="2" t="s">
        <v>5</v>
      </c>
      <c r="E181" s="2" t="s">
        <v>246</v>
      </c>
      <c r="F181" s="1">
        <v>94.0615345930769</v>
      </c>
    </row>
    <row r="182">
      <c r="A182" s="2" t="s">
        <v>18</v>
      </c>
      <c r="B182" s="1" t="s">
        <v>383</v>
      </c>
      <c r="C182" s="1">
        <v>2022.0</v>
      </c>
      <c r="D182" s="2" t="s">
        <v>5</v>
      </c>
      <c r="E182" s="2" t="s">
        <v>246</v>
      </c>
      <c r="F182" s="1">
        <v>96.0957148903957</v>
      </c>
    </row>
    <row r="183">
      <c r="A183" s="2" t="s">
        <v>19</v>
      </c>
      <c r="B183" s="1" t="s">
        <v>380</v>
      </c>
      <c r="C183" s="1">
        <v>2022.0</v>
      </c>
      <c r="D183" s="2" t="s">
        <v>5</v>
      </c>
      <c r="E183" s="2" t="s">
        <v>246</v>
      </c>
      <c r="F183" s="1">
        <v>93.3256914037044</v>
      </c>
    </row>
    <row r="184">
      <c r="A184" s="2" t="s">
        <v>20</v>
      </c>
      <c r="B184" s="1" t="s">
        <v>387</v>
      </c>
      <c r="C184" s="1">
        <v>2022.0</v>
      </c>
      <c r="D184" s="2" t="s">
        <v>5</v>
      </c>
      <c r="E184" s="2" t="s">
        <v>246</v>
      </c>
      <c r="F184" s="1">
        <v>96.9569339636151</v>
      </c>
    </row>
    <row r="185">
      <c r="A185" s="2" t="s">
        <v>21</v>
      </c>
      <c r="B185" s="1" t="s">
        <v>393</v>
      </c>
      <c r="C185" s="1">
        <v>2022.0</v>
      </c>
      <c r="D185" s="2" t="s">
        <v>5</v>
      </c>
      <c r="E185" s="2" t="s">
        <v>246</v>
      </c>
      <c r="F185" s="1">
        <v>92.970234325522</v>
      </c>
    </row>
    <row r="186">
      <c r="A186" s="2" t="s">
        <v>22</v>
      </c>
      <c r="B186" s="1" t="s">
        <v>408</v>
      </c>
      <c r="C186" s="1">
        <v>2022.0</v>
      </c>
      <c r="D186" s="2" t="s">
        <v>5</v>
      </c>
      <c r="E186" s="2" t="s">
        <v>246</v>
      </c>
      <c r="F186" s="1">
        <v>92.5975135448598</v>
      </c>
    </row>
    <row r="187">
      <c r="A187" s="2" t="s">
        <v>23</v>
      </c>
      <c r="B187" s="1" t="s">
        <v>379</v>
      </c>
      <c r="C187" s="1">
        <v>2022.0</v>
      </c>
      <c r="D187" s="2" t="s">
        <v>5</v>
      </c>
      <c r="E187" s="2" t="s">
        <v>246</v>
      </c>
      <c r="F187" s="1">
        <v>94.5067736857275</v>
      </c>
    </row>
    <row r="188">
      <c r="A188" s="2" t="s">
        <v>24</v>
      </c>
      <c r="B188" s="1" t="s">
        <v>386</v>
      </c>
      <c r="C188" s="1">
        <v>2022.0</v>
      </c>
      <c r="D188" s="2" t="s">
        <v>5</v>
      </c>
      <c r="E188" s="2" t="s">
        <v>246</v>
      </c>
      <c r="F188" s="1">
        <v>95.27081932106</v>
      </c>
    </row>
    <row r="189">
      <c r="A189" s="2" t="s">
        <v>25</v>
      </c>
      <c r="B189" s="1" t="s">
        <v>406</v>
      </c>
      <c r="C189" s="1">
        <v>2022.0</v>
      </c>
      <c r="D189" s="2" t="s">
        <v>5</v>
      </c>
      <c r="E189" s="2" t="s">
        <v>246</v>
      </c>
      <c r="F189" s="1">
        <v>96.2873680331247</v>
      </c>
    </row>
    <row r="190">
      <c r="A190" s="2" t="s">
        <v>26</v>
      </c>
      <c r="B190" s="1" t="s">
        <v>392</v>
      </c>
      <c r="C190" s="1">
        <v>2022.0</v>
      </c>
      <c r="D190" s="2" t="s">
        <v>5</v>
      </c>
      <c r="E190" s="2" t="s">
        <v>246</v>
      </c>
      <c r="F190" s="1">
        <v>98.5013253294497</v>
      </c>
    </row>
    <row r="191">
      <c r="A191" s="2" t="s">
        <v>27</v>
      </c>
      <c r="B191" s="1" t="s">
        <v>389</v>
      </c>
      <c r="C191" s="1">
        <v>2022.0</v>
      </c>
      <c r="D191" s="2" t="s">
        <v>5</v>
      </c>
      <c r="E191" s="2" t="s">
        <v>246</v>
      </c>
      <c r="F191" s="1">
        <v>93.9025310996757</v>
      </c>
    </row>
    <row r="192">
      <c r="A192" s="2" t="s">
        <v>28</v>
      </c>
      <c r="B192" s="1" t="s">
        <v>391</v>
      </c>
      <c r="C192" s="1">
        <v>2022.0</v>
      </c>
      <c r="D192" s="2" t="s">
        <v>5</v>
      </c>
      <c r="E192" s="2" t="s">
        <v>246</v>
      </c>
      <c r="F192" s="1">
        <v>89.6015855854229</v>
      </c>
    </row>
    <row r="193">
      <c r="A193" s="2" t="s">
        <v>29</v>
      </c>
      <c r="B193" s="1" t="s">
        <v>396</v>
      </c>
      <c r="C193" s="1">
        <v>2022.0</v>
      </c>
      <c r="D193" s="2" t="s">
        <v>5</v>
      </c>
      <c r="E193" s="2" t="s">
        <v>246</v>
      </c>
      <c r="F193" s="1">
        <v>92.3957695247486</v>
      </c>
    </row>
    <row r="194">
      <c r="A194" s="2" t="s">
        <v>30</v>
      </c>
      <c r="B194" s="1" t="s">
        <v>376</v>
      </c>
      <c r="C194" s="1">
        <v>2022.0</v>
      </c>
      <c r="D194" s="2" t="s">
        <v>5</v>
      </c>
      <c r="E194" s="2" t="s">
        <v>246</v>
      </c>
      <c r="F194" s="1">
        <v>87.336232534244</v>
      </c>
    </row>
    <row r="195">
      <c r="A195" s="2" t="s">
        <v>31</v>
      </c>
      <c r="B195" s="1" t="s">
        <v>407</v>
      </c>
      <c r="C195" s="1">
        <v>2022.0</v>
      </c>
      <c r="D195" s="2" t="s">
        <v>5</v>
      </c>
      <c r="E195" s="2" t="s">
        <v>246</v>
      </c>
      <c r="F195" s="1">
        <v>92.5607504624647</v>
      </c>
    </row>
    <row r="196">
      <c r="A196" s="2" t="s">
        <v>32</v>
      </c>
      <c r="B196" s="1" t="s">
        <v>381</v>
      </c>
      <c r="C196" s="1">
        <v>2022.0</v>
      </c>
      <c r="D196" s="2" t="s">
        <v>5</v>
      </c>
      <c r="E196" s="2" t="s">
        <v>246</v>
      </c>
      <c r="F196" s="1">
        <v>96.4244671148669</v>
      </c>
    </row>
    <row r="197">
      <c r="A197" s="2" t="s">
        <v>33</v>
      </c>
      <c r="B197" s="1" t="s">
        <v>390</v>
      </c>
      <c r="C197" s="1">
        <v>2022.0</v>
      </c>
      <c r="D197" s="2" t="s">
        <v>5</v>
      </c>
      <c r="E197" s="2" t="s">
        <v>246</v>
      </c>
      <c r="F197" s="1">
        <v>94.4601185721733</v>
      </c>
    </row>
    <row r="198">
      <c r="A198" s="2" t="s">
        <v>34</v>
      </c>
      <c r="B198" s="1" t="s">
        <v>398</v>
      </c>
      <c r="C198" s="1">
        <v>2022.0</v>
      </c>
      <c r="D198" s="2" t="s">
        <v>5</v>
      </c>
      <c r="E198" s="2" t="s">
        <v>246</v>
      </c>
      <c r="F198" s="1">
        <v>99.0078377380437</v>
      </c>
    </row>
    <row r="199">
      <c r="A199" s="2" t="s">
        <v>35</v>
      </c>
      <c r="B199" s="1" t="s">
        <v>399</v>
      </c>
      <c r="C199" s="1">
        <v>2022.0</v>
      </c>
      <c r="D199" s="2" t="s">
        <v>5</v>
      </c>
      <c r="E199" s="2" t="s">
        <v>246</v>
      </c>
      <c r="F199" s="1">
        <v>86.2112184279286</v>
      </c>
    </row>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2015.0</v>
      </c>
      <c r="D2" s="9" t="s">
        <v>5</v>
      </c>
      <c r="E2" s="9" t="s">
        <v>252</v>
      </c>
      <c r="F2" s="115">
        <f>AVERAGE(F3:F34)</f>
        <v>5167012.95</v>
      </c>
    </row>
    <row r="3">
      <c r="A3" s="49" t="s">
        <v>4</v>
      </c>
      <c r="B3" s="23" t="s">
        <v>378</v>
      </c>
      <c r="C3" s="7">
        <v>2015.0</v>
      </c>
      <c r="D3" s="9" t="s">
        <v>5</v>
      </c>
      <c r="E3" s="9" t="s">
        <v>252</v>
      </c>
      <c r="F3" s="116">
        <v>0.0</v>
      </c>
    </row>
    <row r="4">
      <c r="A4" s="23" t="s">
        <v>5</v>
      </c>
      <c r="B4" s="23" t="s">
        <v>384</v>
      </c>
      <c r="C4" s="7">
        <v>2015.0</v>
      </c>
      <c r="D4" s="9" t="s">
        <v>5</v>
      </c>
      <c r="E4" s="9" t="s">
        <v>252</v>
      </c>
      <c r="F4" s="116">
        <v>8206531.18</v>
      </c>
    </row>
    <row r="5">
      <c r="A5" s="23" t="s">
        <v>6</v>
      </c>
      <c r="B5" s="23" t="s">
        <v>394</v>
      </c>
      <c r="C5" s="7">
        <v>2015.0</v>
      </c>
      <c r="D5" s="9" t="s">
        <v>5</v>
      </c>
      <c r="E5" s="9" t="s">
        <v>252</v>
      </c>
      <c r="F5" s="116">
        <v>2749662.11</v>
      </c>
    </row>
    <row r="6">
      <c r="A6" s="23" t="s">
        <v>7</v>
      </c>
      <c r="B6" s="23" t="s">
        <v>385</v>
      </c>
      <c r="C6" s="7">
        <v>2015.0</v>
      </c>
      <c r="D6" s="9" t="s">
        <v>5</v>
      </c>
      <c r="E6" s="9" t="s">
        <v>252</v>
      </c>
      <c r="F6" s="116">
        <v>3075380.52</v>
      </c>
    </row>
    <row r="7">
      <c r="A7" s="23" t="s">
        <v>8</v>
      </c>
      <c r="B7" s="23" t="s">
        <v>405</v>
      </c>
      <c r="C7" s="7">
        <v>2015.0</v>
      </c>
      <c r="D7" s="9" t="s">
        <v>5</v>
      </c>
      <c r="E7" s="9" t="s">
        <v>252</v>
      </c>
      <c r="F7" s="116">
        <v>239267.5</v>
      </c>
    </row>
    <row r="8">
      <c r="A8" s="23" t="s">
        <v>9</v>
      </c>
      <c r="B8" s="23" t="s">
        <v>397</v>
      </c>
      <c r="C8" s="7">
        <v>2015.0</v>
      </c>
      <c r="D8" s="9" t="s">
        <v>5</v>
      </c>
      <c r="E8" s="9" t="s">
        <v>252</v>
      </c>
      <c r="F8" s="116">
        <v>8612534.81</v>
      </c>
    </row>
    <row r="9">
      <c r="A9" s="23" t="s">
        <v>10</v>
      </c>
      <c r="B9" s="23" t="s">
        <v>388</v>
      </c>
      <c r="C9" s="7">
        <v>2015.0</v>
      </c>
      <c r="D9" s="9" t="s">
        <v>5</v>
      </c>
      <c r="E9" s="9" t="s">
        <v>252</v>
      </c>
      <c r="F9" s="116">
        <v>688133.33</v>
      </c>
    </row>
    <row r="10">
      <c r="A10" s="23" t="s">
        <v>11</v>
      </c>
      <c r="B10" s="23" t="s">
        <v>402</v>
      </c>
      <c r="C10" s="7">
        <v>2015.0</v>
      </c>
      <c r="D10" s="9" t="s">
        <v>5</v>
      </c>
      <c r="E10" s="9" t="s">
        <v>252</v>
      </c>
      <c r="F10" s="116">
        <v>1.657399938E7</v>
      </c>
    </row>
    <row r="11">
      <c r="A11" s="23" t="s">
        <v>12</v>
      </c>
      <c r="B11" s="23" t="s">
        <v>401</v>
      </c>
      <c r="C11" s="7">
        <v>2015.0</v>
      </c>
      <c r="D11" s="9" t="s">
        <v>5</v>
      </c>
      <c r="E11" s="9" t="s">
        <v>252</v>
      </c>
      <c r="F11" s="116">
        <v>7990317.26</v>
      </c>
    </row>
    <row r="12">
      <c r="A12" s="23" t="s">
        <v>13</v>
      </c>
      <c r="B12" s="23" t="s">
        <v>403</v>
      </c>
      <c r="C12" s="7">
        <v>2015.0</v>
      </c>
      <c r="D12" s="9" t="s">
        <v>5</v>
      </c>
      <c r="E12" s="9" t="s">
        <v>252</v>
      </c>
      <c r="F12" s="116">
        <v>4973060.63</v>
      </c>
    </row>
    <row r="13">
      <c r="A13" s="23" t="s">
        <v>14</v>
      </c>
      <c r="B13" s="23" t="s">
        <v>395</v>
      </c>
      <c r="C13" s="7">
        <v>2015.0</v>
      </c>
      <c r="D13" s="9" t="s">
        <v>5</v>
      </c>
      <c r="E13" s="9" t="s">
        <v>252</v>
      </c>
      <c r="F13" s="116">
        <v>5001880.4</v>
      </c>
    </row>
    <row r="14">
      <c r="A14" s="23" t="s">
        <v>15</v>
      </c>
      <c r="B14" s="23" t="s">
        <v>377</v>
      </c>
      <c r="C14" s="7">
        <v>2015.0</v>
      </c>
      <c r="D14" s="9" t="s">
        <v>5</v>
      </c>
      <c r="E14" s="9" t="s">
        <v>252</v>
      </c>
      <c r="F14" s="116">
        <v>6327683.43</v>
      </c>
    </row>
    <row r="15">
      <c r="A15" s="23" t="s">
        <v>16</v>
      </c>
      <c r="B15" s="23" t="s">
        <v>382</v>
      </c>
      <c r="C15" s="7">
        <v>2015.0</v>
      </c>
      <c r="D15" s="9" t="s">
        <v>5</v>
      </c>
      <c r="E15" s="9" t="s">
        <v>252</v>
      </c>
      <c r="F15" s="116">
        <v>1.550348707E7</v>
      </c>
    </row>
    <row r="16">
      <c r="A16" s="23" t="s">
        <v>17</v>
      </c>
      <c r="B16" s="23" t="s">
        <v>404</v>
      </c>
      <c r="C16" s="7">
        <v>2015.0</v>
      </c>
      <c r="D16" s="9" t="s">
        <v>5</v>
      </c>
      <c r="E16" s="9" t="s">
        <v>252</v>
      </c>
      <c r="F16" s="116">
        <v>9228073.250000002</v>
      </c>
    </row>
    <row r="17">
      <c r="A17" s="23" t="s">
        <v>18</v>
      </c>
      <c r="B17" s="23" t="s">
        <v>383</v>
      </c>
      <c r="C17" s="7">
        <v>2015.0</v>
      </c>
      <c r="D17" s="9" t="s">
        <v>5</v>
      </c>
      <c r="E17" s="9" t="s">
        <v>252</v>
      </c>
      <c r="F17" s="116">
        <v>206727.12</v>
      </c>
    </row>
    <row r="18">
      <c r="A18" s="23" t="s">
        <v>19</v>
      </c>
      <c r="B18" s="23" t="s">
        <v>380</v>
      </c>
      <c r="C18" s="7">
        <v>2015.0</v>
      </c>
      <c r="D18" s="9" t="s">
        <v>5</v>
      </c>
      <c r="E18" s="9" t="s">
        <v>252</v>
      </c>
      <c r="F18" s="116">
        <v>279464.44</v>
      </c>
    </row>
    <row r="19">
      <c r="A19" s="23" t="s">
        <v>20</v>
      </c>
      <c r="B19" s="23" t="s">
        <v>387</v>
      </c>
      <c r="C19" s="7">
        <v>2015.0</v>
      </c>
      <c r="D19" s="9" t="s">
        <v>5</v>
      </c>
      <c r="E19" s="9" t="s">
        <v>252</v>
      </c>
      <c r="F19" s="116">
        <v>135225.54</v>
      </c>
    </row>
    <row r="20">
      <c r="A20" s="23" t="s">
        <v>21</v>
      </c>
      <c r="B20" s="23" t="s">
        <v>393</v>
      </c>
      <c r="C20" s="7">
        <v>2015.0</v>
      </c>
      <c r="D20" s="9" t="s">
        <v>5</v>
      </c>
      <c r="E20" s="9" t="s">
        <v>252</v>
      </c>
      <c r="F20" s="116">
        <v>8613.63</v>
      </c>
    </row>
    <row r="21">
      <c r="A21" s="23" t="s">
        <v>22</v>
      </c>
      <c r="B21" s="23" t="s">
        <v>408</v>
      </c>
      <c r="C21" s="7">
        <v>2015.0</v>
      </c>
      <c r="D21" s="9" t="s">
        <v>5</v>
      </c>
      <c r="E21" s="9" t="s">
        <v>252</v>
      </c>
      <c r="F21" s="116">
        <v>8492493.89</v>
      </c>
    </row>
    <row r="22">
      <c r="A22" s="23" t="s">
        <v>23</v>
      </c>
      <c r="B22" s="23" t="s">
        <v>379</v>
      </c>
      <c r="C22" s="7">
        <v>2015.0</v>
      </c>
      <c r="D22" s="9" t="s">
        <v>5</v>
      </c>
      <c r="E22" s="9" t="s">
        <v>252</v>
      </c>
      <c r="F22" s="116">
        <v>388570.42</v>
      </c>
    </row>
    <row r="23">
      <c r="A23" s="23" t="s">
        <v>24</v>
      </c>
      <c r="B23" s="23" t="s">
        <v>386</v>
      </c>
      <c r="C23" s="7">
        <v>2015.0</v>
      </c>
      <c r="D23" s="9" t="s">
        <v>5</v>
      </c>
      <c r="E23" s="9" t="s">
        <v>252</v>
      </c>
      <c r="F23" s="116">
        <v>1576968.53</v>
      </c>
    </row>
    <row r="24">
      <c r="A24" s="23" t="s">
        <v>25</v>
      </c>
      <c r="B24" s="23" t="s">
        <v>406</v>
      </c>
      <c r="C24" s="7">
        <v>2015.0</v>
      </c>
      <c r="D24" s="9" t="s">
        <v>5</v>
      </c>
      <c r="E24" s="9" t="s">
        <v>252</v>
      </c>
      <c r="F24" s="116">
        <v>2087172.1500000001</v>
      </c>
    </row>
    <row r="25">
      <c r="A25" s="23" t="s">
        <v>26</v>
      </c>
      <c r="B25" s="23" t="s">
        <v>392</v>
      </c>
      <c r="C25" s="7">
        <v>2015.0</v>
      </c>
      <c r="D25" s="9" t="s">
        <v>5</v>
      </c>
      <c r="E25" s="9" t="s">
        <v>252</v>
      </c>
      <c r="F25" s="116">
        <v>79436.81</v>
      </c>
    </row>
    <row r="26">
      <c r="A26" s="23" t="s">
        <v>27</v>
      </c>
      <c r="B26" s="23" t="s">
        <v>389</v>
      </c>
      <c r="C26" s="7">
        <v>2015.0</v>
      </c>
      <c r="D26" s="9" t="s">
        <v>5</v>
      </c>
      <c r="E26" s="9" t="s">
        <v>252</v>
      </c>
      <c r="F26" s="116">
        <v>9665870.81</v>
      </c>
    </row>
    <row r="27">
      <c r="A27" s="23" t="s">
        <v>28</v>
      </c>
      <c r="B27" s="23" t="s">
        <v>391</v>
      </c>
      <c r="C27" s="7">
        <v>2015.0</v>
      </c>
      <c r="D27" s="9" t="s">
        <v>5</v>
      </c>
      <c r="E27" s="9" t="s">
        <v>252</v>
      </c>
      <c r="F27" s="116">
        <v>2635770.7800000003</v>
      </c>
    </row>
    <row r="28">
      <c r="A28" s="23" t="s">
        <v>29</v>
      </c>
      <c r="B28" s="23" t="s">
        <v>396</v>
      </c>
      <c r="C28" s="7">
        <v>2015.0</v>
      </c>
      <c r="D28" s="9" t="s">
        <v>5</v>
      </c>
      <c r="E28" s="9" t="s">
        <v>252</v>
      </c>
      <c r="F28" s="116">
        <v>9930608.219999999</v>
      </c>
    </row>
    <row r="29">
      <c r="A29" s="23" t="s">
        <v>30</v>
      </c>
      <c r="B29" s="23" t="s">
        <v>376</v>
      </c>
      <c r="C29" s="7">
        <v>2015.0</v>
      </c>
      <c r="D29" s="9" t="s">
        <v>5</v>
      </c>
      <c r="E29" s="9" t="s">
        <v>252</v>
      </c>
      <c r="F29" s="116">
        <v>484277.42</v>
      </c>
    </row>
    <row r="30">
      <c r="A30" s="23" t="s">
        <v>31</v>
      </c>
      <c r="B30" s="23" t="s">
        <v>407</v>
      </c>
      <c r="C30" s="7">
        <v>2015.0</v>
      </c>
      <c r="D30" s="9" t="s">
        <v>5</v>
      </c>
      <c r="E30" s="9" t="s">
        <v>252</v>
      </c>
      <c r="F30" s="116">
        <v>1.991599762E7</v>
      </c>
    </row>
    <row r="31">
      <c r="A31" s="23" t="s">
        <v>32</v>
      </c>
      <c r="B31" s="23" t="s">
        <v>381</v>
      </c>
      <c r="C31" s="7">
        <v>2015.0</v>
      </c>
      <c r="D31" s="9" t="s">
        <v>5</v>
      </c>
      <c r="E31" s="9" t="s">
        <v>252</v>
      </c>
      <c r="F31" s="116">
        <v>223219.16999999998</v>
      </c>
    </row>
    <row r="32">
      <c r="A32" s="23" t="s">
        <v>33</v>
      </c>
      <c r="B32" s="23" t="s">
        <v>390</v>
      </c>
      <c r="C32" s="7">
        <v>2015.0</v>
      </c>
      <c r="D32" s="9" t="s">
        <v>5</v>
      </c>
      <c r="E32" s="9" t="s">
        <v>252</v>
      </c>
      <c r="F32" s="116">
        <v>1.652280054E7</v>
      </c>
    </row>
    <row r="33">
      <c r="A33" s="23" t="s">
        <v>34</v>
      </c>
      <c r="B33" s="23" t="s">
        <v>398</v>
      </c>
      <c r="C33" s="7">
        <v>2015.0</v>
      </c>
      <c r="D33" s="9" t="s">
        <v>5</v>
      </c>
      <c r="E33" s="9" t="s">
        <v>252</v>
      </c>
      <c r="F33" s="116">
        <v>3400497.1399999997</v>
      </c>
    </row>
    <row r="34">
      <c r="A34" s="23" t="s">
        <v>35</v>
      </c>
      <c r="B34" s="23" t="s">
        <v>399</v>
      </c>
      <c r="C34" s="7">
        <v>2015.0</v>
      </c>
      <c r="D34" s="9" t="s">
        <v>5</v>
      </c>
      <c r="E34" s="9" t="s">
        <v>252</v>
      </c>
      <c r="F34" s="116">
        <v>140689.29</v>
      </c>
    </row>
    <row r="35">
      <c r="A35" s="49" t="s">
        <v>3</v>
      </c>
      <c r="B35" s="23" t="s">
        <v>400</v>
      </c>
      <c r="C35" s="7">
        <v>2016.0</v>
      </c>
      <c r="D35" s="9" t="s">
        <v>5</v>
      </c>
      <c r="E35" s="9" t="s">
        <v>252</v>
      </c>
      <c r="F35" s="115">
        <f>AVERAGE(F36:F67)</f>
        <v>5167012.95</v>
      </c>
    </row>
    <row r="36">
      <c r="A36" s="49" t="s">
        <v>4</v>
      </c>
      <c r="B36" s="23" t="s">
        <v>378</v>
      </c>
      <c r="C36" s="7">
        <v>2016.0</v>
      </c>
      <c r="D36" s="9" t="s">
        <v>5</v>
      </c>
      <c r="E36" s="9" t="s">
        <v>252</v>
      </c>
      <c r="F36" s="116">
        <v>0.0</v>
      </c>
    </row>
    <row r="37">
      <c r="A37" s="23" t="s">
        <v>5</v>
      </c>
      <c r="B37" s="23" t="s">
        <v>384</v>
      </c>
      <c r="C37" s="7">
        <v>2016.0</v>
      </c>
      <c r="D37" s="9" t="s">
        <v>5</v>
      </c>
      <c r="E37" s="9" t="s">
        <v>252</v>
      </c>
      <c r="F37" s="116">
        <v>8206531.18</v>
      </c>
    </row>
    <row r="38">
      <c r="A38" s="23" t="s">
        <v>6</v>
      </c>
      <c r="B38" s="23" t="s">
        <v>394</v>
      </c>
      <c r="C38" s="7">
        <v>2016.0</v>
      </c>
      <c r="D38" s="9" t="s">
        <v>5</v>
      </c>
      <c r="E38" s="9" t="s">
        <v>252</v>
      </c>
      <c r="F38" s="116">
        <v>2749662.11</v>
      </c>
    </row>
    <row r="39">
      <c r="A39" s="23" t="s">
        <v>7</v>
      </c>
      <c r="B39" s="23" t="s">
        <v>385</v>
      </c>
      <c r="C39" s="7">
        <v>2016.0</v>
      </c>
      <c r="D39" s="9" t="s">
        <v>5</v>
      </c>
      <c r="E39" s="9" t="s">
        <v>252</v>
      </c>
      <c r="F39" s="116">
        <v>3075380.52</v>
      </c>
    </row>
    <row r="40">
      <c r="A40" s="23" t="s">
        <v>8</v>
      </c>
      <c r="B40" s="23" t="s">
        <v>405</v>
      </c>
      <c r="C40" s="7">
        <v>2016.0</v>
      </c>
      <c r="D40" s="9" t="s">
        <v>5</v>
      </c>
      <c r="E40" s="9" t="s">
        <v>252</v>
      </c>
      <c r="F40" s="116">
        <v>239267.5</v>
      </c>
    </row>
    <row r="41">
      <c r="A41" s="23" t="s">
        <v>9</v>
      </c>
      <c r="B41" s="23" t="s">
        <v>397</v>
      </c>
      <c r="C41" s="7">
        <v>2016.0</v>
      </c>
      <c r="D41" s="9" t="s">
        <v>5</v>
      </c>
      <c r="E41" s="9" t="s">
        <v>252</v>
      </c>
      <c r="F41" s="116">
        <v>8612534.81</v>
      </c>
    </row>
    <row r="42">
      <c r="A42" s="23" t="s">
        <v>10</v>
      </c>
      <c r="B42" s="23" t="s">
        <v>388</v>
      </c>
      <c r="C42" s="7">
        <v>2016.0</v>
      </c>
      <c r="D42" s="9" t="s">
        <v>5</v>
      </c>
      <c r="E42" s="9" t="s">
        <v>252</v>
      </c>
      <c r="F42" s="116">
        <v>688133.33</v>
      </c>
    </row>
    <row r="43">
      <c r="A43" s="23" t="s">
        <v>11</v>
      </c>
      <c r="B43" s="23" t="s">
        <v>402</v>
      </c>
      <c r="C43" s="7">
        <v>2016.0</v>
      </c>
      <c r="D43" s="9" t="s">
        <v>5</v>
      </c>
      <c r="E43" s="9" t="s">
        <v>252</v>
      </c>
      <c r="F43" s="116">
        <v>1.657399938E7</v>
      </c>
    </row>
    <row r="44">
      <c r="A44" s="23" t="s">
        <v>12</v>
      </c>
      <c r="B44" s="23" t="s">
        <v>401</v>
      </c>
      <c r="C44" s="7">
        <v>2016.0</v>
      </c>
      <c r="D44" s="9" t="s">
        <v>5</v>
      </c>
      <c r="E44" s="9" t="s">
        <v>252</v>
      </c>
      <c r="F44" s="116">
        <v>7990317.26</v>
      </c>
    </row>
    <row r="45">
      <c r="A45" s="23" t="s">
        <v>13</v>
      </c>
      <c r="B45" s="23" t="s">
        <v>403</v>
      </c>
      <c r="C45" s="7">
        <v>2016.0</v>
      </c>
      <c r="D45" s="9" t="s">
        <v>5</v>
      </c>
      <c r="E45" s="9" t="s">
        <v>252</v>
      </c>
      <c r="F45" s="116">
        <v>4973060.63</v>
      </c>
    </row>
    <row r="46">
      <c r="A46" s="23" t="s">
        <v>14</v>
      </c>
      <c r="B46" s="23" t="s">
        <v>395</v>
      </c>
      <c r="C46" s="7">
        <v>2016.0</v>
      </c>
      <c r="D46" s="9" t="s">
        <v>5</v>
      </c>
      <c r="E46" s="9" t="s">
        <v>252</v>
      </c>
      <c r="F46" s="116">
        <v>5001880.4</v>
      </c>
    </row>
    <row r="47">
      <c r="A47" s="23" t="s">
        <v>15</v>
      </c>
      <c r="B47" s="23" t="s">
        <v>377</v>
      </c>
      <c r="C47" s="7">
        <v>2016.0</v>
      </c>
      <c r="D47" s="9" t="s">
        <v>5</v>
      </c>
      <c r="E47" s="9" t="s">
        <v>252</v>
      </c>
      <c r="F47" s="116">
        <v>6327683.43</v>
      </c>
    </row>
    <row r="48">
      <c r="A48" s="23" t="s">
        <v>16</v>
      </c>
      <c r="B48" s="23" t="s">
        <v>382</v>
      </c>
      <c r="C48" s="7">
        <v>2016.0</v>
      </c>
      <c r="D48" s="9" t="s">
        <v>5</v>
      </c>
      <c r="E48" s="9" t="s">
        <v>252</v>
      </c>
      <c r="F48" s="116">
        <v>1.550348707E7</v>
      </c>
    </row>
    <row r="49">
      <c r="A49" s="23" t="s">
        <v>17</v>
      </c>
      <c r="B49" s="23" t="s">
        <v>404</v>
      </c>
      <c r="C49" s="7">
        <v>2016.0</v>
      </c>
      <c r="D49" s="9" t="s">
        <v>5</v>
      </c>
      <c r="E49" s="9" t="s">
        <v>252</v>
      </c>
      <c r="F49" s="116">
        <v>9228073.250000002</v>
      </c>
    </row>
    <row r="50">
      <c r="A50" s="23" t="s">
        <v>18</v>
      </c>
      <c r="B50" s="23" t="s">
        <v>383</v>
      </c>
      <c r="C50" s="7">
        <v>2016.0</v>
      </c>
      <c r="D50" s="9" t="s">
        <v>5</v>
      </c>
      <c r="E50" s="9" t="s">
        <v>252</v>
      </c>
      <c r="F50" s="116">
        <v>206727.12</v>
      </c>
    </row>
    <row r="51">
      <c r="A51" s="23" t="s">
        <v>19</v>
      </c>
      <c r="B51" s="23" t="s">
        <v>380</v>
      </c>
      <c r="C51" s="7">
        <v>2016.0</v>
      </c>
      <c r="D51" s="9" t="s">
        <v>5</v>
      </c>
      <c r="E51" s="9" t="s">
        <v>252</v>
      </c>
      <c r="F51" s="116">
        <v>279464.44</v>
      </c>
    </row>
    <row r="52">
      <c r="A52" s="23" t="s">
        <v>20</v>
      </c>
      <c r="B52" s="23" t="s">
        <v>387</v>
      </c>
      <c r="C52" s="7">
        <v>2016.0</v>
      </c>
      <c r="D52" s="9" t="s">
        <v>5</v>
      </c>
      <c r="E52" s="9" t="s">
        <v>252</v>
      </c>
      <c r="F52" s="116">
        <v>135225.54</v>
      </c>
    </row>
    <row r="53">
      <c r="A53" s="23" t="s">
        <v>21</v>
      </c>
      <c r="B53" s="23" t="s">
        <v>393</v>
      </c>
      <c r="C53" s="7">
        <v>2016.0</v>
      </c>
      <c r="D53" s="9" t="s">
        <v>5</v>
      </c>
      <c r="E53" s="9" t="s">
        <v>252</v>
      </c>
      <c r="F53" s="116">
        <v>8613.63</v>
      </c>
    </row>
    <row r="54">
      <c r="A54" s="23" t="s">
        <v>22</v>
      </c>
      <c r="B54" s="23" t="s">
        <v>408</v>
      </c>
      <c r="C54" s="7">
        <v>2016.0</v>
      </c>
      <c r="D54" s="9" t="s">
        <v>5</v>
      </c>
      <c r="E54" s="9" t="s">
        <v>252</v>
      </c>
      <c r="F54" s="116">
        <v>8492493.89</v>
      </c>
    </row>
    <row r="55">
      <c r="A55" s="23" t="s">
        <v>23</v>
      </c>
      <c r="B55" s="23" t="s">
        <v>379</v>
      </c>
      <c r="C55" s="7">
        <v>2016.0</v>
      </c>
      <c r="D55" s="9" t="s">
        <v>5</v>
      </c>
      <c r="E55" s="9" t="s">
        <v>252</v>
      </c>
      <c r="F55" s="116">
        <v>388570.42</v>
      </c>
    </row>
    <row r="56">
      <c r="A56" s="23" t="s">
        <v>24</v>
      </c>
      <c r="B56" s="23" t="s">
        <v>386</v>
      </c>
      <c r="C56" s="7">
        <v>2016.0</v>
      </c>
      <c r="D56" s="9" t="s">
        <v>5</v>
      </c>
      <c r="E56" s="9" t="s">
        <v>252</v>
      </c>
      <c r="F56" s="116">
        <v>1576968.53</v>
      </c>
    </row>
    <row r="57">
      <c r="A57" s="23" t="s">
        <v>25</v>
      </c>
      <c r="B57" s="23" t="s">
        <v>406</v>
      </c>
      <c r="C57" s="7">
        <v>2016.0</v>
      </c>
      <c r="D57" s="9" t="s">
        <v>5</v>
      </c>
      <c r="E57" s="9" t="s">
        <v>252</v>
      </c>
      <c r="F57" s="116">
        <v>2087172.1500000001</v>
      </c>
    </row>
    <row r="58">
      <c r="A58" s="23" t="s">
        <v>26</v>
      </c>
      <c r="B58" s="23" t="s">
        <v>392</v>
      </c>
      <c r="C58" s="7">
        <v>2016.0</v>
      </c>
      <c r="D58" s="9" t="s">
        <v>5</v>
      </c>
      <c r="E58" s="9" t="s">
        <v>252</v>
      </c>
      <c r="F58" s="116">
        <v>79436.81</v>
      </c>
    </row>
    <row r="59">
      <c r="A59" s="23" t="s">
        <v>27</v>
      </c>
      <c r="B59" s="23" t="s">
        <v>389</v>
      </c>
      <c r="C59" s="7">
        <v>2016.0</v>
      </c>
      <c r="D59" s="9" t="s">
        <v>5</v>
      </c>
      <c r="E59" s="9" t="s">
        <v>252</v>
      </c>
      <c r="F59" s="116">
        <v>9665870.81</v>
      </c>
    </row>
    <row r="60">
      <c r="A60" s="23" t="s">
        <v>28</v>
      </c>
      <c r="B60" s="23" t="s">
        <v>391</v>
      </c>
      <c r="C60" s="7">
        <v>2016.0</v>
      </c>
      <c r="D60" s="9" t="s">
        <v>5</v>
      </c>
      <c r="E60" s="9" t="s">
        <v>252</v>
      </c>
      <c r="F60" s="116">
        <v>2635770.7800000003</v>
      </c>
    </row>
    <row r="61">
      <c r="A61" s="23" t="s">
        <v>29</v>
      </c>
      <c r="B61" s="23" t="s">
        <v>396</v>
      </c>
      <c r="C61" s="7">
        <v>2016.0</v>
      </c>
      <c r="D61" s="9" t="s">
        <v>5</v>
      </c>
      <c r="E61" s="9" t="s">
        <v>252</v>
      </c>
      <c r="F61" s="116">
        <v>9930608.219999999</v>
      </c>
    </row>
    <row r="62">
      <c r="A62" s="23" t="s">
        <v>30</v>
      </c>
      <c r="B62" s="23" t="s">
        <v>376</v>
      </c>
      <c r="C62" s="7">
        <v>2016.0</v>
      </c>
      <c r="D62" s="9" t="s">
        <v>5</v>
      </c>
      <c r="E62" s="9" t="s">
        <v>252</v>
      </c>
      <c r="F62" s="116">
        <v>484277.42</v>
      </c>
    </row>
    <row r="63">
      <c r="A63" s="23" t="s">
        <v>31</v>
      </c>
      <c r="B63" s="23" t="s">
        <v>407</v>
      </c>
      <c r="C63" s="7">
        <v>2016.0</v>
      </c>
      <c r="D63" s="9" t="s">
        <v>5</v>
      </c>
      <c r="E63" s="9" t="s">
        <v>252</v>
      </c>
      <c r="F63" s="116">
        <v>1.991599762E7</v>
      </c>
    </row>
    <row r="64">
      <c r="A64" s="23" t="s">
        <v>32</v>
      </c>
      <c r="B64" s="23" t="s">
        <v>381</v>
      </c>
      <c r="C64" s="7">
        <v>2016.0</v>
      </c>
      <c r="D64" s="9" t="s">
        <v>5</v>
      </c>
      <c r="E64" s="9" t="s">
        <v>252</v>
      </c>
      <c r="F64" s="116">
        <v>223219.16999999998</v>
      </c>
    </row>
    <row r="65">
      <c r="A65" s="23" t="s">
        <v>33</v>
      </c>
      <c r="B65" s="23" t="s">
        <v>390</v>
      </c>
      <c r="C65" s="7">
        <v>2016.0</v>
      </c>
      <c r="D65" s="9" t="s">
        <v>5</v>
      </c>
      <c r="E65" s="9" t="s">
        <v>252</v>
      </c>
      <c r="F65" s="116">
        <v>1.652280054E7</v>
      </c>
    </row>
    <row r="66">
      <c r="A66" s="23" t="s">
        <v>34</v>
      </c>
      <c r="B66" s="23" t="s">
        <v>398</v>
      </c>
      <c r="C66" s="7">
        <v>2016.0</v>
      </c>
      <c r="D66" s="9" t="s">
        <v>5</v>
      </c>
      <c r="E66" s="9" t="s">
        <v>252</v>
      </c>
      <c r="F66" s="116">
        <v>3400497.1399999997</v>
      </c>
    </row>
    <row r="67">
      <c r="A67" s="23" t="s">
        <v>35</v>
      </c>
      <c r="B67" s="23" t="s">
        <v>399</v>
      </c>
      <c r="C67" s="7">
        <v>2016.0</v>
      </c>
      <c r="D67" s="9" t="s">
        <v>5</v>
      </c>
      <c r="E67" s="9" t="s">
        <v>252</v>
      </c>
      <c r="F67" s="116">
        <v>140689.29</v>
      </c>
    </row>
    <row r="68">
      <c r="A68" s="49" t="s">
        <v>3</v>
      </c>
      <c r="B68" s="23" t="s">
        <v>400</v>
      </c>
      <c r="C68" s="7">
        <v>2017.0</v>
      </c>
      <c r="D68" s="9" t="s">
        <v>5</v>
      </c>
      <c r="E68" s="9" t="s">
        <v>252</v>
      </c>
      <c r="F68" s="115">
        <f>AVERAGE(F69:F100)</f>
        <v>5262261.82</v>
      </c>
    </row>
    <row r="69">
      <c r="A69" s="49" t="s">
        <v>4</v>
      </c>
      <c r="B69" s="23" t="s">
        <v>378</v>
      </c>
      <c r="C69" s="7">
        <v>2017.0</v>
      </c>
      <c r="D69" s="9" t="s">
        <v>5</v>
      </c>
      <c r="E69" s="9" t="s">
        <v>252</v>
      </c>
      <c r="F69" s="116">
        <v>0.0</v>
      </c>
    </row>
    <row r="70">
      <c r="A70" s="23" t="s">
        <v>5</v>
      </c>
      <c r="B70" s="23" t="s">
        <v>384</v>
      </c>
      <c r="C70" s="7">
        <v>2017.0</v>
      </c>
      <c r="D70" s="9" t="s">
        <v>5</v>
      </c>
      <c r="E70" s="9" t="s">
        <v>252</v>
      </c>
      <c r="F70" s="116">
        <v>8323844.65</v>
      </c>
    </row>
    <row r="71">
      <c r="A71" s="23" t="s">
        <v>6</v>
      </c>
      <c r="B71" s="23" t="s">
        <v>394</v>
      </c>
      <c r="C71" s="7">
        <v>2017.0</v>
      </c>
      <c r="D71" s="9" t="s">
        <v>5</v>
      </c>
      <c r="E71" s="9" t="s">
        <v>252</v>
      </c>
      <c r="F71" s="116">
        <v>2826227.71</v>
      </c>
    </row>
    <row r="72">
      <c r="A72" s="23" t="s">
        <v>7</v>
      </c>
      <c r="B72" s="23" t="s">
        <v>385</v>
      </c>
      <c r="C72" s="7">
        <v>2017.0</v>
      </c>
      <c r="D72" s="9" t="s">
        <v>5</v>
      </c>
      <c r="E72" s="9" t="s">
        <v>252</v>
      </c>
      <c r="F72" s="116">
        <v>3109890.82</v>
      </c>
    </row>
    <row r="73">
      <c r="A73" s="23" t="s">
        <v>8</v>
      </c>
      <c r="B73" s="23" t="s">
        <v>405</v>
      </c>
      <c r="C73" s="7">
        <v>2017.0</v>
      </c>
      <c r="D73" s="9" t="s">
        <v>5</v>
      </c>
      <c r="E73" s="9" t="s">
        <v>252</v>
      </c>
      <c r="F73" s="116">
        <v>250752.34</v>
      </c>
    </row>
    <row r="74">
      <c r="A74" s="23" t="s">
        <v>9</v>
      </c>
      <c r="B74" s="23" t="s">
        <v>397</v>
      </c>
      <c r="C74" s="7">
        <v>2017.0</v>
      </c>
      <c r="D74" s="9" t="s">
        <v>5</v>
      </c>
      <c r="E74" s="9" t="s">
        <v>252</v>
      </c>
      <c r="F74" s="116">
        <v>7920190.22</v>
      </c>
    </row>
    <row r="75">
      <c r="A75" s="23" t="s">
        <v>10</v>
      </c>
      <c r="B75" s="23" t="s">
        <v>388</v>
      </c>
      <c r="C75" s="7">
        <v>2017.0</v>
      </c>
      <c r="D75" s="9" t="s">
        <v>5</v>
      </c>
      <c r="E75" s="9" t="s">
        <v>252</v>
      </c>
      <c r="F75" s="116">
        <v>915915.99</v>
      </c>
    </row>
    <row r="76">
      <c r="A76" s="23" t="s">
        <v>11</v>
      </c>
      <c r="B76" s="23" t="s">
        <v>402</v>
      </c>
      <c r="C76" s="7">
        <v>2017.0</v>
      </c>
      <c r="D76" s="9" t="s">
        <v>5</v>
      </c>
      <c r="E76" s="9" t="s">
        <v>252</v>
      </c>
      <c r="F76" s="116">
        <v>1.2674318379999999E7</v>
      </c>
    </row>
    <row r="77">
      <c r="A77" s="23" t="s">
        <v>12</v>
      </c>
      <c r="B77" s="23" t="s">
        <v>401</v>
      </c>
      <c r="C77" s="7">
        <v>2017.0</v>
      </c>
      <c r="D77" s="9" t="s">
        <v>5</v>
      </c>
      <c r="E77" s="9" t="s">
        <v>252</v>
      </c>
      <c r="F77" s="116">
        <v>9044896.23</v>
      </c>
    </row>
    <row r="78">
      <c r="A78" s="23" t="s">
        <v>13</v>
      </c>
      <c r="B78" s="23" t="s">
        <v>403</v>
      </c>
      <c r="C78" s="7">
        <v>2017.0</v>
      </c>
      <c r="D78" s="9" t="s">
        <v>5</v>
      </c>
      <c r="E78" s="9" t="s">
        <v>252</v>
      </c>
      <c r="F78" s="116">
        <v>5408511.57</v>
      </c>
    </row>
    <row r="79">
      <c r="A79" s="23" t="s">
        <v>14</v>
      </c>
      <c r="B79" s="23" t="s">
        <v>395</v>
      </c>
      <c r="C79" s="7">
        <v>2017.0</v>
      </c>
      <c r="D79" s="9" t="s">
        <v>5</v>
      </c>
      <c r="E79" s="9" t="s">
        <v>252</v>
      </c>
      <c r="F79" s="116">
        <v>4517969.02</v>
      </c>
    </row>
    <row r="80">
      <c r="A80" s="23" t="s">
        <v>15</v>
      </c>
      <c r="B80" s="23" t="s">
        <v>377</v>
      </c>
      <c r="C80" s="7">
        <v>2017.0</v>
      </c>
      <c r="D80" s="9" t="s">
        <v>5</v>
      </c>
      <c r="E80" s="9" t="s">
        <v>252</v>
      </c>
      <c r="F80" s="116">
        <v>7666060.609999999</v>
      </c>
    </row>
    <row r="81">
      <c r="A81" s="23" t="s">
        <v>16</v>
      </c>
      <c r="B81" s="23" t="s">
        <v>382</v>
      </c>
      <c r="C81" s="7">
        <v>2017.0</v>
      </c>
      <c r="D81" s="9" t="s">
        <v>5</v>
      </c>
      <c r="E81" s="9" t="s">
        <v>252</v>
      </c>
      <c r="F81" s="116">
        <v>1.573142707E7</v>
      </c>
    </row>
    <row r="82">
      <c r="A82" s="23" t="s">
        <v>17</v>
      </c>
      <c r="B82" s="23" t="s">
        <v>404</v>
      </c>
      <c r="C82" s="7">
        <v>2017.0</v>
      </c>
      <c r="D82" s="9" t="s">
        <v>5</v>
      </c>
      <c r="E82" s="9" t="s">
        <v>252</v>
      </c>
      <c r="F82" s="116">
        <v>9968801.249999998</v>
      </c>
    </row>
    <row r="83">
      <c r="A83" s="23" t="s">
        <v>18</v>
      </c>
      <c r="B83" s="23" t="s">
        <v>383</v>
      </c>
      <c r="C83" s="7">
        <v>2017.0</v>
      </c>
      <c r="D83" s="9" t="s">
        <v>5</v>
      </c>
      <c r="E83" s="9" t="s">
        <v>252</v>
      </c>
      <c r="F83" s="116">
        <v>171315.53</v>
      </c>
    </row>
    <row r="84">
      <c r="A84" s="23" t="s">
        <v>19</v>
      </c>
      <c r="B84" s="23" t="s">
        <v>380</v>
      </c>
      <c r="C84" s="7">
        <v>2017.0</v>
      </c>
      <c r="D84" s="9" t="s">
        <v>5</v>
      </c>
      <c r="E84" s="9" t="s">
        <v>252</v>
      </c>
      <c r="F84" s="116">
        <v>197156.42</v>
      </c>
    </row>
    <row r="85">
      <c r="A85" s="23" t="s">
        <v>20</v>
      </c>
      <c r="B85" s="23" t="s">
        <v>387</v>
      </c>
      <c r="C85" s="7">
        <v>2017.0</v>
      </c>
      <c r="D85" s="9" t="s">
        <v>5</v>
      </c>
      <c r="E85" s="9" t="s">
        <v>252</v>
      </c>
      <c r="F85" s="116">
        <v>195518.47</v>
      </c>
    </row>
    <row r="86">
      <c r="A86" s="23" t="s">
        <v>21</v>
      </c>
      <c r="B86" s="23" t="s">
        <v>393</v>
      </c>
      <c r="C86" s="7">
        <v>2017.0</v>
      </c>
      <c r="D86" s="9" t="s">
        <v>5</v>
      </c>
      <c r="E86" s="9" t="s">
        <v>252</v>
      </c>
      <c r="F86" s="116">
        <v>9570.699999999999</v>
      </c>
    </row>
    <row r="87">
      <c r="A87" s="23" t="s">
        <v>22</v>
      </c>
      <c r="B87" s="23" t="s">
        <v>408</v>
      </c>
      <c r="C87" s="7">
        <v>2017.0</v>
      </c>
      <c r="D87" s="9" t="s">
        <v>5</v>
      </c>
      <c r="E87" s="9" t="s">
        <v>252</v>
      </c>
      <c r="F87" s="116">
        <v>1.20147459E7</v>
      </c>
    </row>
    <row r="88">
      <c r="A88" s="23" t="s">
        <v>23</v>
      </c>
      <c r="B88" s="23" t="s">
        <v>379</v>
      </c>
      <c r="C88" s="7">
        <v>2017.0</v>
      </c>
      <c r="D88" s="9" t="s">
        <v>5</v>
      </c>
      <c r="E88" s="9" t="s">
        <v>252</v>
      </c>
      <c r="F88" s="116">
        <v>363686.6</v>
      </c>
    </row>
    <row r="89">
      <c r="A89" s="23" t="s">
        <v>24</v>
      </c>
      <c r="B89" s="23" t="s">
        <v>386</v>
      </c>
      <c r="C89" s="7">
        <v>2017.0</v>
      </c>
      <c r="D89" s="9" t="s">
        <v>5</v>
      </c>
      <c r="E89" s="9" t="s">
        <v>252</v>
      </c>
      <c r="F89" s="116">
        <v>1636728.08</v>
      </c>
    </row>
    <row r="90">
      <c r="A90" s="23" t="s">
        <v>25</v>
      </c>
      <c r="B90" s="23" t="s">
        <v>406</v>
      </c>
      <c r="C90" s="7">
        <v>2017.0</v>
      </c>
      <c r="D90" s="9" t="s">
        <v>5</v>
      </c>
      <c r="E90" s="9" t="s">
        <v>252</v>
      </c>
      <c r="F90" s="116">
        <v>2457520.43</v>
      </c>
    </row>
    <row r="91">
      <c r="A91" s="23" t="s">
        <v>26</v>
      </c>
      <c r="B91" s="23" t="s">
        <v>392</v>
      </c>
      <c r="C91" s="7">
        <v>2017.0</v>
      </c>
      <c r="D91" s="9" t="s">
        <v>5</v>
      </c>
      <c r="E91" s="9" t="s">
        <v>252</v>
      </c>
      <c r="F91" s="116">
        <v>117719.61</v>
      </c>
    </row>
    <row r="92">
      <c r="A92" s="23" t="s">
        <v>27</v>
      </c>
      <c r="B92" s="23" t="s">
        <v>389</v>
      </c>
      <c r="C92" s="7">
        <v>2017.0</v>
      </c>
      <c r="D92" s="9" t="s">
        <v>5</v>
      </c>
      <c r="E92" s="9" t="s">
        <v>252</v>
      </c>
      <c r="F92" s="116">
        <v>1.1088424E7</v>
      </c>
    </row>
    <row r="93">
      <c r="A93" s="23" t="s">
        <v>28</v>
      </c>
      <c r="B93" s="23" t="s">
        <v>391</v>
      </c>
      <c r="C93" s="7">
        <v>2017.0</v>
      </c>
      <c r="D93" s="9" t="s">
        <v>5</v>
      </c>
      <c r="E93" s="9" t="s">
        <v>252</v>
      </c>
      <c r="F93" s="116">
        <v>3933557.7</v>
      </c>
    </row>
    <row r="94">
      <c r="A94" s="23" t="s">
        <v>29</v>
      </c>
      <c r="B94" s="23" t="s">
        <v>396</v>
      </c>
      <c r="C94" s="7">
        <v>2017.0</v>
      </c>
      <c r="D94" s="9" t="s">
        <v>5</v>
      </c>
      <c r="E94" s="9" t="s">
        <v>252</v>
      </c>
      <c r="F94" s="116">
        <v>1.038943868E7</v>
      </c>
    </row>
    <row r="95">
      <c r="A95" s="23" t="s">
        <v>30</v>
      </c>
      <c r="B95" s="23" t="s">
        <v>376</v>
      </c>
      <c r="C95" s="7">
        <v>2017.0</v>
      </c>
      <c r="D95" s="9" t="s">
        <v>5</v>
      </c>
      <c r="E95" s="9" t="s">
        <v>252</v>
      </c>
      <c r="F95" s="116">
        <v>463221.88</v>
      </c>
    </row>
    <row r="96">
      <c r="A96" s="23" t="s">
        <v>31</v>
      </c>
      <c r="B96" s="23" t="s">
        <v>407</v>
      </c>
      <c r="C96" s="7">
        <v>2017.0</v>
      </c>
      <c r="D96" s="9" t="s">
        <v>5</v>
      </c>
      <c r="E96" s="9" t="s">
        <v>252</v>
      </c>
      <c r="F96" s="116">
        <v>1.916387013E7</v>
      </c>
    </row>
    <row r="97">
      <c r="A97" s="23" t="s">
        <v>32</v>
      </c>
      <c r="B97" s="23" t="s">
        <v>381</v>
      </c>
      <c r="C97" s="7">
        <v>2017.0</v>
      </c>
      <c r="D97" s="9" t="s">
        <v>5</v>
      </c>
      <c r="E97" s="9" t="s">
        <v>252</v>
      </c>
      <c r="F97" s="116">
        <v>215846.24</v>
      </c>
    </row>
    <row r="98">
      <c r="A98" s="23" t="s">
        <v>33</v>
      </c>
      <c r="B98" s="23" t="s">
        <v>390</v>
      </c>
      <c r="C98" s="7">
        <v>2017.0</v>
      </c>
      <c r="D98" s="9" t="s">
        <v>5</v>
      </c>
      <c r="E98" s="9" t="s">
        <v>252</v>
      </c>
      <c r="F98" s="116">
        <v>1.499208823E7</v>
      </c>
    </row>
    <row r="99">
      <c r="A99" s="23" t="s">
        <v>34</v>
      </c>
      <c r="B99" s="23" t="s">
        <v>398</v>
      </c>
      <c r="C99" s="7">
        <v>2017.0</v>
      </c>
      <c r="D99" s="9" t="s">
        <v>5</v>
      </c>
      <c r="E99" s="9" t="s">
        <v>252</v>
      </c>
      <c r="F99" s="116">
        <v>2623163.7800000003</v>
      </c>
    </row>
    <row r="100">
      <c r="A100" s="23" t="s">
        <v>35</v>
      </c>
      <c r="B100" s="23" t="s">
        <v>399</v>
      </c>
      <c r="C100" s="7">
        <v>2017.0</v>
      </c>
      <c r="D100" s="9" t="s">
        <v>5</v>
      </c>
      <c r="E100" s="9" t="s">
        <v>252</v>
      </c>
      <c r="F100" s="116">
        <v>0.0</v>
      </c>
    </row>
    <row r="101">
      <c r="A101" s="49" t="s">
        <v>3</v>
      </c>
      <c r="B101" s="23" t="s">
        <v>400</v>
      </c>
      <c r="C101" s="7">
        <v>2018.0</v>
      </c>
      <c r="D101" s="9" t="s">
        <v>5</v>
      </c>
      <c r="E101" s="9" t="s">
        <v>252</v>
      </c>
      <c r="F101" s="115">
        <f>AVERAGE(F102:F133)</f>
        <v>4833165.146</v>
      </c>
    </row>
    <row r="102">
      <c r="A102" s="49" t="s">
        <v>4</v>
      </c>
      <c r="B102" s="23" t="s">
        <v>378</v>
      </c>
      <c r="C102" s="7">
        <v>2018.0</v>
      </c>
      <c r="D102" s="9" t="s">
        <v>5</v>
      </c>
      <c r="E102" s="9" t="s">
        <v>252</v>
      </c>
      <c r="F102" s="116">
        <v>0.0</v>
      </c>
    </row>
    <row r="103">
      <c r="A103" s="23" t="s">
        <v>5</v>
      </c>
      <c r="B103" s="23" t="s">
        <v>384</v>
      </c>
      <c r="C103" s="7">
        <v>2018.0</v>
      </c>
      <c r="D103" s="9" t="s">
        <v>5</v>
      </c>
      <c r="E103" s="9" t="s">
        <v>252</v>
      </c>
      <c r="F103" s="116">
        <v>7958409.6591159785</v>
      </c>
    </row>
    <row r="104">
      <c r="A104" s="23" t="s">
        <v>6</v>
      </c>
      <c r="B104" s="23" t="s">
        <v>394</v>
      </c>
      <c r="C104" s="7">
        <v>2018.0</v>
      </c>
      <c r="D104" s="9" t="s">
        <v>5</v>
      </c>
      <c r="E104" s="9" t="s">
        <v>252</v>
      </c>
      <c r="F104" s="116">
        <v>2446753.9532833835</v>
      </c>
    </row>
    <row r="105">
      <c r="A105" s="23" t="s">
        <v>7</v>
      </c>
      <c r="B105" s="23" t="s">
        <v>385</v>
      </c>
      <c r="C105" s="7">
        <v>2018.0</v>
      </c>
      <c r="D105" s="9" t="s">
        <v>5</v>
      </c>
      <c r="E105" s="9" t="s">
        <v>252</v>
      </c>
      <c r="F105" s="116">
        <v>1245129.8536643358</v>
      </c>
    </row>
    <row r="106">
      <c r="A106" s="23" t="s">
        <v>8</v>
      </c>
      <c r="B106" s="23" t="s">
        <v>405</v>
      </c>
      <c r="C106" s="7">
        <v>2018.0</v>
      </c>
      <c r="D106" s="9" t="s">
        <v>5</v>
      </c>
      <c r="E106" s="9" t="s">
        <v>252</v>
      </c>
      <c r="F106" s="116">
        <v>63440.06857142857</v>
      </c>
    </row>
    <row r="107">
      <c r="A107" s="23" t="s">
        <v>9</v>
      </c>
      <c r="B107" s="23" t="s">
        <v>397</v>
      </c>
      <c r="C107" s="7">
        <v>2018.0</v>
      </c>
      <c r="D107" s="9" t="s">
        <v>5</v>
      </c>
      <c r="E107" s="9" t="s">
        <v>252</v>
      </c>
      <c r="F107" s="116">
        <v>8254591.7328071715</v>
      </c>
    </row>
    <row r="108">
      <c r="A108" s="23" t="s">
        <v>10</v>
      </c>
      <c r="B108" s="23" t="s">
        <v>388</v>
      </c>
      <c r="C108" s="7">
        <v>2018.0</v>
      </c>
      <c r="D108" s="9" t="s">
        <v>5</v>
      </c>
      <c r="E108" s="9" t="s">
        <v>252</v>
      </c>
      <c r="F108" s="116">
        <v>982555.1306464646</v>
      </c>
    </row>
    <row r="109">
      <c r="A109" s="23" t="s">
        <v>11</v>
      </c>
      <c r="B109" s="23" t="s">
        <v>402</v>
      </c>
      <c r="C109" s="7">
        <v>2018.0</v>
      </c>
      <c r="D109" s="9" t="s">
        <v>5</v>
      </c>
      <c r="E109" s="9" t="s">
        <v>252</v>
      </c>
      <c r="F109" s="116">
        <v>1.3798731601467425E7</v>
      </c>
    </row>
    <row r="110">
      <c r="A110" s="23" t="s">
        <v>12</v>
      </c>
      <c r="B110" s="23" t="s">
        <v>401</v>
      </c>
      <c r="C110" s="7">
        <v>2018.0</v>
      </c>
      <c r="D110" s="9" t="s">
        <v>5</v>
      </c>
      <c r="E110" s="9" t="s">
        <v>252</v>
      </c>
      <c r="F110" s="116">
        <v>8321393.16007297</v>
      </c>
    </row>
    <row r="111">
      <c r="A111" s="23" t="s">
        <v>13</v>
      </c>
      <c r="B111" s="23" t="s">
        <v>403</v>
      </c>
      <c r="C111" s="7">
        <v>2018.0</v>
      </c>
      <c r="D111" s="9" t="s">
        <v>5</v>
      </c>
      <c r="E111" s="9" t="s">
        <v>252</v>
      </c>
      <c r="F111" s="116">
        <v>5241577.811380195</v>
      </c>
    </row>
    <row r="112">
      <c r="A112" s="23" t="s">
        <v>14</v>
      </c>
      <c r="B112" s="23" t="s">
        <v>395</v>
      </c>
      <c r="C112" s="7">
        <v>2018.0</v>
      </c>
      <c r="D112" s="9" t="s">
        <v>5</v>
      </c>
      <c r="E112" s="9" t="s">
        <v>252</v>
      </c>
      <c r="F112" s="116">
        <v>4482011.389607437</v>
      </c>
    </row>
    <row r="113">
      <c r="A113" s="23" t="s">
        <v>15</v>
      </c>
      <c r="B113" s="23" t="s">
        <v>377</v>
      </c>
      <c r="C113" s="7">
        <v>2018.0</v>
      </c>
      <c r="D113" s="9" t="s">
        <v>5</v>
      </c>
      <c r="E113" s="9" t="s">
        <v>252</v>
      </c>
      <c r="F113" s="116">
        <v>5770713.9952090895</v>
      </c>
    </row>
    <row r="114">
      <c r="A114" s="23" t="s">
        <v>16</v>
      </c>
      <c r="B114" s="23" t="s">
        <v>382</v>
      </c>
      <c r="C114" s="7">
        <v>2018.0</v>
      </c>
      <c r="D114" s="9" t="s">
        <v>5</v>
      </c>
      <c r="E114" s="9" t="s">
        <v>252</v>
      </c>
      <c r="F114" s="116">
        <v>1.2098456968698516E7</v>
      </c>
    </row>
    <row r="115">
      <c r="A115" s="23" t="s">
        <v>17</v>
      </c>
      <c r="B115" s="23" t="s">
        <v>404</v>
      </c>
      <c r="C115" s="7">
        <v>2018.0</v>
      </c>
      <c r="D115" s="9" t="s">
        <v>5</v>
      </c>
      <c r="E115" s="9" t="s">
        <v>252</v>
      </c>
      <c r="F115" s="116">
        <v>6170555.0485248435</v>
      </c>
    </row>
    <row r="116">
      <c r="A116" s="23" t="s">
        <v>18</v>
      </c>
      <c r="B116" s="23" t="s">
        <v>383</v>
      </c>
      <c r="C116" s="7">
        <v>2018.0</v>
      </c>
      <c r="D116" s="9" t="s">
        <v>5</v>
      </c>
      <c r="E116" s="9" t="s">
        <v>252</v>
      </c>
      <c r="F116" s="116">
        <v>94890.42389779493</v>
      </c>
    </row>
    <row r="117">
      <c r="A117" s="23" t="s">
        <v>19</v>
      </c>
      <c r="B117" s="23" t="s">
        <v>380</v>
      </c>
      <c r="C117" s="7">
        <v>2018.0</v>
      </c>
      <c r="D117" s="9" t="s">
        <v>5</v>
      </c>
      <c r="E117" s="9" t="s">
        <v>252</v>
      </c>
      <c r="F117" s="116">
        <v>40422.52625416668</v>
      </c>
    </row>
    <row r="118">
      <c r="A118" s="23" t="s">
        <v>20</v>
      </c>
      <c r="B118" s="23" t="s">
        <v>387</v>
      </c>
      <c r="C118" s="7">
        <v>2018.0</v>
      </c>
      <c r="D118" s="9" t="s">
        <v>5</v>
      </c>
      <c r="E118" s="9" t="s">
        <v>252</v>
      </c>
      <c r="F118" s="116">
        <v>17622.241269841266</v>
      </c>
    </row>
    <row r="119">
      <c r="A119" s="23" t="s">
        <v>21</v>
      </c>
      <c r="B119" s="23" t="s">
        <v>393</v>
      </c>
      <c r="C119" s="7">
        <v>2018.0</v>
      </c>
      <c r="D119" s="9" t="s">
        <v>5</v>
      </c>
      <c r="E119" s="9" t="s">
        <v>252</v>
      </c>
      <c r="F119" s="116">
        <v>0.0</v>
      </c>
    </row>
    <row r="120">
      <c r="A120" s="23" t="s">
        <v>22</v>
      </c>
      <c r="B120" s="23" t="s">
        <v>408</v>
      </c>
      <c r="C120" s="7">
        <v>2018.0</v>
      </c>
      <c r="D120" s="9" t="s">
        <v>5</v>
      </c>
      <c r="E120" s="9" t="s">
        <v>252</v>
      </c>
      <c r="F120" s="116">
        <v>1.2218269747160513E7</v>
      </c>
    </row>
    <row r="121">
      <c r="A121" s="23" t="s">
        <v>23</v>
      </c>
      <c r="B121" s="23" t="s">
        <v>379</v>
      </c>
      <c r="C121" s="7">
        <v>2018.0</v>
      </c>
      <c r="D121" s="9" t="s">
        <v>5</v>
      </c>
      <c r="E121" s="9" t="s">
        <v>252</v>
      </c>
      <c r="F121" s="116">
        <v>45851.02583407744</v>
      </c>
    </row>
    <row r="122">
      <c r="A122" s="23" t="s">
        <v>24</v>
      </c>
      <c r="B122" s="23" t="s">
        <v>386</v>
      </c>
      <c r="C122" s="7">
        <v>2018.0</v>
      </c>
      <c r="D122" s="9" t="s">
        <v>5</v>
      </c>
      <c r="E122" s="9" t="s">
        <v>252</v>
      </c>
      <c r="F122" s="116">
        <v>1321369.0667071373</v>
      </c>
    </row>
    <row r="123">
      <c r="A123" s="23" t="s">
        <v>25</v>
      </c>
      <c r="B123" s="23" t="s">
        <v>406</v>
      </c>
      <c r="C123" s="7">
        <v>2018.0</v>
      </c>
      <c r="D123" s="9" t="s">
        <v>5</v>
      </c>
      <c r="E123" s="9" t="s">
        <v>252</v>
      </c>
      <c r="F123" s="116">
        <v>1951126.947854283</v>
      </c>
    </row>
    <row r="124">
      <c r="A124" s="23" t="s">
        <v>26</v>
      </c>
      <c r="B124" s="23" t="s">
        <v>392</v>
      </c>
      <c r="C124" s="7">
        <v>2018.0</v>
      </c>
      <c r="D124" s="9" t="s">
        <v>5</v>
      </c>
      <c r="E124" s="9" t="s">
        <v>252</v>
      </c>
      <c r="F124" s="116">
        <v>1020653.5082292568</v>
      </c>
    </row>
    <row r="125">
      <c r="A125" s="23" t="s">
        <v>27</v>
      </c>
      <c r="B125" s="23" t="s">
        <v>389</v>
      </c>
      <c r="C125" s="7">
        <v>2018.0</v>
      </c>
      <c r="D125" s="9" t="s">
        <v>5</v>
      </c>
      <c r="E125" s="9" t="s">
        <v>252</v>
      </c>
      <c r="F125" s="116">
        <v>7651982.775374962</v>
      </c>
    </row>
    <row r="126">
      <c r="A126" s="23" t="s">
        <v>28</v>
      </c>
      <c r="B126" s="23" t="s">
        <v>391</v>
      </c>
      <c r="C126" s="7">
        <v>2018.0</v>
      </c>
      <c r="D126" s="9" t="s">
        <v>5</v>
      </c>
      <c r="E126" s="9" t="s">
        <v>252</v>
      </c>
      <c r="F126" s="116">
        <v>2975284.6899950253</v>
      </c>
    </row>
    <row r="127">
      <c r="A127" s="23" t="s">
        <v>29</v>
      </c>
      <c r="B127" s="23" t="s">
        <v>396</v>
      </c>
      <c r="C127" s="7">
        <v>2018.0</v>
      </c>
      <c r="D127" s="9" t="s">
        <v>5</v>
      </c>
      <c r="E127" s="9" t="s">
        <v>252</v>
      </c>
      <c r="F127" s="116">
        <v>1.3770188952117518E7</v>
      </c>
    </row>
    <row r="128">
      <c r="A128" s="23" t="s">
        <v>30</v>
      </c>
      <c r="B128" s="23" t="s">
        <v>376</v>
      </c>
      <c r="C128" s="7">
        <v>2018.0</v>
      </c>
      <c r="D128" s="9" t="s">
        <v>5</v>
      </c>
      <c r="E128" s="9" t="s">
        <v>252</v>
      </c>
      <c r="F128" s="116">
        <v>197369.10222222222</v>
      </c>
    </row>
    <row r="129">
      <c r="A129" s="23" t="s">
        <v>31</v>
      </c>
      <c r="B129" s="23" t="s">
        <v>407</v>
      </c>
      <c r="C129" s="7">
        <v>2018.0</v>
      </c>
      <c r="D129" s="9" t="s">
        <v>5</v>
      </c>
      <c r="E129" s="9" t="s">
        <v>252</v>
      </c>
      <c r="F129" s="116">
        <v>1.7168890988096856E7</v>
      </c>
    </row>
    <row r="130">
      <c r="A130" s="23" t="s">
        <v>32</v>
      </c>
      <c r="B130" s="23" t="s">
        <v>381</v>
      </c>
      <c r="C130" s="7">
        <v>2018.0</v>
      </c>
      <c r="D130" s="9" t="s">
        <v>5</v>
      </c>
      <c r="E130" s="9" t="s">
        <v>252</v>
      </c>
      <c r="F130" s="116">
        <v>208455.73194717075</v>
      </c>
    </row>
    <row r="131">
      <c r="A131" s="23" t="s">
        <v>33</v>
      </c>
      <c r="B131" s="23" t="s">
        <v>390</v>
      </c>
      <c r="C131" s="7">
        <v>2018.0</v>
      </c>
      <c r="D131" s="9" t="s">
        <v>5</v>
      </c>
      <c r="E131" s="9" t="s">
        <v>252</v>
      </c>
      <c r="F131" s="116">
        <v>1.4551426126720024E7</v>
      </c>
    </row>
    <row r="132">
      <c r="A132" s="23" t="s">
        <v>34</v>
      </c>
      <c r="B132" s="23" t="s">
        <v>398</v>
      </c>
      <c r="C132" s="7">
        <v>2018.0</v>
      </c>
      <c r="D132" s="9" t="s">
        <v>5</v>
      </c>
      <c r="E132" s="9" t="s">
        <v>252</v>
      </c>
      <c r="F132" s="116">
        <v>4593160.4332699105</v>
      </c>
    </row>
    <row r="133">
      <c r="A133" s="23" t="s">
        <v>35</v>
      </c>
      <c r="B133" s="23" t="s">
        <v>399</v>
      </c>
      <c r="C133" s="7">
        <v>2018.0</v>
      </c>
      <c r="D133" s="9" t="s">
        <v>5</v>
      </c>
      <c r="E133" s="9" t="s">
        <v>252</v>
      </c>
      <c r="F133" s="116">
        <v>0.0</v>
      </c>
    </row>
    <row r="134">
      <c r="A134" s="49" t="s">
        <v>3</v>
      </c>
      <c r="B134" s="23" t="s">
        <v>400</v>
      </c>
      <c r="C134" s="7">
        <v>2019.0</v>
      </c>
      <c r="D134" s="9" t="s">
        <v>5</v>
      </c>
      <c r="E134" s="9" t="s">
        <v>252</v>
      </c>
      <c r="F134" s="115">
        <f>AVERAGE(F135:F166)</f>
        <v>4833543.274</v>
      </c>
    </row>
    <row r="135">
      <c r="A135" s="49" t="s">
        <v>4</v>
      </c>
      <c r="B135" s="23" t="s">
        <v>378</v>
      </c>
      <c r="C135" s="7">
        <v>2019.0</v>
      </c>
      <c r="D135" s="9" t="s">
        <v>5</v>
      </c>
      <c r="E135" s="9" t="s">
        <v>252</v>
      </c>
      <c r="F135" s="116">
        <v>0.0</v>
      </c>
    </row>
    <row r="136">
      <c r="A136" s="23" t="s">
        <v>5</v>
      </c>
      <c r="B136" s="23" t="s">
        <v>384</v>
      </c>
      <c r="C136" s="7">
        <v>2019.0</v>
      </c>
      <c r="D136" s="9" t="s">
        <v>5</v>
      </c>
      <c r="E136" s="9" t="s">
        <v>252</v>
      </c>
      <c r="F136" s="116">
        <v>7764525.038531054</v>
      </c>
    </row>
    <row r="137">
      <c r="A137" s="23" t="s">
        <v>6</v>
      </c>
      <c r="B137" s="23" t="s">
        <v>394</v>
      </c>
      <c r="C137" s="7">
        <v>2019.0</v>
      </c>
      <c r="D137" s="9" t="s">
        <v>5</v>
      </c>
      <c r="E137" s="9" t="s">
        <v>252</v>
      </c>
      <c r="F137" s="116">
        <v>2662640.3528986527</v>
      </c>
    </row>
    <row r="138">
      <c r="A138" s="23" t="s">
        <v>7</v>
      </c>
      <c r="B138" s="23" t="s">
        <v>385</v>
      </c>
      <c r="C138" s="7">
        <v>2019.0</v>
      </c>
      <c r="D138" s="9" t="s">
        <v>5</v>
      </c>
      <c r="E138" s="9" t="s">
        <v>252</v>
      </c>
      <c r="F138" s="116">
        <v>1218255.202426034</v>
      </c>
    </row>
    <row r="139">
      <c r="A139" s="23" t="s">
        <v>8</v>
      </c>
      <c r="B139" s="23" t="s">
        <v>405</v>
      </c>
      <c r="C139" s="7">
        <v>2019.0</v>
      </c>
      <c r="D139" s="9" t="s">
        <v>5</v>
      </c>
      <c r="E139" s="9" t="s">
        <v>252</v>
      </c>
      <c r="F139" s="116">
        <v>63440.06857142857</v>
      </c>
    </row>
    <row r="140">
      <c r="A140" s="23" t="s">
        <v>9</v>
      </c>
      <c r="B140" s="23" t="s">
        <v>397</v>
      </c>
      <c r="C140" s="7">
        <v>2019.0</v>
      </c>
      <c r="D140" s="9" t="s">
        <v>5</v>
      </c>
      <c r="E140" s="9" t="s">
        <v>252</v>
      </c>
      <c r="F140" s="116">
        <v>8141677.564597152</v>
      </c>
    </row>
    <row r="141">
      <c r="A141" s="23" t="s">
        <v>10</v>
      </c>
      <c r="B141" s="23" t="s">
        <v>388</v>
      </c>
      <c r="C141" s="7">
        <v>2019.0</v>
      </c>
      <c r="D141" s="9" t="s">
        <v>5</v>
      </c>
      <c r="E141" s="9" t="s">
        <v>252</v>
      </c>
      <c r="F141" s="116">
        <v>992276.4268462402</v>
      </c>
    </row>
    <row r="142">
      <c r="A142" s="23" t="s">
        <v>11</v>
      </c>
      <c r="B142" s="23" t="s">
        <v>402</v>
      </c>
      <c r="C142" s="7">
        <v>2019.0</v>
      </c>
      <c r="D142" s="9" t="s">
        <v>5</v>
      </c>
      <c r="E142" s="9" t="s">
        <v>252</v>
      </c>
      <c r="F142" s="116">
        <v>1.1333749826465057E7</v>
      </c>
    </row>
    <row r="143">
      <c r="A143" s="23" t="s">
        <v>12</v>
      </c>
      <c r="B143" s="23" t="s">
        <v>401</v>
      </c>
      <c r="C143" s="7">
        <v>2019.0</v>
      </c>
      <c r="D143" s="9" t="s">
        <v>5</v>
      </c>
      <c r="E143" s="9" t="s">
        <v>252</v>
      </c>
      <c r="F143" s="116">
        <v>8184265.207232356</v>
      </c>
    </row>
    <row r="144">
      <c r="A144" s="23" t="s">
        <v>13</v>
      </c>
      <c r="B144" s="23" t="s">
        <v>403</v>
      </c>
      <c r="C144" s="7">
        <v>2019.0</v>
      </c>
      <c r="D144" s="9" t="s">
        <v>5</v>
      </c>
      <c r="E144" s="9" t="s">
        <v>252</v>
      </c>
      <c r="F144" s="116">
        <v>5103108.365799662</v>
      </c>
    </row>
    <row r="145">
      <c r="A145" s="23" t="s">
        <v>14</v>
      </c>
      <c r="B145" s="23" t="s">
        <v>395</v>
      </c>
      <c r="C145" s="7">
        <v>2019.0</v>
      </c>
      <c r="D145" s="9" t="s">
        <v>5</v>
      </c>
      <c r="E145" s="9" t="s">
        <v>252</v>
      </c>
      <c r="F145" s="116">
        <v>4445730.194515563</v>
      </c>
    </row>
    <row r="146">
      <c r="A146" s="23" t="s">
        <v>15</v>
      </c>
      <c r="B146" s="23" t="s">
        <v>377</v>
      </c>
      <c r="C146" s="7">
        <v>2019.0</v>
      </c>
      <c r="D146" s="9" t="s">
        <v>5</v>
      </c>
      <c r="E146" s="9" t="s">
        <v>252</v>
      </c>
      <c r="F146" s="116">
        <v>5710749.953827437</v>
      </c>
    </row>
    <row r="147">
      <c r="A147" s="23" t="s">
        <v>16</v>
      </c>
      <c r="B147" s="23" t="s">
        <v>382</v>
      </c>
      <c r="C147" s="7">
        <v>2019.0</v>
      </c>
      <c r="D147" s="9" t="s">
        <v>5</v>
      </c>
      <c r="E147" s="9" t="s">
        <v>252</v>
      </c>
      <c r="F147" s="116">
        <v>9560820.329489293</v>
      </c>
    </row>
    <row r="148">
      <c r="A148" s="23" t="s">
        <v>17</v>
      </c>
      <c r="B148" s="23" t="s">
        <v>404</v>
      </c>
      <c r="C148" s="7">
        <v>2019.0</v>
      </c>
      <c r="D148" s="9" t="s">
        <v>5</v>
      </c>
      <c r="E148" s="9" t="s">
        <v>252</v>
      </c>
      <c r="F148" s="116">
        <v>6171633.692377135</v>
      </c>
    </row>
    <row r="149">
      <c r="A149" s="23" t="s">
        <v>18</v>
      </c>
      <c r="B149" s="23" t="s">
        <v>383</v>
      </c>
      <c r="C149" s="7">
        <v>2019.0</v>
      </c>
      <c r="D149" s="9" t="s">
        <v>5</v>
      </c>
      <c r="E149" s="9" t="s">
        <v>252</v>
      </c>
      <c r="F149" s="116">
        <v>102270.68291577735</v>
      </c>
    </row>
    <row r="150">
      <c r="A150" s="23" t="s">
        <v>19</v>
      </c>
      <c r="B150" s="23" t="s">
        <v>380</v>
      </c>
      <c r="C150" s="7">
        <v>2019.0</v>
      </c>
      <c r="D150" s="9" t="s">
        <v>5</v>
      </c>
      <c r="E150" s="9" t="s">
        <v>252</v>
      </c>
      <c r="F150" s="116">
        <v>40493.95574868731</v>
      </c>
    </row>
    <row r="151">
      <c r="A151" s="23" t="s">
        <v>20</v>
      </c>
      <c r="B151" s="23" t="s">
        <v>387</v>
      </c>
      <c r="C151" s="7">
        <v>2019.0</v>
      </c>
      <c r="D151" s="9" t="s">
        <v>5</v>
      </c>
      <c r="E151" s="9" t="s">
        <v>252</v>
      </c>
      <c r="F151" s="116">
        <v>17622.241269841266</v>
      </c>
    </row>
    <row r="152">
      <c r="A152" s="23" t="s">
        <v>21</v>
      </c>
      <c r="B152" s="23" t="s">
        <v>393</v>
      </c>
      <c r="C152" s="7">
        <v>2019.0</v>
      </c>
      <c r="D152" s="9" t="s">
        <v>5</v>
      </c>
      <c r="E152" s="9" t="s">
        <v>252</v>
      </c>
      <c r="F152" s="116">
        <v>0.0</v>
      </c>
    </row>
    <row r="153">
      <c r="A153" s="23" t="s">
        <v>22</v>
      </c>
      <c r="B153" s="23" t="s">
        <v>408</v>
      </c>
      <c r="C153" s="7">
        <v>2019.0</v>
      </c>
      <c r="D153" s="9" t="s">
        <v>5</v>
      </c>
      <c r="E153" s="9" t="s">
        <v>252</v>
      </c>
      <c r="F153" s="116">
        <v>1.7048064470743023E7</v>
      </c>
    </row>
    <row r="154">
      <c r="A154" s="23" t="s">
        <v>23</v>
      </c>
      <c r="B154" s="23" t="s">
        <v>379</v>
      </c>
      <c r="C154" s="7">
        <v>2019.0</v>
      </c>
      <c r="D154" s="9" t="s">
        <v>5</v>
      </c>
      <c r="E154" s="9" t="s">
        <v>252</v>
      </c>
      <c r="F154" s="116">
        <v>46118.886438529786</v>
      </c>
    </row>
    <row r="155">
      <c r="A155" s="23" t="s">
        <v>24</v>
      </c>
      <c r="B155" s="23" t="s">
        <v>386</v>
      </c>
      <c r="C155" s="7">
        <v>2019.0</v>
      </c>
      <c r="D155" s="9" t="s">
        <v>5</v>
      </c>
      <c r="E155" s="9" t="s">
        <v>252</v>
      </c>
      <c r="F155" s="116">
        <v>1283245.513597693</v>
      </c>
    </row>
    <row r="156">
      <c r="A156" s="23" t="s">
        <v>25</v>
      </c>
      <c r="B156" s="23" t="s">
        <v>406</v>
      </c>
      <c r="C156" s="7">
        <v>2019.0</v>
      </c>
      <c r="D156" s="9" t="s">
        <v>5</v>
      </c>
      <c r="E156" s="9" t="s">
        <v>252</v>
      </c>
      <c r="F156" s="116">
        <v>1899041.3300140877</v>
      </c>
    </row>
    <row r="157">
      <c r="A157" s="23" t="s">
        <v>26</v>
      </c>
      <c r="B157" s="23" t="s">
        <v>392</v>
      </c>
      <c r="C157" s="7">
        <v>2019.0</v>
      </c>
      <c r="D157" s="9" t="s">
        <v>5</v>
      </c>
      <c r="E157" s="9" t="s">
        <v>252</v>
      </c>
      <c r="F157" s="116">
        <v>1024906.5753166586</v>
      </c>
    </row>
    <row r="158">
      <c r="A158" s="23" t="s">
        <v>27</v>
      </c>
      <c r="B158" s="23" t="s">
        <v>389</v>
      </c>
      <c r="C158" s="7">
        <v>2019.0</v>
      </c>
      <c r="D158" s="9" t="s">
        <v>5</v>
      </c>
      <c r="E158" s="9" t="s">
        <v>252</v>
      </c>
      <c r="F158" s="116">
        <v>7558507.804565493</v>
      </c>
    </row>
    <row r="159">
      <c r="A159" s="23" t="s">
        <v>28</v>
      </c>
      <c r="B159" s="23" t="s">
        <v>391</v>
      </c>
      <c r="C159" s="7">
        <v>2019.0</v>
      </c>
      <c r="D159" s="9" t="s">
        <v>5</v>
      </c>
      <c r="E159" s="9" t="s">
        <v>252</v>
      </c>
      <c r="F159" s="116">
        <v>5548244.7054957375</v>
      </c>
    </row>
    <row r="160">
      <c r="A160" s="23" t="s">
        <v>29</v>
      </c>
      <c r="B160" s="23" t="s">
        <v>396</v>
      </c>
      <c r="C160" s="7">
        <v>2019.0</v>
      </c>
      <c r="D160" s="9" t="s">
        <v>5</v>
      </c>
      <c r="E160" s="9" t="s">
        <v>252</v>
      </c>
      <c r="F160" s="116">
        <v>1.1931982221440006E7</v>
      </c>
    </row>
    <row r="161">
      <c r="A161" s="23" t="s">
        <v>30</v>
      </c>
      <c r="B161" s="23" t="s">
        <v>376</v>
      </c>
      <c r="C161" s="7">
        <v>2019.0</v>
      </c>
      <c r="D161" s="9" t="s">
        <v>5</v>
      </c>
      <c r="E161" s="9" t="s">
        <v>252</v>
      </c>
      <c r="F161" s="116">
        <v>197369.10222222222</v>
      </c>
    </row>
    <row r="162">
      <c r="A162" s="23" t="s">
        <v>31</v>
      </c>
      <c r="B162" s="23" t="s">
        <v>407</v>
      </c>
      <c r="C162" s="7">
        <v>2019.0</v>
      </c>
      <c r="D162" s="9" t="s">
        <v>5</v>
      </c>
      <c r="E162" s="9" t="s">
        <v>252</v>
      </c>
      <c r="F162" s="116">
        <v>1.767934564777041E7</v>
      </c>
    </row>
    <row r="163">
      <c r="A163" s="23" t="s">
        <v>32</v>
      </c>
      <c r="B163" s="23" t="s">
        <v>381</v>
      </c>
      <c r="C163" s="7">
        <v>2019.0</v>
      </c>
      <c r="D163" s="9" t="s">
        <v>5</v>
      </c>
      <c r="E163" s="9" t="s">
        <v>252</v>
      </c>
      <c r="F163" s="116">
        <v>201287.73675708257</v>
      </c>
    </row>
    <row r="164">
      <c r="A164" s="23" t="s">
        <v>33</v>
      </c>
      <c r="B164" s="23" t="s">
        <v>390</v>
      </c>
      <c r="C164" s="7">
        <v>2019.0</v>
      </c>
      <c r="D164" s="9" t="s">
        <v>5</v>
      </c>
      <c r="E164" s="9" t="s">
        <v>252</v>
      </c>
      <c r="F164" s="116">
        <v>1.4279434563570363E7</v>
      </c>
    </row>
    <row r="165">
      <c r="A165" s="23" t="s">
        <v>34</v>
      </c>
      <c r="B165" s="23" t="s">
        <v>398</v>
      </c>
      <c r="C165" s="7">
        <v>2019.0</v>
      </c>
      <c r="D165" s="9" t="s">
        <v>5</v>
      </c>
      <c r="E165" s="9" t="s">
        <v>252</v>
      </c>
      <c r="F165" s="116">
        <v>4462577.108557319</v>
      </c>
    </row>
    <row r="166">
      <c r="A166" s="23" t="s">
        <v>35</v>
      </c>
      <c r="B166" s="23" t="s">
        <v>399</v>
      </c>
      <c r="C166" s="7">
        <v>2019.0</v>
      </c>
      <c r="D166" s="9" t="s">
        <v>5</v>
      </c>
      <c r="E166" s="9" t="s">
        <v>252</v>
      </c>
      <c r="F166" s="116">
        <v>0.0</v>
      </c>
    </row>
    <row r="167">
      <c r="A167" s="49" t="s">
        <v>3</v>
      </c>
      <c r="B167" s="23" t="s">
        <v>400</v>
      </c>
      <c r="C167" s="7">
        <v>2020.0</v>
      </c>
      <c r="D167" s="9" t="s">
        <v>5</v>
      </c>
      <c r="E167" s="9" t="s">
        <v>252</v>
      </c>
      <c r="F167" s="115">
        <f>AVERAGE(F168:F199)</f>
        <v>4197323.563</v>
      </c>
    </row>
    <row r="168">
      <c r="A168" s="49" t="s">
        <v>4</v>
      </c>
      <c r="B168" s="23" t="s">
        <v>378</v>
      </c>
      <c r="C168" s="7">
        <v>2020.0</v>
      </c>
      <c r="D168" s="9" t="s">
        <v>5</v>
      </c>
      <c r="E168" s="9" t="s">
        <v>252</v>
      </c>
      <c r="F168" s="116">
        <v>0.0</v>
      </c>
    </row>
    <row r="169">
      <c r="A169" s="23" t="s">
        <v>5</v>
      </c>
      <c r="B169" s="23" t="s">
        <v>384</v>
      </c>
      <c r="C169" s="7">
        <v>2020.0</v>
      </c>
      <c r="D169" s="9" t="s">
        <v>5</v>
      </c>
      <c r="E169" s="9" t="s">
        <v>252</v>
      </c>
      <c r="F169" s="116">
        <v>6328743.003809584</v>
      </c>
    </row>
    <row r="170">
      <c r="A170" s="23" t="s">
        <v>6</v>
      </c>
      <c r="B170" s="23" t="s">
        <v>394</v>
      </c>
      <c r="C170" s="7">
        <v>2020.0</v>
      </c>
      <c r="D170" s="9" t="s">
        <v>5</v>
      </c>
      <c r="E170" s="9" t="s">
        <v>252</v>
      </c>
      <c r="F170" s="116">
        <v>2343648.026612206</v>
      </c>
    </row>
    <row r="171">
      <c r="A171" s="23" t="s">
        <v>7</v>
      </c>
      <c r="B171" s="23" t="s">
        <v>385</v>
      </c>
      <c r="C171" s="7">
        <v>2020.0</v>
      </c>
      <c r="D171" s="9" t="s">
        <v>5</v>
      </c>
      <c r="E171" s="9" t="s">
        <v>252</v>
      </c>
      <c r="F171" s="116">
        <v>1350678.4585583413</v>
      </c>
    </row>
    <row r="172">
      <c r="A172" s="23" t="s">
        <v>8</v>
      </c>
      <c r="B172" s="23" t="s">
        <v>405</v>
      </c>
      <c r="C172" s="7">
        <v>2020.0</v>
      </c>
      <c r="D172" s="9" t="s">
        <v>5</v>
      </c>
      <c r="E172" s="9" t="s">
        <v>252</v>
      </c>
      <c r="F172" s="116">
        <v>39350.277474083836</v>
      </c>
    </row>
    <row r="173">
      <c r="A173" s="23" t="s">
        <v>9</v>
      </c>
      <c r="B173" s="23" t="s">
        <v>397</v>
      </c>
      <c r="C173" s="7">
        <v>2020.0</v>
      </c>
      <c r="D173" s="9" t="s">
        <v>5</v>
      </c>
      <c r="E173" s="9" t="s">
        <v>252</v>
      </c>
      <c r="F173" s="116">
        <v>8672194.106323726</v>
      </c>
    </row>
    <row r="174">
      <c r="A174" s="23" t="s">
        <v>10</v>
      </c>
      <c r="B174" s="23" t="s">
        <v>388</v>
      </c>
      <c r="C174" s="7">
        <v>2020.0</v>
      </c>
      <c r="D174" s="9" t="s">
        <v>5</v>
      </c>
      <c r="E174" s="9" t="s">
        <v>252</v>
      </c>
      <c r="F174" s="116">
        <v>627358.6540754525</v>
      </c>
    </row>
    <row r="175">
      <c r="A175" s="23" t="s">
        <v>11</v>
      </c>
      <c r="B175" s="23" t="s">
        <v>402</v>
      </c>
      <c r="C175" s="7">
        <v>2020.0</v>
      </c>
      <c r="D175" s="9" t="s">
        <v>5</v>
      </c>
      <c r="E175" s="9" t="s">
        <v>252</v>
      </c>
      <c r="F175" s="116">
        <v>6935973.998733331</v>
      </c>
    </row>
    <row r="176">
      <c r="A176" s="23" t="s">
        <v>12</v>
      </c>
      <c r="B176" s="23" t="s">
        <v>401</v>
      </c>
      <c r="C176" s="7">
        <v>2020.0</v>
      </c>
      <c r="D176" s="9" t="s">
        <v>5</v>
      </c>
      <c r="E176" s="9" t="s">
        <v>252</v>
      </c>
      <c r="F176" s="116">
        <v>6183619.082576361</v>
      </c>
    </row>
    <row r="177">
      <c r="A177" s="23" t="s">
        <v>13</v>
      </c>
      <c r="B177" s="23" t="s">
        <v>403</v>
      </c>
      <c r="C177" s="7">
        <v>2020.0</v>
      </c>
      <c r="D177" s="9" t="s">
        <v>5</v>
      </c>
      <c r="E177" s="9" t="s">
        <v>252</v>
      </c>
      <c r="F177" s="116">
        <v>4257934.854919201</v>
      </c>
    </row>
    <row r="178">
      <c r="A178" s="23" t="s">
        <v>14</v>
      </c>
      <c r="B178" s="23" t="s">
        <v>395</v>
      </c>
      <c r="C178" s="7">
        <v>2020.0</v>
      </c>
      <c r="D178" s="9" t="s">
        <v>5</v>
      </c>
      <c r="E178" s="9" t="s">
        <v>252</v>
      </c>
      <c r="F178" s="116">
        <v>7105307.089926101</v>
      </c>
    </row>
    <row r="179">
      <c r="A179" s="23" t="s">
        <v>15</v>
      </c>
      <c r="B179" s="23" t="s">
        <v>377</v>
      </c>
      <c r="C179" s="7">
        <v>2020.0</v>
      </c>
      <c r="D179" s="9" t="s">
        <v>5</v>
      </c>
      <c r="E179" s="9" t="s">
        <v>252</v>
      </c>
      <c r="F179" s="116">
        <v>4276139.354279297</v>
      </c>
    </row>
    <row r="180">
      <c r="A180" s="23" t="s">
        <v>16</v>
      </c>
      <c r="B180" s="23" t="s">
        <v>382</v>
      </c>
      <c r="C180" s="7">
        <v>2020.0</v>
      </c>
      <c r="D180" s="9" t="s">
        <v>5</v>
      </c>
      <c r="E180" s="9" t="s">
        <v>252</v>
      </c>
      <c r="F180" s="116">
        <v>5541148.149917628</v>
      </c>
    </row>
    <row r="181">
      <c r="A181" s="23" t="s">
        <v>17</v>
      </c>
      <c r="B181" s="23" t="s">
        <v>404</v>
      </c>
      <c r="C181" s="7">
        <v>2020.0</v>
      </c>
      <c r="D181" s="9" t="s">
        <v>5</v>
      </c>
      <c r="E181" s="9" t="s">
        <v>252</v>
      </c>
      <c r="F181" s="116">
        <v>4632804.9892700445</v>
      </c>
    </row>
    <row r="182">
      <c r="A182" s="23" t="s">
        <v>18</v>
      </c>
      <c r="B182" s="23" t="s">
        <v>383</v>
      </c>
      <c r="C182" s="7">
        <v>2020.0</v>
      </c>
      <c r="D182" s="9" t="s">
        <v>5</v>
      </c>
      <c r="E182" s="9" t="s">
        <v>252</v>
      </c>
      <c r="F182" s="116">
        <v>2375614.794194035</v>
      </c>
    </row>
    <row r="183">
      <c r="A183" s="23" t="s">
        <v>19</v>
      </c>
      <c r="B183" s="23" t="s">
        <v>380</v>
      </c>
      <c r="C183" s="7">
        <v>2020.0</v>
      </c>
      <c r="D183" s="9" t="s">
        <v>5</v>
      </c>
      <c r="E183" s="9" t="s">
        <v>252</v>
      </c>
      <c r="F183" s="116">
        <v>24736.539820099788</v>
      </c>
    </row>
    <row r="184">
      <c r="A184" s="23" t="s">
        <v>20</v>
      </c>
      <c r="B184" s="23" t="s">
        <v>387</v>
      </c>
      <c r="C184" s="7">
        <v>2020.0</v>
      </c>
      <c r="D184" s="9" t="s">
        <v>5</v>
      </c>
      <c r="E184" s="9" t="s">
        <v>252</v>
      </c>
      <c r="F184" s="116">
        <v>1701224.1782393777</v>
      </c>
    </row>
    <row r="185">
      <c r="A185" s="23" t="s">
        <v>21</v>
      </c>
      <c r="B185" s="23" t="s">
        <v>393</v>
      </c>
      <c r="C185" s="7">
        <v>2020.0</v>
      </c>
      <c r="D185" s="9" t="s">
        <v>5</v>
      </c>
      <c r="E185" s="9" t="s">
        <v>252</v>
      </c>
      <c r="F185" s="116">
        <v>8346153.488436712</v>
      </c>
    </row>
    <row r="186">
      <c r="A186" s="23" t="s">
        <v>22</v>
      </c>
      <c r="B186" s="23" t="s">
        <v>408</v>
      </c>
      <c r="C186" s="7">
        <v>2020.0</v>
      </c>
      <c r="D186" s="9" t="s">
        <v>5</v>
      </c>
      <c r="E186" s="9" t="s">
        <v>252</v>
      </c>
      <c r="F186" s="116">
        <v>8219815.797746956</v>
      </c>
    </row>
    <row r="187">
      <c r="A187" s="23" t="s">
        <v>23</v>
      </c>
      <c r="B187" s="23" t="s">
        <v>379</v>
      </c>
      <c r="C187" s="7">
        <v>2020.0</v>
      </c>
      <c r="D187" s="9" t="s">
        <v>5</v>
      </c>
      <c r="E187" s="9" t="s">
        <v>252</v>
      </c>
      <c r="F187" s="116">
        <v>27178.228535234473</v>
      </c>
    </row>
    <row r="188">
      <c r="A188" s="23" t="s">
        <v>24</v>
      </c>
      <c r="B188" s="23" t="s">
        <v>386</v>
      </c>
      <c r="C188" s="7">
        <v>2020.0</v>
      </c>
      <c r="D188" s="9" t="s">
        <v>5</v>
      </c>
      <c r="E188" s="9" t="s">
        <v>252</v>
      </c>
      <c r="F188" s="116">
        <v>1117920.4228200521</v>
      </c>
    </row>
    <row r="189">
      <c r="A189" s="23" t="s">
        <v>25</v>
      </c>
      <c r="B189" s="23" t="s">
        <v>406</v>
      </c>
      <c r="C189" s="7">
        <v>2020.0</v>
      </c>
      <c r="D189" s="9" t="s">
        <v>5</v>
      </c>
      <c r="E189" s="9" t="s">
        <v>252</v>
      </c>
      <c r="F189" s="116">
        <v>1713434.0143236003</v>
      </c>
    </row>
    <row r="190">
      <c r="A190" s="23" t="s">
        <v>26</v>
      </c>
      <c r="B190" s="23" t="s">
        <v>392</v>
      </c>
      <c r="C190" s="7">
        <v>2020.0</v>
      </c>
      <c r="D190" s="9" t="s">
        <v>5</v>
      </c>
      <c r="E190" s="9" t="s">
        <v>252</v>
      </c>
      <c r="F190" s="116">
        <v>682455.274135838</v>
      </c>
    </row>
    <row r="191">
      <c r="A191" s="23" t="s">
        <v>27</v>
      </c>
      <c r="B191" s="23" t="s">
        <v>389</v>
      </c>
      <c r="C191" s="7">
        <v>2020.0</v>
      </c>
      <c r="D191" s="9" t="s">
        <v>5</v>
      </c>
      <c r="E191" s="9" t="s">
        <v>252</v>
      </c>
      <c r="F191" s="116">
        <v>5699820.137107851</v>
      </c>
    </row>
    <row r="192">
      <c r="A192" s="23" t="s">
        <v>28</v>
      </c>
      <c r="B192" s="23" t="s">
        <v>391</v>
      </c>
      <c r="C192" s="7">
        <v>2020.0</v>
      </c>
      <c r="D192" s="9" t="s">
        <v>5</v>
      </c>
      <c r="E192" s="9" t="s">
        <v>252</v>
      </c>
      <c r="F192" s="116">
        <v>6267019.974520472</v>
      </c>
    </row>
    <row r="193">
      <c r="A193" s="23" t="s">
        <v>29</v>
      </c>
      <c r="B193" s="23" t="s">
        <v>396</v>
      </c>
      <c r="C193" s="7">
        <v>2020.0</v>
      </c>
      <c r="D193" s="9" t="s">
        <v>5</v>
      </c>
      <c r="E193" s="9" t="s">
        <v>252</v>
      </c>
      <c r="F193" s="116">
        <v>1.0254134265931375E7</v>
      </c>
    </row>
    <row r="194">
      <c r="A194" s="23" t="s">
        <v>30</v>
      </c>
      <c r="B194" s="23" t="s">
        <v>376</v>
      </c>
      <c r="C194" s="7">
        <v>2020.0</v>
      </c>
      <c r="D194" s="9" t="s">
        <v>5</v>
      </c>
      <c r="E194" s="9" t="s">
        <v>252</v>
      </c>
      <c r="F194" s="116">
        <v>122423.0854749275</v>
      </c>
    </row>
    <row r="195">
      <c r="A195" s="23" t="s">
        <v>31</v>
      </c>
      <c r="B195" s="23" t="s">
        <v>407</v>
      </c>
      <c r="C195" s="7">
        <v>2020.0</v>
      </c>
      <c r="D195" s="9" t="s">
        <v>5</v>
      </c>
      <c r="E195" s="9" t="s">
        <v>252</v>
      </c>
      <c r="F195" s="116">
        <v>1.4381430875178058E7</v>
      </c>
    </row>
    <row r="196">
      <c r="A196" s="23" t="s">
        <v>32</v>
      </c>
      <c r="B196" s="23" t="s">
        <v>381</v>
      </c>
      <c r="C196" s="7">
        <v>2020.0</v>
      </c>
      <c r="D196" s="9" t="s">
        <v>5</v>
      </c>
      <c r="E196" s="9" t="s">
        <v>252</v>
      </c>
      <c r="F196" s="116">
        <v>449576.7894009423</v>
      </c>
    </row>
    <row r="197">
      <c r="A197" s="23" t="s">
        <v>33</v>
      </c>
      <c r="B197" s="23" t="s">
        <v>390</v>
      </c>
      <c r="C197" s="7">
        <v>2020.0</v>
      </c>
      <c r="D197" s="9" t="s">
        <v>5</v>
      </c>
      <c r="E197" s="9" t="s">
        <v>252</v>
      </c>
      <c r="F197" s="116">
        <v>1.0850463038155397E7</v>
      </c>
    </row>
    <row r="198">
      <c r="A198" s="23" t="s">
        <v>34</v>
      </c>
      <c r="B198" s="23" t="s">
        <v>398</v>
      </c>
      <c r="C198" s="7">
        <v>2020.0</v>
      </c>
      <c r="D198" s="9" t="s">
        <v>5</v>
      </c>
      <c r="E198" s="9" t="s">
        <v>252</v>
      </c>
      <c r="F198" s="116">
        <v>3786053.07620371</v>
      </c>
    </row>
    <row r="199">
      <c r="A199" s="23" t="s">
        <v>35</v>
      </c>
      <c r="B199" s="23" t="s">
        <v>399</v>
      </c>
      <c r="C199" s="7">
        <v>2020.0</v>
      </c>
      <c r="D199" s="9" t="s">
        <v>5</v>
      </c>
      <c r="E199" s="9" t="s">
        <v>252</v>
      </c>
      <c r="F199" s="116">
        <v>0.0</v>
      </c>
    </row>
    <row r="200">
      <c r="A200" s="49" t="s">
        <v>3</v>
      </c>
      <c r="B200" s="23" t="s">
        <v>400</v>
      </c>
      <c r="C200" s="7">
        <v>2021.0</v>
      </c>
      <c r="D200" s="9" t="s">
        <v>5</v>
      </c>
      <c r="E200" s="9" t="s">
        <v>252</v>
      </c>
      <c r="F200" s="115">
        <f>AVERAGE(F201:F232)</f>
        <v>4156457.796</v>
      </c>
    </row>
    <row r="201">
      <c r="A201" s="49" t="s">
        <v>4</v>
      </c>
      <c r="B201" s="23" t="s">
        <v>378</v>
      </c>
      <c r="C201" s="7">
        <v>2021.0</v>
      </c>
      <c r="D201" s="9" t="s">
        <v>5</v>
      </c>
      <c r="E201" s="9" t="s">
        <v>252</v>
      </c>
      <c r="F201" s="116">
        <v>0.0</v>
      </c>
    </row>
    <row r="202">
      <c r="A202" s="23" t="s">
        <v>5</v>
      </c>
      <c r="B202" s="23" t="s">
        <v>384</v>
      </c>
      <c r="C202" s="7">
        <v>2021.0</v>
      </c>
      <c r="D202" s="9" t="s">
        <v>5</v>
      </c>
      <c r="E202" s="9" t="s">
        <v>252</v>
      </c>
      <c r="F202" s="116">
        <v>6926396.967096204</v>
      </c>
    </row>
    <row r="203">
      <c r="A203" s="23" t="s">
        <v>6</v>
      </c>
      <c r="B203" s="23" t="s">
        <v>394</v>
      </c>
      <c r="C203" s="7">
        <v>2021.0</v>
      </c>
      <c r="D203" s="9" t="s">
        <v>5</v>
      </c>
      <c r="E203" s="9" t="s">
        <v>252</v>
      </c>
      <c r="F203" s="116">
        <v>2540371.7494588317</v>
      </c>
    </row>
    <row r="204">
      <c r="A204" s="23" t="s">
        <v>7</v>
      </c>
      <c r="B204" s="23" t="s">
        <v>385</v>
      </c>
      <c r="C204" s="7">
        <v>2021.0</v>
      </c>
      <c r="D204" s="9" t="s">
        <v>5</v>
      </c>
      <c r="E204" s="9" t="s">
        <v>252</v>
      </c>
      <c r="F204" s="116">
        <v>1021922.5788071929</v>
      </c>
    </row>
    <row r="205">
      <c r="A205" s="23" t="s">
        <v>8</v>
      </c>
      <c r="B205" s="23" t="s">
        <v>405</v>
      </c>
      <c r="C205" s="7">
        <v>2021.0</v>
      </c>
      <c r="D205" s="9" t="s">
        <v>5</v>
      </c>
      <c r="E205" s="9" t="s">
        <v>252</v>
      </c>
      <c r="F205" s="116">
        <v>51412.07378013919</v>
      </c>
    </row>
    <row r="206">
      <c r="A206" s="23" t="s">
        <v>9</v>
      </c>
      <c r="B206" s="23" t="s">
        <v>397</v>
      </c>
      <c r="C206" s="7">
        <v>2021.0</v>
      </c>
      <c r="D206" s="9" t="s">
        <v>5</v>
      </c>
      <c r="E206" s="9" t="s">
        <v>252</v>
      </c>
      <c r="F206" s="116">
        <v>9404254.772508392</v>
      </c>
    </row>
    <row r="207">
      <c r="A207" s="23" t="s">
        <v>10</v>
      </c>
      <c r="B207" s="23" t="s">
        <v>388</v>
      </c>
      <c r="C207" s="7">
        <v>2021.0</v>
      </c>
      <c r="D207" s="9" t="s">
        <v>5</v>
      </c>
      <c r="E207" s="9" t="s">
        <v>252</v>
      </c>
      <c r="F207" s="116">
        <v>803245.8040283268</v>
      </c>
    </row>
    <row r="208">
      <c r="A208" s="23" t="s">
        <v>11</v>
      </c>
      <c r="B208" s="23" t="s">
        <v>402</v>
      </c>
      <c r="C208" s="7">
        <v>2021.0</v>
      </c>
      <c r="D208" s="9" t="s">
        <v>5</v>
      </c>
      <c r="E208" s="9" t="s">
        <v>252</v>
      </c>
      <c r="F208" s="116">
        <v>5276803.283783581</v>
      </c>
    </row>
    <row r="209">
      <c r="A209" s="23" t="s">
        <v>12</v>
      </c>
      <c r="B209" s="23" t="s">
        <v>401</v>
      </c>
      <c r="C209" s="7">
        <v>2021.0</v>
      </c>
      <c r="D209" s="9" t="s">
        <v>5</v>
      </c>
      <c r="E209" s="9" t="s">
        <v>252</v>
      </c>
      <c r="F209" s="116">
        <v>6359901.059809416</v>
      </c>
    </row>
    <row r="210">
      <c r="A210" s="23" t="s">
        <v>13</v>
      </c>
      <c r="B210" s="23" t="s">
        <v>403</v>
      </c>
      <c r="C210" s="7">
        <v>2021.0</v>
      </c>
      <c r="D210" s="9" t="s">
        <v>5</v>
      </c>
      <c r="E210" s="9" t="s">
        <v>252</v>
      </c>
      <c r="F210" s="116">
        <v>4567394.923571732</v>
      </c>
    </row>
    <row r="211">
      <c r="A211" s="23" t="s">
        <v>14</v>
      </c>
      <c r="B211" s="23" t="s">
        <v>395</v>
      </c>
      <c r="C211" s="7">
        <v>2021.0</v>
      </c>
      <c r="D211" s="9" t="s">
        <v>5</v>
      </c>
      <c r="E211" s="9" t="s">
        <v>252</v>
      </c>
      <c r="F211" s="116">
        <v>5891355.282290289</v>
      </c>
    </row>
    <row r="212">
      <c r="A212" s="23" t="s">
        <v>15</v>
      </c>
      <c r="B212" s="23" t="s">
        <v>377</v>
      </c>
      <c r="C212" s="7">
        <v>2021.0</v>
      </c>
      <c r="D212" s="9" t="s">
        <v>5</v>
      </c>
      <c r="E212" s="9" t="s">
        <v>252</v>
      </c>
      <c r="F212" s="116">
        <v>4592277.425851426</v>
      </c>
    </row>
    <row r="213">
      <c r="A213" s="23" t="s">
        <v>16</v>
      </c>
      <c r="B213" s="23" t="s">
        <v>382</v>
      </c>
      <c r="C213" s="7">
        <v>2021.0</v>
      </c>
      <c r="D213" s="9" t="s">
        <v>5</v>
      </c>
      <c r="E213" s="9" t="s">
        <v>252</v>
      </c>
      <c r="F213" s="116">
        <v>3862013.6070000003</v>
      </c>
    </row>
    <row r="214">
      <c r="A214" s="23" t="s">
        <v>17</v>
      </c>
      <c r="B214" s="23" t="s">
        <v>404</v>
      </c>
      <c r="C214" s="7">
        <v>2021.0</v>
      </c>
      <c r="D214" s="9" t="s">
        <v>5</v>
      </c>
      <c r="E214" s="9" t="s">
        <v>252</v>
      </c>
      <c r="F214" s="116">
        <v>4700502.6666852785</v>
      </c>
    </row>
    <row r="215">
      <c r="A215" s="23" t="s">
        <v>18</v>
      </c>
      <c r="B215" s="23" t="s">
        <v>383</v>
      </c>
      <c r="C215" s="7">
        <v>2021.0</v>
      </c>
      <c r="D215" s="9" t="s">
        <v>5</v>
      </c>
      <c r="E215" s="9" t="s">
        <v>252</v>
      </c>
      <c r="F215" s="116">
        <v>2499479.664460106</v>
      </c>
    </row>
    <row r="216">
      <c r="A216" s="23" t="s">
        <v>19</v>
      </c>
      <c r="B216" s="23" t="s">
        <v>380</v>
      </c>
      <c r="C216" s="7">
        <v>2021.0</v>
      </c>
      <c r="D216" s="9" t="s">
        <v>5</v>
      </c>
      <c r="E216" s="9" t="s">
        <v>252</v>
      </c>
      <c r="F216" s="116">
        <v>7202.942731609732</v>
      </c>
    </row>
    <row r="217">
      <c r="A217" s="23" t="s">
        <v>20</v>
      </c>
      <c r="B217" s="23" t="s">
        <v>387</v>
      </c>
      <c r="C217" s="7">
        <v>2021.0</v>
      </c>
      <c r="D217" s="9" t="s">
        <v>5</v>
      </c>
      <c r="E217" s="9" t="s">
        <v>252</v>
      </c>
      <c r="F217" s="116">
        <v>1827505.1376962287</v>
      </c>
    </row>
    <row r="218">
      <c r="A218" s="23" t="s">
        <v>21</v>
      </c>
      <c r="B218" s="23" t="s">
        <v>393</v>
      </c>
      <c r="C218" s="7">
        <v>2021.0</v>
      </c>
      <c r="D218" s="9" t="s">
        <v>5</v>
      </c>
      <c r="E218" s="9" t="s">
        <v>252</v>
      </c>
      <c r="F218" s="116">
        <v>0.0</v>
      </c>
    </row>
    <row r="219">
      <c r="A219" s="23" t="s">
        <v>22</v>
      </c>
      <c r="B219" s="23" t="s">
        <v>408</v>
      </c>
      <c r="C219" s="7">
        <v>2021.0</v>
      </c>
      <c r="D219" s="9" t="s">
        <v>5</v>
      </c>
      <c r="E219" s="9" t="s">
        <v>252</v>
      </c>
      <c r="F219" s="116">
        <v>1.702064325710938E7</v>
      </c>
    </row>
    <row r="220">
      <c r="A220" s="23" t="s">
        <v>23</v>
      </c>
      <c r="B220" s="23" t="s">
        <v>379</v>
      </c>
      <c r="C220" s="7">
        <v>2021.0</v>
      </c>
      <c r="D220" s="9" t="s">
        <v>5</v>
      </c>
      <c r="E220" s="9" t="s">
        <v>252</v>
      </c>
      <c r="F220" s="117">
        <v>27011.03524353649</v>
      </c>
    </row>
    <row r="221">
      <c r="A221" s="23" t="s">
        <v>24</v>
      </c>
      <c r="B221" s="23" t="s">
        <v>386</v>
      </c>
      <c r="C221" s="7">
        <v>2021.0</v>
      </c>
      <c r="D221" s="9" t="s">
        <v>5</v>
      </c>
      <c r="E221" s="9" t="s">
        <v>252</v>
      </c>
      <c r="F221" s="117">
        <v>1158909.6367877673</v>
      </c>
    </row>
    <row r="222">
      <c r="A222" s="23" t="s">
        <v>25</v>
      </c>
      <c r="B222" s="23" t="s">
        <v>406</v>
      </c>
      <c r="C222" s="7">
        <v>2021.0</v>
      </c>
      <c r="D222" s="9" t="s">
        <v>5</v>
      </c>
      <c r="E222" s="9" t="s">
        <v>252</v>
      </c>
      <c r="F222" s="117">
        <v>1733277.8328882407</v>
      </c>
    </row>
    <row r="223">
      <c r="A223" s="23" t="s">
        <v>26</v>
      </c>
      <c r="B223" s="23" t="s">
        <v>392</v>
      </c>
      <c r="C223" s="7">
        <v>2021.0</v>
      </c>
      <c r="D223" s="9" t="s">
        <v>5</v>
      </c>
      <c r="E223" s="9" t="s">
        <v>252</v>
      </c>
      <c r="F223" s="117">
        <v>819866.1957198946</v>
      </c>
    </row>
    <row r="224">
      <c r="A224" s="23" t="s">
        <v>27</v>
      </c>
      <c r="B224" s="23" t="s">
        <v>389</v>
      </c>
      <c r="C224" s="7">
        <v>2021.0</v>
      </c>
      <c r="D224" s="9" t="s">
        <v>5</v>
      </c>
      <c r="E224" s="9" t="s">
        <v>252</v>
      </c>
      <c r="F224" s="117">
        <v>5774779.112281053</v>
      </c>
    </row>
    <row r="225">
      <c r="A225" s="23" t="s">
        <v>28</v>
      </c>
      <c r="B225" s="23" t="s">
        <v>391</v>
      </c>
      <c r="C225" s="7">
        <v>2021.0</v>
      </c>
      <c r="D225" s="9" t="s">
        <v>5</v>
      </c>
      <c r="E225" s="9" t="s">
        <v>252</v>
      </c>
      <c r="F225" s="117">
        <v>4314517.232500422</v>
      </c>
    </row>
    <row r="226">
      <c r="A226" s="23" t="s">
        <v>29</v>
      </c>
      <c r="B226" s="23" t="s">
        <v>396</v>
      </c>
      <c r="C226" s="7">
        <v>2021.0</v>
      </c>
      <c r="D226" s="9" t="s">
        <v>5</v>
      </c>
      <c r="E226" s="9" t="s">
        <v>252</v>
      </c>
      <c r="F226" s="117">
        <v>1.0719715023824977E7</v>
      </c>
    </row>
    <row r="227">
      <c r="A227" s="23" t="s">
        <v>30</v>
      </c>
      <c r="B227" s="23" t="s">
        <v>376</v>
      </c>
      <c r="C227" s="7">
        <v>2021.0</v>
      </c>
      <c r="D227" s="9" t="s">
        <v>5</v>
      </c>
      <c r="E227" s="9" t="s">
        <v>252</v>
      </c>
      <c r="F227" s="117">
        <v>197079.61615720022</v>
      </c>
    </row>
    <row r="228">
      <c r="A228" s="23" t="s">
        <v>31</v>
      </c>
      <c r="B228" s="23" t="s">
        <v>407</v>
      </c>
      <c r="C228" s="7">
        <v>2021.0</v>
      </c>
      <c r="D228" s="9" t="s">
        <v>5</v>
      </c>
      <c r="E228" s="9" t="s">
        <v>252</v>
      </c>
      <c r="F228" s="117">
        <v>1.5380389519777345E7</v>
      </c>
    </row>
    <row r="229">
      <c r="A229" s="23" t="s">
        <v>32</v>
      </c>
      <c r="B229" s="23" t="s">
        <v>381</v>
      </c>
      <c r="C229" s="7">
        <v>2021.0</v>
      </c>
      <c r="D229" s="9" t="s">
        <v>5</v>
      </c>
      <c r="E229" s="9" t="s">
        <v>252</v>
      </c>
      <c r="F229" s="117">
        <v>25245.210208946675</v>
      </c>
    </row>
    <row r="230">
      <c r="A230" s="23" t="s">
        <v>33</v>
      </c>
      <c r="B230" s="23" t="s">
        <v>390</v>
      </c>
      <c r="C230" s="7">
        <v>2021.0</v>
      </c>
      <c r="D230" s="9" t="s">
        <v>5</v>
      </c>
      <c r="E230" s="9" t="s">
        <v>252</v>
      </c>
      <c r="F230" s="117">
        <v>1.1579980045487871E7</v>
      </c>
    </row>
    <row r="231">
      <c r="A231" s="23" t="s">
        <v>34</v>
      </c>
      <c r="B231" s="23" t="s">
        <v>398</v>
      </c>
      <c r="C231" s="7">
        <v>2021.0</v>
      </c>
      <c r="D231" s="9" t="s">
        <v>5</v>
      </c>
      <c r="E231" s="9" t="s">
        <v>252</v>
      </c>
      <c r="F231" s="117">
        <v>3923195.817854617</v>
      </c>
    </row>
    <row r="232">
      <c r="A232" s="23" t="s">
        <v>35</v>
      </c>
      <c r="B232" s="23" t="s">
        <v>399</v>
      </c>
      <c r="C232" s="7">
        <v>2021.0</v>
      </c>
      <c r="D232" s="9" t="s">
        <v>5</v>
      </c>
      <c r="E232" s="9" t="s">
        <v>252</v>
      </c>
      <c r="F232" s="117">
        <v>0.0</v>
      </c>
    </row>
    <row r="233">
      <c r="A233" s="49" t="s">
        <v>3</v>
      </c>
      <c r="B233" s="23" t="s">
        <v>400</v>
      </c>
      <c r="C233" s="7">
        <v>2022.0</v>
      </c>
      <c r="D233" s="9" t="s">
        <v>5</v>
      </c>
      <c r="E233" s="9" t="s">
        <v>252</v>
      </c>
      <c r="F233" s="1">
        <f>AVERAGE(F234:F265)</f>
        <v>4389426.906</v>
      </c>
    </row>
    <row r="234">
      <c r="A234" s="49" t="s">
        <v>4</v>
      </c>
      <c r="B234" s="23" t="s">
        <v>378</v>
      </c>
      <c r="C234" s="7">
        <v>2022.0</v>
      </c>
      <c r="D234" s="9" t="s">
        <v>5</v>
      </c>
      <c r="E234" s="9" t="s">
        <v>252</v>
      </c>
      <c r="F234" s="118">
        <v>0.0</v>
      </c>
    </row>
    <row r="235">
      <c r="A235" s="23" t="s">
        <v>5</v>
      </c>
      <c r="B235" s="23" t="s">
        <v>384</v>
      </c>
      <c r="C235" s="7">
        <v>2022.0</v>
      </c>
      <c r="D235" s="9" t="s">
        <v>5</v>
      </c>
      <c r="E235" s="9" t="s">
        <v>252</v>
      </c>
      <c r="F235" s="117">
        <v>6975529.0</v>
      </c>
    </row>
    <row r="236">
      <c r="A236" s="23" t="s">
        <v>6</v>
      </c>
      <c r="B236" s="23" t="s">
        <v>394</v>
      </c>
      <c r="C236" s="7">
        <v>2022.0</v>
      </c>
      <c r="D236" s="9" t="s">
        <v>5</v>
      </c>
      <c r="E236" s="9" t="s">
        <v>252</v>
      </c>
      <c r="F236" s="119">
        <v>2351393.0</v>
      </c>
    </row>
    <row r="237">
      <c r="A237" s="23" t="s">
        <v>7</v>
      </c>
      <c r="B237" s="23" t="s">
        <v>385</v>
      </c>
      <c r="C237" s="7">
        <v>2022.0</v>
      </c>
      <c r="D237" s="9" t="s">
        <v>5</v>
      </c>
      <c r="E237" s="9" t="s">
        <v>252</v>
      </c>
      <c r="F237" s="119">
        <v>1029090.0</v>
      </c>
    </row>
    <row r="238">
      <c r="A238" s="23" t="s">
        <v>8</v>
      </c>
      <c r="B238" s="23" t="s">
        <v>405</v>
      </c>
      <c r="C238" s="7">
        <v>2022.0</v>
      </c>
      <c r="D238" s="9" t="s">
        <v>5</v>
      </c>
      <c r="E238" s="9" t="s">
        <v>252</v>
      </c>
      <c r="F238" s="119">
        <v>47284.0</v>
      </c>
    </row>
    <row r="239">
      <c r="A239" s="23" t="s">
        <v>9</v>
      </c>
      <c r="B239" s="23" t="s">
        <v>397</v>
      </c>
      <c r="C239" s="7">
        <v>2022.0</v>
      </c>
      <c r="D239" s="9" t="s">
        <v>5</v>
      </c>
      <c r="E239" s="9" t="s">
        <v>252</v>
      </c>
      <c r="F239" s="119">
        <v>9595764.0</v>
      </c>
    </row>
    <row r="240">
      <c r="A240" s="23" t="s">
        <v>10</v>
      </c>
      <c r="B240" s="23" t="s">
        <v>388</v>
      </c>
      <c r="C240" s="7">
        <v>2022.0</v>
      </c>
      <c r="D240" s="9" t="s">
        <v>5</v>
      </c>
      <c r="E240" s="9" t="s">
        <v>252</v>
      </c>
      <c r="F240" s="119">
        <v>735111.0</v>
      </c>
    </row>
    <row r="241">
      <c r="A241" s="23" t="s">
        <v>11</v>
      </c>
      <c r="B241" s="23" t="s">
        <v>402</v>
      </c>
      <c r="C241" s="7">
        <v>2022.0</v>
      </c>
      <c r="D241" s="9" t="s">
        <v>5</v>
      </c>
      <c r="E241" s="9" t="s">
        <v>252</v>
      </c>
      <c r="F241" s="119">
        <v>7574262.0</v>
      </c>
    </row>
    <row r="242">
      <c r="A242" s="23" t="s">
        <v>12</v>
      </c>
      <c r="B242" s="23" t="s">
        <v>401</v>
      </c>
      <c r="C242" s="7">
        <v>2022.0</v>
      </c>
      <c r="D242" s="9" t="s">
        <v>5</v>
      </c>
      <c r="E242" s="9" t="s">
        <v>252</v>
      </c>
      <c r="F242" s="119">
        <v>6365151.0</v>
      </c>
    </row>
    <row r="243">
      <c r="A243" s="23" t="s">
        <v>13</v>
      </c>
      <c r="B243" s="23" t="s">
        <v>403</v>
      </c>
      <c r="C243" s="7">
        <v>2022.0</v>
      </c>
      <c r="D243" s="9" t="s">
        <v>5</v>
      </c>
      <c r="E243" s="9" t="s">
        <v>252</v>
      </c>
      <c r="F243" s="119">
        <v>4652887.0</v>
      </c>
    </row>
    <row r="244">
      <c r="A244" s="23" t="s">
        <v>14</v>
      </c>
      <c r="B244" s="23" t="s">
        <v>395</v>
      </c>
      <c r="C244" s="7">
        <v>2022.0</v>
      </c>
      <c r="D244" s="9" t="s">
        <v>5</v>
      </c>
      <c r="E244" s="9" t="s">
        <v>252</v>
      </c>
      <c r="F244" s="119">
        <v>7381648.0</v>
      </c>
    </row>
    <row r="245">
      <c r="A245" s="23" t="s">
        <v>15</v>
      </c>
      <c r="B245" s="23" t="s">
        <v>377</v>
      </c>
      <c r="C245" s="7">
        <v>2022.0</v>
      </c>
      <c r="D245" s="9" t="s">
        <v>5</v>
      </c>
      <c r="E245" s="9" t="s">
        <v>252</v>
      </c>
      <c r="F245" s="119">
        <v>4540336.0</v>
      </c>
    </row>
    <row r="246">
      <c r="A246" s="23" t="s">
        <v>16</v>
      </c>
      <c r="B246" s="23" t="s">
        <v>382</v>
      </c>
      <c r="C246" s="7">
        <v>2022.0</v>
      </c>
      <c r="D246" s="9" t="s">
        <v>5</v>
      </c>
      <c r="E246" s="9" t="s">
        <v>252</v>
      </c>
      <c r="F246" s="119">
        <v>6297789.0</v>
      </c>
    </row>
    <row r="247">
      <c r="A247" s="23" t="s">
        <v>17</v>
      </c>
      <c r="B247" s="23" t="s">
        <v>404</v>
      </c>
      <c r="C247" s="7">
        <v>2022.0</v>
      </c>
      <c r="D247" s="9" t="s">
        <v>5</v>
      </c>
      <c r="E247" s="9" t="s">
        <v>252</v>
      </c>
      <c r="F247" s="119">
        <v>4639777.0</v>
      </c>
    </row>
    <row r="248">
      <c r="A248" s="23" t="s">
        <v>18</v>
      </c>
      <c r="B248" s="23" t="s">
        <v>383</v>
      </c>
      <c r="C248" s="7">
        <v>2022.0</v>
      </c>
      <c r="D248" s="9" t="s">
        <v>5</v>
      </c>
      <c r="E248" s="9" t="s">
        <v>252</v>
      </c>
      <c r="F248" s="119">
        <v>2582370.0</v>
      </c>
    </row>
    <row r="249">
      <c r="A249" s="23" t="s">
        <v>19</v>
      </c>
      <c r="B249" s="23" t="s">
        <v>380</v>
      </c>
      <c r="C249" s="7">
        <v>2022.0</v>
      </c>
      <c r="D249" s="9" t="s">
        <v>5</v>
      </c>
      <c r="E249" s="9" t="s">
        <v>252</v>
      </c>
      <c r="F249" s="119">
        <v>27763.0</v>
      </c>
    </row>
    <row r="250">
      <c r="A250" s="23" t="s">
        <v>20</v>
      </c>
      <c r="B250" s="23" t="s">
        <v>387</v>
      </c>
      <c r="C250" s="7">
        <v>2022.0</v>
      </c>
      <c r="D250" s="9" t="s">
        <v>5</v>
      </c>
      <c r="E250" s="9" t="s">
        <v>252</v>
      </c>
      <c r="F250" s="119">
        <v>1895437.0</v>
      </c>
    </row>
    <row r="251">
      <c r="A251" s="23" t="s">
        <v>21</v>
      </c>
      <c r="B251" s="23" t="s">
        <v>393</v>
      </c>
      <c r="C251" s="7">
        <v>2022.0</v>
      </c>
      <c r="D251" s="9" t="s">
        <v>5</v>
      </c>
      <c r="E251" s="9" t="s">
        <v>252</v>
      </c>
      <c r="F251" s="118">
        <v>0.0</v>
      </c>
    </row>
    <row r="252">
      <c r="A252" s="23" t="s">
        <v>22</v>
      </c>
      <c r="B252" s="23" t="s">
        <v>408</v>
      </c>
      <c r="C252" s="7">
        <v>2022.0</v>
      </c>
      <c r="D252" s="9" t="s">
        <v>5</v>
      </c>
      <c r="E252" s="9" t="s">
        <v>252</v>
      </c>
      <c r="F252" s="119">
        <v>1.5922578E7</v>
      </c>
    </row>
    <row r="253">
      <c r="A253" s="23" t="s">
        <v>23</v>
      </c>
      <c r="B253" s="23" t="s">
        <v>379</v>
      </c>
      <c r="C253" s="7">
        <v>2022.0</v>
      </c>
      <c r="D253" s="9" t="s">
        <v>5</v>
      </c>
      <c r="E253" s="9" t="s">
        <v>252</v>
      </c>
      <c r="F253" s="119">
        <v>25305.0</v>
      </c>
    </row>
    <row r="254">
      <c r="A254" s="23" t="s">
        <v>24</v>
      </c>
      <c r="B254" s="23" t="s">
        <v>386</v>
      </c>
      <c r="C254" s="7">
        <v>2022.0</v>
      </c>
      <c r="D254" s="9" t="s">
        <v>5</v>
      </c>
      <c r="E254" s="9" t="s">
        <v>252</v>
      </c>
      <c r="F254" s="119">
        <v>1192044.0</v>
      </c>
    </row>
    <row r="255">
      <c r="A255" s="23" t="s">
        <v>25</v>
      </c>
      <c r="B255" s="23" t="s">
        <v>406</v>
      </c>
      <c r="C255" s="7">
        <v>2022.0</v>
      </c>
      <c r="D255" s="9" t="s">
        <v>5</v>
      </c>
      <c r="E255" s="9" t="s">
        <v>252</v>
      </c>
      <c r="F255" s="119">
        <v>1782306.0</v>
      </c>
    </row>
    <row r="256">
      <c r="A256" s="23" t="s">
        <v>26</v>
      </c>
      <c r="B256" s="23" t="s">
        <v>392</v>
      </c>
      <c r="C256" s="7">
        <v>2022.0</v>
      </c>
      <c r="D256" s="9" t="s">
        <v>5</v>
      </c>
      <c r="E256" s="9" t="s">
        <v>252</v>
      </c>
      <c r="F256" s="119">
        <v>753302.0</v>
      </c>
    </row>
    <row r="257">
      <c r="A257" s="23" t="s">
        <v>27</v>
      </c>
      <c r="B257" s="23" t="s">
        <v>389</v>
      </c>
      <c r="C257" s="7">
        <v>2022.0</v>
      </c>
      <c r="D257" s="9" t="s">
        <v>5</v>
      </c>
      <c r="E257" s="9" t="s">
        <v>252</v>
      </c>
      <c r="F257" s="119">
        <v>7223494.0</v>
      </c>
    </row>
    <row r="258">
      <c r="A258" s="23" t="s">
        <v>28</v>
      </c>
      <c r="B258" s="23" t="s">
        <v>391</v>
      </c>
      <c r="C258" s="7">
        <v>2022.0</v>
      </c>
      <c r="D258" s="9" t="s">
        <v>5</v>
      </c>
      <c r="E258" s="9" t="s">
        <v>252</v>
      </c>
      <c r="F258" s="119">
        <v>4296315.0</v>
      </c>
    </row>
    <row r="259">
      <c r="A259" s="23" t="s">
        <v>29</v>
      </c>
      <c r="B259" s="23" t="s">
        <v>396</v>
      </c>
      <c r="C259" s="7">
        <v>2022.0</v>
      </c>
      <c r="D259" s="9" t="s">
        <v>5</v>
      </c>
      <c r="E259" s="9" t="s">
        <v>252</v>
      </c>
      <c r="F259" s="119">
        <v>1.0978614E7</v>
      </c>
    </row>
    <row r="260">
      <c r="A260" s="23" t="s">
        <v>30</v>
      </c>
      <c r="B260" s="23" t="s">
        <v>376</v>
      </c>
      <c r="C260" s="7">
        <v>2022.0</v>
      </c>
      <c r="D260" s="9" t="s">
        <v>5</v>
      </c>
      <c r="E260" s="9" t="s">
        <v>252</v>
      </c>
      <c r="F260" s="119">
        <v>181254.0</v>
      </c>
    </row>
    <row r="261">
      <c r="A261" s="23" t="s">
        <v>31</v>
      </c>
      <c r="B261" s="23" t="s">
        <v>407</v>
      </c>
      <c r="C261" s="7">
        <v>2022.0</v>
      </c>
      <c r="D261" s="9" t="s">
        <v>5</v>
      </c>
      <c r="E261" s="9" t="s">
        <v>252</v>
      </c>
      <c r="F261" s="119">
        <v>1.5781383E7</v>
      </c>
    </row>
    <row r="262">
      <c r="A262" s="23" t="s">
        <v>32</v>
      </c>
      <c r="B262" s="23" t="s">
        <v>381</v>
      </c>
      <c r="C262" s="7">
        <v>2022.0</v>
      </c>
      <c r="D262" s="9" t="s">
        <v>5</v>
      </c>
      <c r="E262" s="9" t="s">
        <v>252</v>
      </c>
      <c r="F262" s="119">
        <v>24854.0</v>
      </c>
    </row>
    <row r="263">
      <c r="A263" s="23" t="s">
        <v>33</v>
      </c>
      <c r="B263" s="23" t="s">
        <v>390</v>
      </c>
      <c r="C263" s="7">
        <v>2022.0</v>
      </c>
      <c r="D263" s="9" t="s">
        <v>5</v>
      </c>
      <c r="E263" s="9" t="s">
        <v>252</v>
      </c>
      <c r="F263" s="119">
        <v>1.1591003E7</v>
      </c>
    </row>
    <row r="264">
      <c r="A264" s="23" t="s">
        <v>34</v>
      </c>
      <c r="B264" s="23" t="s">
        <v>398</v>
      </c>
      <c r="C264" s="7">
        <v>2022.0</v>
      </c>
      <c r="D264" s="9" t="s">
        <v>5</v>
      </c>
      <c r="E264" s="9" t="s">
        <v>252</v>
      </c>
      <c r="F264" s="119">
        <v>4017618.0</v>
      </c>
    </row>
    <row r="265">
      <c r="A265" s="23" t="s">
        <v>35</v>
      </c>
      <c r="B265" s="23" t="s">
        <v>399</v>
      </c>
      <c r="C265" s="7">
        <v>2022.0</v>
      </c>
      <c r="D265" s="9" t="s">
        <v>5</v>
      </c>
      <c r="E265" s="9" t="s">
        <v>252</v>
      </c>
      <c r="F265" s="118">
        <v>0.0</v>
      </c>
    </row>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2015.0</v>
      </c>
      <c r="D2" s="7" t="s">
        <v>6</v>
      </c>
      <c r="E2" s="7" t="s">
        <v>259</v>
      </c>
      <c r="F2" s="7">
        <v>56.4</v>
      </c>
    </row>
    <row r="3">
      <c r="A3" s="49" t="s">
        <v>4</v>
      </c>
      <c r="B3" s="23" t="s">
        <v>378</v>
      </c>
      <c r="C3" s="7">
        <v>2015.0</v>
      </c>
      <c r="D3" s="7" t="s">
        <v>6</v>
      </c>
      <c r="E3" s="7" t="s">
        <v>259</v>
      </c>
      <c r="F3" s="35">
        <v>66.2916</v>
      </c>
    </row>
    <row r="4">
      <c r="A4" s="23" t="s">
        <v>5</v>
      </c>
      <c r="B4" s="23" t="s">
        <v>384</v>
      </c>
      <c r="C4" s="7">
        <v>2015.0</v>
      </c>
      <c r="D4" s="7" t="s">
        <v>6</v>
      </c>
      <c r="E4" s="7" t="s">
        <v>259</v>
      </c>
      <c r="F4" s="35">
        <v>57.1412</v>
      </c>
    </row>
    <row r="5">
      <c r="A5" s="23" t="s">
        <v>6</v>
      </c>
      <c r="B5" s="23" t="s">
        <v>394</v>
      </c>
      <c r="C5" s="7">
        <v>2015.0</v>
      </c>
      <c r="D5" s="7" t="s">
        <v>6</v>
      </c>
      <c r="E5" s="7" t="s">
        <v>259</v>
      </c>
      <c r="F5" s="35">
        <v>51.7704</v>
      </c>
    </row>
    <row r="6">
      <c r="A6" s="23" t="s">
        <v>7</v>
      </c>
      <c r="B6" s="23" t="s">
        <v>385</v>
      </c>
      <c r="C6" s="7">
        <v>2015.0</v>
      </c>
      <c r="D6" s="7" t="s">
        <v>6</v>
      </c>
      <c r="E6" s="7" t="s">
        <v>259</v>
      </c>
      <c r="F6" s="35">
        <v>68.5928</v>
      </c>
    </row>
    <row r="7">
      <c r="A7" s="23" t="s">
        <v>8</v>
      </c>
      <c r="B7" s="23" t="s">
        <v>405</v>
      </c>
      <c r="C7" s="7">
        <v>2015.0</v>
      </c>
      <c r="D7" s="7" t="s">
        <v>6</v>
      </c>
      <c r="E7" s="7" t="s">
        <v>259</v>
      </c>
      <c r="F7" s="35">
        <v>65.7032</v>
      </c>
    </row>
    <row r="8">
      <c r="A8" s="23" t="s">
        <v>9</v>
      </c>
      <c r="B8" s="23" t="s">
        <v>397</v>
      </c>
      <c r="C8" s="7">
        <v>2015.0</v>
      </c>
      <c r="D8" s="7" t="s">
        <v>6</v>
      </c>
      <c r="E8" s="7" t="s">
        <v>259</v>
      </c>
      <c r="F8" s="35">
        <v>56.5824</v>
      </c>
    </row>
    <row r="9">
      <c r="A9" s="23" t="s">
        <v>10</v>
      </c>
      <c r="B9" s="23" t="s">
        <v>388</v>
      </c>
      <c r="C9" s="7">
        <v>2015.0</v>
      </c>
      <c r="D9" s="7" t="s">
        <v>6</v>
      </c>
      <c r="E9" s="7" t="s">
        <v>259</v>
      </c>
      <c r="F9" s="35">
        <v>50.9702</v>
      </c>
    </row>
    <row r="10">
      <c r="A10" s="23" t="s">
        <v>11</v>
      </c>
      <c r="B10" s="23" t="s">
        <v>402</v>
      </c>
      <c r="C10" s="7">
        <v>2015.0</v>
      </c>
      <c r="D10" s="7" t="s">
        <v>6</v>
      </c>
      <c r="E10" s="7" t="s">
        <v>259</v>
      </c>
      <c r="F10" s="35">
        <v>61.2388</v>
      </c>
    </row>
    <row r="11">
      <c r="A11" s="23" t="s">
        <v>12</v>
      </c>
      <c r="B11" s="23" t="s">
        <v>401</v>
      </c>
      <c r="C11" s="7">
        <v>2015.0</v>
      </c>
      <c r="D11" s="7" t="s">
        <v>6</v>
      </c>
      <c r="E11" s="7" t="s">
        <v>259</v>
      </c>
      <c r="F11" s="35">
        <v>49.4037</v>
      </c>
    </row>
    <row r="12">
      <c r="A12" s="23" t="s">
        <v>13</v>
      </c>
      <c r="B12" s="23" t="s">
        <v>403</v>
      </c>
      <c r="C12" s="7">
        <v>2015.0</v>
      </c>
      <c r="D12" s="7" t="s">
        <v>6</v>
      </c>
      <c r="E12" s="7" t="s">
        <v>259</v>
      </c>
      <c r="F12" s="35">
        <v>57.8096</v>
      </c>
    </row>
    <row r="13">
      <c r="A13" s="23" t="s">
        <v>14</v>
      </c>
      <c r="B13" s="23" t="s">
        <v>395</v>
      </c>
      <c r="C13" s="7">
        <v>2015.0</v>
      </c>
      <c r="D13" s="7" t="s">
        <v>6</v>
      </c>
      <c r="E13" s="7" t="s">
        <v>259</v>
      </c>
      <c r="F13" s="35">
        <v>56.1692</v>
      </c>
    </row>
    <row r="14">
      <c r="A14" s="23" t="s">
        <v>15</v>
      </c>
      <c r="B14" s="23" t="s">
        <v>377</v>
      </c>
      <c r="C14" s="7">
        <v>2015.0</v>
      </c>
      <c r="D14" s="7" t="s">
        <v>6</v>
      </c>
      <c r="E14" s="7" t="s">
        <v>259</v>
      </c>
      <c r="F14" s="35">
        <v>49.0076</v>
      </c>
    </row>
    <row r="15">
      <c r="A15" s="23" t="s">
        <v>16</v>
      </c>
      <c r="B15" s="23" t="s">
        <v>382</v>
      </c>
      <c r="C15" s="7">
        <v>2015.0</v>
      </c>
      <c r="D15" s="7" t="s">
        <v>6</v>
      </c>
      <c r="E15" s="7" t="s">
        <v>259</v>
      </c>
      <c r="F15" s="35">
        <v>56.5023</v>
      </c>
    </row>
    <row r="16">
      <c r="A16" s="23" t="s">
        <v>17</v>
      </c>
      <c r="B16" s="23" t="s">
        <v>404</v>
      </c>
      <c r="C16" s="7">
        <v>2015.0</v>
      </c>
      <c r="D16" s="7" t="s">
        <v>6</v>
      </c>
      <c r="E16" s="7" t="s">
        <v>259</v>
      </c>
      <c r="F16" s="35">
        <v>49.9491</v>
      </c>
    </row>
    <row r="17">
      <c r="A17" s="23" t="s">
        <v>18</v>
      </c>
      <c r="B17" s="23" t="s">
        <v>383</v>
      </c>
      <c r="C17" s="7">
        <v>2015.0</v>
      </c>
      <c r="D17" s="7" t="s">
        <v>6</v>
      </c>
      <c r="E17" s="7" t="s">
        <v>259</v>
      </c>
      <c r="F17" s="35">
        <v>54.6416</v>
      </c>
    </row>
    <row r="18">
      <c r="A18" s="23" t="s">
        <v>19</v>
      </c>
      <c r="B18" s="23" t="s">
        <v>380</v>
      </c>
      <c r="C18" s="7">
        <v>2015.0</v>
      </c>
      <c r="D18" s="7" t="s">
        <v>6</v>
      </c>
      <c r="E18" s="7" t="s">
        <v>259</v>
      </c>
      <c r="F18" s="35">
        <v>53.507</v>
      </c>
    </row>
    <row r="19">
      <c r="A19" s="23" t="s">
        <v>20</v>
      </c>
      <c r="B19" s="23" t="s">
        <v>387</v>
      </c>
      <c r="C19" s="7">
        <v>2015.0</v>
      </c>
      <c r="D19" s="7" t="s">
        <v>6</v>
      </c>
      <c r="E19" s="7" t="s">
        <v>259</v>
      </c>
      <c r="F19" s="35">
        <v>55.8727</v>
      </c>
    </row>
    <row r="20">
      <c r="A20" s="23" t="s">
        <v>21</v>
      </c>
      <c r="B20" s="23" t="s">
        <v>393</v>
      </c>
      <c r="C20" s="7">
        <v>2015.0</v>
      </c>
      <c r="D20" s="7" t="s">
        <v>6</v>
      </c>
      <c r="E20" s="7" t="s">
        <v>259</v>
      </c>
      <c r="F20" s="35">
        <v>56.4647</v>
      </c>
    </row>
    <row r="21">
      <c r="A21" s="23" t="s">
        <v>22</v>
      </c>
      <c r="B21" s="23" t="s">
        <v>408</v>
      </c>
      <c r="C21" s="7">
        <v>2015.0</v>
      </c>
      <c r="D21" s="7" t="s">
        <v>6</v>
      </c>
      <c r="E21" s="7" t="s">
        <v>259</v>
      </c>
      <c r="F21" s="35">
        <v>72.7397</v>
      </c>
    </row>
    <row r="22">
      <c r="A22" s="23" t="s">
        <v>23</v>
      </c>
      <c r="B22" s="23" t="s">
        <v>379</v>
      </c>
      <c r="C22" s="7">
        <v>2015.0</v>
      </c>
      <c r="D22" s="7" t="s">
        <v>6</v>
      </c>
      <c r="E22" s="7" t="s">
        <v>259</v>
      </c>
      <c r="F22" s="35">
        <v>62.3061</v>
      </c>
    </row>
    <row r="23">
      <c r="A23" s="23" t="s">
        <v>24</v>
      </c>
      <c r="B23" s="23" t="s">
        <v>386</v>
      </c>
      <c r="C23" s="7">
        <v>2015.0</v>
      </c>
      <c r="D23" s="7" t="s">
        <v>6</v>
      </c>
      <c r="E23" s="7" t="s">
        <v>259</v>
      </c>
      <c r="F23" s="35">
        <v>50.6801</v>
      </c>
    </row>
    <row r="24">
      <c r="A24" s="23" t="s">
        <v>25</v>
      </c>
      <c r="B24" s="23" t="s">
        <v>406</v>
      </c>
      <c r="C24" s="7">
        <v>2015.0</v>
      </c>
      <c r="D24" s="7" t="s">
        <v>6</v>
      </c>
      <c r="E24" s="7" t="s">
        <v>259</v>
      </c>
      <c r="F24" s="35">
        <v>57.2778</v>
      </c>
    </row>
    <row r="25">
      <c r="A25" s="23" t="s">
        <v>26</v>
      </c>
      <c r="B25" s="23" t="s">
        <v>392</v>
      </c>
      <c r="C25" s="7">
        <v>2015.0</v>
      </c>
      <c r="D25" s="7" t="s">
        <v>6</v>
      </c>
      <c r="E25" s="7" t="s">
        <v>259</v>
      </c>
      <c r="F25" s="35">
        <v>57.0172</v>
      </c>
    </row>
    <row r="26">
      <c r="A26" s="23" t="s">
        <v>27</v>
      </c>
      <c r="B26" s="23" t="s">
        <v>389</v>
      </c>
      <c r="C26" s="7">
        <v>2015.0</v>
      </c>
      <c r="D26" s="7" t="s">
        <v>6</v>
      </c>
      <c r="E26" s="7" t="s">
        <v>259</v>
      </c>
      <c r="F26" s="35">
        <v>58.5541</v>
      </c>
    </row>
    <row r="27">
      <c r="A27" s="23" t="s">
        <v>28</v>
      </c>
      <c r="B27" s="23" t="s">
        <v>391</v>
      </c>
      <c r="C27" s="7">
        <v>2015.0</v>
      </c>
      <c r="D27" s="7" t="s">
        <v>6</v>
      </c>
      <c r="E27" s="7" t="s">
        <v>259</v>
      </c>
      <c r="F27" s="35">
        <v>62.2032</v>
      </c>
    </row>
    <row r="28">
      <c r="A28" s="23" t="s">
        <v>29</v>
      </c>
      <c r="B28" s="23" t="s">
        <v>396</v>
      </c>
      <c r="C28" s="7">
        <v>2015.0</v>
      </c>
      <c r="D28" s="7" t="s">
        <v>6</v>
      </c>
      <c r="E28" s="7" t="s">
        <v>259</v>
      </c>
      <c r="F28" s="35">
        <v>65.9385</v>
      </c>
    </row>
    <row r="29">
      <c r="A29" s="23" t="s">
        <v>30</v>
      </c>
      <c r="B29" s="23" t="s">
        <v>376</v>
      </c>
      <c r="C29" s="7">
        <v>2015.0</v>
      </c>
      <c r="D29" s="7" t="s">
        <v>6</v>
      </c>
      <c r="E29" s="7" t="s">
        <v>259</v>
      </c>
      <c r="F29" s="35">
        <v>54.2324</v>
      </c>
    </row>
    <row r="30">
      <c r="A30" s="23" t="s">
        <v>31</v>
      </c>
      <c r="B30" s="23" t="s">
        <v>407</v>
      </c>
      <c r="C30" s="7">
        <v>2015.0</v>
      </c>
      <c r="D30" s="7" t="s">
        <v>6</v>
      </c>
      <c r="E30" s="7" t="s">
        <v>259</v>
      </c>
      <c r="F30" s="35">
        <v>54.7514</v>
      </c>
    </row>
    <row r="31">
      <c r="A31" s="23" t="s">
        <v>32</v>
      </c>
      <c r="B31" s="23" t="s">
        <v>381</v>
      </c>
      <c r="C31" s="7">
        <v>2015.0</v>
      </c>
      <c r="D31" s="7" t="s">
        <v>6</v>
      </c>
      <c r="E31" s="7" t="s">
        <v>259</v>
      </c>
      <c r="F31" s="35">
        <v>63.6497</v>
      </c>
    </row>
    <row r="32">
      <c r="A32" s="23" t="s">
        <v>33</v>
      </c>
      <c r="B32" s="23" t="s">
        <v>390</v>
      </c>
      <c r="C32" s="7">
        <v>2015.0</v>
      </c>
      <c r="D32" s="7" t="s">
        <v>6</v>
      </c>
      <c r="E32" s="7" t="s">
        <v>259</v>
      </c>
      <c r="F32" s="35">
        <v>54.397</v>
      </c>
    </row>
    <row r="33">
      <c r="A33" s="23" t="s">
        <v>34</v>
      </c>
      <c r="B33" s="23" t="s">
        <v>398</v>
      </c>
      <c r="C33" s="7">
        <v>2015.0</v>
      </c>
      <c r="D33" s="7" t="s">
        <v>6</v>
      </c>
      <c r="E33" s="7" t="s">
        <v>259</v>
      </c>
      <c r="F33" s="35">
        <v>64.64</v>
      </c>
    </row>
    <row r="34">
      <c r="A34" s="23" t="s">
        <v>35</v>
      </c>
      <c r="B34" s="23" t="s">
        <v>399</v>
      </c>
      <c r="C34" s="7">
        <v>2015.0</v>
      </c>
      <c r="D34" s="7" t="s">
        <v>6</v>
      </c>
      <c r="E34" s="7" t="s">
        <v>259</v>
      </c>
      <c r="F34" s="35">
        <v>63.8355</v>
      </c>
    </row>
    <row r="35">
      <c r="A35" s="49" t="s">
        <v>3</v>
      </c>
      <c r="B35" s="23" t="s">
        <v>400</v>
      </c>
      <c r="C35" s="7">
        <v>2016.0</v>
      </c>
      <c r="D35" s="7" t="s">
        <v>6</v>
      </c>
      <c r="E35" s="7" t="s">
        <v>259</v>
      </c>
      <c r="F35" s="7">
        <v>56.6</v>
      </c>
    </row>
    <row r="36">
      <c r="A36" s="49" t="s">
        <v>4</v>
      </c>
      <c r="B36" s="23" t="s">
        <v>378</v>
      </c>
      <c r="C36" s="7">
        <v>2016.0</v>
      </c>
      <c r="D36" s="7" t="s">
        <v>6</v>
      </c>
      <c r="E36" s="7" t="s">
        <v>259</v>
      </c>
      <c r="F36" s="35">
        <v>62.0396</v>
      </c>
    </row>
    <row r="37">
      <c r="A37" s="23" t="s">
        <v>5</v>
      </c>
      <c r="B37" s="23" t="s">
        <v>384</v>
      </c>
      <c r="C37" s="7">
        <v>2016.0</v>
      </c>
      <c r="D37" s="7" t="s">
        <v>6</v>
      </c>
      <c r="E37" s="7" t="s">
        <v>259</v>
      </c>
      <c r="F37" s="35">
        <v>58.9147</v>
      </c>
    </row>
    <row r="38">
      <c r="A38" s="23" t="s">
        <v>6</v>
      </c>
      <c r="B38" s="23" t="s">
        <v>394</v>
      </c>
      <c r="C38" s="7">
        <v>2016.0</v>
      </c>
      <c r="D38" s="7" t="s">
        <v>6</v>
      </c>
      <c r="E38" s="7" t="s">
        <v>259</v>
      </c>
      <c r="F38" s="35">
        <v>60.4405</v>
      </c>
    </row>
    <row r="39">
      <c r="A39" s="23" t="s">
        <v>7</v>
      </c>
      <c r="B39" s="23" t="s">
        <v>385</v>
      </c>
      <c r="C39" s="7">
        <v>2016.0</v>
      </c>
      <c r="D39" s="7" t="s">
        <v>6</v>
      </c>
      <c r="E39" s="7" t="s">
        <v>259</v>
      </c>
      <c r="F39" s="35">
        <v>67.8362</v>
      </c>
    </row>
    <row r="40">
      <c r="A40" s="23" t="s">
        <v>8</v>
      </c>
      <c r="B40" s="23" t="s">
        <v>405</v>
      </c>
      <c r="C40" s="7">
        <v>2016.0</v>
      </c>
      <c r="D40" s="7" t="s">
        <v>6</v>
      </c>
      <c r="E40" s="7" t="s">
        <v>259</v>
      </c>
      <c r="F40" s="35">
        <v>64.8376</v>
      </c>
    </row>
    <row r="41">
      <c r="A41" s="23" t="s">
        <v>9</v>
      </c>
      <c r="B41" s="23" t="s">
        <v>397</v>
      </c>
      <c r="C41" s="7">
        <v>2016.0</v>
      </c>
      <c r="D41" s="7" t="s">
        <v>6</v>
      </c>
      <c r="E41" s="7" t="s">
        <v>259</v>
      </c>
      <c r="F41" s="35">
        <v>56.2831</v>
      </c>
    </row>
    <row r="42">
      <c r="A42" s="23" t="s">
        <v>10</v>
      </c>
      <c r="B42" s="23" t="s">
        <v>388</v>
      </c>
      <c r="C42" s="7">
        <v>2016.0</v>
      </c>
      <c r="D42" s="7" t="s">
        <v>6</v>
      </c>
      <c r="E42" s="7" t="s">
        <v>259</v>
      </c>
      <c r="F42" s="35">
        <v>50.3513</v>
      </c>
    </row>
    <row r="43">
      <c r="A43" s="23" t="s">
        <v>11</v>
      </c>
      <c r="B43" s="23" t="s">
        <v>402</v>
      </c>
      <c r="C43" s="7">
        <v>2016.0</v>
      </c>
      <c r="D43" s="7" t="s">
        <v>6</v>
      </c>
      <c r="E43" s="7" t="s">
        <v>259</v>
      </c>
      <c r="F43" s="35">
        <v>62.7523</v>
      </c>
    </row>
    <row r="44">
      <c r="A44" s="23" t="s">
        <v>12</v>
      </c>
      <c r="B44" s="23" t="s">
        <v>401</v>
      </c>
      <c r="C44" s="7">
        <v>2016.0</v>
      </c>
      <c r="D44" s="7" t="s">
        <v>6</v>
      </c>
      <c r="E44" s="7" t="s">
        <v>259</v>
      </c>
      <c r="F44" s="35">
        <v>52.2956</v>
      </c>
    </row>
    <row r="45">
      <c r="A45" s="23" t="s">
        <v>13</v>
      </c>
      <c r="B45" s="23" t="s">
        <v>403</v>
      </c>
      <c r="C45" s="7">
        <v>2016.0</v>
      </c>
      <c r="D45" s="7" t="s">
        <v>6</v>
      </c>
      <c r="E45" s="7" t="s">
        <v>259</v>
      </c>
      <c r="F45" s="35">
        <v>59.8544</v>
      </c>
    </row>
    <row r="46">
      <c r="A46" s="23" t="s">
        <v>14</v>
      </c>
      <c r="B46" s="23" t="s">
        <v>395</v>
      </c>
      <c r="C46" s="7">
        <v>2016.0</v>
      </c>
      <c r="D46" s="7" t="s">
        <v>6</v>
      </c>
      <c r="E46" s="7" t="s">
        <v>259</v>
      </c>
      <c r="F46" s="35">
        <v>55.3552</v>
      </c>
    </row>
    <row r="47">
      <c r="A47" s="23" t="s">
        <v>15</v>
      </c>
      <c r="B47" s="23" t="s">
        <v>377</v>
      </c>
      <c r="C47" s="7">
        <v>2016.0</v>
      </c>
      <c r="D47" s="7" t="s">
        <v>6</v>
      </c>
      <c r="E47" s="7" t="s">
        <v>259</v>
      </c>
      <c r="F47" s="35">
        <v>51.0708</v>
      </c>
    </row>
    <row r="48">
      <c r="A48" s="23" t="s">
        <v>16</v>
      </c>
      <c r="B48" s="23" t="s">
        <v>382</v>
      </c>
      <c r="C48" s="7">
        <v>2016.0</v>
      </c>
      <c r="D48" s="7" t="s">
        <v>6</v>
      </c>
      <c r="E48" s="7" t="s">
        <v>259</v>
      </c>
      <c r="F48" s="35">
        <v>57.3287</v>
      </c>
    </row>
    <row r="49">
      <c r="A49" s="23" t="s">
        <v>17</v>
      </c>
      <c r="B49" s="23" t="s">
        <v>404</v>
      </c>
      <c r="C49" s="7">
        <v>2016.0</v>
      </c>
      <c r="D49" s="7" t="s">
        <v>6</v>
      </c>
      <c r="E49" s="7" t="s">
        <v>259</v>
      </c>
      <c r="F49" s="35">
        <v>52.8515</v>
      </c>
    </row>
    <row r="50">
      <c r="A50" s="23" t="s">
        <v>18</v>
      </c>
      <c r="B50" s="23" t="s">
        <v>383</v>
      </c>
      <c r="C50" s="7">
        <v>2016.0</v>
      </c>
      <c r="D50" s="7" t="s">
        <v>6</v>
      </c>
      <c r="E50" s="7" t="s">
        <v>259</v>
      </c>
      <c r="F50" s="35">
        <v>52.6288</v>
      </c>
    </row>
    <row r="51">
      <c r="A51" s="23" t="s">
        <v>19</v>
      </c>
      <c r="B51" s="23" t="s">
        <v>380</v>
      </c>
      <c r="C51" s="7">
        <v>2016.0</v>
      </c>
      <c r="D51" s="7" t="s">
        <v>6</v>
      </c>
      <c r="E51" s="7" t="s">
        <v>259</v>
      </c>
      <c r="F51" s="35">
        <v>53.6227</v>
      </c>
    </row>
    <row r="52">
      <c r="A52" s="23" t="s">
        <v>20</v>
      </c>
      <c r="B52" s="23" t="s">
        <v>387</v>
      </c>
      <c r="C52" s="7">
        <v>2016.0</v>
      </c>
      <c r="D52" s="7" t="s">
        <v>6</v>
      </c>
      <c r="E52" s="7" t="s">
        <v>259</v>
      </c>
      <c r="F52" s="35">
        <v>56.3534</v>
      </c>
    </row>
    <row r="53">
      <c r="A53" s="23" t="s">
        <v>21</v>
      </c>
      <c r="B53" s="23" t="s">
        <v>393</v>
      </c>
      <c r="C53" s="7">
        <v>2016.0</v>
      </c>
      <c r="D53" s="7" t="s">
        <v>6</v>
      </c>
      <c r="E53" s="7" t="s">
        <v>259</v>
      </c>
      <c r="F53" s="35">
        <v>56.4532</v>
      </c>
    </row>
    <row r="54">
      <c r="A54" s="23" t="s">
        <v>22</v>
      </c>
      <c r="B54" s="23" t="s">
        <v>408</v>
      </c>
      <c r="C54" s="7">
        <v>2016.0</v>
      </c>
      <c r="D54" s="7" t="s">
        <v>6</v>
      </c>
      <c r="E54" s="7" t="s">
        <v>259</v>
      </c>
      <c r="F54" s="35">
        <v>71.4809</v>
      </c>
    </row>
    <row r="55">
      <c r="A55" s="23" t="s">
        <v>23</v>
      </c>
      <c r="B55" s="23" t="s">
        <v>379</v>
      </c>
      <c r="C55" s="7">
        <v>2016.0</v>
      </c>
      <c r="D55" s="7" t="s">
        <v>6</v>
      </c>
      <c r="E55" s="7" t="s">
        <v>259</v>
      </c>
      <c r="F55" s="35">
        <v>59.058</v>
      </c>
    </row>
    <row r="56">
      <c r="A56" s="23" t="s">
        <v>24</v>
      </c>
      <c r="B56" s="23" t="s">
        <v>386</v>
      </c>
      <c r="C56" s="7">
        <v>2016.0</v>
      </c>
      <c r="D56" s="7" t="s">
        <v>6</v>
      </c>
      <c r="E56" s="7" t="s">
        <v>259</v>
      </c>
      <c r="F56" s="35">
        <v>53.889</v>
      </c>
    </row>
    <row r="57">
      <c r="A57" s="23" t="s">
        <v>25</v>
      </c>
      <c r="B57" s="23" t="s">
        <v>406</v>
      </c>
      <c r="C57" s="7">
        <v>2016.0</v>
      </c>
      <c r="D57" s="7" t="s">
        <v>6</v>
      </c>
      <c r="E57" s="7" t="s">
        <v>259</v>
      </c>
      <c r="F57" s="35">
        <v>52.8974</v>
      </c>
    </row>
    <row r="58">
      <c r="A58" s="23" t="s">
        <v>26</v>
      </c>
      <c r="B58" s="23" t="s">
        <v>392</v>
      </c>
      <c r="C58" s="7">
        <v>2016.0</v>
      </c>
      <c r="D58" s="7" t="s">
        <v>6</v>
      </c>
      <c r="E58" s="7" t="s">
        <v>259</v>
      </c>
      <c r="F58" s="35">
        <v>55.3902</v>
      </c>
    </row>
    <row r="59">
      <c r="A59" s="23" t="s">
        <v>27</v>
      </c>
      <c r="B59" s="23" t="s">
        <v>389</v>
      </c>
      <c r="C59" s="7">
        <v>2016.0</v>
      </c>
      <c r="D59" s="7" t="s">
        <v>6</v>
      </c>
      <c r="E59" s="7" t="s">
        <v>259</v>
      </c>
      <c r="F59" s="35">
        <v>56.5782</v>
      </c>
    </row>
    <row r="60">
      <c r="A60" s="23" t="s">
        <v>28</v>
      </c>
      <c r="B60" s="23" t="s">
        <v>391</v>
      </c>
      <c r="C60" s="7">
        <v>2016.0</v>
      </c>
      <c r="D60" s="7" t="s">
        <v>6</v>
      </c>
      <c r="E60" s="7" t="s">
        <v>259</v>
      </c>
      <c r="F60" s="35">
        <v>58.4743</v>
      </c>
    </row>
    <row r="61">
      <c r="A61" s="23" t="s">
        <v>29</v>
      </c>
      <c r="B61" s="23" t="s">
        <v>396</v>
      </c>
      <c r="C61" s="7">
        <v>2016.0</v>
      </c>
      <c r="D61" s="7" t="s">
        <v>6</v>
      </c>
      <c r="E61" s="7" t="s">
        <v>259</v>
      </c>
      <c r="F61" s="35">
        <v>64.264</v>
      </c>
    </row>
    <row r="62">
      <c r="A62" s="23" t="s">
        <v>30</v>
      </c>
      <c r="B62" s="23" t="s">
        <v>376</v>
      </c>
      <c r="C62" s="7">
        <v>2016.0</v>
      </c>
      <c r="D62" s="7" t="s">
        <v>6</v>
      </c>
      <c r="E62" s="7" t="s">
        <v>259</v>
      </c>
      <c r="F62" s="35">
        <v>57.6767</v>
      </c>
    </row>
    <row r="63">
      <c r="A63" s="23" t="s">
        <v>31</v>
      </c>
      <c r="B63" s="23" t="s">
        <v>407</v>
      </c>
      <c r="C63" s="7">
        <v>2016.0</v>
      </c>
      <c r="D63" s="7" t="s">
        <v>6</v>
      </c>
      <c r="E63" s="7" t="s">
        <v>259</v>
      </c>
      <c r="F63" s="35">
        <v>57.4697</v>
      </c>
    </row>
    <row r="64">
      <c r="A64" s="23" t="s">
        <v>32</v>
      </c>
      <c r="B64" s="23" t="s">
        <v>381</v>
      </c>
      <c r="C64" s="7">
        <v>2016.0</v>
      </c>
      <c r="D64" s="7" t="s">
        <v>6</v>
      </c>
      <c r="E64" s="7" t="s">
        <v>259</v>
      </c>
      <c r="F64" s="35">
        <v>63.7848</v>
      </c>
    </row>
    <row r="65">
      <c r="A65" s="23" t="s">
        <v>33</v>
      </c>
      <c r="B65" s="23" t="s">
        <v>390</v>
      </c>
      <c r="C65" s="7">
        <v>2016.0</v>
      </c>
      <c r="D65" s="7" t="s">
        <v>6</v>
      </c>
      <c r="E65" s="7" t="s">
        <v>259</v>
      </c>
      <c r="F65" s="35">
        <v>52.4097</v>
      </c>
    </row>
    <row r="66">
      <c r="A66" s="23" t="s">
        <v>34</v>
      </c>
      <c r="B66" s="23" t="s">
        <v>398</v>
      </c>
      <c r="C66" s="7">
        <v>2016.0</v>
      </c>
      <c r="D66" s="7" t="s">
        <v>6</v>
      </c>
      <c r="E66" s="7" t="s">
        <v>259</v>
      </c>
      <c r="F66" s="35">
        <v>68.4221</v>
      </c>
    </row>
    <row r="67">
      <c r="A67" s="23" t="s">
        <v>35</v>
      </c>
      <c r="B67" s="23" t="s">
        <v>399</v>
      </c>
      <c r="C67" s="7">
        <v>2016.0</v>
      </c>
      <c r="D67" s="7" t="s">
        <v>6</v>
      </c>
      <c r="E67" s="7" t="s">
        <v>259</v>
      </c>
      <c r="F67" s="35">
        <v>67.7774</v>
      </c>
    </row>
    <row r="68">
      <c r="A68" s="49" t="s">
        <v>3</v>
      </c>
      <c r="B68" s="23" t="s">
        <v>400</v>
      </c>
      <c r="C68" s="7">
        <v>2017.0</v>
      </c>
      <c r="D68" s="7" t="s">
        <v>6</v>
      </c>
      <c r="E68" s="7" t="s">
        <v>259</v>
      </c>
      <c r="F68" s="7">
        <v>62.7</v>
      </c>
    </row>
    <row r="69">
      <c r="A69" s="49" t="s">
        <v>4</v>
      </c>
      <c r="B69" s="23" t="s">
        <v>378</v>
      </c>
      <c r="C69" s="7">
        <v>2017.0</v>
      </c>
      <c r="D69" s="7" t="s">
        <v>6</v>
      </c>
      <c r="E69" s="7" t="s">
        <v>259</v>
      </c>
      <c r="F69" s="35">
        <v>62.4484</v>
      </c>
    </row>
    <row r="70">
      <c r="A70" s="23" t="s">
        <v>5</v>
      </c>
      <c r="B70" s="23" t="s">
        <v>384</v>
      </c>
      <c r="C70" s="7">
        <v>2017.0</v>
      </c>
      <c r="D70" s="7" t="s">
        <v>6</v>
      </c>
      <c r="E70" s="7" t="s">
        <v>259</v>
      </c>
      <c r="F70" s="35">
        <v>61.5118</v>
      </c>
    </row>
    <row r="71">
      <c r="A71" s="23" t="s">
        <v>6</v>
      </c>
      <c r="B71" s="23" t="s">
        <v>394</v>
      </c>
      <c r="C71" s="7">
        <v>2017.0</v>
      </c>
      <c r="D71" s="7" t="s">
        <v>6</v>
      </c>
      <c r="E71" s="7" t="s">
        <v>259</v>
      </c>
      <c r="F71" s="35">
        <v>64.1262</v>
      </c>
    </row>
    <row r="72">
      <c r="A72" s="23" t="s">
        <v>7</v>
      </c>
      <c r="B72" s="23" t="s">
        <v>385</v>
      </c>
      <c r="C72" s="7">
        <v>2017.0</v>
      </c>
      <c r="D72" s="7" t="s">
        <v>6</v>
      </c>
      <c r="E72" s="7" t="s">
        <v>259</v>
      </c>
      <c r="F72" s="35">
        <v>70.3038</v>
      </c>
    </row>
    <row r="73">
      <c r="A73" s="23" t="s">
        <v>8</v>
      </c>
      <c r="B73" s="23" t="s">
        <v>405</v>
      </c>
      <c r="C73" s="7">
        <v>2017.0</v>
      </c>
      <c r="D73" s="7" t="s">
        <v>6</v>
      </c>
      <c r="E73" s="7" t="s">
        <v>259</v>
      </c>
      <c r="F73" s="35">
        <v>67.5927</v>
      </c>
    </row>
    <row r="74">
      <c r="A74" s="23" t="s">
        <v>9</v>
      </c>
      <c r="B74" s="23" t="s">
        <v>397</v>
      </c>
      <c r="C74" s="7">
        <v>2017.0</v>
      </c>
      <c r="D74" s="7" t="s">
        <v>6</v>
      </c>
      <c r="E74" s="7" t="s">
        <v>259</v>
      </c>
      <c r="F74" s="35">
        <v>55.6502</v>
      </c>
    </row>
    <row r="75">
      <c r="A75" s="23" t="s">
        <v>10</v>
      </c>
      <c r="B75" s="23" t="s">
        <v>388</v>
      </c>
      <c r="C75" s="7">
        <v>2017.0</v>
      </c>
      <c r="D75" s="7" t="s">
        <v>6</v>
      </c>
      <c r="E75" s="7" t="s">
        <v>259</v>
      </c>
      <c r="F75" s="35">
        <v>77.9815</v>
      </c>
    </row>
    <row r="76">
      <c r="A76" s="23" t="s">
        <v>11</v>
      </c>
      <c r="B76" s="23" t="s">
        <v>402</v>
      </c>
      <c r="C76" s="7">
        <v>2017.0</v>
      </c>
      <c r="D76" s="7" t="s">
        <v>6</v>
      </c>
      <c r="E76" s="7" t="s">
        <v>259</v>
      </c>
      <c r="F76" s="35">
        <v>70.9344</v>
      </c>
    </row>
    <row r="77">
      <c r="A77" s="23" t="s">
        <v>12</v>
      </c>
      <c r="B77" s="23" t="s">
        <v>401</v>
      </c>
      <c r="C77" s="7">
        <v>2017.0</v>
      </c>
      <c r="D77" s="7" t="s">
        <v>6</v>
      </c>
      <c r="E77" s="7" t="s">
        <v>259</v>
      </c>
      <c r="F77" s="35">
        <v>50.4491</v>
      </c>
    </row>
    <row r="78">
      <c r="A78" s="23" t="s">
        <v>13</v>
      </c>
      <c r="B78" s="23" t="s">
        <v>403</v>
      </c>
      <c r="C78" s="7">
        <v>2017.0</v>
      </c>
      <c r="D78" s="7" t="s">
        <v>6</v>
      </c>
      <c r="E78" s="7" t="s">
        <v>259</v>
      </c>
      <c r="F78" s="35">
        <v>64.5168</v>
      </c>
    </row>
    <row r="79">
      <c r="A79" s="23" t="s">
        <v>14</v>
      </c>
      <c r="B79" s="23" t="s">
        <v>395</v>
      </c>
      <c r="C79" s="7">
        <v>2017.0</v>
      </c>
      <c r="D79" s="7" t="s">
        <v>6</v>
      </c>
      <c r="E79" s="7" t="s">
        <v>259</v>
      </c>
      <c r="F79" s="35">
        <v>69.9131</v>
      </c>
    </row>
    <row r="80">
      <c r="A80" s="23" t="s">
        <v>15</v>
      </c>
      <c r="B80" s="23" t="s">
        <v>377</v>
      </c>
      <c r="C80" s="7">
        <v>2017.0</v>
      </c>
      <c r="D80" s="7" t="s">
        <v>6</v>
      </c>
      <c r="E80" s="7" t="s">
        <v>259</v>
      </c>
      <c r="F80" s="35">
        <v>52.689</v>
      </c>
    </row>
    <row r="81">
      <c r="A81" s="23" t="s">
        <v>16</v>
      </c>
      <c r="B81" s="23" t="s">
        <v>382</v>
      </c>
      <c r="C81" s="7">
        <v>2017.0</v>
      </c>
      <c r="D81" s="7" t="s">
        <v>6</v>
      </c>
      <c r="E81" s="7" t="s">
        <v>259</v>
      </c>
      <c r="F81" s="35">
        <v>67.6669</v>
      </c>
    </row>
    <row r="82">
      <c r="A82" s="23" t="s">
        <v>17</v>
      </c>
      <c r="B82" s="23" t="s">
        <v>404</v>
      </c>
      <c r="C82" s="7">
        <v>2017.0</v>
      </c>
      <c r="D82" s="7" t="s">
        <v>6</v>
      </c>
      <c r="E82" s="7" t="s">
        <v>259</v>
      </c>
      <c r="F82" s="35">
        <v>55.4071</v>
      </c>
    </row>
    <row r="83">
      <c r="A83" s="23" t="s">
        <v>18</v>
      </c>
      <c r="B83" s="23" t="s">
        <v>383</v>
      </c>
      <c r="C83" s="7">
        <v>2017.0</v>
      </c>
      <c r="D83" s="7" t="s">
        <v>6</v>
      </c>
      <c r="E83" s="7" t="s">
        <v>259</v>
      </c>
      <c r="F83" s="35">
        <v>63.9304</v>
      </c>
    </row>
    <row r="84">
      <c r="A84" s="23" t="s">
        <v>19</v>
      </c>
      <c r="B84" s="23" t="s">
        <v>380</v>
      </c>
      <c r="C84" s="7">
        <v>2017.0</v>
      </c>
      <c r="D84" s="7" t="s">
        <v>6</v>
      </c>
      <c r="E84" s="7" t="s">
        <v>259</v>
      </c>
      <c r="F84" s="35">
        <v>64.5047</v>
      </c>
    </row>
    <row r="85">
      <c r="A85" s="23" t="s">
        <v>20</v>
      </c>
      <c r="B85" s="23" t="s">
        <v>387</v>
      </c>
      <c r="C85" s="7">
        <v>2017.0</v>
      </c>
      <c r="D85" s="7" t="s">
        <v>6</v>
      </c>
      <c r="E85" s="7" t="s">
        <v>259</v>
      </c>
      <c r="F85" s="35">
        <v>57.1576</v>
      </c>
    </row>
    <row r="86">
      <c r="A86" s="23" t="s">
        <v>21</v>
      </c>
      <c r="B86" s="23" t="s">
        <v>393</v>
      </c>
      <c r="C86" s="7">
        <v>2017.0</v>
      </c>
      <c r="D86" s="7" t="s">
        <v>6</v>
      </c>
      <c r="E86" s="7" t="s">
        <v>259</v>
      </c>
      <c r="F86" s="35">
        <v>63.1395</v>
      </c>
    </row>
    <row r="87">
      <c r="A87" s="23" t="s">
        <v>22</v>
      </c>
      <c r="B87" s="23" t="s">
        <v>408</v>
      </c>
      <c r="C87" s="7">
        <v>2017.0</v>
      </c>
      <c r="D87" s="7" t="s">
        <v>6</v>
      </c>
      <c r="E87" s="7" t="s">
        <v>259</v>
      </c>
      <c r="F87" s="35">
        <v>70.4167</v>
      </c>
    </row>
    <row r="88">
      <c r="A88" s="23" t="s">
        <v>23</v>
      </c>
      <c r="B88" s="23" t="s">
        <v>379</v>
      </c>
      <c r="C88" s="7">
        <v>2017.0</v>
      </c>
      <c r="D88" s="7" t="s">
        <v>6</v>
      </c>
      <c r="E88" s="7" t="s">
        <v>259</v>
      </c>
      <c r="F88" s="35">
        <v>60.6043</v>
      </c>
    </row>
    <row r="89">
      <c r="A89" s="23" t="s">
        <v>24</v>
      </c>
      <c r="B89" s="23" t="s">
        <v>386</v>
      </c>
      <c r="C89" s="7">
        <v>2017.0</v>
      </c>
      <c r="D89" s="7" t="s">
        <v>6</v>
      </c>
      <c r="E89" s="7" t="s">
        <v>259</v>
      </c>
      <c r="F89" s="35">
        <v>55.8399</v>
      </c>
    </row>
    <row r="90">
      <c r="A90" s="23" t="s">
        <v>25</v>
      </c>
      <c r="B90" s="23" t="s">
        <v>406</v>
      </c>
      <c r="C90" s="7">
        <v>2017.0</v>
      </c>
      <c r="D90" s="7" t="s">
        <v>6</v>
      </c>
      <c r="E90" s="7" t="s">
        <v>259</v>
      </c>
      <c r="F90" s="35">
        <v>56.8524</v>
      </c>
    </row>
    <row r="91">
      <c r="A91" s="23" t="s">
        <v>26</v>
      </c>
      <c r="B91" s="23" t="s">
        <v>392</v>
      </c>
      <c r="C91" s="7">
        <v>2017.0</v>
      </c>
      <c r="D91" s="7" t="s">
        <v>6</v>
      </c>
      <c r="E91" s="7" t="s">
        <v>259</v>
      </c>
      <c r="F91" s="35">
        <v>53.7459</v>
      </c>
    </row>
    <row r="92">
      <c r="A92" s="23" t="s">
        <v>27</v>
      </c>
      <c r="B92" s="23" t="s">
        <v>389</v>
      </c>
      <c r="C92" s="7">
        <v>2017.0</v>
      </c>
      <c r="D92" s="7" t="s">
        <v>6</v>
      </c>
      <c r="E92" s="7" t="s">
        <v>259</v>
      </c>
      <c r="F92" s="35">
        <v>58.588</v>
      </c>
    </row>
    <row r="93">
      <c r="A93" s="23" t="s">
        <v>28</v>
      </c>
      <c r="B93" s="23" t="s">
        <v>391</v>
      </c>
      <c r="C93" s="7">
        <v>2017.0</v>
      </c>
      <c r="D93" s="7" t="s">
        <v>6</v>
      </c>
      <c r="E93" s="7" t="s">
        <v>259</v>
      </c>
      <c r="F93" s="35">
        <v>77.4938</v>
      </c>
    </row>
    <row r="94">
      <c r="A94" s="23" t="s">
        <v>29</v>
      </c>
      <c r="B94" s="23" t="s">
        <v>396</v>
      </c>
      <c r="C94" s="7">
        <v>2017.0</v>
      </c>
      <c r="D94" s="7" t="s">
        <v>6</v>
      </c>
      <c r="E94" s="7" t="s">
        <v>259</v>
      </c>
      <c r="F94" s="35">
        <v>69.6197</v>
      </c>
    </row>
    <row r="95">
      <c r="A95" s="23" t="s">
        <v>30</v>
      </c>
      <c r="B95" s="23" t="s">
        <v>376</v>
      </c>
      <c r="C95" s="7">
        <v>2017.0</v>
      </c>
      <c r="D95" s="7" t="s">
        <v>6</v>
      </c>
      <c r="E95" s="7" t="s">
        <v>259</v>
      </c>
      <c r="F95" s="35">
        <v>70.5485</v>
      </c>
    </row>
    <row r="96">
      <c r="A96" s="23" t="s">
        <v>31</v>
      </c>
      <c r="B96" s="23" t="s">
        <v>407</v>
      </c>
      <c r="C96" s="7">
        <v>2017.0</v>
      </c>
      <c r="D96" s="7" t="s">
        <v>6</v>
      </c>
      <c r="E96" s="7" t="s">
        <v>259</v>
      </c>
      <c r="F96" s="35">
        <v>57.3637</v>
      </c>
    </row>
    <row r="97">
      <c r="A97" s="23" t="s">
        <v>32</v>
      </c>
      <c r="B97" s="23" t="s">
        <v>381</v>
      </c>
      <c r="C97" s="7">
        <v>2017.0</v>
      </c>
      <c r="D97" s="7" t="s">
        <v>6</v>
      </c>
      <c r="E97" s="7" t="s">
        <v>259</v>
      </c>
      <c r="F97" s="35">
        <v>74.132</v>
      </c>
    </row>
    <row r="98">
      <c r="A98" s="23" t="s">
        <v>33</v>
      </c>
      <c r="B98" s="23" t="s">
        <v>390</v>
      </c>
      <c r="C98" s="7">
        <v>2017.0</v>
      </c>
      <c r="D98" s="7" t="s">
        <v>6</v>
      </c>
      <c r="E98" s="7" t="s">
        <v>259</v>
      </c>
      <c r="F98" s="35">
        <v>59.4123</v>
      </c>
    </row>
    <row r="99">
      <c r="A99" s="23" t="s">
        <v>34</v>
      </c>
      <c r="B99" s="23" t="s">
        <v>398</v>
      </c>
      <c r="C99" s="7">
        <v>2017.0</v>
      </c>
      <c r="D99" s="7" t="s">
        <v>6</v>
      </c>
      <c r="E99" s="7" t="s">
        <v>259</v>
      </c>
      <c r="F99" s="35">
        <v>74.2825</v>
      </c>
    </row>
    <row r="100">
      <c r="A100" s="23" t="s">
        <v>35</v>
      </c>
      <c r="B100" s="23" t="s">
        <v>399</v>
      </c>
      <c r="C100" s="7">
        <v>2017.0</v>
      </c>
      <c r="D100" s="7" t="s">
        <v>6</v>
      </c>
      <c r="E100" s="7" t="s">
        <v>259</v>
      </c>
      <c r="F100" s="35">
        <v>57.0733</v>
      </c>
    </row>
    <row r="101">
      <c r="A101" s="49" t="s">
        <v>3</v>
      </c>
      <c r="B101" s="23" t="s">
        <v>400</v>
      </c>
      <c r="C101" s="7">
        <v>2018.0</v>
      </c>
      <c r="D101" s="7" t="s">
        <v>6</v>
      </c>
      <c r="E101" s="7" t="s">
        <v>259</v>
      </c>
      <c r="F101" s="120">
        <v>72.87845</v>
      </c>
    </row>
    <row r="102">
      <c r="A102" s="49" t="s">
        <v>4</v>
      </c>
      <c r="B102" s="23" t="s">
        <v>378</v>
      </c>
      <c r="C102" s="7">
        <v>2018.0</v>
      </c>
      <c r="D102" s="7" t="s">
        <v>6</v>
      </c>
      <c r="E102" s="7" t="s">
        <v>259</v>
      </c>
      <c r="F102" s="121">
        <v>84.18385</v>
      </c>
    </row>
    <row r="103">
      <c r="A103" s="23" t="s">
        <v>5</v>
      </c>
      <c r="B103" s="23" t="s">
        <v>384</v>
      </c>
      <c r="C103" s="7">
        <v>2018.0</v>
      </c>
      <c r="D103" s="7" t="s">
        <v>6</v>
      </c>
      <c r="E103" s="7" t="s">
        <v>259</v>
      </c>
      <c r="F103" s="121">
        <v>73.72157</v>
      </c>
    </row>
    <row r="104">
      <c r="A104" s="23" t="s">
        <v>6</v>
      </c>
      <c r="B104" s="23" t="s">
        <v>394</v>
      </c>
      <c r="C104" s="7">
        <v>2018.0</v>
      </c>
      <c r="D104" s="7" t="s">
        <v>6</v>
      </c>
      <c r="E104" s="7" t="s">
        <v>259</v>
      </c>
      <c r="F104" s="121">
        <v>72.56496</v>
      </c>
    </row>
    <row r="105">
      <c r="A105" s="23" t="s">
        <v>7</v>
      </c>
      <c r="B105" s="23" t="s">
        <v>385</v>
      </c>
      <c r="C105" s="7">
        <v>2018.0</v>
      </c>
      <c r="D105" s="7" t="s">
        <v>6</v>
      </c>
      <c r="E105" s="7" t="s">
        <v>259</v>
      </c>
      <c r="F105" s="121">
        <v>72.21415</v>
      </c>
    </row>
    <row r="106">
      <c r="A106" s="23" t="s">
        <v>8</v>
      </c>
      <c r="B106" s="23" t="s">
        <v>405</v>
      </c>
      <c r="C106" s="7">
        <v>2018.0</v>
      </c>
      <c r="D106" s="7" t="s">
        <v>6</v>
      </c>
      <c r="E106" s="7" t="s">
        <v>259</v>
      </c>
      <c r="F106" s="121">
        <v>72.53334</v>
      </c>
    </row>
    <row r="107">
      <c r="A107" s="23" t="s">
        <v>9</v>
      </c>
      <c r="B107" s="23" t="s">
        <v>397</v>
      </c>
      <c r="C107" s="7">
        <v>2018.0</v>
      </c>
      <c r="D107" s="7" t="s">
        <v>6</v>
      </c>
      <c r="E107" s="7" t="s">
        <v>259</v>
      </c>
      <c r="F107" s="121">
        <v>80.29675</v>
      </c>
    </row>
    <row r="108">
      <c r="A108" s="23" t="s">
        <v>10</v>
      </c>
      <c r="B108" s="23" t="s">
        <v>388</v>
      </c>
      <c r="C108" s="7">
        <v>2018.0</v>
      </c>
      <c r="D108" s="7" t="s">
        <v>6</v>
      </c>
      <c r="E108" s="7" t="s">
        <v>259</v>
      </c>
      <c r="F108" s="121">
        <v>59.72733</v>
      </c>
    </row>
    <row r="109">
      <c r="A109" s="23" t="s">
        <v>11</v>
      </c>
      <c r="B109" s="23" t="s">
        <v>402</v>
      </c>
      <c r="C109" s="7">
        <v>2018.0</v>
      </c>
      <c r="D109" s="7" t="s">
        <v>6</v>
      </c>
      <c r="E109" s="7" t="s">
        <v>259</v>
      </c>
      <c r="F109" s="121">
        <v>72.97345</v>
      </c>
    </row>
    <row r="110">
      <c r="A110" s="23" t="s">
        <v>12</v>
      </c>
      <c r="B110" s="23" t="s">
        <v>401</v>
      </c>
      <c r="C110" s="7">
        <v>2018.0</v>
      </c>
      <c r="D110" s="7" t="s">
        <v>6</v>
      </c>
      <c r="E110" s="7" t="s">
        <v>259</v>
      </c>
      <c r="F110" s="121">
        <v>82.47733</v>
      </c>
    </row>
    <row r="111">
      <c r="A111" s="23" t="s">
        <v>13</v>
      </c>
      <c r="B111" s="23" t="s">
        <v>403</v>
      </c>
      <c r="C111" s="7">
        <v>2018.0</v>
      </c>
      <c r="D111" s="7" t="s">
        <v>6</v>
      </c>
      <c r="E111" s="7" t="s">
        <v>259</v>
      </c>
      <c r="F111" s="121">
        <v>79.9183</v>
      </c>
    </row>
    <row r="112">
      <c r="A112" s="23" t="s">
        <v>14</v>
      </c>
      <c r="B112" s="23" t="s">
        <v>395</v>
      </c>
      <c r="C112" s="7">
        <v>2018.0</v>
      </c>
      <c r="D112" s="7" t="s">
        <v>6</v>
      </c>
      <c r="E112" s="7" t="s">
        <v>259</v>
      </c>
      <c r="F112" s="121">
        <v>76.94125</v>
      </c>
    </row>
    <row r="113">
      <c r="A113" s="23" t="s">
        <v>15</v>
      </c>
      <c r="B113" s="23" t="s">
        <v>377</v>
      </c>
      <c r="C113" s="7">
        <v>2018.0</v>
      </c>
      <c r="D113" s="7" t="s">
        <v>6</v>
      </c>
      <c r="E113" s="7" t="s">
        <v>259</v>
      </c>
      <c r="F113" s="121">
        <v>56.13568</v>
      </c>
    </row>
    <row r="114">
      <c r="A114" s="23" t="s">
        <v>16</v>
      </c>
      <c r="B114" s="23" t="s">
        <v>382</v>
      </c>
      <c r="C114" s="7">
        <v>2018.0</v>
      </c>
      <c r="D114" s="7" t="s">
        <v>6</v>
      </c>
      <c r="E114" s="7" t="s">
        <v>259</v>
      </c>
      <c r="F114" s="121">
        <v>69.75246</v>
      </c>
    </row>
    <row r="115">
      <c r="A115" s="23" t="s">
        <v>17</v>
      </c>
      <c r="B115" s="23" t="s">
        <v>404</v>
      </c>
      <c r="C115" s="7">
        <v>2018.0</v>
      </c>
      <c r="D115" s="7" t="s">
        <v>6</v>
      </c>
      <c r="E115" s="7" t="s">
        <v>259</v>
      </c>
      <c r="F115" s="121">
        <v>82.44563</v>
      </c>
    </row>
    <row r="116">
      <c r="A116" s="23" t="s">
        <v>18</v>
      </c>
      <c r="B116" s="23" t="s">
        <v>383</v>
      </c>
      <c r="C116" s="7">
        <v>2018.0</v>
      </c>
      <c r="D116" s="7" t="s">
        <v>6</v>
      </c>
      <c r="E116" s="7" t="s">
        <v>259</v>
      </c>
      <c r="F116" s="121">
        <v>65.1808</v>
      </c>
    </row>
    <row r="117">
      <c r="A117" s="23" t="s">
        <v>19</v>
      </c>
      <c r="B117" s="23" t="s">
        <v>380</v>
      </c>
      <c r="C117" s="7">
        <v>2018.0</v>
      </c>
      <c r="D117" s="7" t="s">
        <v>6</v>
      </c>
      <c r="E117" s="7" t="s">
        <v>259</v>
      </c>
      <c r="F117" s="121">
        <v>76.76379</v>
      </c>
    </row>
    <row r="118">
      <c r="A118" s="23" t="s">
        <v>20</v>
      </c>
      <c r="B118" s="23" t="s">
        <v>387</v>
      </c>
      <c r="C118" s="7">
        <v>2018.0</v>
      </c>
      <c r="D118" s="7" t="s">
        <v>6</v>
      </c>
      <c r="E118" s="7" t="s">
        <v>259</v>
      </c>
      <c r="F118" s="121">
        <v>62.73559</v>
      </c>
    </row>
    <row r="119">
      <c r="A119" s="23" t="s">
        <v>21</v>
      </c>
      <c r="B119" s="23" t="s">
        <v>393</v>
      </c>
      <c r="C119" s="7">
        <v>2018.0</v>
      </c>
      <c r="D119" s="7" t="s">
        <v>6</v>
      </c>
      <c r="E119" s="7" t="s">
        <v>259</v>
      </c>
      <c r="F119" s="121">
        <v>75.73226</v>
      </c>
    </row>
    <row r="120">
      <c r="A120" s="23" t="s">
        <v>22</v>
      </c>
      <c r="B120" s="23" t="s">
        <v>408</v>
      </c>
      <c r="C120" s="7">
        <v>2018.0</v>
      </c>
      <c r="D120" s="7" t="s">
        <v>6</v>
      </c>
      <c r="E120" s="7" t="s">
        <v>259</v>
      </c>
      <c r="F120" s="121">
        <v>83.17781</v>
      </c>
    </row>
    <row r="121">
      <c r="A121" s="23" t="s">
        <v>23</v>
      </c>
      <c r="B121" s="23" t="s">
        <v>379</v>
      </c>
      <c r="C121" s="7">
        <v>2018.0</v>
      </c>
      <c r="D121" s="7" t="s">
        <v>6</v>
      </c>
      <c r="E121" s="7" t="s">
        <v>259</v>
      </c>
      <c r="F121" s="121">
        <v>70.87424</v>
      </c>
    </row>
    <row r="122">
      <c r="A122" s="23" t="s">
        <v>24</v>
      </c>
      <c r="B122" s="23" t="s">
        <v>386</v>
      </c>
      <c r="C122" s="7">
        <v>2018.0</v>
      </c>
      <c r="D122" s="7" t="s">
        <v>6</v>
      </c>
      <c r="E122" s="7" t="s">
        <v>259</v>
      </c>
      <c r="F122" s="121">
        <v>66.18533</v>
      </c>
    </row>
    <row r="123">
      <c r="A123" s="23" t="s">
        <v>25</v>
      </c>
      <c r="B123" s="23" t="s">
        <v>406</v>
      </c>
      <c r="C123" s="7">
        <v>2018.0</v>
      </c>
      <c r="D123" s="7" t="s">
        <v>6</v>
      </c>
      <c r="E123" s="7" t="s">
        <v>259</v>
      </c>
      <c r="F123" s="121">
        <v>70.58689</v>
      </c>
    </row>
    <row r="124">
      <c r="A124" s="23" t="s">
        <v>26</v>
      </c>
      <c r="B124" s="23" t="s">
        <v>392</v>
      </c>
      <c r="C124" s="7">
        <v>2018.0</v>
      </c>
      <c r="D124" s="7" t="s">
        <v>6</v>
      </c>
      <c r="E124" s="7" t="s">
        <v>259</v>
      </c>
      <c r="F124" s="121">
        <v>77.30099</v>
      </c>
    </row>
    <row r="125">
      <c r="A125" s="23" t="s">
        <v>27</v>
      </c>
      <c r="B125" s="23" t="s">
        <v>389</v>
      </c>
      <c r="C125" s="7">
        <v>2018.0</v>
      </c>
      <c r="D125" s="7" t="s">
        <v>6</v>
      </c>
      <c r="E125" s="7" t="s">
        <v>259</v>
      </c>
      <c r="F125" s="121">
        <v>81.67448</v>
      </c>
    </row>
    <row r="126">
      <c r="A126" s="23" t="s">
        <v>28</v>
      </c>
      <c r="B126" s="23" t="s">
        <v>391</v>
      </c>
      <c r="C126" s="7">
        <v>2018.0</v>
      </c>
      <c r="D126" s="7" t="s">
        <v>6</v>
      </c>
      <c r="E126" s="7" t="s">
        <v>259</v>
      </c>
      <c r="F126" s="121">
        <v>65.14153</v>
      </c>
    </row>
    <row r="127">
      <c r="A127" s="23" t="s">
        <v>29</v>
      </c>
      <c r="B127" s="23" t="s">
        <v>396</v>
      </c>
      <c r="C127" s="7">
        <v>2018.0</v>
      </c>
      <c r="D127" s="7" t="s">
        <v>6</v>
      </c>
      <c r="E127" s="7" t="s">
        <v>259</v>
      </c>
      <c r="F127" s="121">
        <v>80.68931</v>
      </c>
    </row>
    <row r="128">
      <c r="A128" s="23" t="s">
        <v>30</v>
      </c>
      <c r="B128" s="23" t="s">
        <v>376</v>
      </c>
      <c r="C128" s="7">
        <v>2018.0</v>
      </c>
      <c r="D128" s="7" t="s">
        <v>6</v>
      </c>
      <c r="E128" s="7" t="s">
        <v>259</v>
      </c>
      <c r="F128" s="121">
        <v>69.64879</v>
      </c>
    </row>
    <row r="129">
      <c r="A129" s="23" t="s">
        <v>31</v>
      </c>
      <c r="B129" s="23" t="s">
        <v>407</v>
      </c>
      <c r="C129" s="7">
        <v>2018.0</v>
      </c>
      <c r="D129" s="7" t="s">
        <v>6</v>
      </c>
      <c r="E129" s="7" t="s">
        <v>259</v>
      </c>
      <c r="F129" s="121">
        <v>84.2396</v>
      </c>
    </row>
    <row r="130">
      <c r="A130" s="23" t="s">
        <v>32</v>
      </c>
      <c r="B130" s="23" t="s">
        <v>381</v>
      </c>
      <c r="C130" s="7">
        <v>2018.0</v>
      </c>
      <c r="D130" s="7" t="s">
        <v>6</v>
      </c>
      <c r="E130" s="7" t="s">
        <v>259</v>
      </c>
      <c r="F130" s="121">
        <v>67.5002</v>
      </c>
    </row>
    <row r="131">
      <c r="A131" s="23" t="s">
        <v>33</v>
      </c>
      <c r="B131" s="23" t="s">
        <v>390</v>
      </c>
      <c r="C131" s="7">
        <v>2018.0</v>
      </c>
      <c r="D131" s="7" t="s">
        <v>6</v>
      </c>
      <c r="E131" s="7" t="s">
        <v>259</v>
      </c>
      <c r="F131" s="121">
        <v>69.82475</v>
      </c>
    </row>
    <row r="132">
      <c r="A132" s="23" t="s">
        <v>34</v>
      </c>
      <c r="B132" s="23" t="s">
        <v>398</v>
      </c>
      <c r="C132" s="7">
        <v>2018.0</v>
      </c>
      <c r="D132" s="7" t="s">
        <v>6</v>
      </c>
      <c r="E132" s="7" t="s">
        <v>259</v>
      </c>
      <c r="F132" s="121">
        <v>85.01682</v>
      </c>
    </row>
    <row r="133">
      <c r="A133" s="23" t="s">
        <v>35</v>
      </c>
      <c r="B133" s="23" t="s">
        <v>399</v>
      </c>
      <c r="C133" s="7">
        <v>2018.0</v>
      </c>
      <c r="D133" s="7" t="s">
        <v>6</v>
      </c>
      <c r="E133" s="7" t="s">
        <v>259</v>
      </c>
      <c r="F133" s="121">
        <v>78.47435</v>
      </c>
    </row>
    <row r="134">
      <c r="A134" s="49" t="s">
        <v>3</v>
      </c>
      <c r="B134" s="23" t="s">
        <v>400</v>
      </c>
      <c r="C134" s="7">
        <v>2020.0</v>
      </c>
      <c r="D134" s="7" t="s">
        <v>6</v>
      </c>
      <c r="E134" s="7" t="s">
        <v>259</v>
      </c>
      <c r="F134" s="120">
        <v>74.53275</v>
      </c>
    </row>
    <row r="135">
      <c r="A135" s="49" t="s">
        <v>4</v>
      </c>
      <c r="B135" s="23" t="s">
        <v>378</v>
      </c>
      <c r="C135" s="7">
        <v>2020.0</v>
      </c>
      <c r="D135" s="7" t="s">
        <v>6</v>
      </c>
      <c r="E135" s="7" t="s">
        <v>259</v>
      </c>
      <c r="F135" s="121">
        <v>88.49285</v>
      </c>
    </row>
    <row r="136">
      <c r="A136" s="23" t="s">
        <v>5</v>
      </c>
      <c r="B136" s="23" t="s">
        <v>384</v>
      </c>
      <c r="C136" s="7">
        <v>2020.0</v>
      </c>
      <c r="D136" s="7" t="s">
        <v>6</v>
      </c>
      <c r="E136" s="7" t="s">
        <v>259</v>
      </c>
      <c r="F136" s="121">
        <v>76.09222</v>
      </c>
    </row>
    <row r="137">
      <c r="A137" s="23" t="s">
        <v>6</v>
      </c>
      <c r="B137" s="23" t="s">
        <v>394</v>
      </c>
      <c r="C137" s="7">
        <v>2020.0</v>
      </c>
      <c r="D137" s="7" t="s">
        <v>6</v>
      </c>
      <c r="E137" s="7" t="s">
        <v>259</v>
      </c>
      <c r="F137" s="121">
        <v>74.93276</v>
      </c>
    </row>
    <row r="138">
      <c r="A138" s="23" t="s">
        <v>7</v>
      </c>
      <c r="B138" s="23" t="s">
        <v>385</v>
      </c>
      <c r="C138" s="7">
        <v>2020.0</v>
      </c>
      <c r="D138" s="7" t="s">
        <v>6</v>
      </c>
      <c r="E138" s="7" t="s">
        <v>259</v>
      </c>
      <c r="F138" s="121">
        <v>78.79083</v>
      </c>
    </row>
    <row r="139">
      <c r="A139" s="23" t="s">
        <v>8</v>
      </c>
      <c r="B139" s="23" t="s">
        <v>405</v>
      </c>
      <c r="C139" s="7">
        <v>2020.0</v>
      </c>
      <c r="D139" s="7" t="s">
        <v>6</v>
      </c>
      <c r="E139" s="7" t="s">
        <v>259</v>
      </c>
      <c r="F139" s="121">
        <v>79.16782</v>
      </c>
    </row>
    <row r="140">
      <c r="A140" s="23" t="s">
        <v>9</v>
      </c>
      <c r="B140" s="23" t="s">
        <v>397</v>
      </c>
      <c r="C140" s="7">
        <v>2020.0</v>
      </c>
      <c r="D140" s="7" t="s">
        <v>6</v>
      </c>
      <c r="E140" s="7" t="s">
        <v>259</v>
      </c>
      <c r="F140" s="121">
        <v>83.35612</v>
      </c>
    </row>
    <row r="141">
      <c r="A141" s="23" t="s">
        <v>10</v>
      </c>
      <c r="B141" s="23" t="s">
        <v>388</v>
      </c>
      <c r="C141" s="7">
        <v>2020.0</v>
      </c>
      <c r="D141" s="7" t="s">
        <v>6</v>
      </c>
      <c r="E141" s="7" t="s">
        <v>259</v>
      </c>
      <c r="F141" s="121">
        <v>65.50487</v>
      </c>
    </row>
    <row r="142">
      <c r="A142" s="23" t="s">
        <v>11</v>
      </c>
      <c r="B142" s="23" t="s">
        <v>402</v>
      </c>
      <c r="C142" s="7">
        <v>2020.0</v>
      </c>
      <c r="D142" s="7" t="s">
        <v>6</v>
      </c>
      <c r="E142" s="7" t="s">
        <v>259</v>
      </c>
      <c r="F142" s="121">
        <v>74.18295</v>
      </c>
    </row>
    <row r="143">
      <c r="A143" s="23" t="s">
        <v>12</v>
      </c>
      <c r="B143" s="23" t="s">
        <v>401</v>
      </c>
      <c r="C143" s="7">
        <v>2020.0</v>
      </c>
      <c r="D143" s="7" t="s">
        <v>6</v>
      </c>
      <c r="E143" s="7" t="s">
        <v>259</v>
      </c>
      <c r="F143" s="121">
        <v>83.78063</v>
      </c>
    </row>
    <row r="144">
      <c r="A144" s="23" t="s">
        <v>13</v>
      </c>
      <c r="B144" s="23" t="s">
        <v>403</v>
      </c>
      <c r="C144" s="7">
        <v>2020.0</v>
      </c>
      <c r="D144" s="7" t="s">
        <v>6</v>
      </c>
      <c r="E144" s="7" t="s">
        <v>259</v>
      </c>
      <c r="F144" s="121">
        <v>81.09654</v>
      </c>
    </row>
    <row r="145">
      <c r="A145" s="23" t="s">
        <v>14</v>
      </c>
      <c r="B145" s="23" t="s">
        <v>395</v>
      </c>
      <c r="C145" s="7">
        <v>2020.0</v>
      </c>
      <c r="D145" s="7" t="s">
        <v>6</v>
      </c>
      <c r="E145" s="7" t="s">
        <v>259</v>
      </c>
      <c r="F145" s="121">
        <v>72.22015</v>
      </c>
    </row>
    <row r="146">
      <c r="A146" s="23" t="s">
        <v>15</v>
      </c>
      <c r="B146" s="23" t="s">
        <v>377</v>
      </c>
      <c r="C146" s="7">
        <v>2020.0</v>
      </c>
      <c r="D146" s="7" t="s">
        <v>6</v>
      </c>
      <c r="E146" s="7" t="s">
        <v>259</v>
      </c>
      <c r="F146" s="121">
        <v>65.77125</v>
      </c>
    </row>
    <row r="147">
      <c r="A147" s="23" t="s">
        <v>16</v>
      </c>
      <c r="B147" s="23" t="s">
        <v>382</v>
      </c>
      <c r="C147" s="7">
        <v>2020.0</v>
      </c>
      <c r="D147" s="7" t="s">
        <v>6</v>
      </c>
      <c r="E147" s="7" t="s">
        <v>259</v>
      </c>
      <c r="F147" s="121">
        <v>73.86249</v>
      </c>
    </row>
    <row r="148">
      <c r="A148" s="23" t="s">
        <v>17</v>
      </c>
      <c r="B148" s="23" t="s">
        <v>404</v>
      </c>
      <c r="C148" s="7">
        <v>2020.0</v>
      </c>
      <c r="D148" s="7" t="s">
        <v>6</v>
      </c>
      <c r="E148" s="7" t="s">
        <v>259</v>
      </c>
      <c r="F148" s="121">
        <v>83.35145</v>
      </c>
    </row>
    <row r="149">
      <c r="A149" s="23" t="s">
        <v>18</v>
      </c>
      <c r="B149" s="23" t="s">
        <v>383</v>
      </c>
      <c r="C149" s="7">
        <v>2020.0</v>
      </c>
      <c r="D149" s="7" t="s">
        <v>6</v>
      </c>
      <c r="E149" s="7" t="s">
        <v>259</v>
      </c>
      <c r="F149" s="121">
        <v>68.40303</v>
      </c>
    </row>
    <row r="150">
      <c r="A150" s="23" t="s">
        <v>19</v>
      </c>
      <c r="B150" s="23" t="s">
        <v>380</v>
      </c>
      <c r="C150" s="7">
        <v>2020.0</v>
      </c>
      <c r="D150" s="7" t="s">
        <v>6</v>
      </c>
      <c r="E150" s="7" t="s">
        <v>259</v>
      </c>
      <c r="F150" s="121">
        <v>72.76657</v>
      </c>
    </row>
    <row r="151">
      <c r="A151" s="23" t="s">
        <v>20</v>
      </c>
      <c r="B151" s="23" t="s">
        <v>387</v>
      </c>
      <c r="C151" s="7">
        <v>2020.0</v>
      </c>
      <c r="D151" s="7" t="s">
        <v>6</v>
      </c>
      <c r="E151" s="7" t="s">
        <v>259</v>
      </c>
      <c r="F151" s="121">
        <v>60.48365</v>
      </c>
    </row>
    <row r="152">
      <c r="A152" s="23" t="s">
        <v>21</v>
      </c>
      <c r="B152" s="23" t="s">
        <v>393</v>
      </c>
      <c r="C152" s="7">
        <v>2020.0</v>
      </c>
      <c r="D152" s="7" t="s">
        <v>6</v>
      </c>
      <c r="E152" s="7" t="s">
        <v>259</v>
      </c>
      <c r="F152" s="121">
        <v>76.29163</v>
      </c>
    </row>
    <row r="153">
      <c r="A153" s="23" t="s">
        <v>22</v>
      </c>
      <c r="B153" s="23" t="s">
        <v>408</v>
      </c>
      <c r="C153" s="7">
        <v>2020.0</v>
      </c>
      <c r="D153" s="7" t="s">
        <v>6</v>
      </c>
      <c r="E153" s="7" t="s">
        <v>259</v>
      </c>
      <c r="F153" s="121">
        <v>81.50229</v>
      </c>
    </row>
    <row r="154">
      <c r="A154" s="23" t="s">
        <v>23</v>
      </c>
      <c r="B154" s="23" t="s">
        <v>379</v>
      </c>
      <c r="C154" s="7">
        <v>2020.0</v>
      </c>
      <c r="D154" s="7" t="s">
        <v>6</v>
      </c>
      <c r="E154" s="7" t="s">
        <v>259</v>
      </c>
      <c r="F154" s="121">
        <v>74.44308</v>
      </c>
    </row>
    <row r="155">
      <c r="A155" s="23" t="s">
        <v>24</v>
      </c>
      <c r="B155" s="23" t="s">
        <v>386</v>
      </c>
      <c r="C155" s="7">
        <v>2020.0</v>
      </c>
      <c r="D155" s="7" t="s">
        <v>6</v>
      </c>
      <c r="E155" s="7" t="s">
        <v>259</v>
      </c>
      <c r="F155" s="121">
        <v>70.39088</v>
      </c>
    </row>
    <row r="156">
      <c r="A156" s="23" t="s">
        <v>25</v>
      </c>
      <c r="B156" s="23" t="s">
        <v>406</v>
      </c>
      <c r="C156" s="7">
        <v>2020.0</v>
      </c>
      <c r="D156" s="7" t="s">
        <v>6</v>
      </c>
      <c r="E156" s="7" t="s">
        <v>259</v>
      </c>
      <c r="F156" s="121">
        <v>73.1909</v>
      </c>
    </row>
    <row r="157">
      <c r="A157" s="23" t="s">
        <v>26</v>
      </c>
      <c r="B157" s="23" t="s">
        <v>392</v>
      </c>
      <c r="C157" s="7">
        <v>2020.0</v>
      </c>
      <c r="D157" s="7" t="s">
        <v>6</v>
      </c>
      <c r="E157" s="7" t="s">
        <v>259</v>
      </c>
      <c r="F157" s="121">
        <v>68.63459</v>
      </c>
    </row>
    <row r="158">
      <c r="A158" s="23" t="s">
        <v>27</v>
      </c>
      <c r="B158" s="23" t="s">
        <v>389</v>
      </c>
      <c r="C158" s="7">
        <v>2020.0</v>
      </c>
      <c r="D158" s="7" t="s">
        <v>6</v>
      </c>
      <c r="E158" s="7" t="s">
        <v>259</v>
      </c>
      <c r="F158" s="121">
        <v>80.34218</v>
      </c>
    </row>
    <row r="159">
      <c r="A159" s="23" t="s">
        <v>28</v>
      </c>
      <c r="B159" s="23" t="s">
        <v>391</v>
      </c>
      <c r="C159" s="7">
        <v>2020.0</v>
      </c>
      <c r="D159" s="7" t="s">
        <v>6</v>
      </c>
      <c r="E159" s="7" t="s">
        <v>259</v>
      </c>
      <c r="F159" s="121">
        <v>67.35202</v>
      </c>
    </row>
    <row r="160">
      <c r="A160" s="23" t="s">
        <v>29</v>
      </c>
      <c r="B160" s="23" t="s">
        <v>396</v>
      </c>
      <c r="C160" s="7">
        <v>2020.0</v>
      </c>
      <c r="D160" s="7" t="s">
        <v>6</v>
      </c>
      <c r="E160" s="7" t="s">
        <v>259</v>
      </c>
      <c r="F160" s="121">
        <v>77.73157</v>
      </c>
    </row>
    <row r="161">
      <c r="A161" s="23" t="s">
        <v>30</v>
      </c>
      <c r="B161" s="23" t="s">
        <v>376</v>
      </c>
      <c r="C161" s="7">
        <v>2020.0</v>
      </c>
      <c r="D161" s="7" t="s">
        <v>6</v>
      </c>
      <c r="E161" s="7" t="s">
        <v>259</v>
      </c>
      <c r="F161" s="121">
        <v>71.7368</v>
      </c>
    </row>
    <row r="162">
      <c r="A162" s="23" t="s">
        <v>31</v>
      </c>
      <c r="B162" s="23" t="s">
        <v>407</v>
      </c>
      <c r="C162" s="7">
        <v>2020.0</v>
      </c>
      <c r="D162" s="7" t="s">
        <v>6</v>
      </c>
      <c r="E162" s="7" t="s">
        <v>259</v>
      </c>
      <c r="F162" s="121">
        <v>85.93275</v>
      </c>
    </row>
    <row r="163">
      <c r="A163" s="23" t="s">
        <v>32</v>
      </c>
      <c r="B163" s="23" t="s">
        <v>381</v>
      </c>
      <c r="C163" s="7">
        <v>2020.0</v>
      </c>
      <c r="D163" s="7" t="s">
        <v>6</v>
      </c>
      <c r="E163" s="7" t="s">
        <v>259</v>
      </c>
      <c r="F163" s="121">
        <v>73.74658</v>
      </c>
    </row>
    <row r="164">
      <c r="A164" s="23" t="s">
        <v>33</v>
      </c>
      <c r="B164" s="23" t="s">
        <v>390</v>
      </c>
      <c r="C164" s="7">
        <v>2020.0</v>
      </c>
      <c r="D164" s="7" t="s">
        <v>6</v>
      </c>
      <c r="E164" s="7" t="s">
        <v>259</v>
      </c>
      <c r="F164" s="121">
        <v>70.95394</v>
      </c>
    </row>
    <row r="165">
      <c r="A165" s="23" t="s">
        <v>34</v>
      </c>
      <c r="B165" s="23" t="s">
        <v>398</v>
      </c>
      <c r="C165" s="7">
        <v>2020.0</v>
      </c>
      <c r="D165" s="7" t="s">
        <v>6</v>
      </c>
      <c r="E165" s="7" t="s">
        <v>259</v>
      </c>
      <c r="F165" s="121">
        <v>79.72485</v>
      </c>
    </row>
    <row r="166">
      <c r="A166" s="23" t="s">
        <v>35</v>
      </c>
      <c r="B166" s="23" t="s">
        <v>399</v>
      </c>
      <c r="C166" s="7">
        <v>2020.0</v>
      </c>
      <c r="D166" s="7" t="s">
        <v>6</v>
      </c>
      <c r="E166" s="7" t="s">
        <v>259</v>
      </c>
      <c r="F166" s="121">
        <v>80.56179</v>
      </c>
    </row>
    <row r="167">
      <c r="A167" s="49" t="s">
        <v>3</v>
      </c>
      <c r="B167" s="23" t="s">
        <v>400</v>
      </c>
      <c r="C167" s="1">
        <v>2022.0</v>
      </c>
      <c r="D167" s="2" t="s">
        <v>6</v>
      </c>
      <c r="E167" s="2" t="s">
        <v>259</v>
      </c>
      <c r="F167" s="7">
        <v>75.49872</v>
      </c>
    </row>
    <row r="168">
      <c r="A168" s="2" t="s">
        <v>4</v>
      </c>
      <c r="B168" s="1" t="s">
        <v>378</v>
      </c>
      <c r="C168" s="1">
        <v>2022.0</v>
      </c>
      <c r="D168" s="2" t="s">
        <v>6</v>
      </c>
      <c r="E168" s="2" t="s">
        <v>259</v>
      </c>
      <c r="F168" s="1">
        <v>86.319303284039</v>
      </c>
    </row>
    <row r="169">
      <c r="A169" s="2" t="s">
        <v>5</v>
      </c>
      <c r="B169" s="1" t="s">
        <v>384</v>
      </c>
      <c r="C169" s="1">
        <v>2022.0</v>
      </c>
      <c r="D169" s="2" t="s">
        <v>6</v>
      </c>
      <c r="E169" s="2" t="s">
        <v>259</v>
      </c>
      <c r="F169" s="1">
        <v>77.6804346549822</v>
      </c>
    </row>
    <row r="170">
      <c r="A170" s="2" t="s">
        <v>6</v>
      </c>
      <c r="B170" s="1" t="s">
        <v>394</v>
      </c>
      <c r="C170" s="1">
        <v>2022.0</v>
      </c>
      <c r="D170" s="2" t="s">
        <v>6</v>
      </c>
      <c r="E170" s="2" t="s">
        <v>259</v>
      </c>
      <c r="F170" s="1">
        <v>74.7057369523773</v>
      </c>
    </row>
    <row r="171">
      <c r="A171" s="2" t="s">
        <v>7</v>
      </c>
      <c r="B171" s="1" t="s">
        <v>385</v>
      </c>
      <c r="C171" s="1">
        <v>2022.0</v>
      </c>
      <c r="D171" s="2" t="s">
        <v>6</v>
      </c>
      <c r="E171" s="2" t="s">
        <v>259</v>
      </c>
      <c r="F171" s="1">
        <v>79.2804501759404</v>
      </c>
    </row>
    <row r="172">
      <c r="A172" s="2" t="s">
        <v>8</v>
      </c>
      <c r="B172" s="1" t="s">
        <v>405</v>
      </c>
      <c r="C172" s="1">
        <v>2022.0</v>
      </c>
      <c r="D172" s="2" t="s">
        <v>6</v>
      </c>
      <c r="E172" s="2" t="s">
        <v>259</v>
      </c>
      <c r="F172" s="1">
        <v>79.9592281578907</v>
      </c>
    </row>
    <row r="173">
      <c r="A173" s="2" t="s">
        <v>9</v>
      </c>
      <c r="B173" s="1" t="s">
        <v>397</v>
      </c>
      <c r="C173" s="1">
        <v>2022.0</v>
      </c>
      <c r="D173" s="2" t="s">
        <v>6</v>
      </c>
      <c r="E173" s="2" t="s">
        <v>259</v>
      </c>
      <c r="F173" s="1">
        <v>90.2527703145282</v>
      </c>
    </row>
    <row r="174">
      <c r="A174" s="2" t="s">
        <v>10</v>
      </c>
      <c r="B174" s="1" t="s">
        <v>388</v>
      </c>
      <c r="C174" s="1">
        <v>2022.0</v>
      </c>
      <c r="D174" s="2" t="s">
        <v>6</v>
      </c>
      <c r="E174" s="2" t="s">
        <v>259</v>
      </c>
      <c r="F174" s="1">
        <v>66.8826023735514</v>
      </c>
    </row>
    <row r="175">
      <c r="A175" s="2" t="s">
        <v>11</v>
      </c>
      <c r="B175" s="1" t="s">
        <v>402</v>
      </c>
      <c r="C175" s="1">
        <v>2022.0</v>
      </c>
      <c r="D175" s="2" t="s">
        <v>6</v>
      </c>
      <c r="E175" s="2" t="s">
        <v>259</v>
      </c>
      <c r="F175" s="1">
        <v>71.8857273854158</v>
      </c>
    </row>
    <row r="176">
      <c r="A176" s="2" t="s">
        <v>12</v>
      </c>
      <c r="B176" s="1" t="s">
        <v>401</v>
      </c>
      <c r="C176" s="1">
        <v>2022.0</v>
      </c>
      <c r="D176" s="2" t="s">
        <v>6</v>
      </c>
      <c r="E176" s="2" t="s">
        <v>259</v>
      </c>
      <c r="F176" s="1">
        <v>82.0361076624193</v>
      </c>
    </row>
    <row r="177">
      <c r="A177" s="2" t="s">
        <v>13</v>
      </c>
      <c r="B177" s="1" t="s">
        <v>403</v>
      </c>
      <c r="C177" s="1">
        <v>2022.0</v>
      </c>
      <c r="D177" s="2" t="s">
        <v>6</v>
      </c>
      <c r="E177" s="2" t="s">
        <v>259</v>
      </c>
      <c r="F177" s="1">
        <v>74.1641296729285</v>
      </c>
    </row>
    <row r="178">
      <c r="A178" s="2" t="s">
        <v>14</v>
      </c>
      <c r="B178" s="1" t="s">
        <v>395</v>
      </c>
      <c r="C178" s="1">
        <v>2022.0</v>
      </c>
      <c r="D178" s="2" t="s">
        <v>6</v>
      </c>
      <c r="E178" s="2" t="s">
        <v>259</v>
      </c>
      <c r="F178" s="1">
        <v>79.5883947620483</v>
      </c>
    </row>
    <row r="179">
      <c r="A179" s="2" t="s">
        <v>15</v>
      </c>
      <c r="B179" s="1" t="s">
        <v>377</v>
      </c>
      <c r="C179" s="1">
        <v>2022.0</v>
      </c>
      <c r="D179" s="2" t="s">
        <v>6</v>
      </c>
      <c r="E179" s="2" t="s">
        <v>259</v>
      </c>
      <c r="F179" s="1">
        <v>71.819318116263</v>
      </c>
    </row>
    <row r="180">
      <c r="A180" s="2" t="s">
        <v>16</v>
      </c>
      <c r="B180" s="1" t="s">
        <v>382</v>
      </c>
      <c r="C180" s="1">
        <v>2022.0</v>
      </c>
      <c r="D180" s="2" t="s">
        <v>6</v>
      </c>
      <c r="E180" s="2" t="s">
        <v>259</v>
      </c>
      <c r="F180" s="1">
        <v>73.3170140005263</v>
      </c>
    </row>
    <row r="181">
      <c r="A181" s="2" t="s">
        <v>17</v>
      </c>
      <c r="B181" s="1" t="s">
        <v>404</v>
      </c>
      <c r="C181" s="1">
        <v>2022.0</v>
      </c>
      <c r="D181" s="2" t="s">
        <v>6</v>
      </c>
      <c r="E181" s="2" t="s">
        <v>259</v>
      </c>
      <c r="F181" s="1">
        <v>85.1162298097616</v>
      </c>
    </row>
    <row r="182">
      <c r="A182" s="2" t="s">
        <v>18</v>
      </c>
      <c r="B182" s="1" t="s">
        <v>383</v>
      </c>
      <c r="C182" s="1">
        <v>2022.0</v>
      </c>
      <c r="D182" s="2" t="s">
        <v>6</v>
      </c>
      <c r="E182" s="2" t="s">
        <v>259</v>
      </c>
      <c r="F182" s="1">
        <v>68.4729457317926</v>
      </c>
    </row>
    <row r="183">
      <c r="A183" s="2" t="s">
        <v>19</v>
      </c>
      <c r="B183" s="1" t="s">
        <v>380</v>
      </c>
      <c r="C183" s="1">
        <v>2022.0</v>
      </c>
      <c r="D183" s="2" t="s">
        <v>6</v>
      </c>
      <c r="E183" s="2" t="s">
        <v>259</v>
      </c>
      <c r="F183" s="1">
        <v>74.6184014776889</v>
      </c>
    </row>
    <row r="184">
      <c r="A184" s="2" t="s">
        <v>20</v>
      </c>
      <c r="B184" s="1" t="s">
        <v>387</v>
      </c>
      <c r="C184" s="1">
        <v>2022.0</v>
      </c>
      <c r="D184" s="2" t="s">
        <v>6</v>
      </c>
      <c r="E184" s="2" t="s">
        <v>259</v>
      </c>
      <c r="F184" s="1">
        <v>62.5584483619836</v>
      </c>
    </row>
    <row r="185">
      <c r="A185" s="2" t="s">
        <v>21</v>
      </c>
      <c r="B185" s="1" t="s">
        <v>393</v>
      </c>
      <c r="C185" s="1">
        <v>2022.0</v>
      </c>
      <c r="D185" s="2" t="s">
        <v>6</v>
      </c>
      <c r="E185" s="2" t="s">
        <v>259</v>
      </c>
      <c r="F185" s="1">
        <v>73.8185387743649</v>
      </c>
    </row>
    <row r="186">
      <c r="A186" s="2" t="s">
        <v>22</v>
      </c>
      <c r="B186" s="1" t="s">
        <v>408</v>
      </c>
      <c r="C186" s="1">
        <v>2022.0</v>
      </c>
      <c r="D186" s="2" t="s">
        <v>6</v>
      </c>
      <c r="E186" s="2" t="s">
        <v>259</v>
      </c>
      <c r="F186" s="1">
        <v>84.5285526635246</v>
      </c>
    </row>
    <row r="187">
      <c r="A187" s="2" t="s">
        <v>23</v>
      </c>
      <c r="B187" s="1" t="s">
        <v>379</v>
      </c>
      <c r="C187" s="1">
        <v>2022.0</v>
      </c>
      <c r="D187" s="2" t="s">
        <v>6</v>
      </c>
      <c r="E187" s="2" t="s">
        <v>259</v>
      </c>
      <c r="F187" s="1">
        <v>81.0054749670868</v>
      </c>
    </row>
    <row r="188">
      <c r="A188" s="2" t="s">
        <v>24</v>
      </c>
      <c r="B188" s="1" t="s">
        <v>386</v>
      </c>
      <c r="C188" s="1">
        <v>2022.0</v>
      </c>
      <c r="D188" s="2" t="s">
        <v>6</v>
      </c>
      <c r="E188" s="2" t="s">
        <v>259</v>
      </c>
      <c r="F188" s="1">
        <v>73.94164635165</v>
      </c>
    </row>
    <row r="189">
      <c r="A189" s="2" t="s">
        <v>25</v>
      </c>
      <c r="B189" s="1" t="s">
        <v>406</v>
      </c>
      <c r="C189" s="1">
        <v>2022.0</v>
      </c>
      <c r="D189" s="2" t="s">
        <v>6</v>
      </c>
      <c r="E189" s="2" t="s">
        <v>259</v>
      </c>
      <c r="F189" s="1">
        <v>71.2426779334949</v>
      </c>
    </row>
    <row r="190">
      <c r="A190" s="2" t="s">
        <v>26</v>
      </c>
      <c r="B190" s="1" t="s">
        <v>392</v>
      </c>
      <c r="C190" s="1">
        <v>2022.0</v>
      </c>
      <c r="D190" s="2" t="s">
        <v>6</v>
      </c>
      <c r="E190" s="2" t="s">
        <v>259</v>
      </c>
      <c r="F190" s="1">
        <v>71.900688218036</v>
      </c>
    </row>
    <row r="191">
      <c r="A191" s="2" t="s">
        <v>27</v>
      </c>
      <c r="B191" s="1" t="s">
        <v>389</v>
      </c>
      <c r="C191" s="1">
        <v>2022.0</v>
      </c>
      <c r="D191" s="2" t="s">
        <v>6</v>
      </c>
      <c r="E191" s="2" t="s">
        <v>259</v>
      </c>
      <c r="F191" s="1">
        <v>77.8033227336877</v>
      </c>
    </row>
    <row r="192">
      <c r="A192" s="2" t="s">
        <v>28</v>
      </c>
      <c r="B192" s="1" t="s">
        <v>391</v>
      </c>
      <c r="C192" s="1">
        <v>2022.0</v>
      </c>
      <c r="D192" s="2" t="s">
        <v>6</v>
      </c>
      <c r="E192" s="2" t="s">
        <v>259</v>
      </c>
      <c r="F192" s="1">
        <v>73.9197405755984</v>
      </c>
    </row>
    <row r="193">
      <c r="A193" s="2" t="s">
        <v>29</v>
      </c>
      <c r="B193" s="1" t="s">
        <v>396</v>
      </c>
      <c r="C193" s="1">
        <v>2022.0</v>
      </c>
      <c r="D193" s="2" t="s">
        <v>6</v>
      </c>
      <c r="E193" s="2" t="s">
        <v>259</v>
      </c>
      <c r="F193" s="1">
        <v>74.4686569410551</v>
      </c>
    </row>
    <row r="194">
      <c r="A194" s="2" t="s">
        <v>30</v>
      </c>
      <c r="B194" s="1" t="s">
        <v>376</v>
      </c>
      <c r="C194" s="1">
        <v>2022.0</v>
      </c>
      <c r="D194" s="2" t="s">
        <v>6</v>
      </c>
      <c r="E194" s="2" t="s">
        <v>259</v>
      </c>
      <c r="F194" s="1">
        <v>69.37247396427</v>
      </c>
    </row>
    <row r="195">
      <c r="A195" s="2" t="s">
        <v>31</v>
      </c>
      <c r="B195" s="1" t="s">
        <v>407</v>
      </c>
      <c r="C195" s="1">
        <v>2022.0</v>
      </c>
      <c r="D195" s="2" t="s">
        <v>6</v>
      </c>
      <c r="E195" s="2" t="s">
        <v>259</v>
      </c>
      <c r="F195" s="1">
        <v>82.3137338316227</v>
      </c>
    </row>
    <row r="196">
      <c r="A196" s="2" t="s">
        <v>32</v>
      </c>
      <c r="B196" s="1" t="s">
        <v>381</v>
      </c>
      <c r="C196" s="1">
        <v>2022.0</v>
      </c>
      <c r="D196" s="2" t="s">
        <v>6</v>
      </c>
      <c r="E196" s="2" t="s">
        <v>259</v>
      </c>
      <c r="F196" s="1">
        <v>73.724161174356</v>
      </c>
    </row>
    <row r="197">
      <c r="A197" s="2" t="s">
        <v>33</v>
      </c>
      <c r="B197" s="1" t="s">
        <v>390</v>
      </c>
      <c r="C197" s="1">
        <v>2022.0</v>
      </c>
      <c r="D197" s="2" t="s">
        <v>6</v>
      </c>
      <c r="E197" s="2" t="s">
        <v>259</v>
      </c>
      <c r="F197" s="1">
        <v>69.8863636363635</v>
      </c>
    </row>
    <row r="198">
      <c r="A198" s="2" t="s">
        <v>34</v>
      </c>
      <c r="B198" s="1" t="s">
        <v>398</v>
      </c>
      <c r="C198" s="1">
        <v>2022.0</v>
      </c>
      <c r="D198" s="2" t="s">
        <v>6</v>
      </c>
      <c r="E198" s="2" t="s">
        <v>259</v>
      </c>
      <c r="F198" s="1">
        <v>82.7344409758129</v>
      </c>
    </row>
    <row r="199">
      <c r="A199" s="2" t="s">
        <v>35</v>
      </c>
      <c r="B199" s="1" t="s">
        <v>399</v>
      </c>
      <c r="C199" s="1">
        <v>2022.0</v>
      </c>
      <c r="D199" s="2" t="s">
        <v>6</v>
      </c>
      <c r="E199" s="2" t="s">
        <v>259</v>
      </c>
      <c r="F199" s="1">
        <v>78.6812482698341</v>
      </c>
    </row>
  </sheetData>
  <autoFilter ref="$A$1:$F$167"/>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71" t="s">
        <v>375</v>
      </c>
    </row>
    <row r="2">
      <c r="A2" s="49" t="s">
        <v>3</v>
      </c>
      <c r="B2" s="23" t="s">
        <v>400</v>
      </c>
      <c r="C2" s="7">
        <v>2018.0</v>
      </c>
      <c r="D2" s="9" t="s">
        <v>6</v>
      </c>
      <c r="E2" s="9" t="s">
        <v>263</v>
      </c>
      <c r="F2" s="7">
        <v>63.42</v>
      </c>
    </row>
    <row r="3">
      <c r="A3" s="49" t="s">
        <v>4</v>
      </c>
      <c r="B3" s="23" t="s">
        <v>378</v>
      </c>
      <c r="C3" s="7">
        <v>2018.0</v>
      </c>
      <c r="D3" s="9" t="s">
        <v>6</v>
      </c>
      <c r="E3" s="9" t="s">
        <v>263</v>
      </c>
      <c r="F3" s="7">
        <v>59.36</v>
      </c>
    </row>
    <row r="4">
      <c r="A4" s="23" t="s">
        <v>5</v>
      </c>
      <c r="B4" s="23" t="s">
        <v>384</v>
      </c>
      <c r="C4" s="7">
        <v>2018.0</v>
      </c>
      <c r="D4" s="9" t="s">
        <v>6</v>
      </c>
      <c r="E4" s="9" t="s">
        <v>263</v>
      </c>
      <c r="F4" s="7">
        <v>52.61</v>
      </c>
    </row>
    <row r="5">
      <c r="A5" s="23" t="s">
        <v>6</v>
      </c>
      <c r="B5" s="23" t="s">
        <v>394</v>
      </c>
      <c r="C5" s="7">
        <v>2018.0</v>
      </c>
      <c r="D5" s="9" t="s">
        <v>6</v>
      </c>
      <c r="E5" s="9" t="s">
        <v>263</v>
      </c>
      <c r="F5" s="7">
        <v>58.65</v>
      </c>
    </row>
    <row r="6">
      <c r="A6" s="23" t="s">
        <v>7</v>
      </c>
      <c r="B6" s="23" t="s">
        <v>385</v>
      </c>
      <c r="C6" s="7">
        <v>2018.0</v>
      </c>
      <c r="D6" s="9" t="s">
        <v>6</v>
      </c>
      <c r="E6" s="9" t="s">
        <v>263</v>
      </c>
      <c r="F6" s="7">
        <v>69.97</v>
      </c>
    </row>
    <row r="7">
      <c r="A7" s="23" t="s">
        <v>8</v>
      </c>
      <c r="B7" s="23" t="s">
        <v>405</v>
      </c>
      <c r="C7" s="7">
        <v>2018.0</v>
      </c>
      <c r="D7" s="9" t="s">
        <v>6</v>
      </c>
      <c r="E7" s="9" t="s">
        <v>263</v>
      </c>
      <c r="F7" s="7">
        <v>63.59</v>
      </c>
    </row>
    <row r="8">
      <c r="A8" s="23" t="s">
        <v>9</v>
      </c>
      <c r="B8" s="23" t="s">
        <v>397</v>
      </c>
      <c r="C8" s="7">
        <v>2018.0</v>
      </c>
      <c r="D8" s="9" t="s">
        <v>6</v>
      </c>
      <c r="E8" s="9" t="s">
        <v>263</v>
      </c>
      <c r="F8" s="7">
        <v>64.13</v>
      </c>
    </row>
    <row r="9">
      <c r="A9" s="23" t="s">
        <v>10</v>
      </c>
      <c r="B9" s="23" t="s">
        <v>388</v>
      </c>
      <c r="C9" s="7">
        <v>2018.0</v>
      </c>
      <c r="D9" s="9" t="s">
        <v>6</v>
      </c>
      <c r="E9" s="9" t="s">
        <v>263</v>
      </c>
      <c r="F9" s="7">
        <v>68.44</v>
      </c>
    </row>
    <row r="10">
      <c r="A10" s="23" t="s">
        <v>11</v>
      </c>
      <c r="B10" s="23" t="s">
        <v>402</v>
      </c>
      <c r="C10" s="7">
        <v>2018.0</v>
      </c>
      <c r="D10" s="9" t="s">
        <v>6</v>
      </c>
      <c r="E10" s="9" t="s">
        <v>263</v>
      </c>
      <c r="F10" s="7">
        <v>54.38</v>
      </c>
    </row>
    <row r="11">
      <c r="A11" s="23" t="s">
        <v>12</v>
      </c>
      <c r="B11" s="23" t="s">
        <v>401</v>
      </c>
      <c r="C11" s="7">
        <v>2018.0</v>
      </c>
      <c r="D11" s="9" t="s">
        <v>6</v>
      </c>
      <c r="E11" s="9" t="s">
        <v>263</v>
      </c>
      <c r="F11" s="7">
        <v>70.6</v>
      </c>
    </row>
    <row r="12">
      <c r="A12" s="23" t="s">
        <v>13</v>
      </c>
      <c r="B12" s="23" t="s">
        <v>403</v>
      </c>
      <c r="C12" s="7">
        <v>2018.0</v>
      </c>
      <c r="D12" s="9" t="s">
        <v>6</v>
      </c>
      <c r="E12" s="9" t="s">
        <v>263</v>
      </c>
      <c r="F12" s="7">
        <v>57.12</v>
      </c>
    </row>
    <row r="13">
      <c r="A13" s="23" t="s">
        <v>14</v>
      </c>
      <c r="B13" s="23" t="s">
        <v>395</v>
      </c>
      <c r="C13" s="7">
        <v>2018.0</v>
      </c>
      <c r="D13" s="9" t="s">
        <v>6</v>
      </c>
      <c r="E13" s="9" t="s">
        <v>263</v>
      </c>
      <c r="F13" s="7">
        <v>53.19</v>
      </c>
    </row>
    <row r="14">
      <c r="A14" s="23" t="s">
        <v>15</v>
      </c>
      <c r="B14" s="23" t="s">
        <v>377</v>
      </c>
      <c r="C14" s="7">
        <v>2018.0</v>
      </c>
      <c r="D14" s="9" t="s">
        <v>6</v>
      </c>
      <c r="E14" s="9" t="s">
        <v>263</v>
      </c>
      <c r="F14" s="7">
        <v>64.11</v>
      </c>
    </row>
    <row r="15">
      <c r="A15" s="23" t="s">
        <v>16</v>
      </c>
      <c r="B15" s="23" t="s">
        <v>382</v>
      </c>
      <c r="C15" s="7">
        <v>2018.0</v>
      </c>
      <c r="D15" s="9" t="s">
        <v>6</v>
      </c>
      <c r="E15" s="9" t="s">
        <v>263</v>
      </c>
      <c r="F15" s="7">
        <v>65.71</v>
      </c>
    </row>
    <row r="16">
      <c r="A16" s="23" t="s">
        <v>17</v>
      </c>
      <c r="B16" s="23" t="s">
        <v>404</v>
      </c>
      <c r="C16" s="7">
        <v>2018.0</v>
      </c>
      <c r="D16" s="9" t="s">
        <v>6</v>
      </c>
      <c r="E16" s="9" t="s">
        <v>263</v>
      </c>
      <c r="F16" s="7">
        <v>59.18</v>
      </c>
    </row>
    <row r="17">
      <c r="A17" s="23" t="s">
        <v>18</v>
      </c>
      <c r="B17" s="23" t="s">
        <v>383</v>
      </c>
      <c r="C17" s="7">
        <v>2018.0</v>
      </c>
      <c r="D17" s="9" t="s">
        <v>6</v>
      </c>
      <c r="E17" s="9" t="s">
        <v>263</v>
      </c>
      <c r="F17" s="7">
        <v>67.89</v>
      </c>
    </row>
    <row r="18">
      <c r="A18" s="23" t="s">
        <v>19</v>
      </c>
      <c r="B18" s="23" t="s">
        <v>380</v>
      </c>
      <c r="C18" s="7">
        <v>2018.0</v>
      </c>
      <c r="D18" s="9" t="s">
        <v>6</v>
      </c>
      <c r="E18" s="9" t="s">
        <v>263</v>
      </c>
      <c r="F18" s="7">
        <v>58.48</v>
      </c>
    </row>
    <row r="19">
      <c r="A19" s="23" t="s">
        <v>20</v>
      </c>
      <c r="B19" s="23" t="s">
        <v>387</v>
      </c>
      <c r="C19" s="7">
        <v>2018.0</v>
      </c>
      <c r="D19" s="9" t="s">
        <v>6</v>
      </c>
      <c r="E19" s="9" t="s">
        <v>263</v>
      </c>
      <c r="F19" s="7">
        <v>67.1</v>
      </c>
    </row>
    <row r="20">
      <c r="A20" s="23" t="s">
        <v>21</v>
      </c>
      <c r="B20" s="23" t="s">
        <v>393</v>
      </c>
      <c r="C20" s="7">
        <v>2018.0</v>
      </c>
      <c r="D20" s="9" t="s">
        <v>6</v>
      </c>
      <c r="E20" s="9" t="s">
        <v>263</v>
      </c>
      <c r="F20" s="7">
        <v>57.09</v>
      </c>
    </row>
    <row r="21">
      <c r="A21" s="23" t="s">
        <v>22</v>
      </c>
      <c r="B21" s="23" t="s">
        <v>408</v>
      </c>
      <c r="C21" s="7">
        <v>2018.0</v>
      </c>
      <c r="D21" s="9" t="s">
        <v>6</v>
      </c>
      <c r="E21" s="9" t="s">
        <v>263</v>
      </c>
      <c r="F21" s="7">
        <v>55.76</v>
      </c>
    </row>
    <row r="22">
      <c r="A22" s="23" t="s">
        <v>23</v>
      </c>
      <c r="B22" s="23" t="s">
        <v>379</v>
      </c>
      <c r="C22" s="7">
        <v>2018.0</v>
      </c>
      <c r="D22" s="9" t="s">
        <v>6</v>
      </c>
      <c r="E22" s="9" t="s">
        <v>263</v>
      </c>
      <c r="F22" s="7">
        <v>67.22</v>
      </c>
    </row>
    <row r="23">
      <c r="A23" s="23" t="s">
        <v>24</v>
      </c>
      <c r="B23" s="23" t="s">
        <v>386</v>
      </c>
      <c r="C23" s="7">
        <v>2018.0</v>
      </c>
      <c r="D23" s="9" t="s">
        <v>6</v>
      </c>
      <c r="E23" s="9" t="s">
        <v>263</v>
      </c>
      <c r="F23" s="7">
        <v>68.33</v>
      </c>
    </row>
    <row r="24">
      <c r="A24" s="23" t="s">
        <v>25</v>
      </c>
      <c r="B24" s="23" t="s">
        <v>406</v>
      </c>
      <c r="C24" s="7">
        <v>2018.0</v>
      </c>
      <c r="D24" s="9" t="s">
        <v>6</v>
      </c>
      <c r="E24" s="9" t="s">
        <v>263</v>
      </c>
      <c r="F24" s="7">
        <v>64.67</v>
      </c>
    </row>
    <row r="25">
      <c r="A25" s="23" t="s">
        <v>26</v>
      </c>
      <c r="B25" s="23" t="s">
        <v>392</v>
      </c>
      <c r="C25" s="7">
        <v>2018.0</v>
      </c>
      <c r="D25" s="9" t="s">
        <v>6</v>
      </c>
      <c r="E25" s="9" t="s">
        <v>263</v>
      </c>
      <c r="F25" s="7">
        <v>60.16</v>
      </c>
    </row>
    <row r="26">
      <c r="A26" s="23" t="s">
        <v>27</v>
      </c>
      <c r="B26" s="23" t="s">
        <v>389</v>
      </c>
      <c r="C26" s="7">
        <v>2018.0</v>
      </c>
      <c r="D26" s="9" t="s">
        <v>6</v>
      </c>
      <c r="E26" s="9" t="s">
        <v>263</v>
      </c>
      <c r="F26" s="7">
        <v>63.58</v>
      </c>
    </row>
    <row r="27">
      <c r="A27" s="23" t="s">
        <v>28</v>
      </c>
      <c r="B27" s="23" t="s">
        <v>391</v>
      </c>
      <c r="C27" s="7">
        <v>2018.0</v>
      </c>
      <c r="D27" s="9" t="s">
        <v>6</v>
      </c>
      <c r="E27" s="9" t="s">
        <v>263</v>
      </c>
      <c r="F27" s="7">
        <v>60.53</v>
      </c>
    </row>
    <row r="28">
      <c r="A28" s="23" t="s">
        <v>29</v>
      </c>
      <c r="B28" s="23" t="s">
        <v>396</v>
      </c>
      <c r="C28" s="7">
        <v>2018.0</v>
      </c>
      <c r="D28" s="9" t="s">
        <v>6</v>
      </c>
      <c r="E28" s="9" t="s">
        <v>263</v>
      </c>
      <c r="F28" s="7">
        <v>51.88</v>
      </c>
    </row>
    <row r="29">
      <c r="A29" s="23" t="s">
        <v>30</v>
      </c>
      <c r="B29" s="23" t="s">
        <v>376</v>
      </c>
      <c r="C29" s="7">
        <v>2018.0</v>
      </c>
      <c r="D29" s="9" t="s">
        <v>6</v>
      </c>
      <c r="E29" s="9" t="s">
        <v>263</v>
      </c>
      <c r="F29" s="7">
        <v>71.11</v>
      </c>
    </row>
    <row r="30">
      <c r="A30" s="23" t="s">
        <v>31</v>
      </c>
      <c r="B30" s="23" t="s">
        <v>407</v>
      </c>
      <c r="C30" s="7">
        <v>2018.0</v>
      </c>
      <c r="D30" s="9" t="s">
        <v>6</v>
      </c>
      <c r="E30" s="9" t="s">
        <v>263</v>
      </c>
      <c r="F30" s="7">
        <v>62.12</v>
      </c>
    </row>
    <row r="31">
      <c r="A31" s="23" t="s">
        <v>32</v>
      </c>
      <c r="B31" s="23" t="s">
        <v>381</v>
      </c>
      <c r="C31" s="7">
        <v>2018.0</v>
      </c>
      <c r="D31" s="9" t="s">
        <v>6</v>
      </c>
      <c r="E31" s="9" t="s">
        <v>263</v>
      </c>
      <c r="F31" s="7">
        <v>66.44</v>
      </c>
    </row>
    <row r="32">
      <c r="A32" s="23" t="s">
        <v>33</v>
      </c>
      <c r="B32" s="23" t="s">
        <v>390</v>
      </c>
      <c r="C32" s="7">
        <v>2018.0</v>
      </c>
      <c r="D32" s="9" t="s">
        <v>6</v>
      </c>
      <c r="E32" s="9" t="s">
        <v>263</v>
      </c>
      <c r="F32" s="7">
        <v>65.94</v>
      </c>
    </row>
    <row r="33">
      <c r="A33" s="23" t="s">
        <v>34</v>
      </c>
      <c r="B33" s="23" t="s">
        <v>398</v>
      </c>
      <c r="C33" s="7">
        <v>2018.0</v>
      </c>
      <c r="D33" s="9" t="s">
        <v>6</v>
      </c>
      <c r="E33" s="9" t="s">
        <v>263</v>
      </c>
      <c r="F33" s="7">
        <v>75.38</v>
      </c>
    </row>
    <row r="34">
      <c r="A34" s="23" t="s">
        <v>35</v>
      </c>
      <c r="B34" s="23" t="s">
        <v>399</v>
      </c>
      <c r="C34" s="7">
        <v>2018.0</v>
      </c>
      <c r="D34" s="9" t="s">
        <v>6</v>
      </c>
      <c r="E34" s="9" t="s">
        <v>263</v>
      </c>
      <c r="F34" s="7">
        <v>65.23</v>
      </c>
    </row>
    <row r="35">
      <c r="A35" s="49" t="s">
        <v>3</v>
      </c>
      <c r="B35" s="23" t="s">
        <v>400</v>
      </c>
      <c r="C35" s="7">
        <v>2015.0</v>
      </c>
      <c r="D35" s="9" t="s">
        <v>6</v>
      </c>
      <c r="E35" s="9" t="s">
        <v>263</v>
      </c>
      <c r="F35" s="7">
        <v>52.28</v>
      </c>
    </row>
    <row r="36">
      <c r="A36" s="49" t="s">
        <v>4</v>
      </c>
      <c r="B36" s="23" t="s">
        <v>378</v>
      </c>
      <c r="C36" s="7">
        <v>2015.0</v>
      </c>
      <c r="D36" s="9" t="s">
        <v>6</v>
      </c>
      <c r="E36" s="9" t="s">
        <v>263</v>
      </c>
      <c r="F36" s="5">
        <v>37.2</v>
      </c>
    </row>
    <row r="37">
      <c r="A37" s="23" t="s">
        <v>5</v>
      </c>
      <c r="B37" s="23" t="s">
        <v>384</v>
      </c>
      <c r="C37" s="7">
        <v>2015.0</v>
      </c>
      <c r="D37" s="9" t="s">
        <v>6</v>
      </c>
      <c r="E37" s="9" t="s">
        <v>263</v>
      </c>
      <c r="F37" s="5">
        <v>30.92</v>
      </c>
    </row>
    <row r="38">
      <c r="A38" s="23" t="s">
        <v>6</v>
      </c>
      <c r="B38" s="23" t="s">
        <v>394</v>
      </c>
      <c r="C38" s="7">
        <v>2015.0</v>
      </c>
      <c r="D38" s="9" t="s">
        <v>6</v>
      </c>
      <c r="E38" s="9" t="s">
        <v>263</v>
      </c>
      <c r="F38" s="5">
        <v>52.63</v>
      </c>
    </row>
    <row r="39">
      <c r="A39" s="23" t="s">
        <v>7</v>
      </c>
      <c r="B39" s="23" t="s">
        <v>385</v>
      </c>
      <c r="C39" s="7">
        <v>2015.0</v>
      </c>
      <c r="D39" s="9" t="s">
        <v>6</v>
      </c>
      <c r="E39" s="9" t="s">
        <v>263</v>
      </c>
      <c r="F39" s="5">
        <v>61.23</v>
      </c>
    </row>
    <row r="40">
      <c r="A40" s="23" t="s">
        <v>8</v>
      </c>
      <c r="B40" s="23" t="s">
        <v>405</v>
      </c>
      <c r="C40" s="7">
        <v>2015.0</v>
      </c>
      <c r="D40" s="9" t="s">
        <v>6</v>
      </c>
      <c r="E40" s="9" t="s">
        <v>263</v>
      </c>
      <c r="F40" s="5">
        <v>45.0</v>
      </c>
    </row>
    <row r="41">
      <c r="A41" s="23" t="s">
        <v>9</v>
      </c>
      <c r="B41" s="23" t="s">
        <v>397</v>
      </c>
      <c r="C41" s="7">
        <v>2015.0</v>
      </c>
      <c r="D41" s="9" t="s">
        <v>6</v>
      </c>
      <c r="E41" s="9" t="s">
        <v>263</v>
      </c>
      <c r="F41" s="5">
        <v>60.18</v>
      </c>
    </row>
    <row r="42">
      <c r="A42" s="23" t="s">
        <v>10</v>
      </c>
      <c r="B42" s="23" t="s">
        <v>388</v>
      </c>
      <c r="C42" s="7">
        <v>2015.0</v>
      </c>
      <c r="D42" s="9" t="s">
        <v>6</v>
      </c>
      <c r="E42" s="9" t="s">
        <v>263</v>
      </c>
      <c r="F42" s="5">
        <v>46.25</v>
      </c>
    </row>
    <row r="43">
      <c r="A43" s="23" t="s">
        <v>11</v>
      </c>
      <c r="B43" s="23" t="s">
        <v>402</v>
      </c>
      <c r="C43" s="7">
        <v>2015.0</v>
      </c>
      <c r="D43" s="9" t="s">
        <v>6</v>
      </c>
      <c r="E43" s="9" t="s">
        <v>263</v>
      </c>
      <c r="F43" s="5">
        <v>32.63</v>
      </c>
    </row>
    <row r="44">
      <c r="A44" s="23" t="s">
        <v>12</v>
      </c>
      <c r="B44" s="23" t="s">
        <v>401</v>
      </c>
      <c r="C44" s="7">
        <v>2015.0</v>
      </c>
      <c r="D44" s="9" t="s">
        <v>6</v>
      </c>
      <c r="E44" s="9" t="s">
        <v>263</v>
      </c>
      <c r="F44" s="5">
        <v>44.21</v>
      </c>
    </row>
    <row r="45">
      <c r="A45" s="23" t="s">
        <v>13</v>
      </c>
      <c r="B45" s="23" t="s">
        <v>403</v>
      </c>
      <c r="C45" s="7">
        <v>2015.0</v>
      </c>
      <c r="D45" s="9" t="s">
        <v>6</v>
      </c>
      <c r="E45" s="9" t="s">
        <v>263</v>
      </c>
      <c r="F45" s="5">
        <v>41.63</v>
      </c>
    </row>
    <row r="46">
      <c r="A46" s="23" t="s">
        <v>14</v>
      </c>
      <c r="B46" s="23" t="s">
        <v>395</v>
      </c>
      <c r="C46" s="7">
        <v>2015.0</v>
      </c>
      <c r="D46" s="9" t="s">
        <v>6</v>
      </c>
      <c r="E46" s="9" t="s">
        <v>263</v>
      </c>
      <c r="F46" s="5">
        <v>45.9</v>
      </c>
    </row>
    <row r="47">
      <c r="A47" s="23" t="s">
        <v>15</v>
      </c>
      <c r="B47" s="23" t="s">
        <v>377</v>
      </c>
      <c r="C47" s="7">
        <v>2015.0</v>
      </c>
      <c r="D47" s="9" t="s">
        <v>6</v>
      </c>
      <c r="E47" s="9" t="s">
        <v>263</v>
      </c>
      <c r="F47" s="5">
        <v>56.36</v>
      </c>
    </row>
    <row r="48">
      <c r="A48" s="23" t="s">
        <v>16</v>
      </c>
      <c r="B48" s="23" t="s">
        <v>382</v>
      </c>
      <c r="C48" s="7">
        <v>2015.0</v>
      </c>
      <c r="D48" s="9" t="s">
        <v>6</v>
      </c>
      <c r="E48" s="9" t="s">
        <v>263</v>
      </c>
      <c r="F48" s="5">
        <v>45.38</v>
      </c>
    </row>
    <row r="49">
      <c r="A49" s="23" t="s">
        <v>17</v>
      </c>
      <c r="B49" s="23" t="s">
        <v>404</v>
      </c>
      <c r="C49" s="7">
        <v>2015.0</v>
      </c>
      <c r="D49" s="9" t="s">
        <v>6</v>
      </c>
      <c r="E49" s="9" t="s">
        <v>263</v>
      </c>
      <c r="F49" s="5">
        <v>52.88</v>
      </c>
    </row>
    <row r="50">
      <c r="A50" s="23" t="s">
        <v>18</v>
      </c>
      <c r="B50" s="23" t="s">
        <v>383</v>
      </c>
      <c r="C50" s="7">
        <v>2015.0</v>
      </c>
      <c r="D50" s="9" t="s">
        <v>6</v>
      </c>
      <c r="E50" s="9" t="s">
        <v>263</v>
      </c>
      <c r="F50" s="5">
        <v>50.52</v>
      </c>
    </row>
    <row r="51">
      <c r="A51" s="23" t="s">
        <v>19</v>
      </c>
      <c r="B51" s="23" t="s">
        <v>380</v>
      </c>
      <c r="C51" s="7">
        <v>2015.0</v>
      </c>
      <c r="D51" s="9" t="s">
        <v>6</v>
      </c>
      <c r="E51" s="9" t="s">
        <v>263</v>
      </c>
      <c r="F51" s="5">
        <v>54.88</v>
      </c>
    </row>
    <row r="52">
      <c r="A52" s="23" t="s">
        <v>20</v>
      </c>
      <c r="B52" s="23" t="s">
        <v>387</v>
      </c>
      <c r="C52" s="7">
        <v>2015.0</v>
      </c>
      <c r="D52" s="9" t="s">
        <v>6</v>
      </c>
      <c r="E52" s="9" t="s">
        <v>263</v>
      </c>
      <c r="F52" s="5">
        <v>55.26</v>
      </c>
    </row>
    <row r="53">
      <c r="A53" s="23" t="s">
        <v>21</v>
      </c>
      <c r="B53" s="23" t="s">
        <v>393</v>
      </c>
      <c r="C53" s="7">
        <v>2015.0</v>
      </c>
      <c r="D53" s="9" t="s">
        <v>6</v>
      </c>
      <c r="E53" s="9" t="s">
        <v>263</v>
      </c>
      <c r="F53" s="5">
        <v>41.84</v>
      </c>
    </row>
    <row r="54">
      <c r="A54" s="23" t="s">
        <v>22</v>
      </c>
      <c r="B54" s="23" t="s">
        <v>408</v>
      </c>
      <c r="C54" s="7">
        <v>2015.0</v>
      </c>
      <c r="D54" s="9" t="s">
        <v>6</v>
      </c>
      <c r="E54" s="9" t="s">
        <v>263</v>
      </c>
      <c r="F54" s="5">
        <v>58.72</v>
      </c>
    </row>
    <row r="55">
      <c r="A55" s="23" t="s">
        <v>23</v>
      </c>
      <c r="B55" s="23" t="s">
        <v>379</v>
      </c>
      <c r="C55" s="7">
        <v>2015.0</v>
      </c>
      <c r="D55" s="9" t="s">
        <v>6</v>
      </c>
      <c r="E55" s="9" t="s">
        <v>263</v>
      </c>
      <c r="F55" s="5">
        <v>36.36</v>
      </c>
    </row>
    <row r="56">
      <c r="A56" s="23" t="s">
        <v>24</v>
      </c>
      <c r="B56" s="23" t="s">
        <v>386</v>
      </c>
      <c r="C56" s="7">
        <v>2015.0</v>
      </c>
      <c r="D56" s="9" t="s">
        <v>6</v>
      </c>
      <c r="E56" s="9" t="s">
        <v>263</v>
      </c>
      <c r="F56" s="5">
        <v>41.73</v>
      </c>
    </row>
    <row r="57">
      <c r="A57" s="23" t="s">
        <v>25</v>
      </c>
      <c r="B57" s="23" t="s">
        <v>406</v>
      </c>
      <c r="C57" s="7">
        <v>2015.0</v>
      </c>
      <c r="D57" s="9" t="s">
        <v>6</v>
      </c>
      <c r="E57" s="9" t="s">
        <v>263</v>
      </c>
      <c r="F57" s="5">
        <v>57.52</v>
      </c>
    </row>
    <row r="58">
      <c r="A58" s="23" t="s">
        <v>26</v>
      </c>
      <c r="B58" s="23" t="s">
        <v>392</v>
      </c>
      <c r="C58" s="7">
        <v>2015.0</v>
      </c>
      <c r="D58" s="9" t="s">
        <v>6</v>
      </c>
      <c r="E58" s="9" t="s">
        <v>263</v>
      </c>
      <c r="F58" s="5">
        <v>39.92</v>
      </c>
    </row>
    <row r="59">
      <c r="A59" s="23" t="s">
        <v>27</v>
      </c>
      <c r="B59" s="23" t="s">
        <v>389</v>
      </c>
      <c r="C59" s="7">
        <v>2015.0</v>
      </c>
      <c r="D59" s="9" t="s">
        <v>6</v>
      </c>
      <c r="E59" s="9" t="s">
        <v>263</v>
      </c>
      <c r="F59" s="5">
        <v>57.4</v>
      </c>
    </row>
    <row r="60">
      <c r="A60" s="23" t="s">
        <v>28</v>
      </c>
      <c r="B60" s="23" t="s">
        <v>391</v>
      </c>
      <c r="C60" s="7">
        <v>2015.0</v>
      </c>
      <c r="D60" s="9" t="s">
        <v>6</v>
      </c>
      <c r="E60" s="9" t="s">
        <v>263</v>
      </c>
      <c r="F60" s="5">
        <v>38.47</v>
      </c>
    </row>
    <row r="61">
      <c r="A61" s="23" t="s">
        <v>29</v>
      </c>
      <c r="B61" s="23" t="s">
        <v>396</v>
      </c>
      <c r="C61" s="7">
        <v>2015.0</v>
      </c>
      <c r="D61" s="9" t="s">
        <v>6</v>
      </c>
      <c r="E61" s="9" t="s">
        <v>263</v>
      </c>
      <c r="F61" s="5">
        <v>51.97</v>
      </c>
    </row>
    <row r="62">
      <c r="A62" s="23" t="s">
        <v>30</v>
      </c>
      <c r="B62" s="23" t="s">
        <v>376</v>
      </c>
      <c r="C62" s="7">
        <v>2015.0</v>
      </c>
      <c r="D62" s="9" t="s">
        <v>6</v>
      </c>
      <c r="E62" s="9" t="s">
        <v>263</v>
      </c>
      <c r="F62" s="5">
        <v>57.04</v>
      </c>
    </row>
    <row r="63">
      <c r="A63" s="23" t="s">
        <v>31</v>
      </c>
      <c r="B63" s="23" t="s">
        <v>407</v>
      </c>
      <c r="C63" s="7">
        <v>2015.0</v>
      </c>
      <c r="D63" s="9" t="s">
        <v>6</v>
      </c>
      <c r="E63" s="9" t="s">
        <v>263</v>
      </c>
      <c r="F63" s="5">
        <v>45.1</v>
      </c>
    </row>
    <row r="64">
      <c r="A64" s="23" t="s">
        <v>32</v>
      </c>
      <c r="B64" s="23" t="s">
        <v>381</v>
      </c>
      <c r="C64" s="7">
        <v>2015.0</v>
      </c>
      <c r="D64" s="9" t="s">
        <v>6</v>
      </c>
      <c r="E64" s="9" t="s">
        <v>263</v>
      </c>
      <c r="F64" s="5">
        <v>39.38</v>
      </c>
    </row>
    <row r="65">
      <c r="A65" s="23" t="s">
        <v>33</v>
      </c>
      <c r="B65" s="23" t="s">
        <v>390</v>
      </c>
      <c r="C65" s="7">
        <v>2015.0</v>
      </c>
      <c r="D65" s="9" t="s">
        <v>6</v>
      </c>
      <c r="E65" s="9" t="s">
        <v>263</v>
      </c>
      <c r="F65" s="5">
        <v>46.03</v>
      </c>
    </row>
    <row r="66">
      <c r="A66" s="23" t="s">
        <v>34</v>
      </c>
      <c r="B66" s="23" t="s">
        <v>398</v>
      </c>
      <c r="C66" s="7">
        <v>2015.0</v>
      </c>
      <c r="D66" s="9" t="s">
        <v>6</v>
      </c>
      <c r="E66" s="9" t="s">
        <v>263</v>
      </c>
      <c r="F66" s="5">
        <v>70.86</v>
      </c>
    </row>
    <row r="67">
      <c r="A67" s="23" t="s">
        <v>35</v>
      </c>
      <c r="B67" s="23" t="s">
        <v>399</v>
      </c>
      <c r="C67" s="7">
        <v>2015.0</v>
      </c>
      <c r="D67" s="9" t="s">
        <v>6</v>
      </c>
      <c r="E67" s="9" t="s">
        <v>263</v>
      </c>
      <c r="F67" s="5">
        <v>45.51</v>
      </c>
    </row>
    <row r="68">
      <c r="A68" s="49" t="s">
        <v>3</v>
      </c>
      <c r="B68" s="23" t="s">
        <v>400</v>
      </c>
      <c r="C68" s="7">
        <v>2021.0</v>
      </c>
      <c r="D68" s="9" t="s">
        <v>6</v>
      </c>
      <c r="E68" s="9" t="s">
        <v>263</v>
      </c>
      <c r="F68" s="7">
        <v>52.6759</v>
      </c>
    </row>
    <row r="69">
      <c r="A69" s="49" t="s">
        <v>4</v>
      </c>
      <c r="B69" s="23" t="s">
        <v>378</v>
      </c>
      <c r="C69" s="7">
        <v>2021.0</v>
      </c>
      <c r="D69" s="9" t="s">
        <v>6</v>
      </c>
      <c r="E69" s="9" t="s">
        <v>263</v>
      </c>
      <c r="F69" s="35">
        <v>50.529</v>
      </c>
    </row>
    <row r="70">
      <c r="A70" s="23" t="s">
        <v>5</v>
      </c>
      <c r="B70" s="23" t="s">
        <v>384</v>
      </c>
      <c r="C70" s="7">
        <v>2021.0</v>
      </c>
      <c r="D70" s="9" t="s">
        <v>6</v>
      </c>
      <c r="E70" s="9" t="s">
        <v>263</v>
      </c>
      <c r="F70" s="35">
        <v>38.4756</v>
      </c>
    </row>
    <row r="71">
      <c r="A71" s="23" t="s">
        <v>6</v>
      </c>
      <c r="B71" s="23" t="s">
        <v>394</v>
      </c>
      <c r="C71" s="7">
        <v>2021.0</v>
      </c>
      <c r="D71" s="9" t="s">
        <v>6</v>
      </c>
      <c r="E71" s="9" t="s">
        <v>263</v>
      </c>
      <c r="F71" s="35">
        <v>49.8326</v>
      </c>
    </row>
    <row r="72">
      <c r="A72" s="23" t="s">
        <v>7</v>
      </c>
      <c r="B72" s="23" t="s">
        <v>385</v>
      </c>
      <c r="C72" s="7">
        <v>2021.0</v>
      </c>
      <c r="D72" s="9" t="s">
        <v>6</v>
      </c>
      <c r="E72" s="9" t="s">
        <v>263</v>
      </c>
      <c r="F72" s="35">
        <v>63.4698</v>
      </c>
    </row>
    <row r="73">
      <c r="A73" s="23" t="s">
        <v>8</v>
      </c>
      <c r="B73" s="23" t="s">
        <v>405</v>
      </c>
      <c r="C73" s="7">
        <v>2021.0</v>
      </c>
      <c r="D73" s="9" t="s">
        <v>6</v>
      </c>
      <c r="E73" s="9" t="s">
        <v>263</v>
      </c>
      <c r="F73" s="35">
        <v>57.8167</v>
      </c>
    </row>
    <row r="74">
      <c r="A74" s="23" t="s">
        <v>9</v>
      </c>
      <c r="B74" s="23" t="s">
        <v>397</v>
      </c>
      <c r="C74" s="7">
        <v>2021.0</v>
      </c>
      <c r="D74" s="9" t="s">
        <v>6</v>
      </c>
      <c r="E74" s="9" t="s">
        <v>263</v>
      </c>
      <c r="F74" s="35">
        <v>53.5117</v>
      </c>
    </row>
    <row r="75">
      <c r="A75" s="23" t="s">
        <v>10</v>
      </c>
      <c r="B75" s="23" t="s">
        <v>388</v>
      </c>
      <c r="C75" s="7">
        <v>2021.0</v>
      </c>
      <c r="D75" s="9" t="s">
        <v>6</v>
      </c>
      <c r="E75" s="9" t="s">
        <v>263</v>
      </c>
      <c r="F75" s="35">
        <v>61.3372</v>
      </c>
    </row>
    <row r="76">
      <c r="A76" s="23" t="s">
        <v>11</v>
      </c>
      <c r="B76" s="23" t="s">
        <v>402</v>
      </c>
      <c r="C76" s="7">
        <v>2021.0</v>
      </c>
      <c r="D76" s="9" t="s">
        <v>6</v>
      </c>
      <c r="E76" s="9" t="s">
        <v>263</v>
      </c>
      <c r="F76" s="35">
        <v>46.7309</v>
      </c>
    </row>
    <row r="77">
      <c r="A77" s="23" t="s">
        <v>12</v>
      </c>
      <c r="B77" s="23" t="s">
        <v>401</v>
      </c>
      <c r="C77" s="7">
        <v>2021.0</v>
      </c>
      <c r="D77" s="9" t="s">
        <v>6</v>
      </c>
      <c r="E77" s="9" t="s">
        <v>263</v>
      </c>
      <c r="F77" s="35">
        <v>52.2557</v>
      </c>
    </row>
    <row r="78">
      <c r="A78" s="23" t="s">
        <v>13</v>
      </c>
      <c r="B78" s="23" t="s">
        <v>403</v>
      </c>
      <c r="C78" s="7">
        <v>2021.0</v>
      </c>
      <c r="D78" s="9" t="s">
        <v>6</v>
      </c>
      <c r="E78" s="9" t="s">
        <v>263</v>
      </c>
      <c r="F78" s="35">
        <v>43.0638</v>
      </c>
    </row>
    <row r="79">
      <c r="A79" s="23" t="s">
        <v>14</v>
      </c>
      <c r="B79" s="23" t="s">
        <v>395</v>
      </c>
      <c r="C79" s="7">
        <v>2021.0</v>
      </c>
      <c r="D79" s="9" t="s">
        <v>6</v>
      </c>
      <c r="E79" s="9" t="s">
        <v>263</v>
      </c>
      <c r="F79" s="35">
        <v>44.2164</v>
      </c>
    </row>
    <row r="80">
      <c r="A80" s="23" t="s">
        <v>15</v>
      </c>
      <c r="B80" s="23" t="s">
        <v>377</v>
      </c>
      <c r="C80" s="7">
        <v>2021.0</v>
      </c>
      <c r="D80" s="9" t="s">
        <v>6</v>
      </c>
      <c r="E80" s="9" t="s">
        <v>263</v>
      </c>
      <c r="F80" s="35">
        <v>57.8325</v>
      </c>
    </row>
    <row r="81">
      <c r="A81" s="23" t="s">
        <v>16</v>
      </c>
      <c r="B81" s="23" t="s">
        <v>382</v>
      </c>
      <c r="C81" s="7">
        <v>2021.0</v>
      </c>
      <c r="D81" s="9" t="s">
        <v>6</v>
      </c>
      <c r="E81" s="9" t="s">
        <v>263</v>
      </c>
      <c r="F81" s="35">
        <v>46.7496</v>
      </c>
    </row>
    <row r="82">
      <c r="A82" s="23" t="s">
        <v>17</v>
      </c>
      <c r="B82" s="23" t="s">
        <v>404</v>
      </c>
      <c r="C82" s="7">
        <v>2021.0</v>
      </c>
      <c r="D82" s="9" t="s">
        <v>6</v>
      </c>
      <c r="E82" s="9" t="s">
        <v>263</v>
      </c>
      <c r="F82" s="35">
        <v>48.3019</v>
      </c>
    </row>
    <row r="83">
      <c r="A83" s="23" t="s">
        <v>18</v>
      </c>
      <c r="B83" s="23" t="s">
        <v>383</v>
      </c>
      <c r="C83" s="7">
        <v>2021.0</v>
      </c>
      <c r="D83" s="9" t="s">
        <v>6</v>
      </c>
      <c r="E83" s="9" t="s">
        <v>263</v>
      </c>
      <c r="F83" s="35">
        <v>54.3003</v>
      </c>
    </row>
    <row r="84">
      <c r="A84" s="23" t="s">
        <v>19</v>
      </c>
      <c r="B84" s="23" t="s">
        <v>380</v>
      </c>
      <c r="C84" s="7">
        <v>2021.0</v>
      </c>
      <c r="D84" s="9" t="s">
        <v>6</v>
      </c>
      <c r="E84" s="9" t="s">
        <v>263</v>
      </c>
      <c r="F84" s="35">
        <v>49.6957</v>
      </c>
    </row>
    <row r="85">
      <c r="A85" s="23" t="s">
        <v>20</v>
      </c>
      <c r="B85" s="23" t="s">
        <v>387</v>
      </c>
      <c r="C85" s="7">
        <v>2021.0</v>
      </c>
      <c r="D85" s="9" t="s">
        <v>6</v>
      </c>
      <c r="E85" s="9" t="s">
        <v>263</v>
      </c>
      <c r="F85" s="35">
        <v>53.2058</v>
      </c>
    </row>
    <row r="86">
      <c r="A86" s="23" t="s">
        <v>21</v>
      </c>
      <c r="B86" s="23" t="s">
        <v>393</v>
      </c>
      <c r="C86" s="7">
        <v>2021.0</v>
      </c>
      <c r="D86" s="9" t="s">
        <v>6</v>
      </c>
      <c r="E86" s="9" t="s">
        <v>263</v>
      </c>
      <c r="F86" s="35">
        <v>53.4817</v>
      </c>
    </row>
    <row r="87">
      <c r="A87" s="23" t="s">
        <v>22</v>
      </c>
      <c r="B87" s="23" t="s">
        <v>408</v>
      </c>
      <c r="C87" s="7">
        <v>2021.0</v>
      </c>
      <c r="D87" s="9" t="s">
        <v>6</v>
      </c>
      <c r="E87" s="9" t="s">
        <v>263</v>
      </c>
      <c r="F87" s="35">
        <v>51.1829</v>
      </c>
    </row>
    <row r="88">
      <c r="A88" s="23" t="s">
        <v>23</v>
      </c>
      <c r="B88" s="23" t="s">
        <v>379</v>
      </c>
      <c r="C88" s="7">
        <v>2021.0</v>
      </c>
      <c r="D88" s="9" t="s">
        <v>6</v>
      </c>
      <c r="E88" s="9" t="s">
        <v>263</v>
      </c>
      <c r="F88" s="35">
        <v>56.6294</v>
      </c>
    </row>
    <row r="89">
      <c r="A89" s="23" t="s">
        <v>24</v>
      </c>
      <c r="B89" s="23" t="s">
        <v>386</v>
      </c>
      <c r="C89" s="7">
        <v>2021.0</v>
      </c>
      <c r="D89" s="9" t="s">
        <v>6</v>
      </c>
      <c r="E89" s="9" t="s">
        <v>263</v>
      </c>
      <c r="F89" s="35">
        <v>56.2305</v>
      </c>
    </row>
    <row r="90">
      <c r="A90" s="23" t="s">
        <v>25</v>
      </c>
      <c r="B90" s="23" t="s">
        <v>406</v>
      </c>
      <c r="C90" s="7">
        <v>2021.0</v>
      </c>
      <c r="D90" s="9" t="s">
        <v>6</v>
      </c>
      <c r="E90" s="9" t="s">
        <v>263</v>
      </c>
      <c r="F90" s="35">
        <v>52.1333</v>
      </c>
    </row>
    <row r="91">
      <c r="A91" s="23" t="s">
        <v>26</v>
      </c>
      <c r="B91" s="23" t="s">
        <v>392</v>
      </c>
      <c r="C91" s="7">
        <v>2021.0</v>
      </c>
      <c r="D91" s="9" t="s">
        <v>6</v>
      </c>
      <c r="E91" s="9" t="s">
        <v>263</v>
      </c>
      <c r="F91" s="35">
        <v>44.4447</v>
      </c>
    </row>
    <row r="92">
      <c r="A92" s="23" t="s">
        <v>27</v>
      </c>
      <c r="B92" s="23" t="s">
        <v>389</v>
      </c>
      <c r="C92" s="7">
        <v>2021.0</v>
      </c>
      <c r="D92" s="9" t="s">
        <v>6</v>
      </c>
      <c r="E92" s="9" t="s">
        <v>263</v>
      </c>
      <c r="F92" s="35">
        <v>58.9822</v>
      </c>
    </row>
    <row r="93">
      <c r="A93" s="23" t="s">
        <v>28</v>
      </c>
      <c r="B93" s="23" t="s">
        <v>391</v>
      </c>
      <c r="C93" s="7">
        <v>2021.0</v>
      </c>
      <c r="D93" s="9" t="s">
        <v>6</v>
      </c>
      <c r="E93" s="9" t="s">
        <v>263</v>
      </c>
      <c r="F93" s="35">
        <v>49.1185</v>
      </c>
    </row>
    <row r="94">
      <c r="A94" s="23" t="s">
        <v>29</v>
      </c>
      <c r="B94" s="23" t="s">
        <v>396</v>
      </c>
      <c r="C94" s="7">
        <v>2021.0</v>
      </c>
      <c r="D94" s="9" t="s">
        <v>6</v>
      </c>
      <c r="E94" s="9" t="s">
        <v>263</v>
      </c>
      <c r="F94" s="35">
        <v>43.8186</v>
      </c>
    </row>
    <row r="95">
      <c r="A95" s="23" t="s">
        <v>30</v>
      </c>
      <c r="B95" s="23" t="s">
        <v>376</v>
      </c>
      <c r="C95" s="7">
        <v>2021.0</v>
      </c>
      <c r="D95" s="9" t="s">
        <v>6</v>
      </c>
      <c r="E95" s="9" t="s">
        <v>263</v>
      </c>
      <c r="F95" s="35">
        <v>53.4599</v>
      </c>
    </row>
    <row r="96">
      <c r="A96" s="23" t="s">
        <v>31</v>
      </c>
      <c r="B96" s="23" t="s">
        <v>407</v>
      </c>
      <c r="C96" s="7">
        <v>2021.0</v>
      </c>
      <c r="D96" s="9" t="s">
        <v>6</v>
      </c>
      <c r="E96" s="9" t="s">
        <v>263</v>
      </c>
      <c r="F96" s="35">
        <v>52.682</v>
      </c>
    </row>
    <row r="97">
      <c r="A97" s="23" t="s">
        <v>32</v>
      </c>
      <c r="B97" s="23" t="s">
        <v>381</v>
      </c>
      <c r="C97" s="7">
        <v>2021.0</v>
      </c>
      <c r="D97" s="9" t="s">
        <v>6</v>
      </c>
      <c r="E97" s="9" t="s">
        <v>263</v>
      </c>
      <c r="F97" s="35">
        <v>66.4852</v>
      </c>
    </row>
    <row r="98">
      <c r="A98" s="23" t="s">
        <v>33</v>
      </c>
      <c r="B98" s="23" t="s">
        <v>390</v>
      </c>
      <c r="C98" s="7">
        <v>2021.0</v>
      </c>
      <c r="D98" s="9" t="s">
        <v>6</v>
      </c>
      <c r="E98" s="9" t="s">
        <v>263</v>
      </c>
      <c r="F98" s="35">
        <v>60.3918</v>
      </c>
    </row>
    <row r="99">
      <c r="A99" s="23" t="s">
        <v>34</v>
      </c>
      <c r="B99" s="23" t="s">
        <v>398</v>
      </c>
      <c r="C99" s="7">
        <v>2021.0</v>
      </c>
      <c r="D99" s="9" t="s">
        <v>6</v>
      </c>
      <c r="E99" s="9" t="s">
        <v>263</v>
      </c>
      <c r="F99" s="35">
        <v>63.8216</v>
      </c>
    </row>
    <row r="100">
      <c r="A100" s="23" t="s">
        <v>35</v>
      </c>
      <c r="B100" s="23" t="s">
        <v>399</v>
      </c>
      <c r="C100" s="7">
        <v>2021.0</v>
      </c>
      <c r="D100" s="9" t="s">
        <v>6</v>
      </c>
      <c r="E100" s="9" t="s">
        <v>263</v>
      </c>
      <c r="F100" s="35">
        <v>57.275</v>
      </c>
    </row>
  </sheetData>
  <autoFilter ref="$A$1:$F$100"/>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1" t="s">
        <v>1</v>
      </c>
      <c r="B1" s="31" t="s">
        <v>374</v>
      </c>
      <c r="C1" s="31" t="s">
        <v>0</v>
      </c>
      <c r="D1" s="31" t="s">
        <v>37</v>
      </c>
      <c r="E1" s="31" t="s">
        <v>39</v>
      </c>
      <c r="F1" s="31" t="s">
        <v>375</v>
      </c>
      <c r="G1" s="32"/>
    </row>
    <row r="2" hidden="1">
      <c r="A2" s="31" t="s">
        <v>3</v>
      </c>
      <c r="B2" s="31" t="s">
        <v>400</v>
      </c>
      <c r="C2" s="31" t="s">
        <v>409</v>
      </c>
      <c r="D2" s="31" t="s">
        <v>4</v>
      </c>
      <c r="E2" s="31" t="s">
        <v>5</v>
      </c>
      <c r="F2" s="33" t="s">
        <v>410</v>
      </c>
      <c r="G2" s="32"/>
    </row>
    <row r="3" hidden="1">
      <c r="A3" s="31" t="s">
        <v>3</v>
      </c>
      <c r="B3" s="31" t="s">
        <v>400</v>
      </c>
      <c r="C3" s="31" t="s">
        <v>411</v>
      </c>
      <c r="D3" s="31" t="s">
        <v>4</v>
      </c>
      <c r="E3" s="31" t="s">
        <v>5</v>
      </c>
      <c r="F3" s="33" t="s">
        <v>412</v>
      </c>
      <c r="G3" s="32"/>
    </row>
    <row r="4" hidden="1">
      <c r="A4" s="31" t="s">
        <v>3</v>
      </c>
      <c r="B4" s="31" t="s">
        <v>400</v>
      </c>
      <c r="C4" s="31" t="s">
        <v>413</v>
      </c>
      <c r="D4" s="31" t="s">
        <v>4</v>
      </c>
      <c r="E4" s="31" t="s">
        <v>5</v>
      </c>
      <c r="F4" s="33" t="s">
        <v>414</v>
      </c>
      <c r="G4" s="32"/>
    </row>
    <row r="5" hidden="1">
      <c r="A5" s="31" t="s">
        <v>3</v>
      </c>
      <c r="B5" s="31" t="s">
        <v>400</v>
      </c>
      <c r="C5" s="31" t="s">
        <v>415</v>
      </c>
      <c r="D5" s="31" t="s">
        <v>4</v>
      </c>
      <c r="E5" s="31" t="s">
        <v>5</v>
      </c>
      <c r="F5" s="33" t="s">
        <v>416</v>
      </c>
      <c r="G5" s="32"/>
    </row>
    <row r="6" hidden="1">
      <c r="A6" s="31" t="s">
        <v>3</v>
      </c>
      <c r="B6" s="31" t="s">
        <v>400</v>
      </c>
      <c r="C6" s="31" t="s">
        <v>417</v>
      </c>
      <c r="D6" s="31" t="s">
        <v>4</v>
      </c>
      <c r="E6" s="31" t="s">
        <v>5</v>
      </c>
      <c r="F6" s="33" t="s">
        <v>418</v>
      </c>
      <c r="G6" s="32"/>
    </row>
    <row r="7" hidden="1">
      <c r="A7" s="31" t="s">
        <v>3</v>
      </c>
      <c r="B7" s="31" t="s">
        <v>400</v>
      </c>
      <c r="C7" s="31" t="s">
        <v>419</v>
      </c>
      <c r="D7" s="31" t="s">
        <v>4</v>
      </c>
      <c r="E7" s="31" t="s">
        <v>5</v>
      </c>
      <c r="F7" s="33" t="s">
        <v>420</v>
      </c>
      <c r="G7" s="32"/>
    </row>
    <row r="8" hidden="1">
      <c r="A8" s="31" t="s">
        <v>3</v>
      </c>
      <c r="B8" s="31" t="s">
        <v>400</v>
      </c>
      <c r="C8" s="31" t="s">
        <v>421</v>
      </c>
      <c r="D8" s="31" t="s">
        <v>4</v>
      </c>
      <c r="E8" s="31" t="s">
        <v>5</v>
      </c>
      <c r="F8" s="33" t="s">
        <v>422</v>
      </c>
      <c r="G8" s="32"/>
    </row>
    <row r="9" hidden="1">
      <c r="A9" s="31" t="s">
        <v>3</v>
      </c>
      <c r="B9" s="31" t="s">
        <v>400</v>
      </c>
      <c r="C9" s="31" t="s">
        <v>423</v>
      </c>
      <c r="D9" s="31" t="s">
        <v>4</v>
      </c>
      <c r="E9" s="31" t="s">
        <v>5</v>
      </c>
      <c r="F9" s="33" t="s">
        <v>424</v>
      </c>
      <c r="G9" s="32"/>
    </row>
    <row r="10" hidden="1">
      <c r="A10" s="31" t="s">
        <v>3</v>
      </c>
      <c r="B10" s="31" t="s">
        <v>400</v>
      </c>
      <c r="C10" s="31" t="s">
        <v>425</v>
      </c>
      <c r="D10" s="31" t="s">
        <v>4</v>
      </c>
      <c r="E10" s="31" t="s">
        <v>5</v>
      </c>
      <c r="F10" s="33" t="s">
        <v>426</v>
      </c>
      <c r="G10" s="32"/>
    </row>
    <row r="11" hidden="1">
      <c r="A11" s="31" t="s">
        <v>3</v>
      </c>
      <c r="B11" s="31" t="s">
        <v>400</v>
      </c>
      <c r="C11" s="31" t="s">
        <v>427</v>
      </c>
      <c r="D11" s="31" t="s">
        <v>4</v>
      </c>
      <c r="E11" s="31" t="s">
        <v>5</v>
      </c>
      <c r="F11" s="33" t="s">
        <v>428</v>
      </c>
      <c r="G11" s="32"/>
    </row>
    <row r="12" hidden="1">
      <c r="A12" s="31" t="s">
        <v>3</v>
      </c>
      <c r="B12" s="31" t="s">
        <v>400</v>
      </c>
      <c r="C12" s="31" t="s">
        <v>429</v>
      </c>
      <c r="D12" s="31" t="s">
        <v>4</v>
      </c>
      <c r="E12" s="31" t="s">
        <v>5</v>
      </c>
      <c r="F12" s="33" t="s">
        <v>430</v>
      </c>
      <c r="G12" s="32"/>
    </row>
    <row r="13" hidden="1">
      <c r="A13" s="31" t="s">
        <v>3</v>
      </c>
      <c r="B13" s="31" t="s">
        <v>400</v>
      </c>
      <c r="C13" s="31" t="s">
        <v>323</v>
      </c>
      <c r="D13" s="31" t="s">
        <v>4</v>
      </c>
      <c r="E13" s="31" t="s">
        <v>5</v>
      </c>
      <c r="F13" s="33" t="s">
        <v>431</v>
      </c>
      <c r="G13" s="32"/>
    </row>
    <row r="14" hidden="1">
      <c r="A14" s="31" t="s">
        <v>3</v>
      </c>
      <c r="B14" s="31" t="s">
        <v>400</v>
      </c>
      <c r="C14" s="31" t="s">
        <v>432</v>
      </c>
      <c r="D14" s="31" t="s">
        <v>4</v>
      </c>
      <c r="E14" s="31" t="s">
        <v>5</v>
      </c>
      <c r="F14" s="33" t="s">
        <v>433</v>
      </c>
      <c r="G14" s="32"/>
    </row>
    <row r="15" hidden="1">
      <c r="A15" s="31" t="s">
        <v>3</v>
      </c>
      <c r="B15" s="31" t="s">
        <v>400</v>
      </c>
      <c r="C15" s="31" t="s">
        <v>434</v>
      </c>
      <c r="D15" s="31" t="s">
        <v>4</v>
      </c>
      <c r="E15" s="31" t="s">
        <v>5</v>
      </c>
      <c r="F15" s="33" t="s">
        <v>435</v>
      </c>
      <c r="G15" s="32"/>
    </row>
    <row r="16" hidden="1">
      <c r="A16" s="31" t="s">
        <v>3</v>
      </c>
      <c r="B16" s="31" t="s">
        <v>400</v>
      </c>
      <c r="C16" s="31" t="s">
        <v>436</v>
      </c>
      <c r="D16" s="31" t="s">
        <v>4</v>
      </c>
      <c r="E16" s="31" t="s">
        <v>5</v>
      </c>
      <c r="F16" s="33" t="s">
        <v>437</v>
      </c>
      <c r="G16" s="32"/>
    </row>
    <row r="17" hidden="1">
      <c r="A17" s="31" t="s">
        <v>3</v>
      </c>
      <c r="B17" s="31" t="s">
        <v>400</v>
      </c>
      <c r="C17" s="31" t="s">
        <v>438</v>
      </c>
      <c r="D17" s="31" t="s">
        <v>4</v>
      </c>
      <c r="E17" s="31" t="s">
        <v>5</v>
      </c>
      <c r="F17" s="33" t="s">
        <v>439</v>
      </c>
      <c r="G17" s="32"/>
    </row>
    <row r="18" hidden="1">
      <c r="A18" s="31" t="s">
        <v>3</v>
      </c>
      <c r="B18" s="31" t="s">
        <v>400</v>
      </c>
      <c r="C18" s="31" t="s">
        <v>440</v>
      </c>
      <c r="D18" s="31" t="s">
        <v>4</v>
      </c>
      <c r="E18" s="31" t="s">
        <v>5</v>
      </c>
      <c r="F18" s="33" t="s">
        <v>441</v>
      </c>
      <c r="G18" s="32"/>
    </row>
    <row r="19" hidden="1">
      <c r="A19" s="31" t="s">
        <v>3</v>
      </c>
      <c r="B19" s="31" t="s">
        <v>400</v>
      </c>
      <c r="C19" s="31" t="s">
        <v>442</v>
      </c>
      <c r="D19" s="31" t="s">
        <v>4</v>
      </c>
      <c r="E19" s="31" t="s">
        <v>5</v>
      </c>
      <c r="F19" s="33" t="s">
        <v>443</v>
      </c>
      <c r="G19" s="32"/>
    </row>
    <row r="20">
      <c r="A20" s="31" t="s">
        <v>3</v>
      </c>
      <c r="B20" s="31" t="s">
        <v>400</v>
      </c>
      <c r="C20" s="31" t="s">
        <v>444</v>
      </c>
      <c r="D20" s="31" t="s">
        <v>4</v>
      </c>
      <c r="E20" s="31" t="s">
        <v>5</v>
      </c>
      <c r="F20" s="33" t="s">
        <v>445</v>
      </c>
      <c r="G20" s="32"/>
    </row>
    <row r="21">
      <c r="A21" s="31" t="s">
        <v>3</v>
      </c>
      <c r="B21" s="31" t="s">
        <v>400</v>
      </c>
      <c r="C21" s="31" t="s">
        <v>446</v>
      </c>
      <c r="D21" s="31" t="s">
        <v>4</v>
      </c>
      <c r="E21" s="31" t="s">
        <v>5</v>
      </c>
      <c r="F21" s="33" t="s">
        <v>447</v>
      </c>
      <c r="G21" s="32"/>
    </row>
    <row r="22">
      <c r="A22" s="31" t="s">
        <v>3</v>
      </c>
      <c r="B22" s="31" t="s">
        <v>400</v>
      </c>
      <c r="C22" s="31" t="s">
        <v>448</v>
      </c>
      <c r="D22" s="31" t="s">
        <v>4</v>
      </c>
      <c r="E22" s="31" t="s">
        <v>5</v>
      </c>
      <c r="F22" s="33" t="s">
        <v>449</v>
      </c>
      <c r="G22" s="32"/>
    </row>
    <row r="23" hidden="1">
      <c r="A23" s="31" t="s">
        <v>4</v>
      </c>
      <c r="B23" s="31" t="s">
        <v>378</v>
      </c>
      <c r="C23" s="31" t="s">
        <v>409</v>
      </c>
      <c r="D23" s="31" t="s">
        <v>4</v>
      </c>
      <c r="E23" s="31" t="s">
        <v>5</v>
      </c>
      <c r="F23" s="33" t="s">
        <v>450</v>
      </c>
      <c r="G23" s="32"/>
    </row>
    <row r="24" hidden="1">
      <c r="A24" s="31" t="s">
        <v>4</v>
      </c>
      <c r="B24" s="31" t="s">
        <v>378</v>
      </c>
      <c r="C24" s="31" t="s">
        <v>411</v>
      </c>
      <c r="D24" s="31" t="s">
        <v>4</v>
      </c>
      <c r="E24" s="31" t="s">
        <v>5</v>
      </c>
      <c r="F24" s="33" t="s">
        <v>451</v>
      </c>
      <c r="G24" s="32"/>
    </row>
    <row r="25" hidden="1">
      <c r="A25" s="31" t="s">
        <v>4</v>
      </c>
      <c r="B25" s="31" t="s">
        <v>378</v>
      </c>
      <c r="C25" s="31" t="s">
        <v>413</v>
      </c>
      <c r="D25" s="31" t="s">
        <v>4</v>
      </c>
      <c r="E25" s="31" t="s">
        <v>5</v>
      </c>
      <c r="F25" s="33" t="s">
        <v>452</v>
      </c>
      <c r="G25" s="32"/>
    </row>
    <row r="26" hidden="1">
      <c r="A26" s="31" t="s">
        <v>4</v>
      </c>
      <c r="B26" s="31" t="s">
        <v>378</v>
      </c>
      <c r="C26" s="31" t="s">
        <v>415</v>
      </c>
      <c r="D26" s="31" t="s">
        <v>4</v>
      </c>
      <c r="E26" s="31" t="s">
        <v>5</v>
      </c>
      <c r="F26" s="33" t="s">
        <v>453</v>
      </c>
      <c r="G26" s="32"/>
    </row>
    <row r="27" hidden="1">
      <c r="A27" s="31" t="s">
        <v>4</v>
      </c>
      <c r="B27" s="31" t="s">
        <v>378</v>
      </c>
      <c r="C27" s="31" t="s">
        <v>417</v>
      </c>
      <c r="D27" s="31" t="s">
        <v>4</v>
      </c>
      <c r="E27" s="31" t="s">
        <v>5</v>
      </c>
      <c r="F27" s="33" t="s">
        <v>454</v>
      </c>
      <c r="G27" s="32"/>
    </row>
    <row r="28" hidden="1">
      <c r="A28" s="31" t="s">
        <v>4</v>
      </c>
      <c r="B28" s="31" t="s">
        <v>378</v>
      </c>
      <c r="C28" s="31" t="s">
        <v>419</v>
      </c>
      <c r="D28" s="31" t="s">
        <v>4</v>
      </c>
      <c r="E28" s="31" t="s">
        <v>5</v>
      </c>
      <c r="F28" s="33" t="s">
        <v>455</v>
      </c>
      <c r="G28" s="32"/>
    </row>
    <row r="29" hidden="1">
      <c r="A29" s="31" t="s">
        <v>4</v>
      </c>
      <c r="B29" s="31" t="s">
        <v>378</v>
      </c>
      <c r="C29" s="31" t="s">
        <v>421</v>
      </c>
      <c r="D29" s="31" t="s">
        <v>4</v>
      </c>
      <c r="E29" s="31" t="s">
        <v>5</v>
      </c>
      <c r="F29" s="33" t="s">
        <v>456</v>
      </c>
      <c r="G29" s="32"/>
    </row>
    <row r="30" hidden="1">
      <c r="A30" s="31" t="s">
        <v>4</v>
      </c>
      <c r="B30" s="31" t="s">
        <v>378</v>
      </c>
      <c r="C30" s="31" t="s">
        <v>423</v>
      </c>
      <c r="D30" s="31" t="s">
        <v>4</v>
      </c>
      <c r="E30" s="31" t="s">
        <v>5</v>
      </c>
      <c r="F30" s="33" t="s">
        <v>457</v>
      </c>
      <c r="G30" s="32"/>
    </row>
    <row r="31" hidden="1">
      <c r="A31" s="31" t="s">
        <v>4</v>
      </c>
      <c r="B31" s="31" t="s">
        <v>378</v>
      </c>
      <c r="C31" s="31" t="s">
        <v>425</v>
      </c>
      <c r="D31" s="31" t="s">
        <v>4</v>
      </c>
      <c r="E31" s="31" t="s">
        <v>5</v>
      </c>
      <c r="F31" s="33" t="s">
        <v>458</v>
      </c>
      <c r="G31" s="32"/>
    </row>
    <row r="32" hidden="1">
      <c r="A32" s="31" t="s">
        <v>4</v>
      </c>
      <c r="B32" s="31" t="s">
        <v>378</v>
      </c>
      <c r="C32" s="31" t="s">
        <v>427</v>
      </c>
      <c r="D32" s="31" t="s">
        <v>4</v>
      </c>
      <c r="E32" s="31" t="s">
        <v>5</v>
      </c>
      <c r="F32" s="33" t="s">
        <v>459</v>
      </c>
      <c r="G32" s="32"/>
    </row>
    <row r="33" hidden="1">
      <c r="A33" s="31" t="s">
        <v>4</v>
      </c>
      <c r="B33" s="31" t="s">
        <v>378</v>
      </c>
      <c r="C33" s="31" t="s">
        <v>429</v>
      </c>
      <c r="D33" s="31" t="s">
        <v>4</v>
      </c>
      <c r="E33" s="31" t="s">
        <v>5</v>
      </c>
      <c r="F33" s="33" t="s">
        <v>460</v>
      </c>
      <c r="G33" s="32"/>
    </row>
    <row r="34" hidden="1">
      <c r="A34" s="31" t="s">
        <v>4</v>
      </c>
      <c r="B34" s="31" t="s">
        <v>378</v>
      </c>
      <c r="C34" s="31" t="s">
        <v>323</v>
      </c>
      <c r="D34" s="31" t="s">
        <v>4</v>
      </c>
      <c r="E34" s="31" t="s">
        <v>5</v>
      </c>
      <c r="F34" s="33" t="s">
        <v>461</v>
      </c>
      <c r="G34" s="32"/>
    </row>
    <row r="35" hidden="1">
      <c r="A35" s="31" t="s">
        <v>4</v>
      </c>
      <c r="B35" s="31" t="s">
        <v>378</v>
      </c>
      <c r="C35" s="31" t="s">
        <v>432</v>
      </c>
      <c r="D35" s="31" t="s">
        <v>4</v>
      </c>
      <c r="E35" s="31" t="s">
        <v>5</v>
      </c>
      <c r="F35" s="33" t="s">
        <v>462</v>
      </c>
      <c r="G35" s="32"/>
    </row>
    <row r="36" hidden="1">
      <c r="A36" s="31" t="s">
        <v>4</v>
      </c>
      <c r="B36" s="31" t="s">
        <v>378</v>
      </c>
      <c r="C36" s="31" t="s">
        <v>434</v>
      </c>
      <c r="D36" s="31" t="s">
        <v>4</v>
      </c>
      <c r="E36" s="31" t="s">
        <v>5</v>
      </c>
      <c r="F36" s="33" t="s">
        <v>463</v>
      </c>
      <c r="G36" s="32"/>
    </row>
    <row r="37" hidden="1">
      <c r="A37" s="31" t="s">
        <v>4</v>
      </c>
      <c r="B37" s="31" t="s">
        <v>378</v>
      </c>
      <c r="C37" s="31" t="s">
        <v>436</v>
      </c>
      <c r="D37" s="31" t="s">
        <v>4</v>
      </c>
      <c r="E37" s="31" t="s">
        <v>5</v>
      </c>
      <c r="F37" s="33" t="s">
        <v>464</v>
      </c>
      <c r="G37" s="32"/>
    </row>
    <row r="38" hidden="1">
      <c r="A38" s="31" t="s">
        <v>4</v>
      </c>
      <c r="B38" s="31" t="s">
        <v>378</v>
      </c>
      <c r="C38" s="31" t="s">
        <v>438</v>
      </c>
      <c r="D38" s="31" t="s">
        <v>4</v>
      </c>
      <c r="E38" s="31" t="s">
        <v>5</v>
      </c>
      <c r="F38" s="33" t="s">
        <v>465</v>
      </c>
      <c r="G38" s="32"/>
    </row>
    <row r="39" hidden="1">
      <c r="A39" s="31" t="s">
        <v>4</v>
      </c>
      <c r="B39" s="31" t="s">
        <v>378</v>
      </c>
      <c r="C39" s="31" t="s">
        <v>440</v>
      </c>
      <c r="D39" s="31" t="s">
        <v>4</v>
      </c>
      <c r="E39" s="31" t="s">
        <v>5</v>
      </c>
      <c r="F39" s="33" t="s">
        <v>466</v>
      </c>
      <c r="G39" s="32"/>
    </row>
    <row r="40" hidden="1">
      <c r="A40" s="31" t="s">
        <v>4</v>
      </c>
      <c r="B40" s="31" t="s">
        <v>378</v>
      </c>
      <c r="C40" s="31" t="s">
        <v>442</v>
      </c>
      <c r="D40" s="31" t="s">
        <v>4</v>
      </c>
      <c r="E40" s="31" t="s">
        <v>5</v>
      </c>
      <c r="F40" s="33" t="s">
        <v>467</v>
      </c>
      <c r="G40" s="32"/>
    </row>
    <row r="41">
      <c r="A41" s="31" t="s">
        <v>4</v>
      </c>
      <c r="B41" s="31" t="s">
        <v>378</v>
      </c>
      <c r="C41" s="31" t="s">
        <v>444</v>
      </c>
      <c r="D41" s="31" t="s">
        <v>4</v>
      </c>
      <c r="E41" s="31" t="s">
        <v>5</v>
      </c>
      <c r="F41" s="33" t="s">
        <v>468</v>
      </c>
      <c r="G41" s="32"/>
    </row>
    <row r="42">
      <c r="A42" s="31" t="s">
        <v>4</v>
      </c>
      <c r="B42" s="31" t="s">
        <v>378</v>
      </c>
      <c r="C42" s="31" t="s">
        <v>446</v>
      </c>
      <c r="D42" s="31" t="s">
        <v>4</v>
      </c>
      <c r="E42" s="31" t="s">
        <v>5</v>
      </c>
      <c r="F42" s="33" t="s">
        <v>469</v>
      </c>
      <c r="G42" s="32"/>
    </row>
    <row r="43">
      <c r="A43" s="31" t="s">
        <v>4</v>
      </c>
      <c r="B43" s="31" t="s">
        <v>378</v>
      </c>
      <c r="C43" s="31" t="s">
        <v>448</v>
      </c>
      <c r="D43" s="31" t="s">
        <v>4</v>
      </c>
      <c r="E43" s="31" t="s">
        <v>5</v>
      </c>
      <c r="F43" s="33" t="s">
        <v>470</v>
      </c>
      <c r="G43" s="32"/>
    </row>
    <row r="44" hidden="1">
      <c r="A44" s="31" t="s">
        <v>5</v>
      </c>
      <c r="B44" s="31" t="s">
        <v>384</v>
      </c>
      <c r="C44" s="31" t="s">
        <v>409</v>
      </c>
      <c r="D44" s="31" t="s">
        <v>4</v>
      </c>
      <c r="E44" s="31" t="s">
        <v>5</v>
      </c>
      <c r="F44" s="33" t="s">
        <v>471</v>
      </c>
      <c r="G44" s="32"/>
    </row>
    <row r="45" hidden="1">
      <c r="A45" s="31" t="s">
        <v>5</v>
      </c>
      <c r="B45" s="31" t="s">
        <v>384</v>
      </c>
      <c r="C45" s="31" t="s">
        <v>411</v>
      </c>
      <c r="D45" s="31" t="s">
        <v>4</v>
      </c>
      <c r="E45" s="31" t="s">
        <v>5</v>
      </c>
      <c r="F45" s="33" t="s">
        <v>472</v>
      </c>
      <c r="G45" s="32"/>
    </row>
    <row r="46" hidden="1">
      <c r="A46" s="31" t="s">
        <v>5</v>
      </c>
      <c r="B46" s="31" t="s">
        <v>384</v>
      </c>
      <c r="C46" s="31" t="s">
        <v>413</v>
      </c>
      <c r="D46" s="31" t="s">
        <v>4</v>
      </c>
      <c r="E46" s="31" t="s">
        <v>5</v>
      </c>
      <c r="F46" s="33" t="s">
        <v>473</v>
      </c>
      <c r="G46" s="32"/>
    </row>
    <row r="47" hidden="1">
      <c r="A47" s="31" t="s">
        <v>5</v>
      </c>
      <c r="B47" s="31" t="s">
        <v>384</v>
      </c>
      <c r="C47" s="31" t="s">
        <v>415</v>
      </c>
      <c r="D47" s="31" t="s">
        <v>4</v>
      </c>
      <c r="E47" s="31" t="s">
        <v>5</v>
      </c>
      <c r="F47" s="33" t="s">
        <v>474</v>
      </c>
      <c r="G47" s="32"/>
    </row>
    <row r="48" hidden="1">
      <c r="A48" s="31" t="s">
        <v>5</v>
      </c>
      <c r="B48" s="31" t="s">
        <v>384</v>
      </c>
      <c r="C48" s="31" t="s">
        <v>417</v>
      </c>
      <c r="D48" s="31" t="s">
        <v>4</v>
      </c>
      <c r="E48" s="31" t="s">
        <v>5</v>
      </c>
      <c r="F48" s="33" t="s">
        <v>475</v>
      </c>
      <c r="G48" s="32"/>
    </row>
    <row r="49" hidden="1">
      <c r="A49" s="31" t="s">
        <v>5</v>
      </c>
      <c r="B49" s="31" t="s">
        <v>384</v>
      </c>
      <c r="C49" s="31" t="s">
        <v>419</v>
      </c>
      <c r="D49" s="31" t="s">
        <v>4</v>
      </c>
      <c r="E49" s="31" t="s">
        <v>5</v>
      </c>
      <c r="F49" s="33" t="s">
        <v>476</v>
      </c>
      <c r="G49" s="32"/>
    </row>
    <row r="50" hidden="1">
      <c r="A50" s="31" t="s">
        <v>5</v>
      </c>
      <c r="B50" s="31" t="s">
        <v>384</v>
      </c>
      <c r="C50" s="31" t="s">
        <v>421</v>
      </c>
      <c r="D50" s="31" t="s">
        <v>4</v>
      </c>
      <c r="E50" s="31" t="s">
        <v>5</v>
      </c>
      <c r="F50" s="33" t="s">
        <v>477</v>
      </c>
      <c r="G50" s="32"/>
    </row>
    <row r="51" hidden="1">
      <c r="A51" s="31" t="s">
        <v>5</v>
      </c>
      <c r="B51" s="31" t="s">
        <v>384</v>
      </c>
      <c r="C51" s="31" t="s">
        <v>423</v>
      </c>
      <c r="D51" s="31" t="s">
        <v>4</v>
      </c>
      <c r="E51" s="31" t="s">
        <v>5</v>
      </c>
      <c r="F51" s="33" t="s">
        <v>478</v>
      </c>
      <c r="G51" s="32"/>
    </row>
    <row r="52" hidden="1">
      <c r="A52" s="31" t="s">
        <v>5</v>
      </c>
      <c r="B52" s="31" t="s">
        <v>384</v>
      </c>
      <c r="C52" s="31" t="s">
        <v>425</v>
      </c>
      <c r="D52" s="31" t="s">
        <v>4</v>
      </c>
      <c r="E52" s="31" t="s">
        <v>5</v>
      </c>
      <c r="F52" s="33" t="s">
        <v>479</v>
      </c>
      <c r="G52" s="32"/>
    </row>
    <row r="53" hidden="1">
      <c r="A53" s="31" t="s">
        <v>5</v>
      </c>
      <c r="B53" s="31" t="s">
        <v>384</v>
      </c>
      <c r="C53" s="31" t="s">
        <v>427</v>
      </c>
      <c r="D53" s="31" t="s">
        <v>4</v>
      </c>
      <c r="E53" s="31" t="s">
        <v>5</v>
      </c>
      <c r="F53" s="33" t="s">
        <v>480</v>
      </c>
      <c r="G53" s="32"/>
    </row>
    <row r="54" hidden="1">
      <c r="A54" s="31" t="s">
        <v>5</v>
      </c>
      <c r="B54" s="31" t="s">
        <v>384</v>
      </c>
      <c r="C54" s="31" t="s">
        <v>429</v>
      </c>
      <c r="D54" s="31" t="s">
        <v>4</v>
      </c>
      <c r="E54" s="31" t="s">
        <v>5</v>
      </c>
      <c r="F54" s="33" t="s">
        <v>481</v>
      </c>
      <c r="G54" s="32"/>
    </row>
    <row r="55" hidden="1">
      <c r="A55" s="31" t="s">
        <v>5</v>
      </c>
      <c r="B55" s="31" t="s">
        <v>384</v>
      </c>
      <c r="C55" s="31" t="s">
        <v>323</v>
      </c>
      <c r="D55" s="31" t="s">
        <v>4</v>
      </c>
      <c r="E55" s="31" t="s">
        <v>5</v>
      </c>
      <c r="F55" s="33" t="s">
        <v>482</v>
      </c>
      <c r="G55" s="32"/>
    </row>
    <row r="56" hidden="1">
      <c r="A56" s="31" t="s">
        <v>5</v>
      </c>
      <c r="B56" s="31" t="s">
        <v>384</v>
      </c>
      <c r="C56" s="31" t="s">
        <v>432</v>
      </c>
      <c r="D56" s="31" t="s">
        <v>4</v>
      </c>
      <c r="E56" s="31" t="s">
        <v>5</v>
      </c>
      <c r="F56" s="33" t="s">
        <v>483</v>
      </c>
      <c r="G56" s="32"/>
    </row>
    <row r="57" hidden="1">
      <c r="A57" s="31" t="s">
        <v>5</v>
      </c>
      <c r="B57" s="31" t="s">
        <v>384</v>
      </c>
      <c r="C57" s="31" t="s">
        <v>434</v>
      </c>
      <c r="D57" s="31" t="s">
        <v>4</v>
      </c>
      <c r="E57" s="31" t="s">
        <v>5</v>
      </c>
      <c r="F57" s="33" t="s">
        <v>484</v>
      </c>
      <c r="G57" s="32"/>
    </row>
    <row r="58" hidden="1">
      <c r="A58" s="31" t="s">
        <v>5</v>
      </c>
      <c r="B58" s="31" t="s">
        <v>384</v>
      </c>
      <c r="C58" s="31" t="s">
        <v>436</v>
      </c>
      <c r="D58" s="31" t="s">
        <v>4</v>
      </c>
      <c r="E58" s="31" t="s">
        <v>5</v>
      </c>
      <c r="F58" s="33" t="s">
        <v>485</v>
      </c>
      <c r="G58" s="32"/>
    </row>
    <row r="59" hidden="1">
      <c r="A59" s="31" t="s">
        <v>5</v>
      </c>
      <c r="B59" s="31" t="s">
        <v>384</v>
      </c>
      <c r="C59" s="31" t="s">
        <v>438</v>
      </c>
      <c r="D59" s="31" t="s">
        <v>4</v>
      </c>
      <c r="E59" s="31" t="s">
        <v>5</v>
      </c>
      <c r="F59" s="33" t="s">
        <v>486</v>
      </c>
      <c r="G59" s="32"/>
    </row>
    <row r="60" hidden="1">
      <c r="A60" s="31" t="s">
        <v>5</v>
      </c>
      <c r="B60" s="31" t="s">
        <v>384</v>
      </c>
      <c r="C60" s="31" t="s">
        <v>440</v>
      </c>
      <c r="D60" s="31" t="s">
        <v>4</v>
      </c>
      <c r="E60" s="31" t="s">
        <v>5</v>
      </c>
      <c r="F60" s="33" t="s">
        <v>487</v>
      </c>
      <c r="G60" s="32"/>
    </row>
    <row r="61" hidden="1">
      <c r="A61" s="31" t="s">
        <v>5</v>
      </c>
      <c r="B61" s="31" t="s">
        <v>384</v>
      </c>
      <c r="C61" s="31" t="s">
        <v>442</v>
      </c>
      <c r="D61" s="31" t="s">
        <v>4</v>
      </c>
      <c r="E61" s="31" t="s">
        <v>5</v>
      </c>
      <c r="F61" s="33" t="s">
        <v>488</v>
      </c>
      <c r="G61" s="32"/>
    </row>
    <row r="62">
      <c r="A62" s="31" t="s">
        <v>5</v>
      </c>
      <c r="B62" s="31" t="s">
        <v>384</v>
      </c>
      <c r="C62" s="31" t="s">
        <v>444</v>
      </c>
      <c r="D62" s="31" t="s">
        <v>4</v>
      </c>
      <c r="E62" s="31" t="s">
        <v>5</v>
      </c>
      <c r="F62" s="33" t="s">
        <v>489</v>
      </c>
      <c r="G62" s="32"/>
    </row>
    <row r="63">
      <c r="A63" s="31" t="s">
        <v>5</v>
      </c>
      <c r="B63" s="31" t="s">
        <v>384</v>
      </c>
      <c r="C63" s="31" t="s">
        <v>446</v>
      </c>
      <c r="D63" s="31" t="s">
        <v>4</v>
      </c>
      <c r="E63" s="31" t="s">
        <v>5</v>
      </c>
      <c r="F63" s="33" t="s">
        <v>490</v>
      </c>
      <c r="G63" s="32"/>
    </row>
    <row r="64">
      <c r="A64" s="31" t="s">
        <v>5</v>
      </c>
      <c r="B64" s="31" t="s">
        <v>384</v>
      </c>
      <c r="C64" s="31" t="s">
        <v>448</v>
      </c>
      <c r="D64" s="31" t="s">
        <v>4</v>
      </c>
      <c r="E64" s="31" t="s">
        <v>5</v>
      </c>
      <c r="F64" s="33" t="s">
        <v>491</v>
      </c>
      <c r="G64" s="32"/>
    </row>
    <row r="65" hidden="1">
      <c r="A65" s="31" t="s">
        <v>6</v>
      </c>
      <c r="B65" s="31" t="s">
        <v>394</v>
      </c>
      <c r="C65" s="31" t="s">
        <v>409</v>
      </c>
      <c r="D65" s="31" t="s">
        <v>4</v>
      </c>
      <c r="E65" s="31" t="s">
        <v>5</v>
      </c>
      <c r="F65" s="33" t="s">
        <v>492</v>
      </c>
      <c r="G65" s="32"/>
    </row>
    <row r="66" hidden="1">
      <c r="A66" s="31" t="s">
        <v>6</v>
      </c>
      <c r="B66" s="31" t="s">
        <v>394</v>
      </c>
      <c r="C66" s="31" t="s">
        <v>411</v>
      </c>
      <c r="D66" s="31" t="s">
        <v>4</v>
      </c>
      <c r="E66" s="31" t="s">
        <v>5</v>
      </c>
      <c r="F66" s="33" t="s">
        <v>493</v>
      </c>
      <c r="G66" s="32"/>
    </row>
    <row r="67" hidden="1">
      <c r="A67" s="31" t="s">
        <v>6</v>
      </c>
      <c r="B67" s="31" t="s">
        <v>394</v>
      </c>
      <c r="C67" s="31" t="s">
        <v>413</v>
      </c>
      <c r="D67" s="31" t="s">
        <v>4</v>
      </c>
      <c r="E67" s="31" t="s">
        <v>5</v>
      </c>
      <c r="F67" s="33" t="s">
        <v>494</v>
      </c>
      <c r="G67" s="32"/>
    </row>
    <row r="68" hidden="1">
      <c r="A68" s="31" t="s">
        <v>6</v>
      </c>
      <c r="B68" s="31" t="s">
        <v>394</v>
      </c>
      <c r="C68" s="31" t="s">
        <v>415</v>
      </c>
      <c r="D68" s="31" t="s">
        <v>4</v>
      </c>
      <c r="E68" s="31" t="s">
        <v>5</v>
      </c>
      <c r="F68" s="33" t="s">
        <v>495</v>
      </c>
      <c r="G68" s="32"/>
    </row>
    <row r="69" hidden="1">
      <c r="A69" s="31" t="s">
        <v>6</v>
      </c>
      <c r="B69" s="31" t="s">
        <v>394</v>
      </c>
      <c r="C69" s="31" t="s">
        <v>417</v>
      </c>
      <c r="D69" s="31" t="s">
        <v>4</v>
      </c>
      <c r="E69" s="31" t="s">
        <v>5</v>
      </c>
      <c r="F69" s="33" t="s">
        <v>496</v>
      </c>
      <c r="G69" s="32"/>
    </row>
    <row r="70" hidden="1">
      <c r="A70" s="31" t="s">
        <v>6</v>
      </c>
      <c r="B70" s="31" t="s">
        <v>394</v>
      </c>
      <c r="C70" s="31" t="s">
        <v>419</v>
      </c>
      <c r="D70" s="31" t="s">
        <v>4</v>
      </c>
      <c r="E70" s="31" t="s">
        <v>5</v>
      </c>
      <c r="F70" s="33" t="s">
        <v>497</v>
      </c>
      <c r="G70" s="32"/>
    </row>
    <row r="71" hidden="1">
      <c r="A71" s="31" t="s">
        <v>6</v>
      </c>
      <c r="B71" s="31" t="s">
        <v>394</v>
      </c>
      <c r="C71" s="31" t="s">
        <v>421</v>
      </c>
      <c r="D71" s="31" t="s">
        <v>4</v>
      </c>
      <c r="E71" s="31" t="s">
        <v>5</v>
      </c>
      <c r="F71" s="33" t="s">
        <v>498</v>
      </c>
      <c r="G71" s="32"/>
    </row>
    <row r="72" hidden="1">
      <c r="A72" s="31" t="s">
        <v>6</v>
      </c>
      <c r="B72" s="31" t="s">
        <v>394</v>
      </c>
      <c r="C72" s="31" t="s">
        <v>423</v>
      </c>
      <c r="D72" s="31" t="s">
        <v>4</v>
      </c>
      <c r="E72" s="31" t="s">
        <v>5</v>
      </c>
      <c r="F72" s="33" t="s">
        <v>499</v>
      </c>
      <c r="G72" s="32"/>
    </row>
    <row r="73" hidden="1">
      <c r="A73" s="31" t="s">
        <v>6</v>
      </c>
      <c r="B73" s="31" t="s">
        <v>394</v>
      </c>
      <c r="C73" s="31" t="s">
        <v>425</v>
      </c>
      <c r="D73" s="31" t="s">
        <v>4</v>
      </c>
      <c r="E73" s="31" t="s">
        <v>5</v>
      </c>
      <c r="F73" s="33" t="s">
        <v>500</v>
      </c>
      <c r="G73" s="32"/>
    </row>
    <row r="74" hidden="1">
      <c r="A74" s="31" t="s">
        <v>6</v>
      </c>
      <c r="B74" s="31" t="s">
        <v>394</v>
      </c>
      <c r="C74" s="31" t="s">
        <v>427</v>
      </c>
      <c r="D74" s="31" t="s">
        <v>4</v>
      </c>
      <c r="E74" s="31" t="s">
        <v>5</v>
      </c>
      <c r="F74" s="33" t="s">
        <v>501</v>
      </c>
      <c r="G74" s="32"/>
    </row>
    <row r="75" hidden="1">
      <c r="A75" s="31" t="s">
        <v>6</v>
      </c>
      <c r="B75" s="31" t="s">
        <v>394</v>
      </c>
      <c r="C75" s="31" t="s">
        <v>429</v>
      </c>
      <c r="D75" s="31" t="s">
        <v>4</v>
      </c>
      <c r="E75" s="31" t="s">
        <v>5</v>
      </c>
      <c r="F75" s="33" t="s">
        <v>502</v>
      </c>
      <c r="G75" s="32"/>
    </row>
    <row r="76" hidden="1">
      <c r="A76" s="31" t="s">
        <v>6</v>
      </c>
      <c r="B76" s="31" t="s">
        <v>394</v>
      </c>
      <c r="C76" s="31" t="s">
        <v>323</v>
      </c>
      <c r="D76" s="31" t="s">
        <v>4</v>
      </c>
      <c r="E76" s="31" t="s">
        <v>5</v>
      </c>
      <c r="F76" s="33" t="s">
        <v>503</v>
      </c>
      <c r="G76" s="32"/>
    </row>
    <row r="77" hidden="1">
      <c r="A77" s="31" t="s">
        <v>6</v>
      </c>
      <c r="B77" s="31" t="s">
        <v>394</v>
      </c>
      <c r="C77" s="31" t="s">
        <v>432</v>
      </c>
      <c r="D77" s="31" t="s">
        <v>4</v>
      </c>
      <c r="E77" s="31" t="s">
        <v>5</v>
      </c>
      <c r="F77" s="33" t="s">
        <v>504</v>
      </c>
      <c r="G77" s="32"/>
    </row>
    <row r="78" hidden="1">
      <c r="A78" s="31" t="s">
        <v>6</v>
      </c>
      <c r="B78" s="31" t="s">
        <v>394</v>
      </c>
      <c r="C78" s="31" t="s">
        <v>434</v>
      </c>
      <c r="D78" s="31" t="s">
        <v>4</v>
      </c>
      <c r="E78" s="31" t="s">
        <v>5</v>
      </c>
      <c r="F78" s="33" t="s">
        <v>505</v>
      </c>
      <c r="G78" s="32"/>
    </row>
    <row r="79" hidden="1">
      <c r="A79" s="31" t="s">
        <v>6</v>
      </c>
      <c r="B79" s="31" t="s">
        <v>394</v>
      </c>
      <c r="C79" s="31" t="s">
        <v>436</v>
      </c>
      <c r="D79" s="31" t="s">
        <v>4</v>
      </c>
      <c r="E79" s="31" t="s">
        <v>5</v>
      </c>
      <c r="F79" s="33" t="s">
        <v>506</v>
      </c>
      <c r="G79" s="32"/>
    </row>
    <row r="80" hidden="1">
      <c r="A80" s="31" t="s">
        <v>6</v>
      </c>
      <c r="B80" s="31" t="s">
        <v>394</v>
      </c>
      <c r="C80" s="31" t="s">
        <v>438</v>
      </c>
      <c r="D80" s="31" t="s">
        <v>4</v>
      </c>
      <c r="E80" s="31" t="s">
        <v>5</v>
      </c>
      <c r="F80" s="33" t="s">
        <v>507</v>
      </c>
      <c r="G80" s="32"/>
    </row>
    <row r="81" hidden="1">
      <c r="A81" s="31" t="s">
        <v>6</v>
      </c>
      <c r="B81" s="31" t="s">
        <v>394</v>
      </c>
      <c r="C81" s="31" t="s">
        <v>440</v>
      </c>
      <c r="D81" s="31" t="s">
        <v>4</v>
      </c>
      <c r="E81" s="31" t="s">
        <v>5</v>
      </c>
      <c r="F81" s="33" t="s">
        <v>508</v>
      </c>
      <c r="G81" s="32"/>
    </row>
    <row r="82" hidden="1">
      <c r="A82" s="31" t="s">
        <v>6</v>
      </c>
      <c r="B82" s="31" t="s">
        <v>394</v>
      </c>
      <c r="C82" s="31" t="s">
        <v>442</v>
      </c>
      <c r="D82" s="31" t="s">
        <v>4</v>
      </c>
      <c r="E82" s="31" t="s">
        <v>5</v>
      </c>
      <c r="F82" s="33" t="s">
        <v>509</v>
      </c>
      <c r="G82" s="32"/>
    </row>
    <row r="83">
      <c r="A83" s="31" t="s">
        <v>6</v>
      </c>
      <c r="B83" s="31" t="s">
        <v>394</v>
      </c>
      <c r="C83" s="31" t="s">
        <v>444</v>
      </c>
      <c r="D83" s="31" t="s">
        <v>4</v>
      </c>
      <c r="E83" s="31" t="s">
        <v>5</v>
      </c>
      <c r="F83" s="33" t="s">
        <v>510</v>
      </c>
      <c r="G83" s="32"/>
    </row>
    <row r="84">
      <c r="A84" s="31" t="s">
        <v>6</v>
      </c>
      <c r="B84" s="31" t="s">
        <v>394</v>
      </c>
      <c r="C84" s="31" t="s">
        <v>446</v>
      </c>
      <c r="D84" s="31" t="s">
        <v>4</v>
      </c>
      <c r="E84" s="31" t="s">
        <v>5</v>
      </c>
      <c r="F84" s="33" t="s">
        <v>511</v>
      </c>
      <c r="G84" s="32"/>
    </row>
    <row r="85">
      <c r="A85" s="31" t="s">
        <v>6</v>
      </c>
      <c r="B85" s="31" t="s">
        <v>394</v>
      </c>
      <c r="C85" s="31" t="s">
        <v>448</v>
      </c>
      <c r="D85" s="31" t="s">
        <v>4</v>
      </c>
      <c r="E85" s="31" t="s">
        <v>5</v>
      </c>
      <c r="F85" s="33" t="s">
        <v>512</v>
      </c>
      <c r="G85" s="32"/>
    </row>
    <row r="86" hidden="1">
      <c r="A86" s="31" t="s">
        <v>7</v>
      </c>
      <c r="B86" s="31" t="s">
        <v>385</v>
      </c>
      <c r="C86" s="31" t="s">
        <v>409</v>
      </c>
      <c r="D86" s="31" t="s">
        <v>4</v>
      </c>
      <c r="E86" s="31" t="s">
        <v>5</v>
      </c>
      <c r="F86" s="33" t="s">
        <v>513</v>
      </c>
      <c r="G86" s="32"/>
    </row>
    <row r="87" hidden="1">
      <c r="A87" s="31" t="s">
        <v>7</v>
      </c>
      <c r="B87" s="31" t="s">
        <v>385</v>
      </c>
      <c r="C87" s="31" t="s">
        <v>411</v>
      </c>
      <c r="D87" s="31" t="s">
        <v>4</v>
      </c>
      <c r="E87" s="31" t="s">
        <v>5</v>
      </c>
      <c r="F87" s="33" t="s">
        <v>514</v>
      </c>
      <c r="G87" s="32"/>
    </row>
    <row r="88" hidden="1">
      <c r="A88" s="31" t="s">
        <v>7</v>
      </c>
      <c r="B88" s="31" t="s">
        <v>385</v>
      </c>
      <c r="C88" s="31" t="s">
        <v>413</v>
      </c>
      <c r="D88" s="31" t="s">
        <v>4</v>
      </c>
      <c r="E88" s="31" t="s">
        <v>5</v>
      </c>
      <c r="F88" s="33" t="s">
        <v>515</v>
      </c>
      <c r="G88" s="32"/>
    </row>
    <row r="89" hidden="1">
      <c r="A89" s="31" t="s">
        <v>7</v>
      </c>
      <c r="B89" s="31" t="s">
        <v>385</v>
      </c>
      <c r="C89" s="31" t="s">
        <v>415</v>
      </c>
      <c r="D89" s="31" t="s">
        <v>4</v>
      </c>
      <c r="E89" s="31" t="s">
        <v>5</v>
      </c>
      <c r="F89" s="33" t="s">
        <v>516</v>
      </c>
      <c r="G89" s="32"/>
    </row>
    <row r="90" hidden="1">
      <c r="A90" s="31" t="s">
        <v>7</v>
      </c>
      <c r="B90" s="31" t="s">
        <v>385</v>
      </c>
      <c r="C90" s="31" t="s">
        <v>417</v>
      </c>
      <c r="D90" s="31" t="s">
        <v>4</v>
      </c>
      <c r="E90" s="31" t="s">
        <v>5</v>
      </c>
      <c r="F90" s="33" t="s">
        <v>517</v>
      </c>
      <c r="G90" s="32"/>
    </row>
    <row r="91" hidden="1">
      <c r="A91" s="31" t="s">
        <v>7</v>
      </c>
      <c r="B91" s="31" t="s">
        <v>385</v>
      </c>
      <c r="C91" s="31" t="s">
        <v>419</v>
      </c>
      <c r="D91" s="31" t="s">
        <v>4</v>
      </c>
      <c r="E91" s="31" t="s">
        <v>5</v>
      </c>
      <c r="F91" s="33" t="s">
        <v>518</v>
      </c>
      <c r="G91" s="32"/>
    </row>
    <row r="92" hidden="1">
      <c r="A92" s="31" t="s">
        <v>7</v>
      </c>
      <c r="B92" s="31" t="s">
        <v>385</v>
      </c>
      <c r="C92" s="31" t="s">
        <v>421</v>
      </c>
      <c r="D92" s="31" t="s">
        <v>4</v>
      </c>
      <c r="E92" s="31" t="s">
        <v>5</v>
      </c>
      <c r="F92" s="33" t="s">
        <v>519</v>
      </c>
      <c r="G92" s="32"/>
    </row>
    <row r="93" hidden="1">
      <c r="A93" s="31" t="s">
        <v>7</v>
      </c>
      <c r="B93" s="31" t="s">
        <v>385</v>
      </c>
      <c r="C93" s="31" t="s">
        <v>423</v>
      </c>
      <c r="D93" s="31" t="s">
        <v>4</v>
      </c>
      <c r="E93" s="31" t="s">
        <v>5</v>
      </c>
      <c r="F93" s="33" t="s">
        <v>520</v>
      </c>
      <c r="G93" s="32"/>
    </row>
    <row r="94" hidden="1">
      <c r="A94" s="31" t="s">
        <v>7</v>
      </c>
      <c r="B94" s="31" t="s">
        <v>385</v>
      </c>
      <c r="C94" s="31" t="s">
        <v>425</v>
      </c>
      <c r="D94" s="31" t="s">
        <v>4</v>
      </c>
      <c r="E94" s="31" t="s">
        <v>5</v>
      </c>
      <c r="F94" s="33" t="s">
        <v>521</v>
      </c>
      <c r="G94" s="32"/>
    </row>
    <row r="95" hidden="1">
      <c r="A95" s="31" t="s">
        <v>7</v>
      </c>
      <c r="B95" s="31" t="s">
        <v>385</v>
      </c>
      <c r="C95" s="31" t="s">
        <v>427</v>
      </c>
      <c r="D95" s="31" t="s">
        <v>4</v>
      </c>
      <c r="E95" s="31" t="s">
        <v>5</v>
      </c>
      <c r="F95" s="33" t="s">
        <v>522</v>
      </c>
      <c r="G95" s="32"/>
    </row>
    <row r="96" hidden="1">
      <c r="A96" s="31" t="s">
        <v>7</v>
      </c>
      <c r="B96" s="31" t="s">
        <v>385</v>
      </c>
      <c r="C96" s="31" t="s">
        <v>429</v>
      </c>
      <c r="D96" s="31" t="s">
        <v>4</v>
      </c>
      <c r="E96" s="31" t="s">
        <v>5</v>
      </c>
      <c r="F96" s="33" t="s">
        <v>523</v>
      </c>
      <c r="G96" s="32"/>
    </row>
    <row r="97" hidden="1">
      <c r="A97" s="31" t="s">
        <v>7</v>
      </c>
      <c r="B97" s="31" t="s">
        <v>385</v>
      </c>
      <c r="C97" s="31" t="s">
        <v>323</v>
      </c>
      <c r="D97" s="31" t="s">
        <v>4</v>
      </c>
      <c r="E97" s="31" t="s">
        <v>5</v>
      </c>
      <c r="F97" s="33" t="s">
        <v>524</v>
      </c>
      <c r="G97" s="32"/>
    </row>
    <row r="98" hidden="1">
      <c r="A98" s="31" t="s">
        <v>7</v>
      </c>
      <c r="B98" s="31" t="s">
        <v>385</v>
      </c>
      <c r="C98" s="31" t="s">
        <v>432</v>
      </c>
      <c r="D98" s="31" t="s">
        <v>4</v>
      </c>
      <c r="E98" s="31" t="s">
        <v>5</v>
      </c>
      <c r="F98" s="33" t="s">
        <v>525</v>
      </c>
      <c r="G98" s="32"/>
    </row>
    <row r="99" hidden="1">
      <c r="A99" s="31" t="s">
        <v>7</v>
      </c>
      <c r="B99" s="31" t="s">
        <v>385</v>
      </c>
      <c r="C99" s="31" t="s">
        <v>434</v>
      </c>
      <c r="D99" s="31" t="s">
        <v>4</v>
      </c>
      <c r="E99" s="31" t="s">
        <v>5</v>
      </c>
      <c r="F99" s="33" t="s">
        <v>526</v>
      </c>
      <c r="G99" s="32"/>
    </row>
    <row r="100" hidden="1">
      <c r="A100" s="31" t="s">
        <v>7</v>
      </c>
      <c r="B100" s="31" t="s">
        <v>385</v>
      </c>
      <c r="C100" s="31" t="s">
        <v>436</v>
      </c>
      <c r="D100" s="31" t="s">
        <v>4</v>
      </c>
      <c r="E100" s="31" t="s">
        <v>5</v>
      </c>
      <c r="F100" s="33" t="s">
        <v>527</v>
      </c>
      <c r="G100" s="32"/>
    </row>
    <row r="101" hidden="1">
      <c r="A101" s="31" t="s">
        <v>7</v>
      </c>
      <c r="B101" s="31" t="s">
        <v>385</v>
      </c>
      <c r="C101" s="31" t="s">
        <v>438</v>
      </c>
      <c r="D101" s="31" t="s">
        <v>4</v>
      </c>
      <c r="E101" s="31" t="s">
        <v>5</v>
      </c>
      <c r="F101" s="33" t="s">
        <v>528</v>
      </c>
      <c r="G101" s="32"/>
    </row>
    <row r="102" hidden="1">
      <c r="A102" s="31" t="s">
        <v>7</v>
      </c>
      <c r="B102" s="31" t="s">
        <v>385</v>
      </c>
      <c r="C102" s="31" t="s">
        <v>440</v>
      </c>
      <c r="D102" s="31" t="s">
        <v>4</v>
      </c>
      <c r="E102" s="31" t="s">
        <v>5</v>
      </c>
      <c r="F102" s="33" t="s">
        <v>529</v>
      </c>
      <c r="G102" s="32"/>
    </row>
    <row r="103" hidden="1">
      <c r="A103" s="31" t="s">
        <v>7</v>
      </c>
      <c r="B103" s="31" t="s">
        <v>385</v>
      </c>
      <c r="C103" s="31" t="s">
        <v>442</v>
      </c>
      <c r="D103" s="31" t="s">
        <v>4</v>
      </c>
      <c r="E103" s="31" t="s">
        <v>5</v>
      </c>
      <c r="F103" s="33" t="s">
        <v>530</v>
      </c>
      <c r="G103" s="32"/>
    </row>
    <row r="104">
      <c r="A104" s="31" t="s">
        <v>7</v>
      </c>
      <c r="B104" s="31" t="s">
        <v>385</v>
      </c>
      <c r="C104" s="31" t="s">
        <v>444</v>
      </c>
      <c r="D104" s="31" t="s">
        <v>4</v>
      </c>
      <c r="E104" s="31" t="s">
        <v>5</v>
      </c>
      <c r="F104" s="33" t="s">
        <v>531</v>
      </c>
      <c r="G104" s="32"/>
    </row>
    <row r="105">
      <c r="A105" s="31" t="s">
        <v>7</v>
      </c>
      <c r="B105" s="31" t="s">
        <v>385</v>
      </c>
      <c r="C105" s="31" t="s">
        <v>446</v>
      </c>
      <c r="D105" s="31" t="s">
        <v>4</v>
      </c>
      <c r="E105" s="31" t="s">
        <v>5</v>
      </c>
      <c r="F105" s="33" t="s">
        <v>532</v>
      </c>
      <c r="G105" s="32"/>
    </row>
    <row r="106">
      <c r="A106" s="31" t="s">
        <v>7</v>
      </c>
      <c r="B106" s="31" t="s">
        <v>385</v>
      </c>
      <c r="C106" s="31" t="s">
        <v>448</v>
      </c>
      <c r="D106" s="31" t="s">
        <v>4</v>
      </c>
      <c r="E106" s="31" t="s">
        <v>5</v>
      </c>
      <c r="F106" s="33" t="s">
        <v>533</v>
      </c>
      <c r="G106" s="32"/>
    </row>
    <row r="107" hidden="1">
      <c r="A107" s="31" t="s">
        <v>8</v>
      </c>
      <c r="B107" s="31" t="s">
        <v>405</v>
      </c>
      <c r="C107" s="31" t="s">
        <v>409</v>
      </c>
      <c r="D107" s="31" t="s">
        <v>4</v>
      </c>
      <c r="E107" s="31" t="s">
        <v>5</v>
      </c>
      <c r="F107" s="33" t="s">
        <v>534</v>
      </c>
      <c r="G107" s="32"/>
    </row>
    <row r="108" hidden="1">
      <c r="A108" s="31" t="s">
        <v>8</v>
      </c>
      <c r="B108" s="31" t="s">
        <v>405</v>
      </c>
      <c r="C108" s="31" t="s">
        <v>411</v>
      </c>
      <c r="D108" s="31" t="s">
        <v>4</v>
      </c>
      <c r="E108" s="31" t="s">
        <v>5</v>
      </c>
      <c r="F108" s="33" t="s">
        <v>535</v>
      </c>
      <c r="G108" s="32"/>
    </row>
    <row r="109" hidden="1">
      <c r="A109" s="31" t="s">
        <v>8</v>
      </c>
      <c r="B109" s="31" t="s">
        <v>405</v>
      </c>
      <c r="C109" s="31" t="s">
        <v>413</v>
      </c>
      <c r="D109" s="31" t="s">
        <v>4</v>
      </c>
      <c r="E109" s="31" t="s">
        <v>5</v>
      </c>
      <c r="F109" s="33" t="s">
        <v>536</v>
      </c>
      <c r="G109" s="32"/>
    </row>
    <row r="110" hidden="1">
      <c r="A110" s="31" t="s">
        <v>8</v>
      </c>
      <c r="B110" s="31" t="s">
        <v>405</v>
      </c>
      <c r="C110" s="31" t="s">
        <v>415</v>
      </c>
      <c r="D110" s="31" t="s">
        <v>4</v>
      </c>
      <c r="E110" s="31" t="s">
        <v>5</v>
      </c>
      <c r="F110" s="33" t="s">
        <v>537</v>
      </c>
      <c r="G110" s="32"/>
    </row>
    <row r="111" hidden="1">
      <c r="A111" s="31" t="s">
        <v>8</v>
      </c>
      <c r="B111" s="31" t="s">
        <v>405</v>
      </c>
      <c r="C111" s="31" t="s">
        <v>417</v>
      </c>
      <c r="D111" s="31" t="s">
        <v>4</v>
      </c>
      <c r="E111" s="31" t="s">
        <v>5</v>
      </c>
      <c r="F111" s="33" t="s">
        <v>538</v>
      </c>
      <c r="G111" s="32"/>
    </row>
    <row r="112" hidden="1">
      <c r="A112" s="31" t="s">
        <v>8</v>
      </c>
      <c r="B112" s="31" t="s">
        <v>405</v>
      </c>
      <c r="C112" s="31" t="s">
        <v>419</v>
      </c>
      <c r="D112" s="31" t="s">
        <v>4</v>
      </c>
      <c r="E112" s="31" t="s">
        <v>5</v>
      </c>
      <c r="F112" s="33" t="s">
        <v>539</v>
      </c>
      <c r="G112" s="32"/>
    </row>
    <row r="113" hidden="1">
      <c r="A113" s="31" t="s">
        <v>8</v>
      </c>
      <c r="B113" s="31" t="s">
        <v>405</v>
      </c>
      <c r="C113" s="31" t="s">
        <v>421</v>
      </c>
      <c r="D113" s="31" t="s">
        <v>4</v>
      </c>
      <c r="E113" s="31" t="s">
        <v>5</v>
      </c>
      <c r="F113" s="33" t="s">
        <v>540</v>
      </c>
      <c r="G113" s="32"/>
    </row>
    <row r="114" hidden="1">
      <c r="A114" s="31" t="s">
        <v>8</v>
      </c>
      <c r="B114" s="31" t="s">
        <v>405</v>
      </c>
      <c r="C114" s="31" t="s">
        <v>423</v>
      </c>
      <c r="D114" s="31" t="s">
        <v>4</v>
      </c>
      <c r="E114" s="31" t="s">
        <v>5</v>
      </c>
      <c r="F114" s="33" t="s">
        <v>541</v>
      </c>
      <c r="G114" s="32"/>
    </row>
    <row r="115" hidden="1">
      <c r="A115" s="31" t="s">
        <v>8</v>
      </c>
      <c r="B115" s="31" t="s">
        <v>405</v>
      </c>
      <c r="C115" s="31" t="s">
        <v>425</v>
      </c>
      <c r="D115" s="31" t="s">
        <v>4</v>
      </c>
      <c r="E115" s="31" t="s">
        <v>5</v>
      </c>
      <c r="F115" s="33" t="s">
        <v>542</v>
      </c>
      <c r="G115" s="32"/>
    </row>
    <row r="116" hidden="1">
      <c r="A116" s="31" t="s">
        <v>8</v>
      </c>
      <c r="B116" s="31" t="s">
        <v>405</v>
      </c>
      <c r="C116" s="31" t="s">
        <v>427</v>
      </c>
      <c r="D116" s="31" t="s">
        <v>4</v>
      </c>
      <c r="E116" s="31" t="s">
        <v>5</v>
      </c>
      <c r="F116" s="33" t="s">
        <v>543</v>
      </c>
      <c r="G116" s="32"/>
    </row>
    <row r="117" hidden="1">
      <c r="A117" s="31" t="s">
        <v>8</v>
      </c>
      <c r="B117" s="31" t="s">
        <v>405</v>
      </c>
      <c r="C117" s="31" t="s">
        <v>429</v>
      </c>
      <c r="D117" s="31" t="s">
        <v>4</v>
      </c>
      <c r="E117" s="31" t="s">
        <v>5</v>
      </c>
      <c r="F117" s="33" t="s">
        <v>544</v>
      </c>
      <c r="G117" s="32"/>
    </row>
    <row r="118" hidden="1">
      <c r="A118" s="31" t="s">
        <v>8</v>
      </c>
      <c r="B118" s="31" t="s">
        <v>405</v>
      </c>
      <c r="C118" s="31" t="s">
        <v>323</v>
      </c>
      <c r="D118" s="31" t="s">
        <v>4</v>
      </c>
      <c r="E118" s="31" t="s">
        <v>5</v>
      </c>
      <c r="F118" s="33" t="s">
        <v>545</v>
      </c>
      <c r="G118" s="32"/>
    </row>
    <row r="119" hidden="1">
      <c r="A119" s="31" t="s">
        <v>8</v>
      </c>
      <c r="B119" s="31" t="s">
        <v>405</v>
      </c>
      <c r="C119" s="31" t="s">
        <v>432</v>
      </c>
      <c r="D119" s="31" t="s">
        <v>4</v>
      </c>
      <c r="E119" s="31" t="s">
        <v>5</v>
      </c>
      <c r="F119" s="33" t="s">
        <v>546</v>
      </c>
      <c r="G119" s="32"/>
    </row>
    <row r="120" hidden="1">
      <c r="A120" s="31" t="s">
        <v>8</v>
      </c>
      <c r="B120" s="31" t="s">
        <v>405</v>
      </c>
      <c r="C120" s="31" t="s">
        <v>434</v>
      </c>
      <c r="D120" s="31" t="s">
        <v>4</v>
      </c>
      <c r="E120" s="31" t="s">
        <v>5</v>
      </c>
      <c r="F120" s="33" t="s">
        <v>547</v>
      </c>
      <c r="G120" s="32"/>
    </row>
    <row r="121" hidden="1">
      <c r="A121" s="31" t="s">
        <v>8</v>
      </c>
      <c r="B121" s="31" t="s">
        <v>405</v>
      </c>
      <c r="C121" s="31" t="s">
        <v>436</v>
      </c>
      <c r="D121" s="31" t="s">
        <v>4</v>
      </c>
      <c r="E121" s="31" t="s">
        <v>5</v>
      </c>
      <c r="F121" s="33" t="s">
        <v>548</v>
      </c>
      <c r="G121" s="32"/>
    </row>
    <row r="122" hidden="1">
      <c r="A122" s="31" t="s">
        <v>8</v>
      </c>
      <c r="B122" s="31" t="s">
        <v>405</v>
      </c>
      <c r="C122" s="31" t="s">
        <v>438</v>
      </c>
      <c r="D122" s="31" t="s">
        <v>4</v>
      </c>
      <c r="E122" s="31" t="s">
        <v>5</v>
      </c>
      <c r="F122" s="33" t="s">
        <v>549</v>
      </c>
      <c r="G122" s="32"/>
    </row>
    <row r="123" hidden="1">
      <c r="A123" s="31" t="s">
        <v>8</v>
      </c>
      <c r="B123" s="31" t="s">
        <v>405</v>
      </c>
      <c r="C123" s="31" t="s">
        <v>440</v>
      </c>
      <c r="D123" s="31" t="s">
        <v>4</v>
      </c>
      <c r="E123" s="31" t="s">
        <v>5</v>
      </c>
      <c r="F123" s="33" t="s">
        <v>550</v>
      </c>
      <c r="G123" s="32"/>
    </row>
    <row r="124" hidden="1">
      <c r="A124" s="31" t="s">
        <v>8</v>
      </c>
      <c r="B124" s="31" t="s">
        <v>405</v>
      </c>
      <c r="C124" s="31" t="s">
        <v>442</v>
      </c>
      <c r="D124" s="31" t="s">
        <v>4</v>
      </c>
      <c r="E124" s="31" t="s">
        <v>5</v>
      </c>
      <c r="F124" s="33" t="s">
        <v>551</v>
      </c>
      <c r="G124" s="32"/>
    </row>
    <row r="125">
      <c r="A125" s="31" t="s">
        <v>8</v>
      </c>
      <c r="B125" s="31" t="s">
        <v>405</v>
      </c>
      <c r="C125" s="31" t="s">
        <v>444</v>
      </c>
      <c r="D125" s="31" t="s">
        <v>4</v>
      </c>
      <c r="E125" s="31" t="s">
        <v>5</v>
      </c>
      <c r="F125" s="33" t="s">
        <v>552</v>
      </c>
      <c r="G125" s="32"/>
    </row>
    <row r="126">
      <c r="A126" s="31" t="s">
        <v>8</v>
      </c>
      <c r="B126" s="31" t="s">
        <v>405</v>
      </c>
      <c r="C126" s="31" t="s">
        <v>446</v>
      </c>
      <c r="D126" s="31" t="s">
        <v>4</v>
      </c>
      <c r="E126" s="31" t="s">
        <v>5</v>
      </c>
      <c r="F126" s="33" t="s">
        <v>553</v>
      </c>
      <c r="G126" s="32"/>
    </row>
    <row r="127">
      <c r="A127" s="31" t="s">
        <v>8</v>
      </c>
      <c r="B127" s="31" t="s">
        <v>405</v>
      </c>
      <c r="C127" s="31" t="s">
        <v>448</v>
      </c>
      <c r="D127" s="31" t="s">
        <v>4</v>
      </c>
      <c r="E127" s="31" t="s">
        <v>5</v>
      </c>
      <c r="F127" s="33" t="s">
        <v>554</v>
      </c>
      <c r="G127" s="32"/>
    </row>
    <row r="128" hidden="1">
      <c r="A128" s="31" t="s">
        <v>9</v>
      </c>
      <c r="B128" s="31" t="s">
        <v>397</v>
      </c>
      <c r="C128" s="31" t="s">
        <v>409</v>
      </c>
      <c r="D128" s="31" t="s">
        <v>4</v>
      </c>
      <c r="E128" s="31" t="s">
        <v>5</v>
      </c>
      <c r="F128" s="33" t="s">
        <v>555</v>
      </c>
      <c r="G128" s="32"/>
    </row>
    <row r="129" hidden="1">
      <c r="A129" s="31" t="s">
        <v>9</v>
      </c>
      <c r="B129" s="31" t="s">
        <v>397</v>
      </c>
      <c r="C129" s="31" t="s">
        <v>411</v>
      </c>
      <c r="D129" s="31" t="s">
        <v>4</v>
      </c>
      <c r="E129" s="31" t="s">
        <v>5</v>
      </c>
      <c r="F129" s="33" t="s">
        <v>556</v>
      </c>
      <c r="G129" s="32"/>
    </row>
    <row r="130" hidden="1">
      <c r="A130" s="31" t="s">
        <v>9</v>
      </c>
      <c r="B130" s="31" t="s">
        <v>397</v>
      </c>
      <c r="C130" s="31" t="s">
        <v>413</v>
      </c>
      <c r="D130" s="31" t="s">
        <v>4</v>
      </c>
      <c r="E130" s="31" t="s">
        <v>5</v>
      </c>
      <c r="F130" s="33" t="s">
        <v>557</v>
      </c>
      <c r="G130" s="32"/>
    </row>
    <row r="131" hidden="1">
      <c r="A131" s="31" t="s">
        <v>9</v>
      </c>
      <c r="B131" s="31" t="s">
        <v>397</v>
      </c>
      <c r="C131" s="31" t="s">
        <v>415</v>
      </c>
      <c r="D131" s="31" t="s">
        <v>4</v>
      </c>
      <c r="E131" s="31" t="s">
        <v>5</v>
      </c>
      <c r="F131" s="33" t="s">
        <v>558</v>
      </c>
      <c r="G131" s="32"/>
    </row>
    <row r="132" hidden="1">
      <c r="A132" s="31" t="s">
        <v>9</v>
      </c>
      <c r="B132" s="31" t="s">
        <v>397</v>
      </c>
      <c r="C132" s="31" t="s">
        <v>417</v>
      </c>
      <c r="D132" s="31" t="s">
        <v>4</v>
      </c>
      <c r="E132" s="31" t="s">
        <v>5</v>
      </c>
      <c r="F132" s="33" t="s">
        <v>559</v>
      </c>
      <c r="G132" s="32"/>
    </row>
    <row r="133" hidden="1">
      <c r="A133" s="31" t="s">
        <v>9</v>
      </c>
      <c r="B133" s="31" t="s">
        <v>397</v>
      </c>
      <c r="C133" s="31" t="s">
        <v>419</v>
      </c>
      <c r="D133" s="31" t="s">
        <v>4</v>
      </c>
      <c r="E133" s="31" t="s">
        <v>5</v>
      </c>
      <c r="F133" s="33" t="s">
        <v>560</v>
      </c>
      <c r="G133" s="32"/>
    </row>
    <row r="134" hidden="1">
      <c r="A134" s="31" t="s">
        <v>9</v>
      </c>
      <c r="B134" s="31" t="s">
        <v>397</v>
      </c>
      <c r="C134" s="31" t="s">
        <v>421</v>
      </c>
      <c r="D134" s="31" t="s">
        <v>4</v>
      </c>
      <c r="E134" s="31" t="s">
        <v>5</v>
      </c>
      <c r="F134" s="33" t="s">
        <v>561</v>
      </c>
      <c r="G134" s="32"/>
    </row>
    <row r="135" hidden="1">
      <c r="A135" s="31" t="s">
        <v>9</v>
      </c>
      <c r="B135" s="31" t="s">
        <v>397</v>
      </c>
      <c r="C135" s="31" t="s">
        <v>423</v>
      </c>
      <c r="D135" s="31" t="s">
        <v>4</v>
      </c>
      <c r="E135" s="31" t="s">
        <v>5</v>
      </c>
      <c r="F135" s="33" t="s">
        <v>562</v>
      </c>
      <c r="G135" s="32"/>
    </row>
    <row r="136" hidden="1">
      <c r="A136" s="31" t="s">
        <v>9</v>
      </c>
      <c r="B136" s="31" t="s">
        <v>397</v>
      </c>
      <c r="C136" s="31" t="s">
        <v>427</v>
      </c>
      <c r="D136" s="31" t="s">
        <v>4</v>
      </c>
      <c r="E136" s="31" t="s">
        <v>5</v>
      </c>
      <c r="F136" s="33" t="s">
        <v>563</v>
      </c>
      <c r="G136" s="32"/>
    </row>
    <row r="137" hidden="1">
      <c r="A137" s="31" t="s">
        <v>9</v>
      </c>
      <c r="B137" s="31" t="s">
        <v>397</v>
      </c>
      <c r="C137" s="31" t="s">
        <v>429</v>
      </c>
      <c r="D137" s="31" t="s">
        <v>4</v>
      </c>
      <c r="E137" s="31" t="s">
        <v>5</v>
      </c>
      <c r="F137" s="33" t="s">
        <v>564</v>
      </c>
      <c r="G137" s="32"/>
    </row>
    <row r="138" hidden="1">
      <c r="A138" s="31" t="s">
        <v>9</v>
      </c>
      <c r="B138" s="31" t="s">
        <v>397</v>
      </c>
      <c r="C138" s="31" t="s">
        <v>323</v>
      </c>
      <c r="D138" s="31" t="s">
        <v>4</v>
      </c>
      <c r="E138" s="31" t="s">
        <v>5</v>
      </c>
      <c r="F138" s="33" t="s">
        <v>565</v>
      </c>
      <c r="G138" s="32"/>
    </row>
    <row r="139" hidden="1">
      <c r="A139" s="31" t="s">
        <v>9</v>
      </c>
      <c r="B139" s="31" t="s">
        <v>397</v>
      </c>
      <c r="C139" s="31" t="s">
        <v>432</v>
      </c>
      <c r="D139" s="31" t="s">
        <v>4</v>
      </c>
      <c r="E139" s="31" t="s">
        <v>5</v>
      </c>
      <c r="F139" s="33" t="s">
        <v>566</v>
      </c>
      <c r="G139" s="32"/>
    </row>
    <row r="140" hidden="1">
      <c r="A140" s="31" t="s">
        <v>9</v>
      </c>
      <c r="B140" s="31" t="s">
        <v>397</v>
      </c>
      <c r="C140" s="31" t="s">
        <v>434</v>
      </c>
      <c r="D140" s="31" t="s">
        <v>4</v>
      </c>
      <c r="E140" s="31" t="s">
        <v>5</v>
      </c>
      <c r="F140" s="33" t="s">
        <v>567</v>
      </c>
      <c r="G140" s="32"/>
    </row>
    <row r="141" hidden="1">
      <c r="A141" s="31" t="s">
        <v>9</v>
      </c>
      <c r="B141" s="31" t="s">
        <v>397</v>
      </c>
      <c r="C141" s="31" t="s">
        <v>436</v>
      </c>
      <c r="D141" s="31" t="s">
        <v>4</v>
      </c>
      <c r="E141" s="31" t="s">
        <v>5</v>
      </c>
      <c r="F141" s="33" t="s">
        <v>568</v>
      </c>
      <c r="G141" s="32"/>
    </row>
    <row r="142" hidden="1">
      <c r="A142" s="31" t="s">
        <v>9</v>
      </c>
      <c r="B142" s="31" t="s">
        <v>397</v>
      </c>
      <c r="C142" s="31" t="s">
        <v>438</v>
      </c>
      <c r="D142" s="31" t="s">
        <v>4</v>
      </c>
      <c r="E142" s="31" t="s">
        <v>5</v>
      </c>
      <c r="F142" s="33" t="s">
        <v>569</v>
      </c>
      <c r="G142" s="32"/>
    </row>
    <row r="143" hidden="1">
      <c r="A143" s="31" t="s">
        <v>9</v>
      </c>
      <c r="B143" s="31" t="s">
        <v>397</v>
      </c>
      <c r="C143" s="31" t="s">
        <v>440</v>
      </c>
      <c r="D143" s="31" t="s">
        <v>4</v>
      </c>
      <c r="E143" s="31" t="s">
        <v>5</v>
      </c>
      <c r="F143" s="33" t="s">
        <v>570</v>
      </c>
      <c r="G143" s="32"/>
    </row>
    <row r="144" hidden="1">
      <c r="A144" s="31" t="s">
        <v>9</v>
      </c>
      <c r="B144" s="31" t="s">
        <v>397</v>
      </c>
      <c r="C144" s="31" t="s">
        <v>442</v>
      </c>
      <c r="D144" s="31" t="s">
        <v>4</v>
      </c>
      <c r="E144" s="31" t="s">
        <v>5</v>
      </c>
      <c r="F144" s="33" t="s">
        <v>571</v>
      </c>
      <c r="G144" s="32"/>
    </row>
    <row r="145">
      <c r="A145" s="31" t="s">
        <v>9</v>
      </c>
      <c r="B145" s="31" t="s">
        <v>397</v>
      </c>
      <c r="C145" s="31" t="s">
        <v>444</v>
      </c>
      <c r="D145" s="31" t="s">
        <v>4</v>
      </c>
      <c r="E145" s="31" t="s">
        <v>5</v>
      </c>
      <c r="F145" s="33" t="s">
        <v>572</v>
      </c>
      <c r="G145" s="32"/>
    </row>
    <row r="146">
      <c r="A146" s="31" t="s">
        <v>9</v>
      </c>
      <c r="B146" s="31" t="s">
        <v>397</v>
      </c>
      <c r="C146" s="31" t="s">
        <v>446</v>
      </c>
      <c r="D146" s="31" t="s">
        <v>4</v>
      </c>
      <c r="E146" s="31" t="s">
        <v>5</v>
      </c>
      <c r="F146" s="33" t="s">
        <v>573</v>
      </c>
      <c r="G146" s="32"/>
    </row>
    <row r="147">
      <c r="A147" s="31" t="s">
        <v>9</v>
      </c>
      <c r="B147" s="31" t="s">
        <v>397</v>
      </c>
      <c r="C147" s="31" t="s">
        <v>448</v>
      </c>
      <c r="D147" s="31" t="s">
        <v>4</v>
      </c>
      <c r="E147" s="31" t="s">
        <v>5</v>
      </c>
      <c r="F147" s="33" t="s">
        <v>574</v>
      </c>
      <c r="G147" s="32"/>
    </row>
    <row r="148" hidden="1">
      <c r="A148" s="31" t="s">
        <v>10</v>
      </c>
      <c r="B148" s="31" t="s">
        <v>388</v>
      </c>
      <c r="C148" s="31" t="s">
        <v>409</v>
      </c>
      <c r="D148" s="31" t="s">
        <v>4</v>
      </c>
      <c r="E148" s="31" t="s">
        <v>5</v>
      </c>
      <c r="F148" s="33" t="s">
        <v>575</v>
      </c>
      <c r="G148" s="32"/>
    </row>
    <row r="149" hidden="1">
      <c r="A149" s="31" t="s">
        <v>10</v>
      </c>
      <c r="B149" s="31" t="s">
        <v>388</v>
      </c>
      <c r="C149" s="31" t="s">
        <v>411</v>
      </c>
      <c r="D149" s="31" t="s">
        <v>4</v>
      </c>
      <c r="E149" s="31" t="s">
        <v>5</v>
      </c>
      <c r="F149" s="33" t="s">
        <v>576</v>
      </c>
      <c r="G149" s="32"/>
    </row>
    <row r="150" hidden="1">
      <c r="A150" s="31" t="s">
        <v>10</v>
      </c>
      <c r="B150" s="31" t="s">
        <v>388</v>
      </c>
      <c r="C150" s="31" t="s">
        <v>413</v>
      </c>
      <c r="D150" s="31" t="s">
        <v>4</v>
      </c>
      <c r="E150" s="31" t="s">
        <v>5</v>
      </c>
      <c r="F150" s="33" t="s">
        <v>577</v>
      </c>
      <c r="G150" s="32"/>
    </row>
    <row r="151" hidden="1">
      <c r="A151" s="31" t="s">
        <v>10</v>
      </c>
      <c r="B151" s="31" t="s">
        <v>388</v>
      </c>
      <c r="C151" s="31" t="s">
        <v>415</v>
      </c>
      <c r="D151" s="31" t="s">
        <v>4</v>
      </c>
      <c r="E151" s="31" t="s">
        <v>5</v>
      </c>
      <c r="F151" s="33" t="s">
        <v>578</v>
      </c>
      <c r="G151" s="32"/>
    </row>
    <row r="152" hidden="1">
      <c r="A152" s="31" t="s">
        <v>10</v>
      </c>
      <c r="B152" s="31" t="s">
        <v>388</v>
      </c>
      <c r="C152" s="31" t="s">
        <v>417</v>
      </c>
      <c r="D152" s="31" t="s">
        <v>4</v>
      </c>
      <c r="E152" s="31" t="s">
        <v>5</v>
      </c>
      <c r="F152" s="33" t="s">
        <v>579</v>
      </c>
      <c r="G152" s="32"/>
    </row>
    <row r="153" hidden="1">
      <c r="A153" s="31" t="s">
        <v>10</v>
      </c>
      <c r="B153" s="31" t="s">
        <v>388</v>
      </c>
      <c r="C153" s="31" t="s">
        <v>419</v>
      </c>
      <c r="D153" s="31" t="s">
        <v>4</v>
      </c>
      <c r="E153" s="31" t="s">
        <v>5</v>
      </c>
      <c r="F153" s="33" t="s">
        <v>580</v>
      </c>
      <c r="G153" s="32"/>
    </row>
    <row r="154" hidden="1">
      <c r="A154" s="31" t="s">
        <v>10</v>
      </c>
      <c r="B154" s="31" t="s">
        <v>388</v>
      </c>
      <c r="C154" s="31" t="s">
        <v>421</v>
      </c>
      <c r="D154" s="31" t="s">
        <v>4</v>
      </c>
      <c r="E154" s="31" t="s">
        <v>5</v>
      </c>
      <c r="F154" s="33" t="s">
        <v>581</v>
      </c>
      <c r="G154" s="32"/>
    </row>
    <row r="155" hidden="1">
      <c r="A155" s="31" t="s">
        <v>10</v>
      </c>
      <c r="B155" s="31" t="s">
        <v>388</v>
      </c>
      <c r="C155" s="31" t="s">
        <v>423</v>
      </c>
      <c r="D155" s="31" t="s">
        <v>4</v>
      </c>
      <c r="E155" s="31" t="s">
        <v>5</v>
      </c>
      <c r="F155" s="33" t="s">
        <v>582</v>
      </c>
      <c r="G155" s="32"/>
    </row>
    <row r="156" hidden="1">
      <c r="A156" s="31" t="s">
        <v>10</v>
      </c>
      <c r="B156" s="31" t="s">
        <v>388</v>
      </c>
      <c r="C156" s="31" t="s">
        <v>425</v>
      </c>
      <c r="D156" s="31" t="s">
        <v>4</v>
      </c>
      <c r="E156" s="31" t="s">
        <v>5</v>
      </c>
      <c r="F156" s="33" t="s">
        <v>583</v>
      </c>
      <c r="G156" s="32"/>
    </row>
    <row r="157" hidden="1">
      <c r="A157" s="31" t="s">
        <v>10</v>
      </c>
      <c r="B157" s="31" t="s">
        <v>388</v>
      </c>
      <c r="C157" s="31" t="s">
        <v>427</v>
      </c>
      <c r="D157" s="31" t="s">
        <v>4</v>
      </c>
      <c r="E157" s="31" t="s">
        <v>5</v>
      </c>
      <c r="F157" s="33" t="s">
        <v>584</v>
      </c>
      <c r="G157" s="32"/>
    </row>
    <row r="158" hidden="1">
      <c r="A158" s="31" t="s">
        <v>10</v>
      </c>
      <c r="B158" s="31" t="s">
        <v>388</v>
      </c>
      <c r="C158" s="31" t="s">
        <v>429</v>
      </c>
      <c r="D158" s="31" t="s">
        <v>4</v>
      </c>
      <c r="E158" s="31" t="s">
        <v>5</v>
      </c>
      <c r="F158" s="33" t="s">
        <v>585</v>
      </c>
      <c r="G158" s="32"/>
    </row>
    <row r="159" hidden="1">
      <c r="A159" s="31" t="s">
        <v>10</v>
      </c>
      <c r="B159" s="31" t="s">
        <v>388</v>
      </c>
      <c r="C159" s="31" t="s">
        <v>323</v>
      </c>
      <c r="D159" s="31" t="s">
        <v>4</v>
      </c>
      <c r="E159" s="31" t="s">
        <v>5</v>
      </c>
      <c r="F159" s="33" t="s">
        <v>586</v>
      </c>
      <c r="G159" s="32"/>
    </row>
    <row r="160" hidden="1">
      <c r="A160" s="31" t="s">
        <v>10</v>
      </c>
      <c r="B160" s="31" t="s">
        <v>388</v>
      </c>
      <c r="C160" s="31" t="s">
        <v>432</v>
      </c>
      <c r="D160" s="31" t="s">
        <v>4</v>
      </c>
      <c r="E160" s="31" t="s">
        <v>5</v>
      </c>
      <c r="F160" s="33" t="s">
        <v>587</v>
      </c>
      <c r="G160" s="32"/>
    </row>
    <row r="161" hidden="1">
      <c r="A161" s="31" t="s">
        <v>10</v>
      </c>
      <c r="B161" s="31" t="s">
        <v>388</v>
      </c>
      <c r="C161" s="31" t="s">
        <v>434</v>
      </c>
      <c r="D161" s="31" t="s">
        <v>4</v>
      </c>
      <c r="E161" s="31" t="s">
        <v>5</v>
      </c>
      <c r="F161" s="33" t="s">
        <v>588</v>
      </c>
      <c r="G161" s="32"/>
    </row>
    <row r="162" hidden="1">
      <c r="A162" s="31" t="s">
        <v>10</v>
      </c>
      <c r="B162" s="31" t="s">
        <v>388</v>
      </c>
      <c r="C162" s="31" t="s">
        <v>436</v>
      </c>
      <c r="D162" s="31" t="s">
        <v>4</v>
      </c>
      <c r="E162" s="31" t="s">
        <v>5</v>
      </c>
      <c r="F162" s="33" t="s">
        <v>589</v>
      </c>
      <c r="G162" s="32"/>
    </row>
    <row r="163" hidden="1">
      <c r="A163" s="31" t="s">
        <v>10</v>
      </c>
      <c r="B163" s="31" t="s">
        <v>388</v>
      </c>
      <c r="C163" s="31" t="s">
        <v>438</v>
      </c>
      <c r="D163" s="31" t="s">
        <v>4</v>
      </c>
      <c r="E163" s="31" t="s">
        <v>5</v>
      </c>
      <c r="F163" s="33" t="s">
        <v>590</v>
      </c>
      <c r="G163" s="32"/>
    </row>
    <row r="164" hidden="1">
      <c r="A164" s="31" t="s">
        <v>10</v>
      </c>
      <c r="B164" s="31" t="s">
        <v>388</v>
      </c>
      <c r="C164" s="31" t="s">
        <v>440</v>
      </c>
      <c r="D164" s="31" t="s">
        <v>4</v>
      </c>
      <c r="E164" s="31" t="s">
        <v>5</v>
      </c>
      <c r="F164" s="33" t="s">
        <v>591</v>
      </c>
      <c r="G164" s="32"/>
    </row>
    <row r="165" hidden="1">
      <c r="A165" s="31" t="s">
        <v>10</v>
      </c>
      <c r="B165" s="31" t="s">
        <v>388</v>
      </c>
      <c r="C165" s="31" t="s">
        <v>442</v>
      </c>
      <c r="D165" s="31" t="s">
        <v>4</v>
      </c>
      <c r="E165" s="31" t="s">
        <v>5</v>
      </c>
      <c r="F165" s="33" t="s">
        <v>592</v>
      </c>
      <c r="G165" s="32"/>
    </row>
    <row r="166">
      <c r="A166" s="31" t="s">
        <v>10</v>
      </c>
      <c r="B166" s="31" t="s">
        <v>388</v>
      </c>
      <c r="C166" s="31" t="s">
        <v>444</v>
      </c>
      <c r="D166" s="31" t="s">
        <v>4</v>
      </c>
      <c r="E166" s="31" t="s">
        <v>5</v>
      </c>
      <c r="F166" s="33" t="s">
        <v>593</v>
      </c>
      <c r="G166" s="32"/>
    </row>
    <row r="167">
      <c r="A167" s="31" t="s">
        <v>10</v>
      </c>
      <c r="B167" s="31" t="s">
        <v>388</v>
      </c>
      <c r="C167" s="31" t="s">
        <v>446</v>
      </c>
      <c r="D167" s="31" t="s">
        <v>4</v>
      </c>
      <c r="E167" s="31" t="s">
        <v>5</v>
      </c>
      <c r="F167" s="33" t="s">
        <v>594</v>
      </c>
      <c r="G167" s="32"/>
    </row>
    <row r="168">
      <c r="A168" s="31" t="s">
        <v>10</v>
      </c>
      <c r="B168" s="31" t="s">
        <v>388</v>
      </c>
      <c r="C168" s="31" t="s">
        <v>448</v>
      </c>
      <c r="D168" s="31" t="s">
        <v>4</v>
      </c>
      <c r="E168" s="31" t="s">
        <v>5</v>
      </c>
      <c r="F168" s="33" t="s">
        <v>595</v>
      </c>
      <c r="G168" s="32"/>
    </row>
    <row r="169" hidden="1">
      <c r="A169" s="31" t="s">
        <v>11</v>
      </c>
      <c r="B169" s="31" t="s">
        <v>402</v>
      </c>
      <c r="C169" s="31" t="s">
        <v>409</v>
      </c>
      <c r="D169" s="31" t="s">
        <v>4</v>
      </c>
      <c r="E169" s="31" t="s">
        <v>5</v>
      </c>
      <c r="F169" s="33" t="s">
        <v>596</v>
      </c>
      <c r="G169" s="32"/>
    </row>
    <row r="170" hidden="1">
      <c r="A170" s="31" t="s">
        <v>11</v>
      </c>
      <c r="B170" s="31" t="s">
        <v>402</v>
      </c>
      <c r="C170" s="31" t="s">
        <v>411</v>
      </c>
      <c r="D170" s="31" t="s">
        <v>4</v>
      </c>
      <c r="E170" s="31" t="s">
        <v>5</v>
      </c>
      <c r="F170" s="33" t="s">
        <v>597</v>
      </c>
      <c r="G170" s="32"/>
    </row>
    <row r="171" hidden="1">
      <c r="A171" s="31" t="s">
        <v>11</v>
      </c>
      <c r="B171" s="31" t="s">
        <v>402</v>
      </c>
      <c r="C171" s="31" t="s">
        <v>413</v>
      </c>
      <c r="D171" s="31" t="s">
        <v>4</v>
      </c>
      <c r="E171" s="31" t="s">
        <v>5</v>
      </c>
      <c r="F171" s="33" t="s">
        <v>598</v>
      </c>
      <c r="G171" s="32"/>
    </row>
    <row r="172" hidden="1">
      <c r="A172" s="31" t="s">
        <v>11</v>
      </c>
      <c r="B172" s="31" t="s">
        <v>402</v>
      </c>
      <c r="C172" s="31" t="s">
        <v>415</v>
      </c>
      <c r="D172" s="31" t="s">
        <v>4</v>
      </c>
      <c r="E172" s="31" t="s">
        <v>5</v>
      </c>
      <c r="F172" s="33" t="s">
        <v>599</v>
      </c>
      <c r="G172" s="32"/>
    </row>
    <row r="173" hidden="1">
      <c r="A173" s="31" t="s">
        <v>11</v>
      </c>
      <c r="B173" s="31" t="s">
        <v>402</v>
      </c>
      <c r="C173" s="31" t="s">
        <v>417</v>
      </c>
      <c r="D173" s="31" t="s">
        <v>4</v>
      </c>
      <c r="E173" s="31" t="s">
        <v>5</v>
      </c>
      <c r="F173" s="33" t="s">
        <v>600</v>
      </c>
      <c r="G173" s="32"/>
    </row>
    <row r="174" hidden="1">
      <c r="A174" s="31" t="s">
        <v>11</v>
      </c>
      <c r="B174" s="31" t="s">
        <v>402</v>
      </c>
      <c r="C174" s="31" t="s">
        <v>419</v>
      </c>
      <c r="D174" s="31" t="s">
        <v>4</v>
      </c>
      <c r="E174" s="31" t="s">
        <v>5</v>
      </c>
      <c r="F174" s="33" t="s">
        <v>601</v>
      </c>
      <c r="G174" s="32"/>
    </row>
    <row r="175" hidden="1">
      <c r="A175" s="31" t="s">
        <v>11</v>
      </c>
      <c r="B175" s="31" t="s">
        <v>402</v>
      </c>
      <c r="C175" s="31" t="s">
        <v>421</v>
      </c>
      <c r="D175" s="31" t="s">
        <v>4</v>
      </c>
      <c r="E175" s="31" t="s">
        <v>5</v>
      </c>
      <c r="F175" s="33" t="s">
        <v>602</v>
      </c>
      <c r="G175" s="32"/>
    </row>
    <row r="176" hidden="1">
      <c r="A176" s="31" t="s">
        <v>11</v>
      </c>
      <c r="B176" s="31" t="s">
        <v>402</v>
      </c>
      <c r="C176" s="31" t="s">
        <v>423</v>
      </c>
      <c r="D176" s="31" t="s">
        <v>4</v>
      </c>
      <c r="E176" s="31" t="s">
        <v>5</v>
      </c>
      <c r="F176" s="33" t="s">
        <v>603</v>
      </c>
      <c r="G176" s="32"/>
    </row>
    <row r="177" hidden="1">
      <c r="A177" s="31" t="s">
        <v>11</v>
      </c>
      <c r="B177" s="31" t="s">
        <v>402</v>
      </c>
      <c r="C177" s="31" t="s">
        <v>425</v>
      </c>
      <c r="D177" s="31" t="s">
        <v>4</v>
      </c>
      <c r="E177" s="31" t="s">
        <v>5</v>
      </c>
      <c r="F177" s="33" t="s">
        <v>604</v>
      </c>
      <c r="G177" s="32"/>
    </row>
    <row r="178" hidden="1">
      <c r="A178" s="31" t="s">
        <v>11</v>
      </c>
      <c r="B178" s="31" t="s">
        <v>402</v>
      </c>
      <c r="C178" s="31" t="s">
        <v>427</v>
      </c>
      <c r="D178" s="31" t="s">
        <v>4</v>
      </c>
      <c r="E178" s="31" t="s">
        <v>5</v>
      </c>
      <c r="F178" s="33" t="s">
        <v>605</v>
      </c>
      <c r="G178" s="32"/>
    </row>
    <row r="179" hidden="1">
      <c r="A179" s="31" t="s">
        <v>11</v>
      </c>
      <c r="B179" s="31" t="s">
        <v>402</v>
      </c>
      <c r="C179" s="31" t="s">
        <v>429</v>
      </c>
      <c r="D179" s="31" t="s">
        <v>4</v>
      </c>
      <c r="E179" s="31" t="s">
        <v>5</v>
      </c>
      <c r="F179" s="33" t="s">
        <v>606</v>
      </c>
      <c r="G179" s="32"/>
    </row>
    <row r="180" hidden="1">
      <c r="A180" s="31" t="s">
        <v>11</v>
      </c>
      <c r="B180" s="31" t="s">
        <v>402</v>
      </c>
      <c r="C180" s="31" t="s">
        <v>323</v>
      </c>
      <c r="D180" s="31" t="s">
        <v>4</v>
      </c>
      <c r="E180" s="31" t="s">
        <v>5</v>
      </c>
      <c r="F180" s="33" t="s">
        <v>607</v>
      </c>
      <c r="G180" s="32"/>
    </row>
    <row r="181" hidden="1">
      <c r="A181" s="31" t="s">
        <v>11</v>
      </c>
      <c r="B181" s="31" t="s">
        <v>402</v>
      </c>
      <c r="C181" s="31" t="s">
        <v>432</v>
      </c>
      <c r="D181" s="31" t="s">
        <v>4</v>
      </c>
      <c r="E181" s="31" t="s">
        <v>5</v>
      </c>
      <c r="F181" s="33" t="s">
        <v>608</v>
      </c>
      <c r="G181" s="32"/>
    </row>
    <row r="182" hidden="1">
      <c r="A182" s="31" t="s">
        <v>11</v>
      </c>
      <c r="B182" s="31" t="s">
        <v>402</v>
      </c>
      <c r="C182" s="31" t="s">
        <v>434</v>
      </c>
      <c r="D182" s="31" t="s">
        <v>4</v>
      </c>
      <c r="E182" s="31" t="s">
        <v>5</v>
      </c>
      <c r="F182" s="33" t="s">
        <v>609</v>
      </c>
      <c r="G182" s="32"/>
    </row>
    <row r="183" hidden="1">
      <c r="A183" s="31" t="s">
        <v>11</v>
      </c>
      <c r="B183" s="31" t="s">
        <v>402</v>
      </c>
      <c r="C183" s="31" t="s">
        <v>436</v>
      </c>
      <c r="D183" s="31" t="s">
        <v>4</v>
      </c>
      <c r="E183" s="31" t="s">
        <v>5</v>
      </c>
      <c r="F183" s="33" t="s">
        <v>610</v>
      </c>
      <c r="G183" s="32"/>
    </row>
    <row r="184" hidden="1">
      <c r="A184" s="31" t="s">
        <v>11</v>
      </c>
      <c r="B184" s="31" t="s">
        <v>402</v>
      </c>
      <c r="C184" s="31" t="s">
        <v>438</v>
      </c>
      <c r="D184" s="31" t="s">
        <v>4</v>
      </c>
      <c r="E184" s="31" t="s">
        <v>5</v>
      </c>
      <c r="F184" s="33" t="s">
        <v>611</v>
      </c>
      <c r="G184" s="32"/>
    </row>
    <row r="185" hidden="1">
      <c r="A185" s="31" t="s">
        <v>11</v>
      </c>
      <c r="B185" s="31" t="s">
        <v>402</v>
      </c>
      <c r="C185" s="31" t="s">
        <v>440</v>
      </c>
      <c r="D185" s="31" t="s">
        <v>4</v>
      </c>
      <c r="E185" s="31" t="s">
        <v>5</v>
      </c>
      <c r="F185" s="33" t="s">
        <v>612</v>
      </c>
      <c r="G185" s="32"/>
    </row>
    <row r="186" hidden="1">
      <c r="A186" s="31" t="s">
        <v>11</v>
      </c>
      <c r="B186" s="31" t="s">
        <v>402</v>
      </c>
      <c r="C186" s="31" t="s">
        <v>442</v>
      </c>
      <c r="D186" s="31" t="s">
        <v>4</v>
      </c>
      <c r="E186" s="31" t="s">
        <v>5</v>
      </c>
      <c r="F186" s="33" t="s">
        <v>613</v>
      </c>
      <c r="G186" s="32"/>
    </row>
    <row r="187">
      <c r="A187" s="31" t="s">
        <v>11</v>
      </c>
      <c r="B187" s="31" t="s">
        <v>402</v>
      </c>
      <c r="C187" s="31" t="s">
        <v>444</v>
      </c>
      <c r="D187" s="31" t="s">
        <v>4</v>
      </c>
      <c r="E187" s="31" t="s">
        <v>5</v>
      </c>
      <c r="F187" s="33" t="s">
        <v>614</v>
      </c>
      <c r="G187" s="32"/>
    </row>
    <row r="188">
      <c r="A188" s="31" t="s">
        <v>11</v>
      </c>
      <c r="B188" s="31" t="s">
        <v>402</v>
      </c>
      <c r="C188" s="31" t="s">
        <v>446</v>
      </c>
      <c r="D188" s="31" t="s">
        <v>4</v>
      </c>
      <c r="E188" s="31" t="s">
        <v>5</v>
      </c>
      <c r="F188" s="33" t="s">
        <v>615</v>
      </c>
      <c r="G188" s="32"/>
    </row>
    <row r="189">
      <c r="A189" s="31" t="s">
        <v>11</v>
      </c>
      <c r="B189" s="31" t="s">
        <v>402</v>
      </c>
      <c r="C189" s="31" t="s">
        <v>448</v>
      </c>
      <c r="D189" s="31" t="s">
        <v>4</v>
      </c>
      <c r="E189" s="31" t="s">
        <v>5</v>
      </c>
      <c r="F189" s="33" t="s">
        <v>616</v>
      </c>
      <c r="G189" s="32"/>
    </row>
    <row r="190" hidden="1">
      <c r="A190" s="31" t="s">
        <v>12</v>
      </c>
      <c r="B190" s="31" t="s">
        <v>401</v>
      </c>
      <c r="C190" s="31" t="s">
        <v>409</v>
      </c>
      <c r="D190" s="31" t="s">
        <v>4</v>
      </c>
      <c r="E190" s="31" t="s">
        <v>5</v>
      </c>
      <c r="F190" s="33" t="s">
        <v>617</v>
      </c>
      <c r="G190" s="32"/>
    </row>
    <row r="191" hidden="1">
      <c r="A191" s="31" t="s">
        <v>12</v>
      </c>
      <c r="B191" s="31" t="s">
        <v>401</v>
      </c>
      <c r="C191" s="31" t="s">
        <v>411</v>
      </c>
      <c r="D191" s="31" t="s">
        <v>4</v>
      </c>
      <c r="E191" s="31" t="s">
        <v>5</v>
      </c>
      <c r="F191" s="33" t="s">
        <v>618</v>
      </c>
      <c r="G191" s="32"/>
    </row>
    <row r="192" hidden="1">
      <c r="A192" s="31" t="s">
        <v>12</v>
      </c>
      <c r="B192" s="31" t="s">
        <v>401</v>
      </c>
      <c r="C192" s="31" t="s">
        <v>413</v>
      </c>
      <c r="D192" s="31" t="s">
        <v>4</v>
      </c>
      <c r="E192" s="31" t="s">
        <v>5</v>
      </c>
      <c r="F192" s="33" t="s">
        <v>619</v>
      </c>
      <c r="G192" s="32"/>
    </row>
    <row r="193" hidden="1">
      <c r="A193" s="31" t="s">
        <v>12</v>
      </c>
      <c r="B193" s="31" t="s">
        <v>401</v>
      </c>
      <c r="C193" s="31" t="s">
        <v>415</v>
      </c>
      <c r="D193" s="31" t="s">
        <v>4</v>
      </c>
      <c r="E193" s="31" t="s">
        <v>5</v>
      </c>
      <c r="F193" s="33" t="s">
        <v>620</v>
      </c>
      <c r="G193" s="32"/>
    </row>
    <row r="194" hidden="1">
      <c r="A194" s="31" t="s">
        <v>12</v>
      </c>
      <c r="B194" s="31" t="s">
        <v>401</v>
      </c>
      <c r="C194" s="31" t="s">
        <v>417</v>
      </c>
      <c r="D194" s="31" t="s">
        <v>4</v>
      </c>
      <c r="E194" s="31" t="s">
        <v>5</v>
      </c>
      <c r="F194" s="33" t="s">
        <v>621</v>
      </c>
      <c r="G194" s="32"/>
    </row>
    <row r="195" hidden="1">
      <c r="A195" s="31" t="s">
        <v>12</v>
      </c>
      <c r="B195" s="31" t="s">
        <v>401</v>
      </c>
      <c r="C195" s="31" t="s">
        <v>419</v>
      </c>
      <c r="D195" s="31" t="s">
        <v>4</v>
      </c>
      <c r="E195" s="31" t="s">
        <v>5</v>
      </c>
      <c r="F195" s="33" t="s">
        <v>622</v>
      </c>
      <c r="G195" s="32"/>
    </row>
    <row r="196" hidden="1">
      <c r="A196" s="31" t="s">
        <v>12</v>
      </c>
      <c r="B196" s="31" t="s">
        <v>401</v>
      </c>
      <c r="C196" s="31" t="s">
        <v>421</v>
      </c>
      <c r="D196" s="31" t="s">
        <v>4</v>
      </c>
      <c r="E196" s="31" t="s">
        <v>5</v>
      </c>
      <c r="F196" s="33" t="s">
        <v>623</v>
      </c>
      <c r="G196" s="32"/>
    </row>
    <row r="197" hidden="1">
      <c r="A197" s="31" t="s">
        <v>12</v>
      </c>
      <c r="B197" s="31" t="s">
        <v>401</v>
      </c>
      <c r="C197" s="31" t="s">
        <v>423</v>
      </c>
      <c r="D197" s="31" t="s">
        <v>4</v>
      </c>
      <c r="E197" s="31" t="s">
        <v>5</v>
      </c>
      <c r="F197" s="33" t="s">
        <v>624</v>
      </c>
      <c r="G197" s="32"/>
    </row>
    <row r="198" hidden="1">
      <c r="A198" s="31" t="s">
        <v>12</v>
      </c>
      <c r="B198" s="31" t="s">
        <v>401</v>
      </c>
      <c r="C198" s="31" t="s">
        <v>425</v>
      </c>
      <c r="D198" s="31" t="s">
        <v>4</v>
      </c>
      <c r="E198" s="31" t="s">
        <v>5</v>
      </c>
      <c r="F198" s="33" t="s">
        <v>625</v>
      </c>
      <c r="G198" s="32"/>
    </row>
    <row r="199" hidden="1">
      <c r="A199" s="31" t="s">
        <v>12</v>
      </c>
      <c r="B199" s="31" t="s">
        <v>401</v>
      </c>
      <c r="C199" s="31" t="s">
        <v>427</v>
      </c>
      <c r="D199" s="31" t="s">
        <v>4</v>
      </c>
      <c r="E199" s="31" t="s">
        <v>5</v>
      </c>
      <c r="F199" s="33" t="s">
        <v>626</v>
      </c>
      <c r="G199" s="32"/>
    </row>
    <row r="200" hidden="1">
      <c r="A200" s="31" t="s">
        <v>12</v>
      </c>
      <c r="B200" s="31" t="s">
        <v>401</v>
      </c>
      <c r="C200" s="31" t="s">
        <v>429</v>
      </c>
      <c r="D200" s="31" t="s">
        <v>4</v>
      </c>
      <c r="E200" s="31" t="s">
        <v>5</v>
      </c>
      <c r="F200" s="33" t="s">
        <v>627</v>
      </c>
      <c r="G200" s="32"/>
    </row>
    <row r="201" hidden="1">
      <c r="A201" s="31" t="s">
        <v>12</v>
      </c>
      <c r="B201" s="31" t="s">
        <v>401</v>
      </c>
      <c r="C201" s="31" t="s">
        <v>323</v>
      </c>
      <c r="D201" s="31" t="s">
        <v>4</v>
      </c>
      <c r="E201" s="31" t="s">
        <v>5</v>
      </c>
      <c r="F201" s="33" t="s">
        <v>628</v>
      </c>
      <c r="G201" s="32"/>
    </row>
    <row r="202" hidden="1">
      <c r="A202" s="31" t="s">
        <v>12</v>
      </c>
      <c r="B202" s="31" t="s">
        <v>401</v>
      </c>
      <c r="C202" s="31" t="s">
        <v>432</v>
      </c>
      <c r="D202" s="31" t="s">
        <v>4</v>
      </c>
      <c r="E202" s="31" t="s">
        <v>5</v>
      </c>
      <c r="F202" s="33" t="s">
        <v>629</v>
      </c>
      <c r="G202" s="32"/>
    </row>
    <row r="203" hidden="1">
      <c r="A203" s="31" t="s">
        <v>12</v>
      </c>
      <c r="B203" s="31" t="s">
        <v>401</v>
      </c>
      <c r="C203" s="31" t="s">
        <v>434</v>
      </c>
      <c r="D203" s="31" t="s">
        <v>4</v>
      </c>
      <c r="E203" s="31" t="s">
        <v>5</v>
      </c>
      <c r="F203" s="33" t="s">
        <v>630</v>
      </c>
      <c r="G203" s="32"/>
    </row>
    <row r="204" hidden="1">
      <c r="A204" s="31" t="s">
        <v>12</v>
      </c>
      <c r="B204" s="31" t="s">
        <v>401</v>
      </c>
      <c r="C204" s="31" t="s">
        <v>436</v>
      </c>
      <c r="D204" s="31" t="s">
        <v>4</v>
      </c>
      <c r="E204" s="31" t="s">
        <v>5</v>
      </c>
      <c r="F204" s="33" t="s">
        <v>631</v>
      </c>
      <c r="G204" s="32"/>
    </row>
    <row r="205" hidden="1">
      <c r="A205" s="31" t="s">
        <v>12</v>
      </c>
      <c r="B205" s="31" t="s">
        <v>401</v>
      </c>
      <c r="C205" s="31" t="s">
        <v>438</v>
      </c>
      <c r="D205" s="31" t="s">
        <v>4</v>
      </c>
      <c r="E205" s="31" t="s">
        <v>5</v>
      </c>
      <c r="F205" s="33" t="s">
        <v>632</v>
      </c>
      <c r="G205" s="32"/>
    </row>
    <row r="206" hidden="1">
      <c r="A206" s="31" t="s">
        <v>12</v>
      </c>
      <c r="B206" s="31" t="s">
        <v>401</v>
      </c>
      <c r="C206" s="31" t="s">
        <v>440</v>
      </c>
      <c r="D206" s="31" t="s">
        <v>4</v>
      </c>
      <c r="E206" s="31" t="s">
        <v>5</v>
      </c>
      <c r="F206" s="33" t="s">
        <v>633</v>
      </c>
      <c r="G206" s="32"/>
    </row>
    <row r="207" hidden="1">
      <c r="A207" s="31" t="s">
        <v>12</v>
      </c>
      <c r="B207" s="31" t="s">
        <v>401</v>
      </c>
      <c r="C207" s="31" t="s">
        <v>442</v>
      </c>
      <c r="D207" s="31" t="s">
        <v>4</v>
      </c>
      <c r="E207" s="31" t="s">
        <v>5</v>
      </c>
      <c r="F207" s="33" t="s">
        <v>634</v>
      </c>
      <c r="G207" s="32"/>
    </row>
    <row r="208">
      <c r="A208" s="31" t="s">
        <v>12</v>
      </c>
      <c r="B208" s="31" t="s">
        <v>401</v>
      </c>
      <c r="C208" s="31" t="s">
        <v>444</v>
      </c>
      <c r="D208" s="31" t="s">
        <v>4</v>
      </c>
      <c r="E208" s="31" t="s">
        <v>5</v>
      </c>
      <c r="F208" s="33" t="s">
        <v>635</v>
      </c>
      <c r="G208" s="32"/>
    </row>
    <row r="209">
      <c r="A209" s="31" t="s">
        <v>12</v>
      </c>
      <c r="B209" s="31" t="s">
        <v>401</v>
      </c>
      <c r="C209" s="31" t="s">
        <v>446</v>
      </c>
      <c r="D209" s="31" t="s">
        <v>4</v>
      </c>
      <c r="E209" s="31" t="s">
        <v>5</v>
      </c>
      <c r="F209" s="33" t="s">
        <v>636</v>
      </c>
      <c r="G209" s="32"/>
    </row>
    <row r="210">
      <c r="A210" s="31" t="s">
        <v>12</v>
      </c>
      <c r="B210" s="31" t="s">
        <v>401</v>
      </c>
      <c r="C210" s="31" t="s">
        <v>448</v>
      </c>
      <c r="D210" s="31" t="s">
        <v>4</v>
      </c>
      <c r="E210" s="31" t="s">
        <v>5</v>
      </c>
      <c r="F210" s="33" t="s">
        <v>637</v>
      </c>
      <c r="G210" s="32"/>
    </row>
    <row r="211" hidden="1">
      <c r="A211" s="31" t="s">
        <v>13</v>
      </c>
      <c r="B211" s="31" t="s">
        <v>403</v>
      </c>
      <c r="C211" s="31" t="s">
        <v>409</v>
      </c>
      <c r="D211" s="31" t="s">
        <v>4</v>
      </c>
      <c r="E211" s="31" t="s">
        <v>5</v>
      </c>
      <c r="F211" s="33" t="s">
        <v>638</v>
      </c>
      <c r="G211" s="32"/>
    </row>
    <row r="212" hidden="1">
      <c r="A212" s="31" t="s">
        <v>13</v>
      </c>
      <c r="B212" s="31" t="s">
        <v>403</v>
      </c>
      <c r="C212" s="31" t="s">
        <v>411</v>
      </c>
      <c r="D212" s="31" t="s">
        <v>4</v>
      </c>
      <c r="E212" s="31" t="s">
        <v>5</v>
      </c>
      <c r="F212" s="33" t="s">
        <v>639</v>
      </c>
      <c r="G212" s="32"/>
    </row>
    <row r="213" hidden="1">
      <c r="A213" s="31" t="s">
        <v>13</v>
      </c>
      <c r="B213" s="31" t="s">
        <v>403</v>
      </c>
      <c r="C213" s="31" t="s">
        <v>413</v>
      </c>
      <c r="D213" s="31" t="s">
        <v>4</v>
      </c>
      <c r="E213" s="31" t="s">
        <v>5</v>
      </c>
      <c r="F213" s="33" t="s">
        <v>640</v>
      </c>
      <c r="G213" s="32"/>
    </row>
    <row r="214" hidden="1">
      <c r="A214" s="31" t="s">
        <v>13</v>
      </c>
      <c r="B214" s="31" t="s">
        <v>403</v>
      </c>
      <c r="C214" s="31" t="s">
        <v>415</v>
      </c>
      <c r="D214" s="31" t="s">
        <v>4</v>
      </c>
      <c r="E214" s="31" t="s">
        <v>5</v>
      </c>
      <c r="F214" s="33" t="s">
        <v>641</v>
      </c>
      <c r="G214" s="32"/>
    </row>
    <row r="215" hidden="1">
      <c r="A215" s="31" t="s">
        <v>13</v>
      </c>
      <c r="B215" s="31" t="s">
        <v>403</v>
      </c>
      <c r="C215" s="31" t="s">
        <v>417</v>
      </c>
      <c r="D215" s="31" t="s">
        <v>4</v>
      </c>
      <c r="E215" s="31" t="s">
        <v>5</v>
      </c>
      <c r="F215" s="33" t="s">
        <v>642</v>
      </c>
      <c r="G215" s="32"/>
    </row>
    <row r="216" hidden="1">
      <c r="A216" s="31" t="s">
        <v>13</v>
      </c>
      <c r="B216" s="31" t="s">
        <v>403</v>
      </c>
      <c r="C216" s="31" t="s">
        <v>419</v>
      </c>
      <c r="D216" s="31" t="s">
        <v>4</v>
      </c>
      <c r="E216" s="31" t="s">
        <v>5</v>
      </c>
      <c r="F216" s="33" t="s">
        <v>643</v>
      </c>
      <c r="G216" s="32"/>
    </row>
    <row r="217" hidden="1">
      <c r="A217" s="31" t="s">
        <v>13</v>
      </c>
      <c r="B217" s="31" t="s">
        <v>403</v>
      </c>
      <c r="C217" s="31" t="s">
        <v>421</v>
      </c>
      <c r="D217" s="31" t="s">
        <v>4</v>
      </c>
      <c r="E217" s="31" t="s">
        <v>5</v>
      </c>
      <c r="F217" s="33" t="s">
        <v>644</v>
      </c>
      <c r="G217" s="32"/>
    </row>
    <row r="218" hidden="1">
      <c r="A218" s="31" t="s">
        <v>13</v>
      </c>
      <c r="B218" s="31" t="s">
        <v>403</v>
      </c>
      <c r="C218" s="31" t="s">
        <v>423</v>
      </c>
      <c r="D218" s="31" t="s">
        <v>4</v>
      </c>
      <c r="E218" s="31" t="s">
        <v>5</v>
      </c>
      <c r="F218" s="33" t="s">
        <v>645</v>
      </c>
      <c r="G218" s="32"/>
    </row>
    <row r="219" hidden="1">
      <c r="A219" s="31" t="s">
        <v>13</v>
      </c>
      <c r="B219" s="31" t="s">
        <v>403</v>
      </c>
      <c r="C219" s="31" t="s">
        <v>425</v>
      </c>
      <c r="D219" s="31" t="s">
        <v>4</v>
      </c>
      <c r="E219" s="31" t="s">
        <v>5</v>
      </c>
      <c r="F219" s="33" t="s">
        <v>646</v>
      </c>
      <c r="G219" s="32"/>
    </row>
    <row r="220" hidden="1">
      <c r="A220" s="31" t="s">
        <v>13</v>
      </c>
      <c r="B220" s="31" t="s">
        <v>403</v>
      </c>
      <c r="C220" s="31" t="s">
        <v>427</v>
      </c>
      <c r="D220" s="31" t="s">
        <v>4</v>
      </c>
      <c r="E220" s="31" t="s">
        <v>5</v>
      </c>
      <c r="F220" s="33" t="s">
        <v>647</v>
      </c>
      <c r="G220" s="32"/>
    </row>
    <row r="221" hidden="1">
      <c r="A221" s="31" t="s">
        <v>13</v>
      </c>
      <c r="B221" s="31" t="s">
        <v>403</v>
      </c>
      <c r="C221" s="31" t="s">
        <v>429</v>
      </c>
      <c r="D221" s="31" t="s">
        <v>4</v>
      </c>
      <c r="E221" s="31" t="s">
        <v>5</v>
      </c>
      <c r="F221" s="33" t="s">
        <v>648</v>
      </c>
      <c r="G221" s="32"/>
    </row>
    <row r="222" hidden="1">
      <c r="A222" s="31" t="s">
        <v>13</v>
      </c>
      <c r="B222" s="31" t="s">
        <v>403</v>
      </c>
      <c r="C222" s="31" t="s">
        <v>323</v>
      </c>
      <c r="D222" s="31" t="s">
        <v>4</v>
      </c>
      <c r="E222" s="31" t="s">
        <v>5</v>
      </c>
      <c r="F222" s="33" t="s">
        <v>649</v>
      </c>
      <c r="G222" s="32"/>
    </row>
    <row r="223" hidden="1">
      <c r="A223" s="31" t="s">
        <v>13</v>
      </c>
      <c r="B223" s="31" t="s">
        <v>403</v>
      </c>
      <c r="C223" s="31" t="s">
        <v>432</v>
      </c>
      <c r="D223" s="31" t="s">
        <v>4</v>
      </c>
      <c r="E223" s="31" t="s">
        <v>5</v>
      </c>
      <c r="F223" s="33" t="s">
        <v>650</v>
      </c>
      <c r="G223" s="32"/>
    </row>
    <row r="224" hidden="1">
      <c r="A224" s="31" t="s">
        <v>13</v>
      </c>
      <c r="B224" s="31" t="s">
        <v>403</v>
      </c>
      <c r="C224" s="31" t="s">
        <v>434</v>
      </c>
      <c r="D224" s="31" t="s">
        <v>4</v>
      </c>
      <c r="E224" s="31" t="s">
        <v>5</v>
      </c>
      <c r="F224" s="33" t="s">
        <v>651</v>
      </c>
      <c r="G224" s="32"/>
    </row>
    <row r="225" hidden="1">
      <c r="A225" s="31" t="s">
        <v>13</v>
      </c>
      <c r="B225" s="31" t="s">
        <v>403</v>
      </c>
      <c r="C225" s="31" t="s">
        <v>436</v>
      </c>
      <c r="D225" s="31" t="s">
        <v>4</v>
      </c>
      <c r="E225" s="31" t="s">
        <v>5</v>
      </c>
      <c r="F225" s="33" t="s">
        <v>652</v>
      </c>
      <c r="G225" s="32"/>
    </row>
    <row r="226" hidden="1">
      <c r="A226" s="31" t="s">
        <v>13</v>
      </c>
      <c r="B226" s="31" t="s">
        <v>403</v>
      </c>
      <c r="C226" s="31" t="s">
        <v>438</v>
      </c>
      <c r="D226" s="31" t="s">
        <v>4</v>
      </c>
      <c r="E226" s="31" t="s">
        <v>5</v>
      </c>
      <c r="F226" s="33" t="s">
        <v>653</v>
      </c>
      <c r="G226" s="32"/>
    </row>
    <row r="227" hidden="1">
      <c r="A227" s="31" t="s">
        <v>13</v>
      </c>
      <c r="B227" s="31" t="s">
        <v>403</v>
      </c>
      <c r="C227" s="31" t="s">
        <v>440</v>
      </c>
      <c r="D227" s="31" t="s">
        <v>4</v>
      </c>
      <c r="E227" s="31" t="s">
        <v>5</v>
      </c>
      <c r="F227" s="33" t="s">
        <v>654</v>
      </c>
      <c r="G227" s="32"/>
    </row>
    <row r="228" hidden="1">
      <c r="A228" s="31" t="s">
        <v>13</v>
      </c>
      <c r="B228" s="31" t="s">
        <v>403</v>
      </c>
      <c r="C228" s="31" t="s">
        <v>442</v>
      </c>
      <c r="D228" s="31" t="s">
        <v>4</v>
      </c>
      <c r="E228" s="31" t="s">
        <v>5</v>
      </c>
      <c r="F228" s="33" t="s">
        <v>655</v>
      </c>
      <c r="G228" s="32"/>
    </row>
    <row r="229">
      <c r="A229" s="31" t="s">
        <v>13</v>
      </c>
      <c r="B229" s="31" t="s">
        <v>403</v>
      </c>
      <c r="C229" s="31" t="s">
        <v>444</v>
      </c>
      <c r="D229" s="31" t="s">
        <v>4</v>
      </c>
      <c r="E229" s="31" t="s">
        <v>5</v>
      </c>
      <c r="F229" s="33" t="s">
        <v>656</v>
      </c>
      <c r="G229" s="32"/>
    </row>
    <row r="230">
      <c r="A230" s="31" t="s">
        <v>13</v>
      </c>
      <c r="B230" s="31" t="s">
        <v>403</v>
      </c>
      <c r="C230" s="31" t="s">
        <v>446</v>
      </c>
      <c r="D230" s="31" t="s">
        <v>4</v>
      </c>
      <c r="E230" s="31" t="s">
        <v>5</v>
      </c>
      <c r="F230" s="33" t="s">
        <v>657</v>
      </c>
      <c r="G230" s="32"/>
    </row>
    <row r="231">
      <c r="A231" s="31" t="s">
        <v>13</v>
      </c>
      <c r="B231" s="31" t="s">
        <v>403</v>
      </c>
      <c r="C231" s="31" t="s">
        <v>448</v>
      </c>
      <c r="D231" s="31" t="s">
        <v>4</v>
      </c>
      <c r="E231" s="31" t="s">
        <v>5</v>
      </c>
      <c r="F231" s="33" t="s">
        <v>658</v>
      </c>
      <c r="G231" s="32"/>
    </row>
    <row r="232" hidden="1">
      <c r="A232" s="31" t="s">
        <v>14</v>
      </c>
      <c r="B232" s="31" t="s">
        <v>395</v>
      </c>
      <c r="C232" s="31" t="s">
        <v>409</v>
      </c>
      <c r="D232" s="31" t="s">
        <v>4</v>
      </c>
      <c r="E232" s="31" t="s">
        <v>5</v>
      </c>
      <c r="F232" s="33" t="s">
        <v>659</v>
      </c>
      <c r="G232" s="32"/>
    </row>
    <row r="233" hidden="1">
      <c r="A233" s="31" t="s">
        <v>14</v>
      </c>
      <c r="B233" s="31" t="s">
        <v>395</v>
      </c>
      <c r="C233" s="31" t="s">
        <v>411</v>
      </c>
      <c r="D233" s="31" t="s">
        <v>4</v>
      </c>
      <c r="E233" s="31" t="s">
        <v>5</v>
      </c>
      <c r="F233" s="33" t="s">
        <v>660</v>
      </c>
      <c r="G233" s="32"/>
    </row>
    <row r="234" hidden="1">
      <c r="A234" s="31" t="s">
        <v>14</v>
      </c>
      <c r="B234" s="31" t="s">
        <v>395</v>
      </c>
      <c r="C234" s="31" t="s">
        <v>413</v>
      </c>
      <c r="D234" s="31" t="s">
        <v>4</v>
      </c>
      <c r="E234" s="31" t="s">
        <v>5</v>
      </c>
      <c r="F234" s="33" t="s">
        <v>661</v>
      </c>
      <c r="G234" s="32"/>
    </row>
    <row r="235" hidden="1">
      <c r="A235" s="31" t="s">
        <v>14</v>
      </c>
      <c r="B235" s="31" t="s">
        <v>395</v>
      </c>
      <c r="C235" s="31" t="s">
        <v>415</v>
      </c>
      <c r="D235" s="31" t="s">
        <v>4</v>
      </c>
      <c r="E235" s="31" t="s">
        <v>5</v>
      </c>
      <c r="F235" s="33" t="s">
        <v>662</v>
      </c>
      <c r="G235" s="32"/>
    </row>
    <row r="236" hidden="1">
      <c r="A236" s="31" t="s">
        <v>14</v>
      </c>
      <c r="B236" s="31" t="s">
        <v>395</v>
      </c>
      <c r="C236" s="31" t="s">
        <v>417</v>
      </c>
      <c r="D236" s="31" t="s">
        <v>4</v>
      </c>
      <c r="E236" s="31" t="s">
        <v>5</v>
      </c>
      <c r="F236" s="33" t="s">
        <v>663</v>
      </c>
      <c r="G236" s="32"/>
    </row>
    <row r="237" hidden="1">
      <c r="A237" s="31" t="s">
        <v>14</v>
      </c>
      <c r="B237" s="31" t="s">
        <v>395</v>
      </c>
      <c r="C237" s="31" t="s">
        <v>419</v>
      </c>
      <c r="D237" s="31" t="s">
        <v>4</v>
      </c>
      <c r="E237" s="31" t="s">
        <v>5</v>
      </c>
      <c r="F237" s="33" t="s">
        <v>664</v>
      </c>
      <c r="G237" s="32"/>
    </row>
    <row r="238" hidden="1">
      <c r="A238" s="31" t="s">
        <v>14</v>
      </c>
      <c r="B238" s="31" t="s">
        <v>395</v>
      </c>
      <c r="C238" s="31" t="s">
        <v>421</v>
      </c>
      <c r="D238" s="31" t="s">
        <v>4</v>
      </c>
      <c r="E238" s="31" t="s">
        <v>5</v>
      </c>
      <c r="F238" s="33" t="s">
        <v>665</v>
      </c>
      <c r="G238" s="32"/>
    </row>
    <row r="239" hidden="1">
      <c r="A239" s="31" t="s">
        <v>14</v>
      </c>
      <c r="B239" s="31" t="s">
        <v>395</v>
      </c>
      <c r="C239" s="31" t="s">
        <v>423</v>
      </c>
      <c r="D239" s="31" t="s">
        <v>4</v>
      </c>
      <c r="E239" s="31" t="s">
        <v>5</v>
      </c>
      <c r="F239" s="33" t="s">
        <v>666</v>
      </c>
      <c r="G239" s="32"/>
    </row>
    <row r="240" hidden="1">
      <c r="A240" s="31" t="s">
        <v>14</v>
      </c>
      <c r="B240" s="31" t="s">
        <v>395</v>
      </c>
      <c r="C240" s="31" t="s">
        <v>425</v>
      </c>
      <c r="D240" s="31" t="s">
        <v>4</v>
      </c>
      <c r="E240" s="31" t="s">
        <v>5</v>
      </c>
      <c r="F240" s="33" t="s">
        <v>667</v>
      </c>
      <c r="G240" s="32"/>
    </row>
    <row r="241" hidden="1">
      <c r="A241" s="31" t="s">
        <v>14</v>
      </c>
      <c r="B241" s="31" t="s">
        <v>395</v>
      </c>
      <c r="C241" s="31" t="s">
        <v>427</v>
      </c>
      <c r="D241" s="31" t="s">
        <v>4</v>
      </c>
      <c r="E241" s="31" t="s">
        <v>5</v>
      </c>
      <c r="F241" s="33" t="s">
        <v>668</v>
      </c>
      <c r="G241" s="32"/>
    </row>
    <row r="242" hidden="1">
      <c r="A242" s="31" t="s">
        <v>14</v>
      </c>
      <c r="B242" s="31" t="s">
        <v>395</v>
      </c>
      <c r="C242" s="31" t="s">
        <v>429</v>
      </c>
      <c r="D242" s="31" t="s">
        <v>4</v>
      </c>
      <c r="E242" s="31" t="s">
        <v>5</v>
      </c>
      <c r="F242" s="33" t="s">
        <v>669</v>
      </c>
      <c r="G242" s="32"/>
    </row>
    <row r="243" hidden="1">
      <c r="A243" s="31" t="s">
        <v>14</v>
      </c>
      <c r="B243" s="31" t="s">
        <v>395</v>
      </c>
      <c r="C243" s="31" t="s">
        <v>323</v>
      </c>
      <c r="D243" s="31" t="s">
        <v>4</v>
      </c>
      <c r="E243" s="31" t="s">
        <v>5</v>
      </c>
      <c r="F243" s="33" t="s">
        <v>670</v>
      </c>
      <c r="G243" s="32"/>
    </row>
    <row r="244" hidden="1">
      <c r="A244" s="31" t="s">
        <v>14</v>
      </c>
      <c r="B244" s="31" t="s">
        <v>395</v>
      </c>
      <c r="C244" s="31" t="s">
        <v>432</v>
      </c>
      <c r="D244" s="31" t="s">
        <v>4</v>
      </c>
      <c r="E244" s="31" t="s">
        <v>5</v>
      </c>
      <c r="F244" s="33" t="s">
        <v>671</v>
      </c>
      <c r="G244" s="32"/>
    </row>
    <row r="245" hidden="1">
      <c r="A245" s="31" t="s">
        <v>14</v>
      </c>
      <c r="B245" s="31" t="s">
        <v>395</v>
      </c>
      <c r="C245" s="31" t="s">
        <v>434</v>
      </c>
      <c r="D245" s="31" t="s">
        <v>4</v>
      </c>
      <c r="E245" s="31" t="s">
        <v>5</v>
      </c>
      <c r="F245" s="33" t="s">
        <v>672</v>
      </c>
      <c r="G245" s="32"/>
    </row>
    <row r="246" hidden="1">
      <c r="A246" s="31" t="s">
        <v>14</v>
      </c>
      <c r="B246" s="31" t="s">
        <v>395</v>
      </c>
      <c r="C246" s="31" t="s">
        <v>436</v>
      </c>
      <c r="D246" s="31" t="s">
        <v>4</v>
      </c>
      <c r="E246" s="31" t="s">
        <v>5</v>
      </c>
      <c r="F246" s="33" t="s">
        <v>673</v>
      </c>
      <c r="G246" s="32"/>
    </row>
    <row r="247" hidden="1">
      <c r="A247" s="31" t="s">
        <v>14</v>
      </c>
      <c r="B247" s="31" t="s">
        <v>395</v>
      </c>
      <c r="C247" s="31" t="s">
        <v>438</v>
      </c>
      <c r="D247" s="31" t="s">
        <v>4</v>
      </c>
      <c r="E247" s="31" t="s">
        <v>5</v>
      </c>
      <c r="F247" s="33" t="s">
        <v>674</v>
      </c>
      <c r="G247" s="32"/>
    </row>
    <row r="248" hidden="1">
      <c r="A248" s="31" t="s">
        <v>14</v>
      </c>
      <c r="B248" s="31" t="s">
        <v>395</v>
      </c>
      <c r="C248" s="31" t="s">
        <v>440</v>
      </c>
      <c r="D248" s="31" t="s">
        <v>4</v>
      </c>
      <c r="E248" s="31" t="s">
        <v>5</v>
      </c>
      <c r="F248" s="33" t="s">
        <v>675</v>
      </c>
      <c r="G248" s="32"/>
    </row>
    <row r="249" hidden="1">
      <c r="A249" s="31" t="s">
        <v>14</v>
      </c>
      <c r="B249" s="31" t="s">
        <v>395</v>
      </c>
      <c r="C249" s="31" t="s">
        <v>442</v>
      </c>
      <c r="D249" s="31" t="s">
        <v>4</v>
      </c>
      <c r="E249" s="31" t="s">
        <v>5</v>
      </c>
      <c r="F249" s="33" t="s">
        <v>676</v>
      </c>
      <c r="G249" s="32"/>
    </row>
    <row r="250">
      <c r="A250" s="31" t="s">
        <v>14</v>
      </c>
      <c r="B250" s="31" t="s">
        <v>395</v>
      </c>
      <c r="C250" s="31" t="s">
        <v>444</v>
      </c>
      <c r="D250" s="31" t="s">
        <v>4</v>
      </c>
      <c r="E250" s="31" t="s">
        <v>5</v>
      </c>
      <c r="F250" s="33" t="s">
        <v>677</v>
      </c>
      <c r="G250" s="32"/>
    </row>
    <row r="251">
      <c r="A251" s="31" t="s">
        <v>14</v>
      </c>
      <c r="B251" s="31" t="s">
        <v>395</v>
      </c>
      <c r="C251" s="31" t="s">
        <v>446</v>
      </c>
      <c r="D251" s="31" t="s">
        <v>4</v>
      </c>
      <c r="E251" s="31" t="s">
        <v>5</v>
      </c>
      <c r="F251" s="33" t="s">
        <v>678</v>
      </c>
      <c r="G251" s="32"/>
    </row>
    <row r="252">
      <c r="A252" s="31" t="s">
        <v>14</v>
      </c>
      <c r="B252" s="31" t="s">
        <v>395</v>
      </c>
      <c r="C252" s="31" t="s">
        <v>448</v>
      </c>
      <c r="D252" s="31" t="s">
        <v>4</v>
      </c>
      <c r="E252" s="31" t="s">
        <v>5</v>
      </c>
      <c r="F252" s="33" t="s">
        <v>679</v>
      </c>
      <c r="G252" s="32"/>
    </row>
    <row r="253" hidden="1">
      <c r="A253" s="31" t="s">
        <v>15</v>
      </c>
      <c r="B253" s="31" t="s">
        <v>377</v>
      </c>
      <c r="C253" s="31" t="s">
        <v>409</v>
      </c>
      <c r="D253" s="31" t="s">
        <v>4</v>
      </c>
      <c r="E253" s="31" t="s">
        <v>5</v>
      </c>
      <c r="F253" s="33" t="s">
        <v>680</v>
      </c>
      <c r="G253" s="32"/>
    </row>
    <row r="254" hidden="1">
      <c r="A254" s="31" t="s">
        <v>15</v>
      </c>
      <c r="B254" s="31" t="s">
        <v>377</v>
      </c>
      <c r="C254" s="31" t="s">
        <v>411</v>
      </c>
      <c r="D254" s="31" t="s">
        <v>4</v>
      </c>
      <c r="E254" s="31" t="s">
        <v>5</v>
      </c>
      <c r="F254" s="33" t="s">
        <v>681</v>
      </c>
      <c r="G254" s="32"/>
    </row>
    <row r="255" hidden="1">
      <c r="A255" s="31" t="s">
        <v>15</v>
      </c>
      <c r="B255" s="31" t="s">
        <v>377</v>
      </c>
      <c r="C255" s="31" t="s">
        <v>413</v>
      </c>
      <c r="D255" s="31" t="s">
        <v>4</v>
      </c>
      <c r="E255" s="31" t="s">
        <v>5</v>
      </c>
      <c r="F255" s="33" t="s">
        <v>682</v>
      </c>
      <c r="G255" s="32"/>
    </row>
    <row r="256" hidden="1">
      <c r="A256" s="31" t="s">
        <v>15</v>
      </c>
      <c r="B256" s="31" t="s">
        <v>377</v>
      </c>
      <c r="C256" s="31" t="s">
        <v>415</v>
      </c>
      <c r="D256" s="31" t="s">
        <v>4</v>
      </c>
      <c r="E256" s="31" t="s">
        <v>5</v>
      </c>
      <c r="F256" s="33" t="s">
        <v>683</v>
      </c>
      <c r="G256" s="32"/>
    </row>
    <row r="257" hidden="1">
      <c r="A257" s="31" t="s">
        <v>15</v>
      </c>
      <c r="B257" s="31" t="s">
        <v>377</v>
      </c>
      <c r="C257" s="31" t="s">
        <v>417</v>
      </c>
      <c r="D257" s="31" t="s">
        <v>4</v>
      </c>
      <c r="E257" s="31" t="s">
        <v>5</v>
      </c>
      <c r="F257" s="33" t="s">
        <v>684</v>
      </c>
      <c r="G257" s="32"/>
    </row>
    <row r="258" hidden="1">
      <c r="A258" s="31" t="s">
        <v>15</v>
      </c>
      <c r="B258" s="31" t="s">
        <v>377</v>
      </c>
      <c r="C258" s="31" t="s">
        <v>419</v>
      </c>
      <c r="D258" s="31" t="s">
        <v>4</v>
      </c>
      <c r="E258" s="31" t="s">
        <v>5</v>
      </c>
      <c r="F258" s="33" t="s">
        <v>685</v>
      </c>
      <c r="G258" s="32"/>
    </row>
    <row r="259" hidden="1">
      <c r="A259" s="31" t="s">
        <v>15</v>
      </c>
      <c r="B259" s="31" t="s">
        <v>377</v>
      </c>
      <c r="C259" s="31" t="s">
        <v>421</v>
      </c>
      <c r="D259" s="31" t="s">
        <v>4</v>
      </c>
      <c r="E259" s="31" t="s">
        <v>5</v>
      </c>
      <c r="F259" s="33" t="s">
        <v>686</v>
      </c>
      <c r="G259" s="32"/>
    </row>
    <row r="260" hidden="1">
      <c r="A260" s="31" t="s">
        <v>15</v>
      </c>
      <c r="B260" s="31" t="s">
        <v>377</v>
      </c>
      <c r="C260" s="31" t="s">
        <v>423</v>
      </c>
      <c r="D260" s="31" t="s">
        <v>4</v>
      </c>
      <c r="E260" s="31" t="s">
        <v>5</v>
      </c>
      <c r="F260" s="33" t="s">
        <v>687</v>
      </c>
      <c r="G260" s="32"/>
    </row>
    <row r="261" hidden="1">
      <c r="A261" s="31" t="s">
        <v>15</v>
      </c>
      <c r="B261" s="31" t="s">
        <v>377</v>
      </c>
      <c r="C261" s="31" t="s">
        <v>425</v>
      </c>
      <c r="D261" s="31" t="s">
        <v>4</v>
      </c>
      <c r="E261" s="31" t="s">
        <v>5</v>
      </c>
      <c r="F261" s="33" t="s">
        <v>688</v>
      </c>
      <c r="G261" s="32"/>
    </row>
    <row r="262" hidden="1">
      <c r="A262" s="31" t="s">
        <v>15</v>
      </c>
      <c r="B262" s="31" t="s">
        <v>377</v>
      </c>
      <c r="C262" s="31" t="s">
        <v>427</v>
      </c>
      <c r="D262" s="31" t="s">
        <v>4</v>
      </c>
      <c r="E262" s="31" t="s">
        <v>5</v>
      </c>
      <c r="F262" s="33" t="s">
        <v>689</v>
      </c>
      <c r="G262" s="32"/>
    </row>
    <row r="263" hidden="1">
      <c r="A263" s="31" t="s">
        <v>15</v>
      </c>
      <c r="B263" s="31" t="s">
        <v>377</v>
      </c>
      <c r="C263" s="31" t="s">
        <v>429</v>
      </c>
      <c r="D263" s="31" t="s">
        <v>4</v>
      </c>
      <c r="E263" s="31" t="s">
        <v>5</v>
      </c>
      <c r="F263" s="33" t="s">
        <v>690</v>
      </c>
      <c r="G263" s="32"/>
    </row>
    <row r="264" hidden="1">
      <c r="A264" s="31" t="s">
        <v>15</v>
      </c>
      <c r="B264" s="31" t="s">
        <v>377</v>
      </c>
      <c r="C264" s="31" t="s">
        <v>323</v>
      </c>
      <c r="D264" s="31" t="s">
        <v>4</v>
      </c>
      <c r="E264" s="31" t="s">
        <v>5</v>
      </c>
      <c r="F264" s="33" t="s">
        <v>691</v>
      </c>
      <c r="G264" s="32"/>
    </row>
    <row r="265" hidden="1">
      <c r="A265" s="31" t="s">
        <v>15</v>
      </c>
      <c r="B265" s="31" t="s">
        <v>377</v>
      </c>
      <c r="C265" s="31" t="s">
        <v>432</v>
      </c>
      <c r="D265" s="31" t="s">
        <v>4</v>
      </c>
      <c r="E265" s="31" t="s">
        <v>5</v>
      </c>
      <c r="F265" s="33" t="s">
        <v>692</v>
      </c>
      <c r="G265" s="32"/>
    </row>
    <row r="266" hidden="1">
      <c r="A266" s="31" t="s">
        <v>15</v>
      </c>
      <c r="B266" s="31" t="s">
        <v>377</v>
      </c>
      <c r="C266" s="31" t="s">
        <v>434</v>
      </c>
      <c r="D266" s="31" t="s">
        <v>4</v>
      </c>
      <c r="E266" s="31" t="s">
        <v>5</v>
      </c>
      <c r="F266" s="33" t="s">
        <v>693</v>
      </c>
      <c r="G266" s="32"/>
    </row>
    <row r="267" hidden="1">
      <c r="A267" s="31" t="s">
        <v>15</v>
      </c>
      <c r="B267" s="31" t="s">
        <v>377</v>
      </c>
      <c r="C267" s="31" t="s">
        <v>436</v>
      </c>
      <c r="D267" s="31" t="s">
        <v>4</v>
      </c>
      <c r="E267" s="31" t="s">
        <v>5</v>
      </c>
      <c r="F267" s="33" t="s">
        <v>694</v>
      </c>
      <c r="G267" s="32"/>
    </row>
    <row r="268" hidden="1">
      <c r="A268" s="31" t="s">
        <v>15</v>
      </c>
      <c r="B268" s="31" t="s">
        <v>377</v>
      </c>
      <c r="C268" s="31" t="s">
        <v>438</v>
      </c>
      <c r="D268" s="31" t="s">
        <v>4</v>
      </c>
      <c r="E268" s="31" t="s">
        <v>5</v>
      </c>
      <c r="F268" s="33" t="s">
        <v>695</v>
      </c>
      <c r="G268" s="32"/>
    </row>
    <row r="269" hidden="1">
      <c r="A269" s="31" t="s">
        <v>15</v>
      </c>
      <c r="B269" s="31" t="s">
        <v>377</v>
      </c>
      <c r="C269" s="31" t="s">
        <v>440</v>
      </c>
      <c r="D269" s="31" t="s">
        <v>4</v>
      </c>
      <c r="E269" s="31" t="s">
        <v>5</v>
      </c>
      <c r="F269" s="33" t="s">
        <v>696</v>
      </c>
      <c r="G269" s="32"/>
    </row>
    <row r="270" hidden="1">
      <c r="A270" s="31" t="s">
        <v>15</v>
      </c>
      <c r="B270" s="31" t="s">
        <v>377</v>
      </c>
      <c r="C270" s="31" t="s">
        <v>442</v>
      </c>
      <c r="D270" s="31" t="s">
        <v>4</v>
      </c>
      <c r="E270" s="31" t="s">
        <v>5</v>
      </c>
      <c r="F270" s="33" t="s">
        <v>697</v>
      </c>
      <c r="G270" s="32"/>
    </row>
    <row r="271">
      <c r="A271" s="31" t="s">
        <v>15</v>
      </c>
      <c r="B271" s="31" t="s">
        <v>377</v>
      </c>
      <c r="C271" s="31" t="s">
        <v>444</v>
      </c>
      <c r="D271" s="31" t="s">
        <v>4</v>
      </c>
      <c r="E271" s="31" t="s">
        <v>5</v>
      </c>
      <c r="F271" s="33" t="s">
        <v>698</v>
      </c>
      <c r="G271" s="32"/>
    </row>
    <row r="272">
      <c r="A272" s="31" t="s">
        <v>15</v>
      </c>
      <c r="B272" s="31" t="s">
        <v>377</v>
      </c>
      <c r="C272" s="31" t="s">
        <v>446</v>
      </c>
      <c r="D272" s="31" t="s">
        <v>4</v>
      </c>
      <c r="E272" s="31" t="s">
        <v>5</v>
      </c>
      <c r="F272" s="33" t="s">
        <v>699</v>
      </c>
      <c r="G272" s="32"/>
    </row>
    <row r="273">
      <c r="A273" s="31" t="s">
        <v>15</v>
      </c>
      <c r="B273" s="31" t="s">
        <v>377</v>
      </c>
      <c r="C273" s="31" t="s">
        <v>448</v>
      </c>
      <c r="D273" s="31" t="s">
        <v>4</v>
      </c>
      <c r="E273" s="31" t="s">
        <v>5</v>
      </c>
      <c r="F273" s="33" t="s">
        <v>700</v>
      </c>
      <c r="G273" s="32"/>
    </row>
    <row r="274" hidden="1">
      <c r="A274" s="31" t="s">
        <v>16</v>
      </c>
      <c r="B274" s="31" t="s">
        <v>382</v>
      </c>
      <c r="C274" s="31" t="s">
        <v>409</v>
      </c>
      <c r="D274" s="31" t="s">
        <v>4</v>
      </c>
      <c r="E274" s="31" t="s">
        <v>5</v>
      </c>
      <c r="F274" s="33" t="s">
        <v>701</v>
      </c>
      <c r="G274" s="32"/>
    </row>
    <row r="275" hidden="1">
      <c r="A275" s="31" t="s">
        <v>16</v>
      </c>
      <c r="B275" s="31" t="s">
        <v>382</v>
      </c>
      <c r="C275" s="31" t="s">
        <v>411</v>
      </c>
      <c r="D275" s="31" t="s">
        <v>4</v>
      </c>
      <c r="E275" s="31" t="s">
        <v>5</v>
      </c>
      <c r="F275" s="33" t="s">
        <v>702</v>
      </c>
      <c r="G275" s="32"/>
    </row>
    <row r="276" hidden="1">
      <c r="A276" s="31" t="s">
        <v>16</v>
      </c>
      <c r="B276" s="31" t="s">
        <v>382</v>
      </c>
      <c r="C276" s="31" t="s">
        <v>413</v>
      </c>
      <c r="D276" s="31" t="s">
        <v>4</v>
      </c>
      <c r="E276" s="31" t="s">
        <v>5</v>
      </c>
      <c r="F276" s="33" t="s">
        <v>703</v>
      </c>
      <c r="G276" s="32"/>
    </row>
    <row r="277" hidden="1">
      <c r="A277" s="31" t="s">
        <v>16</v>
      </c>
      <c r="B277" s="31" t="s">
        <v>382</v>
      </c>
      <c r="C277" s="31" t="s">
        <v>415</v>
      </c>
      <c r="D277" s="31" t="s">
        <v>4</v>
      </c>
      <c r="E277" s="31" t="s">
        <v>5</v>
      </c>
      <c r="F277" s="33" t="s">
        <v>704</v>
      </c>
      <c r="G277" s="32"/>
    </row>
    <row r="278" hidden="1">
      <c r="A278" s="31" t="s">
        <v>16</v>
      </c>
      <c r="B278" s="31" t="s">
        <v>382</v>
      </c>
      <c r="C278" s="31" t="s">
        <v>417</v>
      </c>
      <c r="D278" s="31" t="s">
        <v>4</v>
      </c>
      <c r="E278" s="31" t="s">
        <v>5</v>
      </c>
      <c r="F278" s="33" t="s">
        <v>705</v>
      </c>
      <c r="G278" s="32"/>
    </row>
    <row r="279" hidden="1">
      <c r="A279" s="31" t="s">
        <v>16</v>
      </c>
      <c r="B279" s="31" t="s">
        <v>382</v>
      </c>
      <c r="C279" s="31" t="s">
        <v>419</v>
      </c>
      <c r="D279" s="31" t="s">
        <v>4</v>
      </c>
      <c r="E279" s="31" t="s">
        <v>5</v>
      </c>
      <c r="F279" s="33" t="s">
        <v>706</v>
      </c>
      <c r="G279" s="32"/>
    </row>
    <row r="280" hidden="1">
      <c r="A280" s="31" t="s">
        <v>16</v>
      </c>
      <c r="B280" s="31" t="s">
        <v>382</v>
      </c>
      <c r="C280" s="31" t="s">
        <v>421</v>
      </c>
      <c r="D280" s="31" t="s">
        <v>4</v>
      </c>
      <c r="E280" s="31" t="s">
        <v>5</v>
      </c>
      <c r="F280" s="33" t="s">
        <v>707</v>
      </c>
      <c r="G280" s="32"/>
    </row>
    <row r="281" hidden="1">
      <c r="A281" s="31" t="s">
        <v>16</v>
      </c>
      <c r="B281" s="31" t="s">
        <v>382</v>
      </c>
      <c r="C281" s="31" t="s">
        <v>423</v>
      </c>
      <c r="D281" s="31" t="s">
        <v>4</v>
      </c>
      <c r="E281" s="31" t="s">
        <v>5</v>
      </c>
      <c r="F281" s="33" t="s">
        <v>708</v>
      </c>
      <c r="G281" s="32"/>
    </row>
    <row r="282" hidden="1">
      <c r="A282" s="31" t="s">
        <v>16</v>
      </c>
      <c r="B282" s="31" t="s">
        <v>382</v>
      </c>
      <c r="C282" s="31" t="s">
        <v>425</v>
      </c>
      <c r="D282" s="31" t="s">
        <v>4</v>
      </c>
      <c r="E282" s="31" t="s">
        <v>5</v>
      </c>
      <c r="F282" s="33" t="s">
        <v>709</v>
      </c>
      <c r="G282" s="32"/>
    </row>
    <row r="283" hidden="1">
      <c r="A283" s="31" t="s">
        <v>16</v>
      </c>
      <c r="B283" s="31" t="s">
        <v>382</v>
      </c>
      <c r="C283" s="31" t="s">
        <v>427</v>
      </c>
      <c r="D283" s="31" t="s">
        <v>4</v>
      </c>
      <c r="E283" s="31" t="s">
        <v>5</v>
      </c>
      <c r="F283" s="33" t="s">
        <v>710</v>
      </c>
      <c r="G283" s="32"/>
    </row>
    <row r="284" hidden="1">
      <c r="A284" s="31" t="s">
        <v>16</v>
      </c>
      <c r="B284" s="31" t="s">
        <v>382</v>
      </c>
      <c r="C284" s="31" t="s">
        <v>429</v>
      </c>
      <c r="D284" s="31" t="s">
        <v>4</v>
      </c>
      <c r="E284" s="31" t="s">
        <v>5</v>
      </c>
      <c r="F284" s="33" t="s">
        <v>711</v>
      </c>
      <c r="G284" s="32"/>
    </row>
    <row r="285" hidden="1">
      <c r="A285" s="31" t="s">
        <v>16</v>
      </c>
      <c r="B285" s="31" t="s">
        <v>382</v>
      </c>
      <c r="C285" s="31" t="s">
        <v>323</v>
      </c>
      <c r="D285" s="31" t="s">
        <v>4</v>
      </c>
      <c r="E285" s="31" t="s">
        <v>5</v>
      </c>
      <c r="F285" s="33" t="s">
        <v>712</v>
      </c>
      <c r="G285" s="32"/>
    </row>
    <row r="286" hidden="1">
      <c r="A286" s="31" t="s">
        <v>16</v>
      </c>
      <c r="B286" s="31" t="s">
        <v>382</v>
      </c>
      <c r="C286" s="31" t="s">
        <v>432</v>
      </c>
      <c r="D286" s="31" t="s">
        <v>4</v>
      </c>
      <c r="E286" s="31" t="s">
        <v>5</v>
      </c>
      <c r="F286" s="33" t="s">
        <v>713</v>
      </c>
      <c r="G286" s="32"/>
    </row>
    <row r="287" hidden="1">
      <c r="A287" s="31" t="s">
        <v>16</v>
      </c>
      <c r="B287" s="31" t="s">
        <v>382</v>
      </c>
      <c r="C287" s="31" t="s">
        <v>434</v>
      </c>
      <c r="D287" s="31" t="s">
        <v>4</v>
      </c>
      <c r="E287" s="31" t="s">
        <v>5</v>
      </c>
      <c r="F287" s="33" t="s">
        <v>714</v>
      </c>
      <c r="G287" s="32"/>
    </row>
    <row r="288" hidden="1">
      <c r="A288" s="31" t="s">
        <v>16</v>
      </c>
      <c r="B288" s="31" t="s">
        <v>382</v>
      </c>
      <c r="C288" s="31" t="s">
        <v>436</v>
      </c>
      <c r="D288" s="31" t="s">
        <v>4</v>
      </c>
      <c r="E288" s="31" t="s">
        <v>5</v>
      </c>
      <c r="F288" s="33" t="s">
        <v>715</v>
      </c>
      <c r="G288" s="32"/>
    </row>
    <row r="289" hidden="1">
      <c r="A289" s="31" t="s">
        <v>16</v>
      </c>
      <c r="B289" s="31" t="s">
        <v>382</v>
      </c>
      <c r="C289" s="31" t="s">
        <v>438</v>
      </c>
      <c r="D289" s="31" t="s">
        <v>4</v>
      </c>
      <c r="E289" s="31" t="s">
        <v>5</v>
      </c>
      <c r="F289" s="33" t="s">
        <v>716</v>
      </c>
      <c r="G289" s="32"/>
    </row>
    <row r="290" hidden="1">
      <c r="A290" s="31" t="s">
        <v>16</v>
      </c>
      <c r="B290" s="31" t="s">
        <v>382</v>
      </c>
      <c r="C290" s="31" t="s">
        <v>440</v>
      </c>
      <c r="D290" s="31" t="s">
        <v>4</v>
      </c>
      <c r="E290" s="31" t="s">
        <v>5</v>
      </c>
      <c r="F290" s="33" t="s">
        <v>717</v>
      </c>
      <c r="G290" s="32"/>
    </row>
    <row r="291" hidden="1">
      <c r="A291" s="31" t="s">
        <v>16</v>
      </c>
      <c r="B291" s="31" t="s">
        <v>382</v>
      </c>
      <c r="C291" s="31" t="s">
        <v>442</v>
      </c>
      <c r="D291" s="31" t="s">
        <v>4</v>
      </c>
      <c r="E291" s="31" t="s">
        <v>5</v>
      </c>
      <c r="F291" s="33" t="s">
        <v>718</v>
      </c>
      <c r="G291" s="32"/>
    </row>
    <row r="292">
      <c r="A292" s="31" t="s">
        <v>16</v>
      </c>
      <c r="B292" s="31" t="s">
        <v>382</v>
      </c>
      <c r="C292" s="31" t="s">
        <v>444</v>
      </c>
      <c r="D292" s="31" t="s">
        <v>4</v>
      </c>
      <c r="E292" s="31" t="s">
        <v>5</v>
      </c>
      <c r="F292" s="33" t="s">
        <v>719</v>
      </c>
      <c r="G292" s="32"/>
    </row>
    <row r="293">
      <c r="A293" s="31" t="s">
        <v>16</v>
      </c>
      <c r="B293" s="31" t="s">
        <v>382</v>
      </c>
      <c r="C293" s="31" t="s">
        <v>446</v>
      </c>
      <c r="D293" s="31" t="s">
        <v>4</v>
      </c>
      <c r="E293" s="31" t="s">
        <v>5</v>
      </c>
      <c r="F293" s="33" t="s">
        <v>720</v>
      </c>
      <c r="G293" s="32"/>
    </row>
    <row r="294">
      <c r="A294" s="31" t="s">
        <v>16</v>
      </c>
      <c r="B294" s="31" t="s">
        <v>382</v>
      </c>
      <c r="C294" s="31" t="s">
        <v>448</v>
      </c>
      <c r="D294" s="31" t="s">
        <v>4</v>
      </c>
      <c r="E294" s="31" t="s">
        <v>5</v>
      </c>
      <c r="F294" s="33" t="s">
        <v>721</v>
      </c>
      <c r="G294" s="32"/>
    </row>
    <row r="295" hidden="1">
      <c r="A295" s="31" t="s">
        <v>17</v>
      </c>
      <c r="B295" s="31" t="s">
        <v>404</v>
      </c>
      <c r="C295" s="31" t="s">
        <v>409</v>
      </c>
      <c r="D295" s="31" t="s">
        <v>4</v>
      </c>
      <c r="E295" s="31" t="s">
        <v>5</v>
      </c>
      <c r="F295" s="33" t="s">
        <v>722</v>
      </c>
      <c r="G295" s="32"/>
    </row>
    <row r="296" hidden="1">
      <c r="A296" s="31" t="s">
        <v>17</v>
      </c>
      <c r="B296" s="31" t="s">
        <v>404</v>
      </c>
      <c r="C296" s="31" t="s">
        <v>411</v>
      </c>
      <c r="D296" s="31" t="s">
        <v>4</v>
      </c>
      <c r="E296" s="31" t="s">
        <v>5</v>
      </c>
      <c r="F296" s="33" t="s">
        <v>723</v>
      </c>
      <c r="G296" s="32"/>
    </row>
    <row r="297" hidden="1">
      <c r="A297" s="31" t="s">
        <v>17</v>
      </c>
      <c r="B297" s="31" t="s">
        <v>404</v>
      </c>
      <c r="C297" s="31" t="s">
        <v>413</v>
      </c>
      <c r="D297" s="31" t="s">
        <v>4</v>
      </c>
      <c r="E297" s="31" t="s">
        <v>5</v>
      </c>
      <c r="F297" s="33" t="s">
        <v>724</v>
      </c>
      <c r="G297" s="32"/>
    </row>
    <row r="298" hidden="1">
      <c r="A298" s="31" t="s">
        <v>17</v>
      </c>
      <c r="B298" s="31" t="s">
        <v>404</v>
      </c>
      <c r="C298" s="31" t="s">
        <v>415</v>
      </c>
      <c r="D298" s="31" t="s">
        <v>4</v>
      </c>
      <c r="E298" s="31" t="s">
        <v>5</v>
      </c>
      <c r="F298" s="33" t="s">
        <v>725</v>
      </c>
      <c r="G298" s="32"/>
    </row>
    <row r="299" hidden="1">
      <c r="A299" s="31" t="s">
        <v>17</v>
      </c>
      <c r="B299" s="31" t="s">
        <v>404</v>
      </c>
      <c r="C299" s="31" t="s">
        <v>417</v>
      </c>
      <c r="D299" s="31" t="s">
        <v>4</v>
      </c>
      <c r="E299" s="31" t="s">
        <v>5</v>
      </c>
      <c r="F299" s="33" t="s">
        <v>726</v>
      </c>
      <c r="G299" s="32"/>
    </row>
    <row r="300" hidden="1">
      <c r="A300" s="31" t="s">
        <v>17</v>
      </c>
      <c r="B300" s="31" t="s">
        <v>404</v>
      </c>
      <c r="C300" s="31" t="s">
        <v>419</v>
      </c>
      <c r="D300" s="31" t="s">
        <v>4</v>
      </c>
      <c r="E300" s="31" t="s">
        <v>5</v>
      </c>
      <c r="F300" s="33" t="s">
        <v>727</v>
      </c>
      <c r="G300" s="32"/>
    </row>
    <row r="301" hidden="1">
      <c r="A301" s="31" t="s">
        <v>17</v>
      </c>
      <c r="B301" s="31" t="s">
        <v>404</v>
      </c>
      <c r="C301" s="31" t="s">
        <v>421</v>
      </c>
      <c r="D301" s="31" t="s">
        <v>4</v>
      </c>
      <c r="E301" s="31" t="s">
        <v>5</v>
      </c>
      <c r="F301" s="33" t="s">
        <v>728</v>
      </c>
      <c r="G301" s="32"/>
    </row>
    <row r="302" hidden="1">
      <c r="A302" s="31" t="s">
        <v>17</v>
      </c>
      <c r="B302" s="31" t="s">
        <v>404</v>
      </c>
      <c r="C302" s="31" t="s">
        <v>423</v>
      </c>
      <c r="D302" s="31" t="s">
        <v>4</v>
      </c>
      <c r="E302" s="31" t="s">
        <v>5</v>
      </c>
      <c r="F302" s="33" t="s">
        <v>729</v>
      </c>
      <c r="G302" s="32"/>
    </row>
    <row r="303" hidden="1">
      <c r="A303" s="31" t="s">
        <v>17</v>
      </c>
      <c r="B303" s="31" t="s">
        <v>404</v>
      </c>
      <c r="C303" s="31" t="s">
        <v>425</v>
      </c>
      <c r="D303" s="31" t="s">
        <v>4</v>
      </c>
      <c r="E303" s="31" t="s">
        <v>5</v>
      </c>
      <c r="F303" s="33" t="s">
        <v>730</v>
      </c>
      <c r="G303" s="32"/>
    </row>
    <row r="304" hidden="1">
      <c r="A304" s="31" t="s">
        <v>17</v>
      </c>
      <c r="B304" s="31" t="s">
        <v>404</v>
      </c>
      <c r="C304" s="31" t="s">
        <v>427</v>
      </c>
      <c r="D304" s="31" t="s">
        <v>4</v>
      </c>
      <c r="E304" s="31" t="s">
        <v>5</v>
      </c>
      <c r="F304" s="33" t="s">
        <v>731</v>
      </c>
      <c r="G304" s="32"/>
    </row>
    <row r="305" hidden="1">
      <c r="A305" s="31" t="s">
        <v>17</v>
      </c>
      <c r="B305" s="31" t="s">
        <v>404</v>
      </c>
      <c r="C305" s="31" t="s">
        <v>429</v>
      </c>
      <c r="D305" s="31" t="s">
        <v>4</v>
      </c>
      <c r="E305" s="31" t="s">
        <v>5</v>
      </c>
      <c r="F305" s="33" t="s">
        <v>732</v>
      </c>
      <c r="G305" s="32"/>
    </row>
    <row r="306" hidden="1">
      <c r="A306" s="31" t="s">
        <v>17</v>
      </c>
      <c r="B306" s="31" t="s">
        <v>404</v>
      </c>
      <c r="C306" s="31" t="s">
        <v>323</v>
      </c>
      <c r="D306" s="31" t="s">
        <v>4</v>
      </c>
      <c r="E306" s="31" t="s">
        <v>5</v>
      </c>
      <c r="F306" s="33" t="s">
        <v>733</v>
      </c>
      <c r="G306" s="32"/>
    </row>
    <row r="307" hidden="1">
      <c r="A307" s="31" t="s">
        <v>17</v>
      </c>
      <c r="B307" s="31" t="s">
        <v>404</v>
      </c>
      <c r="C307" s="31" t="s">
        <v>432</v>
      </c>
      <c r="D307" s="31" t="s">
        <v>4</v>
      </c>
      <c r="E307" s="31" t="s">
        <v>5</v>
      </c>
      <c r="F307" s="33" t="s">
        <v>734</v>
      </c>
      <c r="G307" s="32"/>
    </row>
    <row r="308" hidden="1">
      <c r="A308" s="31" t="s">
        <v>17</v>
      </c>
      <c r="B308" s="31" t="s">
        <v>404</v>
      </c>
      <c r="C308" s="31" t="s">
        <v>434</v>
      </c>
      <c r="D308" s="31" t="s">
        <v>4</v>
      </c>
      <c r="E308" s="31" t="s">
        <v>5</v>
      </c>
      <c r="F308" s="33" t="s">
        <v>735</v>
      </c>
      <c r="G308" s="32"/>
    </row>
    <row r="309" hidden="1">
      <c r="A309" s="31" t="s">
        <v>17</v>
      </c>
      <c r="B309" s="31" t="s">
        <v>404</v>
      </c>
      <c r="C309" s="31" t="s">
        <v>436</v>
      </c>
      <c r="D309" s="31" t="s">
        <v>4</v>
      </c>
      <c r="E309" s="31" t="s">
        <v>5</v>
      </c>
      <c r="F309" s="33" t="s">
        <v>736</v>
      </c>
      <c r="G309" s="32"/>
    </row>
    <row r="310" hidden="1">
      <c r="A310" s="31" t="s">
        <v>17</v>
      </c>
      <c r="B310" s="31" t="s">
        <v>404</v>
      </c>
      <c r="C310" s="31" t="s">
        <v>438</v>
      </c>
      <c r="D310" s="31" t="s">
        <v>4</v>
      </c>
      <c r="E310" s="31" t="s">
        <v>5</v>
      </c>
      <c r="F310" s="33" t="s">
        <v>737</v>
      </c>
      <c r="G310" s="32"/>
    </row>
    <row r="311" hidden="1">
      <c r="A311" s="31" t="s">
        <v>17</v>
      </c>
      <c r="B311" s="31" t="s">
        <v>404</v>
      </c>
      <c r="C311" s="31" t="s">
        <v>440</v>
      </c>
      <c r="D311" s="31" t="s">
        <v>4</v>
      </c>
      <c r="E311" s="31" t="s">
        <v>5</v>
      </c>
      <c r="F311" s="33" t="s">
        <v>738</v>
      </c>
      <c r="G311" s="32"/>
    </row>
    <row r="312" hidden="1">
      <c r="A312" s="31" t="s">
        <v>17</v>
      </c>
      <c r="B312" s="31" t="s">
        <v>404</v>
      </c>
      <c r="C312" s="31" t="s">
        <v>442</v>
      </c>
      <c r="D312" s="31" t="s">
        <v>4</v>
      </c>
      <c r="E312" s="31" t="s">
        <v>5</v>
      </c>
      <c r="F312" s="33" t="s">
        <v>739</v>
      </c>
      <c r="G312" s="32"/>
    </row>
    <row r="313">
      <c r="A313" s="31" t="s">
        <v>17</v>
      </c>
      <c r="B313" s="31" t="s">
        <v>404</v>
      </c>
      <c r="C313" s="31" t="s">
        <v>444</v>
      </c>
      <c r="D313" s="31" t="s">
        <v>4</v>
      </c>
      <c r="E313" s="31" t="s">
        <v>5</v>
      </c>
      <c r="F313" s="33" t="s">
        <v>740</v>
      </c>
      <c r="G313" s="32"/>
    </row>
    <row r="314">
      <c r="A314" s="31" t="s">
        <v>17</v>
      </c>
      <c r="B314" s="31" t="s">
        <v>404</v>
      </c>
      <c r="C314" s="31" t="s">
        <v>446</v>
      </c>
      <c r="D314" s="31" t="s">
        <v>4</v>
      </c>
      <c r="E314" s="31" t="s">
        <v>5</v>
      </c>
      <c r="F314" s="33" t="s">
        <v>741</v>
      </c>
      <c r="G314" s="32"/>
    </row>
    <row r="315">
      <c r="A315" s="31" t="s">
        <v>17</v>
      </c>
      <c r="B315" s="31" t="s">
        <v>404</v>
      </c>
      <c r="C315" s="31" t="s">
        <v>448</v>
      </c>
      <c r="D315" s="31" t="s">
        <v>4</v>
      </c>
      <c r="E315" s="31" t="s">
        <v>5</v>
      </c>
      <c r="F315" s="33" t="s">
        <v>742</v>
      </c>
      <c r="G315" s="32"/>
    </row>
    <row r="316" hidden="1">
      <c r="A316" s="31" t="s">
        <v>18</v>
      </c>
      <c r="B316" s="31" t="s">
        <v>383</v>
      </c>
      <c r="C316" s="31" t="s">
        <v>409</v>
      </c>
      <c r="D316" s="31" t="s">
        <v>4</v>
      </c>
      <c r="E316" s="31" t="s">
        <v>5</v>
      </c>
      <c r="F316" s="33" t="s">
        <v>743</v>
      </c>
      <c r="G316" s="32"/>
    </row>
    <row r="317" hidden="1">
      <c r="A317" s="31" t="s">
        <v>18</v>
      </c>
      <c r="B317" s="31" t="s">
        <v>383</v>
      </c>
      <c r="C317" s="31" t="s">
        <v>411</v>
      </c>
      <c r="D317" s="31" t="s">
        <v>4</v>
      </c>
      <c r="E317" s="31" t="s">
        <v>5</v>
      </c>
      <c r="F317" s="33" t="s">
        <v>744</v>
      </c>
      <c r="G317" s="32"/>
    </row>
    <row r="318" hidden="1">
      <c r="A318" s="31" t="s">
        <v>18</v>
      </c>
      <c r="B318" s="31" t="s">
        <v>383</v>
      </c>
      <c r="C318" s="31" t="s">
        <v>413</v>
      </c>
      <c r="D318" s="31" t="s">
        <v>4</v>
      </c>
      <c r="E318" s="31" t="s">
        <v>5</v>
      </c>
      <c r="F318" s="33" t="s">
        <v>745</v>
      </c>
      <c r="G318" s="32"/>
    </row>
    <row r="319" hidden="1">
      <c r="A319" s="31" t="s">
        <v>18</v>
      </c>
      <c r="B319" s="31" t="s">
        <v>383</v>
      </c>
      <c r="C319" s="31" t="s">
        <v>415</v>
      </c>
      <c r="D319" s="31" t="s">
        <v>4</v>
      </c>
      <c r="E319" s="31" t="s">
        <v>5</v>
      </c>
      <c r="F319" s="33" t="s">
        <v>746</v>
      </c>
      <c r="G319" s="32"/>
    </row>
    <row r="320" hidden="1">
      <c r="A320" s="31" t="s">
        <v>18</v>
      </c>
      <c r="B320" s="31" t="s">
        <v>383</v>
      </c>
      <c r="C320" s="31" t="s">
        <v>417</v>
      </c>
      <c r="D320" s="31" t="s">
        <v>4</v>
      </c>
      <c r="E320" s="31" t="s">
        <v>5</v>
      </c>
      <c r="F320" s="33" t="s">
        <v>747</v>
      </c>
      <c r="G320" s="32"/>
    </row>
    <row r="321" hidden="1">
      <c r="A321" s="31" t="s">
        <v>18</v>
      </c>
      <c r="B321" s="31" t="s">
        <v>383</v>
      </c>
      <c r="C321" s="31" t="s">
        <v>419</v>
      </c>
      <c r="D321" s="31" t="s">
        <v>4</v>
      </c>
      <c r="E321" s="31" t="s">
        <v>5</v>
      </c>
      <c r="F321" s="33" t="s">
        <v>748</v>
      </c>
      <c r="G321" s="32"/>
    </row>
    <row r="322" hidden="1">
      <c r="A322" s="31" t="s">
        <v>18</v>
      </c>
      <c r="B322" s="31" t="s">
        <v>383</v>
      </c>
      <c r="C322" s="31" t="s">
        <v>421</v>
      </c>
      <c r="D322" s="31" t="s">
        <v>4</v>
      </c>
      <c r="E322" s="31" t="s">
        <v>5</v>
      </c>
      <c r="F322" s="33" t="s">
        <v>749</v>
      </c>
      <c r="G322" s="32"/>
    </row>
    <row r="323" hidden="1">
      <c r="A323" s="31" t="s">
        <v>18</v>
      </c>
      <c r="B323" s="31" t="s">
        <v>383</v>
      </c>
      <c r="C323" s="31" t="s">
        <v>423</v>
      </c>
      <c r="D323" s="31" t="s">
        <v>4</v>
      </c>
      <c r="E323" s="31" t="s">
        <v>5</v>
      </c>
      <c r="F323" s="33" t="s">
        <v>750</v>
      </c>
      <c r="G323" s="32"/>
    </row>
    <row r="324" hidden="1">
      <c r="A324" s="31" t="s">
        <v>18</v>
      </c>
      <c r="B324" s="31" t="s">
        <v>383</v>
      </c>
      <c r="C324" s="31" t="s">
        <v>425</v>
      </c>
      <c r="D324" s="31" t="s">
        <v>4</v>
      </c>
      <c r="E324" s="31" t="s">
        <v>5</v>
      </c>
      <c r="F324" s="33" t="s">
        <v>751</v>
      </c>
      <c r="G324" s="32"/>
    </row>
    <row r="325" hidden="1">
      <c r="A325" s="31" t="s">
        <v>18</v>
      </c>
      <c r="B325" s="31" t="s">
        <v>383</v>
      </c>
      <c r="C325" s="31" t="s">
        <v>427</v>
      </c>
      <c r="D325" s="31" t="s">
        <v>4</v>
      </c>
      <c r="E325" s="31" t="s">
        <v>5</v>
      </c>
      <c r="F325" s="33" t="s">
        <v>752</v>
      </c>
      <c r="G325" s="32"/>
    </row>
    <row r="326" hidden="1">
      <c r="A326" s="31" t="s">
        <v>18</v>
      </c>
      <c r="B326" s="31" t="s">
        <v>383</v>
      </c>
      <c r="C326" s="31" t="s">
        <v>429</v>
      </c>
      <c r="D326" s="31" t="s">
        <v>4</v>
      </c>
      <c r="E326" s="31" t="s">
        <v>5</v>
      </c>
      <c r="F326" s="33" t="s">
        <v>753</v>
      </c>
      <c r="G326" s="32"/>
    </row>
    <row r="327" hidden="1">
      <c r="A327" s="31" t="s">
        <v>18</v>
      </c>
      <c r="B327" s="31" t="s">
        <v>383</v>
      </c>
      <c r="C327" s="31" t="s">
        <v>323</v>
      </c>
      <c r="D327" s="31" t="s">
        <v>4</v>
      </c>
      <c r="E327" s="31" t="s">
        <v>5</v>
      </c>
      <c r="F327" s="33" t="s">
        <v>754</v>
      </c>
      <c r="G327" s="32"/>
    </row>
    <row r="328" hidden="1">
      <c r="A328" s="31" t="s">
        <v>18</v>
      </c>
      <c r="B328" s="31" t="s">
        <v>383</v>
      </c>
      <c r="C328" s="31" t="s">
        <v>432</v>
      </c>
      <c r="D328" s="31" t="s">
        <v>4</v>
      </c>
      <c r="E328" s="31" t="s">
        <v>5</v>
      </c>
      <c r="F328" s="33" t="s">
        <v>755</v>
      </c>
      <c r="G328" s="32"/>
    </row>
    <row r="329" hidden="1">
      <c r="A329" s="31" t="s">
        <v>18</v>
      </c>
      <c r="B329" s="31" t="s">
        <v>383</v>
      </c>
      <c r="C329" s="31" t="s">
        <v>434</v>
      </c>
      <c r="D329" s="31" t="s">
        <v>4</v>
      </c>
      <c r="E329" s="31" t="s">
        <v>5</v>
      </c>
      <c r="F329" s="33" t="s">
        <v>756</v>
      </c>
      <c r="G329" s="32"/>
    </row>
    <row r="330" hidden="1">
      <c r="A330" s="31" t="s">
        <v>18</v>
      </c>
      <c r="B330" s="31" t="s">
        <v>383</v>
      </c>
      <c r="C330" s="31" t="s">
        <v>436</v>
      </c>
      <c r="D330" s="31" t="s">
        <v>4</v>
      </c>
      <c r="E330" s="31" t="s">
        <v>5</v>
      </c>
      <c r="F330" s="33" t="s">
        <v>757</v>
      </c>
      <c r="G330" s="32"/>
    </row>
    <row r="331" hidden="1">
      <c r="A331" s="31" t="s">
        <v>18</v>
      </c>
      <c r="B331" s="31" t="s">
        <v>383</v>
      </c>
      <c r="C331" s="31" t="s">
        <v>438</v>
      </c>
      <c r="D331" s="31" t="s">
        <v>4</v>
      </c>
      <c r="E331" s="31" t="s">
        <v>5</v>
      </c>
      <c r="F331" s="33" t="s">
        <v>758</v>
      </c>
      <c r="G331" s="32"/>
    </row>
    <row r="332" hidden="1">
      <c r="A332" s="31" t="s">
        <v>18</v>
      </c>
      <c r="B332" s="31" t="s">
        <v>383</v>
      </c>
      <c r="C332" s="31" t="s">
        <v>440</v>
      </c>
      <c r="D332" s="31" t="s">
        <v>4</v>
      </c>
      <c r="E332" s="31" t="s">
        <v>5</v>
      </c>
      <c r="F332" s="33" t="s">
        <v>759</v>
      </c>
      <c r="G332" s="32"/>
    </row>
    <row r="333" hidden="1">
      <c r="A333" s="31" t="s">
        <v>18</v>
      </c>
      <c r="B333" s="31" t="s">
        <v>383</v>
      </c>
      <c r="C333" s="31" t="s">
        <v>442</v>
      </c>
      <c r="D333" s="31" t="s">
        <v>4</v>
      </c>
      <c r="E333" s="31" t="s">
        <v>5</v>
      </c>
      <c r="F333" s="33" t="s">
        <v>760</v>
      </c>
      <c r="G333" s="32"/>
    </row>
    <row r="334">
      <c r="A334" s="31" t="s">
        <v>18</v>
      </c>
      <c r="B334" s="31" t="s">
        <v>383</v>
      </c>
      <c r="C334" s="31" t="s">
        <v>444</v>
      </c>
      <c r="D334" s="31" t="s">
        <v>4</v>
      </c>
      <c r="E334" s="31" t="s">
        <v>5</v>
      </c>
      <c r="F334" s="33" t="s">
        <v>761</v>
      </c>
      <c r="G334" s="32"/>
    </row>
    <row r="335">
      <c r="A335" s="31" t="s">
        <v>18</v>
      </c>
      <c r="B335" s="31" t="s">
        <v>383</v>
      </c>
      <c r="C335" s="31" t="s">
        <v>446</v>
      </c>
      <c r="D335" s="31" t="s">
        <v>4</v>
      </c>
      <c r="E335" s="31" t="s">
        <v>5</v>
      </c>
      <c r="F335" s="33" t="s">
        <v>762</v>
      </c>
      <c r="G335" s="32"/>
    </row>
    <row r="336">
      <c r="A336" s="31" t="s">
        <v>18</v>
      </c>
      <c r="B336" s="31" t="s">
        <v>383</v>
      </c>
      <c r="C336" s="31" t="s">
        <v>448</v>
      </c>
      <c r="D336" s="31" t="s">
        <v>4</v>
      </c>
      <c r="E336" s="31" t="s">
        <v>5</v>
      </c>
      <c r="F336" s="33" t="s">
        <v>763</v>
      </c>
      <c r="G336" s="32"/>
    </row>
    <row r="337" hidden="1">
      <c r="A337" s="31" t="s">
        <v>19</v>
      </c>
      <c r="B337" s="31" t="s">
        <v>380</v>
      </c>
      <c r="C337" s="31" t="s">
        <v>409</v>
      </c>
      <c r="D337" s="31" t="s">
        <v>4</v>
      </c>
      <c r="E337" s="31" t="s">
        <v>5</v>
      </c>
      <c r="F337" s="33" t="s">
        <v>764</v>
      </c>
      <c r="G337" s="32"/>
    </row>
    <row r="338" hidden="1">
      <c r="A338" s="31" t="s">
        <v>19</v>
      </c>
      <c r="B338" s="31" t="s">
        <v>380</v>
      </c>
      <c r="C338" s="31" t="s">
        <v>411</v>
      </c>
      <c r="D338" s="31" t="s">
        <v>4</v>
      </c>
      <c r="E338" s="31" t="s">
        <v>5</v>
      </c>
      <c r="F338" s="33" t="s">
        <v>765</v>
      </c>
      <c r="G338" s="32"/>
    </row>
    <row r="339" hidden="1">
      <c r="A339" s="31" t="s">
        <v>19</v>
      </c>
      <c r="B339" s="31" t="s">
        <v>380</v>
      </c>
      <c r="C339" s="31" t="s">
        <v>413</v>
      </c>
      <c r="D339" s="31" t="s">
        <v>4</v>
      </c>
      <c r="E339" s="31" t="s">
        <v>5</v>
      </c>
      <c r="F339" s="33" t="s">
        <v>766</v>
      </c>
      <c r="G339" s="32"/>
    </row>
    <row r="340" hidden="1">
      <c r="A340" s="31" t="s">
        <v>19</v>
      </c>
      <c r="B340" s="31" t="s">
        <v>380</v>
      </c>
      <c r="C340" s="31" t="s">
        <v>415</v>
      </c>
      <c r="D340" s="31" t="s">
        <v>4</v>
      </c>
      <c r="E340" s="31" t="s">
        <v>5</v>
      </c>
      <c r="F340" s="33" t="s">
        <v>767</v>
      </c>
      <c r="G340" s="32"/>
    </row>
    <row r="341" hidden="1">
      <c r="A341" s="31" t="s">
        <v>19</v>
      </c>
      <c r="B341" s="31" t="s">
        <v>380</v>
      </c>
      <c r="C341" s="31" t="s">
        <v>417</v>
      </c>
      <c r="D341" s="31" t="s">
        <v>4</v>
      </c>
      <c r="E341" s="31" t="s">
        <v>5</v>
      </c>
      <c r="F341" s="33" t="s">
        <v>768</v>
      </c>
      <c r="G341" s="32"/>
    </row>
    <row r="342" hidden="1">
      <c r="A342" s="31" t="s">
        <v>19</v>
      </c>
      <c r="B342" s="31" t="s">
        <v>380</v>
      </c>
      <c r="C342" s="31" t="s">
        <v>419</v>
      </c>
      <c r="D342" s="31" t="s">
        <v>4</v>
      </c>
      <c r="E342" s="31" t="s">
        <v>5</v>
      </c>
      <c r="F342" s="33" t="s">
        <v>769</v>
      </c>
      <c r="G342" s="32"/>
    </row>
    <row r="343" hidden="1">
      <c r="A343" s="31" t="s">
        <v>19</v>
      </c>
      <c r="B343" s="31" t="s">
        <v>380</v>
      </c>
      <c r="C343" s="31" t="s">
        <v>421</v>
      </c>
      <c r="D343" s="31" t="s">
        <v>4</v>
      </c>
      <c r="E343" s="31" t="s">
        <v>5</v>
      </c>
      <c r="F343" s="33" t="s">
        <v>770</v>
      </c>
      <c r="G343" s="32"/>
    </row>
    <row r="344" hidden="1">
      <c r="A344" s="31" t="s">
        <v>19</v>
      </c>
      <c r="B344" s="31" t="s">
        <v>380</v>
      </c>
      <c r="C344" s="31" t="s">
        <v>423</v>
      </c>
      <c r="D344" s="31" t="s">
        <v>4</v>
      </c>
      <c r="E344" s="31" t="s">
        <v>5</v>
      </c>
      <c r="F344" s="33" t="s">
        <v>771</v>
      </c>
      <c r="G344" s="32"/>
    </row>
    <row r="345" hidden="1">
      <c r="A345" s="31" t="s">
        <v>19</v>
      </c>
      <c r="B345" s="31" t="s">
        <v>380</v>
      </c>
      <c r="C345" s="31" t="s">
        <v>425</v>
      </c>
      <c r="D345" s="31" t="s">
        <v>4</v>
      </c>
      <c r="E345" s="31" t="s">
        <v>5</v>
      </c>
      <c r="F345" s="33" t="s">
        <v>772</v>
      </c>
      <c r="G345" s="32"/>
    </row>
    <row r="346" hidden="1">
      <c r="A346" s="31" t="s">
        <v>19</v>
      </c>
      <c r="B346" s="31" t="s">
        <v>380</v>
      </c>
      <c r="C346" s="31" t="s">
        <v>427</v>
      </c>
      <c r="D346" s="31" t="s">
        <v>4</v>
      </c>
      <c r="E346" s="31" t="s">
        <v>5</v>
      </c>
      <c r="F346" s="33" t="s">
        <v>773</v>
      </c>
      <c r="G346" s="32"/>
    </row>
    <row r="347" hidden="1">
      <c r="A347" s="31" t="s">
        <v>19</v>
      </c>
      <c r="B347" s="31" t="s">
        <v>380</v>
      </c>
      <c r="C347" s="31" t="s">
        <v>429</v>
      </c>
      <c r="D347" s="31" t="s">
        <v>4</v>
      </c>
      <c r="E347" s="31" t="s">
        <v>5</v>
      </c>
      <c r="F347" s="33" t="s">
        <v>774</v>
      </c>
      <c r="G347" s="32"/>
    </row>
    <row r="348" hidden="1">
      <c r="A348" s="31" t="s">
        <v>19</v>
      </c>
      <c r="B348" s="31" t="s">
        <v>380</v>
      </c>
      <c r="C348" s="31" t="s">
        <v>323</v>
      </c>
      <c r="D348" s="31" t="s">
        <v>4</v>
      </c>
      <c r="E348" s="31" t="s">
        <v>5</v>
      </c>
      <c r="F348" s="33" t="s">
        <v>775</v>
      </c>
      <c r="G348" s="32"/>
    </row>
    <row r="349" hidden="1">
      <c r="A349" s="31" t="s">
        <v>19</v>
      </c>
      <c r="B349" s="31" t="s">
        <v>380</v>
      </c>
      <c r="C349" s="31" t="s">
        <v>432</v>
      </c>
      <c r="D349" s="31" t="s">
        <v>4</v>
      </c>
      <c r="E349" s="31" t="s">
        <v>5</v>
      </c>
      <c r="F349" s="33" t="s">
        <v>776</v>
      </c>
      <c r="G349" s="32"/>
    </row>
    <row r="350" hidden="1">
      <c r="A350" s="31" t="s">
        <v>19</v>
      </c>
      <c r="B350" s="31" t="s">
        <v>380</v>
      </c>
      <c r="C350" s="31" t="s">
        <v>434</v>
      </c>
      <c r="D350" s="31" t="s">
        <v>4</v>
      </c>
      <c r="E350" s="31" t="s">
        <v>5</v>
      </c>
      <c r="F350" s="33" t="s">
        <v>777</v>
      </c>
      <c r="G350" s="32"/>
    </row>
    <row r="351" hidden="1">
      <c r="A351" s="31" t="s">
        <v>19</v>
      </c>
      <c r="B351" s="31" t="s">
        <v>380</v>
      </c>
      <c r="C351" s="31" t="s">
        <v>436</v>
      </c>
      <c r="D351" s="31" t="s">
        <v>4</v>
      </c>
      <c r="E351" s="31" t="s">
        <v>5</v>
      </c>
      <c r="F351" s="33" t="s">
        <v>778</v>
      </c>
      <c r="G351" s="32"/>
    </row>
    <row r="352" hidden="1">
      <c r="A352" s="31" t="s">
        <v>19</v>
      </c>
      <c r="B352" s="31" t="s">
        <v>380</v>
      </c>
      <c r="C352" s="31" t="s">
        <v>438</v>
      </c>
      <c r="D352" s="31" t="s">
        <v>4</v>
      </c>
      <c r="E352" s="31" t="s">
        <v>5</v>
      </c>
      <c r="F352" s="33" t="s">
        <v>779</v>
      </c>
      <c r="G352" s="32"/>
    </row>
    <row r="353" hidden="1">
      <c r="A353" s="31" t="s">
        <v>19</v>
      </c>
      <c r="B353" s="31" t="s">
        <v>380</v>
      </c>
      <c r="C353" s="31" t="s">
        <v>440</v>
      </c>
      <c r="D353" s="31" t="s">
        <v>4</v>
      </c>
      <c r="E353" s="31" t="s">
        <v>5</v>
      </c>
      <c r="F353" s="33" t="s">
        <v>780</v>
      </c>
      <c r="G353" s="32"/>
    </row>
    <row r="354" hidden="1">
      <c r="A354" s="31" t="s">
        <v>19</v>
      </c>
      <c r="B354" s="31" t="s">
        <v>380</v>
      </c>
      <c r="C354" s="31" t="s">
        <v>442</v>
      </c>
      <c r="D354" s="31" t="s">
        <v>4</v>
      </c>
      <c r="E354" s="31" t="s">
        <v>5</v>
      </c>
      <c r="F354" s="33" t="s">
        <v>781</v>
      </c>
      <c r="G354" s="32"/>
    </row>
    <row r="355">
      <c r="A355" s="31" t="s">
        <v>19</v>
      </c>
      <c r="B355" s="31" t="s">
        <v>380</v>
      </c>
      <c r="C355" s="31" t="s">
        <v>444</v>
      </c>
      <c r="D355" s="31" t="s">
        <v>4</v>
      </c>
      <c r="E355" s="31" t="s">
        <v>5</v>
      </c>
      <c r="F355" s="33" t="s">
        <v>782</v>
      </c>
      <c r="G355" s="32"/>
    </row>
    <row r="356">
      <c r="A356" s="31" t="s">
        <v>19</v>
      </c>
      <c r="B356" s="31" t="s">
        <v>380</v>
      </c>
      <c r="C356" s="31" t="s">
        <v>446</v>
      </c>
      <c r="D356" s="31" t="s">
        <v>4</v>
      </c>
      <c r="E356" s="31" t="s">
        <v>5</v>
      </c>
      <c r="F356" s="33" t="s">
        <v>783</v>
      </c>
      <c r="G356" s="32"/>
    </row>
    <row r="357">
      <c r="A357" s="31" t="s">
        <v>19</v>
      </c>
      <c r="B357" s="31" t="s">
        <v>380</v>
      </c>
      <c r="C357" s="31" t="s">
        <v>448</v>
      </c>
      <c r="D357" s="31" t="s">
        <v>4</v>
      </c>
      <c r="E357" s="31" t="s">
        <v>5</v>
      </c>
      <c r="F357" s="33" t="s">
        <v>784</v>
      </c>
      <c r="G357" s="32"/>
    </row>
    <row r="358" hidden="1">
      <c r="A358" s="31" t="s">
        <v>20</v>
      </c>
      <c r="B358" s="31" t="s">
        <v>387</v>
      </c>
      <c r="C358" s="31" t="s">
        <v>409</v>
      </c>
      <c r="D358" s="31" t="s">
        <v>4</v>
      </c>
      <c r="E358" s="31" t="s">
        <v>5</v>
      </c>
      <c r="F358" s="33" t="s">
        <v>785</v>
      </c>
      <c r="G358" s="32"/>
    </row>
    <row r="359" hidden="1">
      <c r="A359" s="31" t="s">
        <v>20</v>
      </c>
      <c r="B359" s="31" t="s">
        <v>387</v>
      </c>
      <c r="C359" s="31" t="s">
        <v>411</v>
      </c>
      <c r="D359" s="31" t="s">
        <v>4</v>
      </c>
      <c r="E359" s="31" t="s">
        <v>5</v>
      </c>
      <c r="F359" s="33" t="s">
        <v>786</v>
      </c>
      <c r="G359" s="32"/>
    </row>
    <row r="360" hidden="1">
      <c r="A360" s="31" t="s">
        <v>20</v>
      </c>
      <c r="B360" s="31" t="s">
        <v>387</v>
      </c>
      <c r="C360" s="31" t="s">
        <v>413</v>
      </c>
      <c r="D360" s="31" t="s">
        <v>4</v>
      </c>
      <c r="E360" s="31" t="s">
        <v>5</v>
      </c>
      <c r="F360" s="33" t="s">
        <v>787</v>
      </c>
      <c r="G360" s="32"/>
    </row>
    <row r="361" hidden="1">
      <c r="A361" s="31" t="s">
        <v>20</v>
      </c>
      <c r="B361" s="31" t="s">
        <v>387</v>
      </c>
      <c r="C361" s="31" t="s">
        <v>415</v>
      </c>
      <c r="D361" s="31" t="s">
        <v>4</v>
      </c>
      <c r="E361" s="31" t="s">
        <v>5</v>
      </c>
      <c r="F361" s="33" t="s">
        <v>788</v>
      </c>
      <c r="G361" s="32"/>
    </row>
    <row r="362" hidden="1">
      <c r="A362" s="31" t="s">
        <v>20</v>
      </c>
      <c r="B362" s="31" t="s">
        <v>387</v>
      </c>
      <c r="C362" s="31" t="s">
        <v>417</v>
      </c>
      <c r="D362" s="31" t="s">
        <v>4</v>
      </c>
      <c r="E362" s="31" t="s">
        <v>5</v>
      </c>
      <c r="F362" s="33" t="s">
        <v>789</v>
      </c>
      <c r="G362" s="32"/>
    </row>
    <row r="363" hidden="1">
      <c r="A363" s="31" t="s">
        <v>20</v>
      </c>
      <c r="B363" s="31" t="s">
        <v>387</v>
      </c>
      <c r="C363" s="31" t="s">
        <v>419</v>
      </c>
      <c r="D363" s="31" t="s">
        <v>4</v>
      </c>
      <c r="E363" s="31" t="s">
        <v>5</v>
      </c>
      <c r="F363" s="33" t="s">
        <v>790</v>
      </c>
      <c r="G363" s="32"/>
    </row>
    <row r="364" hidden="1">
      <c r="A364" s="31" t="s">
        <v>20</v>
      </c>
      <c r="B364" s="31" t="s">
        <v>387</v>
      </c>
      <c r="C364" s="31" t="s">
        <v>421</v>
      </c>
      <c r="D364" s="31" t="s">
        <v>4</v>
      </c>
      <c r="E364" s="31" t="s">
        <v>5</v>
      </c>
      <c r="F364" s="33" t="s">
        <v>791</v>
      </c>
      <c r="G364" s="32"/>
    </row>
    <row r="365" hidden="1">
      <c r="A365" s="31" t="s">
        <v>20</v>
      </c>
      <c r="B365" s="31" t="s">
        <v>387</v>
      </c>
      <c r="C365" s="31" t="s">
        <v>423</v>
      </c>
      <c r="D365" s="31" t="s">
        <v>4</v>
      </c>
      <c r="E365" s="31" t="s">
        <v>5</v>
      </c>
      <c r="F365" s="33" t="s">
        <v>792</v>
      </c>
      <c r="G365" s="32"/>
    </row>
    <row r="366" hidden="1">
      <c r="A366" s="31" t="s">
        <v>20</v>
      </c>
      <c r="B366" s="31" t="s">
        <v>387</v>
      </c>
      <c r="C366" s="31" t="s">
        <v>425</v>
      </c>
      <c r="D366" s="31" t="s">
        <v>4</v>
      </c>
      <c r="E366" s="31" t="s">
        <v>5</v>
      </c>
      <c r="F366" s="33" t="s">
        <v>793</v>
      </c>
      <c r="G366" s="32"/>
    </row>
    <row r="367" hidden="1">
      <c r="A367" s="31" t="s">
        <v>20</v>
      </c>
      <c r="B367" s="31" t="s">
        <v>387</v>
      </c>
      <c r="C367" s="31" t="s">
        <v>427</v>
      </c>
      <c r="D367" s="31" t="s">
        <v>4</v>
      </c>
      <c r="E367" s="31" t="s">
        <v>5</v>
      </c>
      <c r="F367" s="33" t="s">
        <v>794</v>
      </c>
      <c r="G367" s="32"/>
    </row>
    <row r="368" hidden="1">
      <c r="A368" s="31" t="s">
        <v>20</v>
      </c>
      <c r="B368" s="31" t="s">
        <v>387</v>
      </c>
      <c r="C368" s="31" t="s">
        <v>429</v>
      </c>
      <c r="D368" s="31" t="s">
        <v>4</v>
      </c>
      <c r="E368" s="31" t="s">
        <v>5</v>
      </c>
      <c r="F368" s="33" t="s">
        <v>795</v>
      </c>
      <c r="G368" s="32"/>
    </row>
    <row r="369" hidden="1">
      <c r="A369" s="31" t="s">
        <v>20</v>
      </c>
      <c r="B369" s="31" t="s">
        <v>387</v>
      </c>
      <c r="C369" s="31" t="s">
        <v>323</v>
      </c>
      <c r="D369" s="31" t="s">
        <v>4</v>
      </c>
      <c r="E369" s="31" t="s">
        <v>5</v>
      </c>
      <c r="F369" s="33" t="s">
        <v>796</v>
      </c>
      <c r="G369" s="32"/>
    </row>
    <row r="370" hidden="1">
      <c r="A370" s="31" t="s">
        <v>20</v>
      </c>
      <c r="B370" s="31" t="s">
        <v>387</v>
      </c>
      <c r="C370" s="31" t="s">
        <v>432</v>
      </c>
      <c r="D370" s="31" t="s">
        <v>4</v>
      </c>
      <c r="E370" s="31" t="s">
        <v>5</v>
      </c>
      <c r="F370" s="33" t="s">
        <v>797</v>
      </c>
      <c r="G370" s="32"/>
    </row>
    <row r="371" hidden="1">
      <c r="A371" s="31" t="s">
        <v>20</v>
      </c>
      <c r="B371" s="31" t="s">
        <v>387</v>
      </c>
      <c r="C371" s="31" t="s">
        <v>434</v>
      </c>
      <c r="D371" s="31" t="s">
        <v>4</v>
      </c>
      <c r="E371" s="31" t="s">
        <v>5</v>
      </c>
      <c r="F371" s="33" t="s">
        <v>798</v>
      </c>
      <c r="G371" s="32"/>
    </row>
    <row r="372" hidden="1">
      <c r="A372" s="31" t="s">
        <v>20</v>
      </c>
      <c r="B372" s="31" t="s">
        <v>387</v>
      </c>
      <c r="C372" s="31" t="s">
        <v>436</v>
      </c>
      <c r="D372" s="31" t="s">
        <v>4</v>
      </c>
      <c r="E372" s="31" t="s">
        <v>5</v>
      </c>
      <c r="F372" s="33" t="s">
        <v>799</v>
      </c>
      <c r="G372" s="32"/>
    </row>
    <row r="373" hidden="1">
      <c r="A373" s="31" t="s">
        <v>20</v>
      </c>
      <c r="B373" s="31" t="s">
        <v>387</v>
      </c>
      <c r="C373" s="31" t="s">
        <v>438</v>
      </c>
      <c r="D373" s="31" t="s">
        <v>4</v>
      </c>
      <c r="E373" s="31" t="s">
        <v>5</v>
      </c>
      <c r="F373" s="33" t="s">
        <v>800</v>
      </c>
      <c r="G373" s="32"/>
    </row>
    <row r="374" hidden="1">
      <c r="A374" s="31" t="s">
        <v>20</v>
      </c>
      <c r="B374" s="31" t="s">
        <v>387</v>
      </c>
      <c r="C374" s="31" t="s">
        <v>440</v>
      </c>
      <c r="D374" s="31" t="s">
        <v>4</v>
      </c>
      <c r="E374" s="31" t="s">
        <v>5</v>
      </c>
      <c r="F374" s="33" t="s">
        <v>801</v>
      </c>
      <c r="G374" s="32"/>
    </row>
    <row r="375" hidden="1">
      <c r="A375" s="31" t="s">
        <v>20</v>
      </c>
      <c r="B375" s="31" t="s">
        <v>387</v>
      </c>
      <c r="C375" s="31" t="s">
        <v>442</v>
      </c>
      <c r="D375" s="31" t="s">
        <v>4</v>
      </c>
      <c r="E375" s="31" t="s">
        <v>5</v>
      </c>
      <c r="F375" s="33" t="s">
        <v>802</v>
      </c>
      <c r="G375" s="32"/>
    </row>
    <row r="376">
      <c r="A376" s="31" t="s">
        <v>20</v>
      </c>
      <c r="B376" s="31" t="s">
        <v>387</v>
      </c>
      <c r="C376" s="31" t="s">
        <v>444</v>
      </c>
      <c r="D376" s="31" t="s">
        <v>4</v>
      </c>
      <c r="E376" s="31" t="s">
        <v>5</v>
      </c>
      <c r="F376" s="33" t="s">
        <v>803</v>
      </c>
      <c r="G376" s="32"/>
    </row>
    <row r="377">
      <c r="A377" s="31" t="s">
        <v>20</v>
      </c>
      <c r="B377" s="31" t="s">
        <v>387</v>
      </c>
      <c r="C377" s="31" t="s">
        <v>446</v>
      </c>
      <c r="D377" s="31" t="s">
        <v>4</v>
      </c>
      <c r="E377" s="31" t="s">
        <v>5</v>
      </c>
      <c r="F377" s="33" t="s">
        <v>804</v>
      </c>
      <c r="G377" s="32"/>
    </row>
    <row r="378">
      <c r="A378" s="31" t="s">
        <v>20</v>
      </c>
      <c r="B378" s="31" t="s">
        <v>387</v>
      </c>
      <c r="C378" s="31" t="s">
        <v>448</v>
      </c>
      <c r="D378" s="31" t="s">
        <v>4</v>
      </c>
      <c r="E378" s="31" t="s">
        <v>5</v>
      </c>
      <c r="F378" s="33" t="s">
        <v>805</v>
      </c>
      <c r="G378" s="32"/>
    </row>
    <row r="379" hidden="1">
      <c r="A379" s="31" t="s">
        <v>21</v>
      </c>
      <c r="B379" s="31" t="s">
        <v>393</v>
      </c>
      <c r="C379" s="31" t="s">
        <v>409</v>
      </c>
      <c r="D379" s="31" t="s">
        <v>4</v>
      </c>
      <c r="E379" s="31" t="s">
        <v>5</v>
      </c>
      <c r="F379" s="33" t="s">
        <v>806</v>
      </c>
      <c r="G379" s="32"/>
    </row>
    <row r="380" hidden="1">
      <c r="A380" s="31" t="s">
        <v>21</v>
      </c>
      <c r="B380" s="31" t="s">
        <v>393</v>
      </c>
      <c r="C380" s="31" t="s">
        <v>411</v>
      </c>
      <c r="D380" s="31" t="s">
        <v>4</v>
      </c>
      <c r="E380" s="31" t="s">
        <v>5</v>
      </c>
      <c r="F380" s="33" t="s">
        <v>807</v>
      </c>
      <c r="G380" s="32"/>
    </row>
    <row r="381" hidden="1">
      <c r="A381" s="31" t="s">
        <v>21</v>
      </c>
      <c r="B381" s="31" t="s">
        <v>393</v>
      </c>
      <c r="C381" s="31" t="s">
        <v>413</v>
      </c>
      <c r="D381" s="31" t="s">
        <v>4</v>
      </c>
      <c r="E381" s="31" t="s">
        <v>5</v>
      </c>
      <c r="F381" s="33" t="s">
        <v>808</v>
      </c>
      <c r="G381" s="32"/>
    </row>
    <row r="382" hidden="1">
      <c r="A382" s="31" t="s">
        <v>21</v>
      </c>
      <c r="B382" s="31" t="s">
        <v>393</v>
      </c>
      <c r="C382" s="31" t="s">
        <v>415</v>
      </c>
      <c r="D382" s="31" t="s">
        <v>4</v>
      </c>
      <c r="E382" s="31" t="s">
        <v>5</v>
      </c>
      <c r="F382" s="33" t="s">
        <v>809</v>
      </c>
      <c r="G382" s="32"/>
    </row>
    <row r="383" hidden="1">
      <c r="A383" s="31" t="s">
        <v>21</v>
      </c>
      <c r="B383" s="31" t="s">
        <v>393</v>
      </c>
      <c r="C383" s="31" t="s">
        <v>417</v>
      </c>
      <c r="D383" s="31" t="s">
        <v>4</v>
      </c>
      <c r="E383" s="31" t="s">
        <v>5</v>
      </c>
      <c r="F383" s="33" t="s">
        <v>810</v>
      </c>
      <c r="G383" s="32"/>
    </row>
    <row r="384" hidden="1">
      <c r="A384" s="31" t="s">
        <v>21</v>
      </c>
      <c r="B384" s="31" t="s">
        <v>393</v>
      </c>
      <c r="C384" s="31" t="s">
        <v>419</v>
      </c>
      <c r="D384" s="31" t="s">
        <v>4</v>
      </c>
      <c r="E384" s="31" t="s">
        <v>5</v>
      </c>
      <c r="F384" s="33" t="s">
        <v>811</v>
      </c>
      <c r="G384" s="32"/>
    </row>
    <row r="385" hidden="1">
      <c r="A385" s="31" t="s">
        <v>21</v>
      </c>
      <c r="B385" s="31" t="s">
        <v>393</v>
      </c>
      <c r="C385" s="31" t="s">
        <v>421</v>
      </c>
      <c r="D385" s="31" t="s">
        <v>4</v>
      </c>
      <c r="E385" s="31" t="s">
        <v>5</v>
      </c>
      <c r="F385" s="33" t="s">
        <v>812</v>
      </c>
      <c r="G385" s="32"/>
    </row>
    <row r="386" hidden="1">
      <c r="A386" s="31" t="s">
        <v>21</v>
      </c>
      <c r="B386" s="31" t="s">
        <v>393</v>
      </c>
      <c r="C386" s="31" t="s">
        <v>423</v>
      </c>
      <c r="D386" s="31" t="s">
        <v>4</v>
      </c>
      <c r="E386" s="31" t="s">
        <v>5</v>
      </c>
      <c r="F386" s="33" t="s">
        <v>813</v>
      </c>
      <c r="G386" s="32"/>
    </row>
    <row r="387" hidden="1">
      <c r="A387" s="31" t="s">
        <v>21</v>
      </c>
      <c r="B387" s="31" t="s">
        <v>393</v>
      </c>
      <c r="C387" s="31" t="s">
        <v>425</v>
      </c>
      <c r="D387" s="31" t="s">
        <v>4</v>
      </c>
      <c r="E387" s="31" t="s">
        <v>5</v>
      </c>
      <c r="F387" s="33" t="s">
        <v>814</v>
      </c>
      <c r="G387" s="32"/>
    </row>
    <row r="388" hidden="1">
      <c r="A388" s="31" t="s">
        <v>21</v>
      </c>
      <c r="B388" s="31" t="s">
        <v>393</v>
      </c>
      <c r="C388" s="31" t="s">
        <v>427</v>
      </c>
      <c r="D388" s="31" t="s">
        <v>4</v>
      </c>
      <c r="E388" s="31" t="s">
        <v>5</v>
      </c>
      <c r="F388" s="33" t="s">
        <v>815</v>
      </c>
      <c r="G388" s="32"/>
    </row>
    <row r="389" hidden="1">
      <c r="A389" s="31" t="s">
        <v>21</v>
      </c>
      <c r="B389" s="31" t="s">
        <v>393</v>
      </c>
      <c r="C389" s="31" t="s">
        <v>429</v>
      </c>
      <c r="D389" s="31" t="s">
        <v>4</v>
      </c>
      <c r="E389" s="31" t="s">
        <v>5</v>
      </c>
      <c r="F389" s="33" t="s">
        <v>816</v>
      </c>
      <c r="G389" s="32"/>
    </row>
    <row r="390" hidden="1">
      <c r="A390" s="31" t="s">
        <v>21</v>
      </c>
      <c r="B390" s="31" t="s">
        <v>393</v>
      </c>
      <c r="C390" s="31" t="s">
        <v>323</v>
      </c>
      <c r="D390" s="31" t="s">
        <v>4</v>
      </c>
      <c r="E390" s="31" t="s">
        <v>5</v>
      </c>
      <c r="F390" s="33" t="s">
        <v>817</v>
      </c>
      <c r="G390" s="32"/>
    </row>
    <row r="391" hidden="1">
      <c r="A391" s="31" t="s">
        <v>21</v>
      </c>
      <c r="B391" s="31" t="s">
        <v>393</v>
      </c>
      <c r="C391" s="31" t="s">
        <v>432</v>
      </c>
      <c r="D391" s="31" t="s">
        <v>4</v>
      </c>
      <c r="E391" s="31" t="s">
        <v>5</v>
      </c>
      <c r="F391" s="33" t="s">
        <v>818</v>
      </c>
      <c r="G391" s="32"/>
    </row>
    <row r="392" hidden="1">
      <c r="A392" s="31" t="s">
        <v>21</v>
      </c>
      <c r="B392" s="31" t="s">
        <v>393</v>
      </c>
      <c r="C392" s="31" t="s">
        <v>434</v>
      </c>
      <c r="D392" s="31" t="s">
        <v>4</v>
      </c>
      <c r="E392" s="31" t="s">
        <v>5</v>
      </c>
      <c r="F392" s="33" t="s">
        <v>819</v>
      </c>
      <c r="G392" s="32"/>
    </row>
    <row r="393" hidden="1">
      <c r="A393" s="31" t="s">
        <v>21</v>
      </c>
      <c r="B393" s="31" t="s">
        <v>393</v>
      </c>
      <c r="C393" s="31" t="s">
        <v>436</v>
      </c>
      <c r="D393" s="31" t="s">
        <v>4</v>
      </c>
      <c r="E393" s="31" t="s">
        <v>5</v>
      </c>
      <c r="F393" s="33" t="s">
        <v>820</v>
      </c>
      <c r="G393" s="32"/>
    </row>
    <row r="394" hidden="1">
      <c r="A394" s="31" t="s">
        <v>21</v>
      </c>
      <c r="B394" s="31" t="s">
        <v>393</v>
      </c>
      <c r="C394" s="31" t="s">
        <v>438</v>
      </c>
      <c r="D394" s="31" t="s">
        <v>4</v>
      </c>
      <c r="E394" s="31" t="s">
        <v>5</v>
      </c>
      <c r="F394" s="33" t="s">
        <v>821</v>
      </c>
      <c r="G394" s="32"/>
    </row>
    <row r="395" hidden="1">
      <c r="A395" s="31" t="s">
        <v>21</v>
      </c>
      <c r="B395" s="31" t="s">
        <v>393</v>
      </c>
      <c r="C395" s="31" t="s">
        <v>440</v>
      </c>
      <c r="D395" s="31" t="s">
        <v>4</v>
      </c>
      <c r="E395" s="31" t="s">
        <v>5</v>
      </c>
      <c r="F395" s="33" t="s">
        <v>822</v>
      </c>
      <c r="G395" s="32"/>
    </row>
    <row r="396" hidden="1">
      <c r="A396" s="31" t="s">
        <v>21</v>
      </c>
      <c r="B396" s="31" t="s">
        <v>393</v>
      </c>
      <c r="C396" s="31" t="s">
        <v>442</v>
      </c>
      <c r="D396" s="31" t="s">
        <v>4</v>
      </c>
      <c r="E396" s="31" t="s">
        <v>5</v>
      </c>
      <c r="F396" s="33" t="s">
        <v>823</v>
      </c>
      <c r="G396" s="32"/>
    </row>
    <row r="397">
      <c r="A397" s="31" t="s">
        <v>21</v>
      </c>
      <c r="B397" s="31" t="s">
        <v>393</v>
      </c>
      <c r="C397" s="31" t="s">
        <v>444</v>
      </c>
      <c r="D397" s="31" t="s">
        <v>4</v>
      </c>
      <c r="E397" s="31" t="s">
        <v>5</v>
      </c>
      <c r="F397" s="33" t="s">
        <v>824</v>
      </c>
      <c r="G397" s="32"/>
    </row>
    <row r="398">
      <c r="A398" s="31" t="s">
        <v>21</v>
      </c>
      <c r="B398" s="31" t="s">
        <v>393</v>
      </c>
      <c r="C398" s="31" t="s">
        <v>446</v>
      </c>
      <c r="D398" s="31" t="s">
        <v>4</v>
      </c>
      <c r="E398" s="31" t="s">
        <v>5</v>
      </c>
      <c r="F398" s="33" t="s">
        <v>825</v>
      </c>
      <c r="G398" s="32"/>
    </row>
    <row r="399">
      <c r="A399" s="31" t="s">
        <v>21</v>
      </c>
      <c r="B399" s="31" t="s">
        <v>393</v>
      </c>
      <c r="C399" s="31" t="s">
        <v>448</v>
      </c>
      <c r="D399" s="31" t="s">
        <v>4</v>
      </c>
      <c r="E399" s="31" t="s">
        <v>5</v>
      </c>
      <c r="F399" s="33" t="s">
        <v>826</v>
      </c>
      <c r="G399" s="32"/>
    </row>
    <row r="400" hidden="1">
      <c r="A400" s="31" t="s">
        <v>22</v>
      </c>
      <c r="B400" s="31" t="s">
        <v>408</v>
      </c>
      <c r="C400" s="31" t="s">
        <v>409</v>
      </c>
      <c r="D400" s="31" t="s">
        <v>4</v>
      </c>
      <c r="E400" s="31" t="s">
        <v>5</v>
      </c>
      <c r="F400" s="33" t="s">
        <v>827</v>
      </c>
      <c r="G400" s="32"/>
    </row>
    <row r="401" hidden="1">
      <c r="A401" s="31" t="s">
        <v>22</v>
      </c>
      <c r="B401" s="31" t="s">
        <v>408</v>
      </c>
      <c r="C401" s="31" t="s">
        <v>411</v>
      </c>
      <c r="D401" s="31" t="s">
        <v>4</v>
      </c>
      <c r="E401" s="31" t="s">
        <v>5</v>
      </c>
      <c r="F401" s="33" t="s">
        <v>828</v>
      </c>
      <c r="G401" s="32"/>
    </row>
    <row r="402" hidden="1">
      <c r="A402" s="31" t="s">
        <v>22</v>
      </c>
      <c r="B402" s="31" t="s">
        <v>408</v>
      </c>
      <c r="C402" s="31" t="s">
        <v>413</v>
      </c>
      <c r="D402" s="31" t="s">
        <v>4</v>
      </c>
      <c r="E402" s="31" t="s">
        <v>5</v>
      </c>
      <c r="F402" s="33" t="s">
        <v>829</v>
      </c>
      <c r="G402" s="32"/>
    </row>
    <row r="403" hidden="1">
      <c r="A403" s="31" t="s">
        <v>22</v>
      </c>
      <c r="B403" s="31" t="s">
        <v>408</v>
      </c>
      <c r="C403" s="31" t="s">
        <v>415</v>
      </c>
      <c r="D403" s="31" t="s">
        <v>4</v>
      </c>
      <c r="E403" s="31" t="s">
        <v>5</v>
      </c>
      <c r="F403" s="33" t="s">
        <v>830</v>
      </c>
      <c r="G403" s="32"/>
    </row>
    <row r="404" hidden="1">
      <c r="A404" s="31" t="s">
        <v>22</v>
      </c>
      <c r="B404" s="31" t="s">
        <v>408</v>
      </c>
      <c r="C404" s="31" t="s">
        <v>417</v>
      </c>
      <c r="D404" s="31" t="s">
        <v>4</v>
      </c>
      <c r="E404" s="31" t="s">
        <v>5</v>
      </c>
      <c r="F404" s="33" t="s">
        <v>831</v>
      </c>
      <c r="G404" s="32"/>
    </row>
    <row r="405" hidden="1">
      <c r="A405" s="31" t="s">
        <v>22</v>
      </c>
      <c r="B405" s="31" t="s">
        <v>408</v>
      </c>
      <c r="C405" s="31" t="s">
        <v>419</v>
      </c>
      <c r="D405" s="31" t="s">
        <v>4</v>
      </c>
      <c r="E405" s="31" t="s">
        <v>5</v>
      </c>
      <c r="F405" s="33" t="s">
        <v>832</v>
      </c>
      <c r="G405" s="32"/>
    </row>
    <row r="406" hidden="1">
      <c r="A406" s="31" t="s">
        <v>22</v>
      </c>
      <c r="B406" s="31" t="s">
        <v>408</v>
      </c>
      <c r="C406" s="31" t="s">
        <v>421</v>
      </c>
      <c r="D406" s="31" t="s">
        <v>4</v>
      </c>
      <c r="E406" s="31" t="s">
        <v>5</v>
      </c>
      <c r="F406" s="33" t="s">
        <v>833</v>
      </c>
      <c r="G406" s="32"/>
    </row>
    <row r="407" hidden="1">
      <c r="A407" s="31" t="s">
        <v>22</v>
      </c>
      <c r="B407" s="31" t="s">
        <v>408</v>
      </c>
      <c r="C407" s="31" t="s">
        <v>423</v>
      </c>
      <c r="D407" s="31" t="s">
        <v>4</v>
      </c>
      <c r="E407" s="31" t="s">
        <v>5</v>
      </c>
      <c r="F407" s="33" t="s">
        <v>834</v>
      </c>
      <c r="G407" s="32"/>
    </row>
    <row r="408" hidden="1">
      <c r="A408" s="31" t="s">
        <v>22</v>
      </c>
      <c r="B408" s="31" t="s">
        <v>408</v>
      </c>
      <c r="C408" s="31" t="s">
        <v>425</v>
      </c>
      <c r="D408" s="31" t="s">
        <v>4</v>
      </c>
      <c r="E408" s="31" t="s">
        <v>5</v>
      </c>
      <c r="F408" s="33" t="s">
        <v>835</v>
      </c>
      <c r="G408" s="32"/>
    </row>
    <row r="409" hidden="1">
      <c r="A409" s="31" t="s">
        <v>22</v>
      </c>
      <c r="B409" s="31" t="s">
        <v>408</v>
      </c>
      <c r="C409" s="31" t="s">
        <v>427</v>
      </c>
      <c r="D409" s="31" t="s">
        <v>4</v>
      </c>
      <c r="E409" s="31" t="s">
        <v>5</v>
      </c>
      <c r="F409" s="33" t="s">
        <v>836</v>
      </c>
      <c r="G409" s="32"/>
    </row>
    <row r="410" hidden="1">
      <c r="A410" s="31" t="s">
        <v>22</v>
      </c>
      <c r="B410" s="31" t="s">
        <v>408</v>
      </c>
      <c r="C410" s="31" t="s">
        <v>429</v>
      </c>
      <c r="D410" s="31" t="s">
        <v>4</v>
      </c>
      <c r="E410" s="31" t="s">
        <v>5</v>
      </c>
      <c r="F410" s="33" t="s">
        <v>837</v>
      </c>
      <c r="G410" s="32"/>
    </row>
    <row r="411" hidden="1">
      <c r="A411" s="31" t="s">
        <v>22</v>
      </c>
      <c r="B411" s="31" t="s">
        <v>408</v>
      </c>
      <c r="C411" s="31" t="s">
        <v>323</v>
      </c>
      <c r="D411" s="31" t="s">
        <v>4</v>
      </c>
      <c r="E411" s="31" t="s">
        <v>5</v>
      </c>
      <c r="F411" s="33" t="s">
        <v>838</v>
      </c>
      <c r="G411" s="32"/>
    </row>
    <row r="412" hidden="1">
      <c r="A412" s="31" t="s">
        <v>22</v>
      </c>
      <c r="B412" s="31" t="s">
        <v>408</v>
      </c>
      <c r="C412" s="31" t="s">
        <v>432</v>
      </c>
      <c r="D412" s="31" t="s">
        <v>4</v>
      </c>
      <c r="E412" s="31" t="s">
        <v>5</v>
      </c>
      <c r="F412" s="33" t="s">
        <v>839</v>
      </c>
      <c r="G412" s="32"/>
    </row>
    <row r="413" hidden="1">
      <c r="A413" s="31" t="s">
        <v>22</v>
      </c>
      <c r="B413" s="31" t="s">
        <v>408</v>
      </c>
      <c r="C413" s="31" t="s">
        <v>434</v>
      </c>
      <c r="D413" s="31" t="s">
        <v>4</v>
      </c>
      <c r="E413" s="31" t="s">
        <v>5</v>
      </c>
      <c r="F413" s="33" t="s">
        <v>840</v>
      </c>
      <c r="G413" s="32"/>
    </row>
    <row r="414" hidden="1">
      <c r="A414" s="31" t="s">
        <v>22</v>
      </c>
      <c r="B414" s="31" t="s">
        <v>408</v>
      </c>
      <c r="C414" s="31" t="s">
        <v>436</v>
      </c>
      <c r="D414" s="31" t="s">
        <v>4</v>
      </c>
      <c r="E414" s="31" t="s">
        <v>5</v>
      </c>
      <c r="F414" s="33" t="s">
        <v>841</v>
      </c>
      <c r="G414" s="32"/>
    </row>
    <row r="415" hidden="1">
      <c r="A415" s="31" t="s">
        <v>22</v>
      </c>
      <c r="B415" s="31" t="s">
        <v>408</v>
      </c>
      <c r="C415" s="31" t="s">
        <v>438</v>
      </c>
      <c r="D415" s="31" t="s">
        <v>4</v>
      </c>
      <c r="E415" s="31" t="s">
        <v>5</v>
      </c>
      <c r="F415" s="33" t="s">
        <v>842</v>
      </c>
      <c r="G415" s="32"/>
    </row>
    <row r="416" hidden="1">
      <c r="A416" s="31" t="s">
        <v>22</v>
      </c>
      <c r="B416" s="31" t="s">
        <v>408</v>
      </c>
      <c r="C416" s="31" t="s">
        <v>440</v>
      </c>
      <c r="D416" s="31" t="s">
        <v>4</v>
      </c>
      <c r="E416" s="31" t="s">
        <v>5</v>
      </c>
      <c r="F416" s="33" t="s">
        <v>843</v>
      </c>
      <c r="G416" s="32"/>
    </row>
    <row r="417" hidden="1">
      <c r="A417" s="31" t="s">
        <v>22</v>
      </c>
      <c r="B417" s="31" t="s">
        <v>408</v>
      </c>
      <c r="C417" s="31" t="s">
        <v>442</v>
      </c>
      <c r="D417" s="31" t="s">
        <v>4</v>
      </c>
      <c r="E417" s="31" t="s">
        <v>5</v>
      </c>
      <c r="F417" s="33" t="s">
        <v>844</v>
      </c>
      <c r="G417" s="32"/>
    </row>
    <row r="418">
      <c r="A418" s="31" t="s">
        <v>22</v>
      </c>
      <c r="B418" s="31" t="s">
        <v>408</v>
      </c>
      <c r="C418" s="31" t="s">
        <v>444</v>
      </c>
      <c r="D418" s="31" t="s">
        <v>4</v>
      </c>
      <c r="E418" s="31" t="s">
        <v>5</v>
      </c>
      <c r="F418" s="33" t="s">
        <v>845</v>
      </c>
      <c r="G418" s="32"/>
    </row>
    <row r="419">
      <c r="A419" s="31" t="s">
        <v>22</v>
      </c>
      <c r="B419" s="31" t="s">
        <v>408</v>
      </c>
      <c r="C419" s="31" t="s">
        <v>446</v>
      </c>
      <c r="D419" s="31" t="s">
        <v>4</v>
      </c>
      <c r="E419" s="31" t="s">
        <v>5</v>
      </c>
      <c r="F419" s="33" t="s">
        <v>846</v>
      </c>
      <c r="G419" s="32"/>
    </row>
    <row r="420">
      <c r="A420" s="31" t="s">
        <v>22</v>
      </c>
      <c r="B420" s="31" t="s">
        <v>408</v>
      </c>
      <c r="C420" s="31" t="s">
        <v>448</v>
      </c>
      <c r="D420" s="31" t="s">
        <v>4</v>
      </c>
      <c r="E420" s="31" t="s">
        <v>5</v>
      </c>
      <c r="F420" s="33" t="s">
        <v>847</v>
      </c>
      <c r="G420" s="32"/>
    </row>
    <row r="421" hidden="1">
      <c r="A421" s="31" t="s">
        <v>23</v>
      </c>
      <c r="B421" s="31" t="s">
        <v>379</v>
      </c>
      <c r="C421" s="31" t="s">
        <v>409</v>
      </c>
      <c r="D421" s="31" t="s">
        <v>4</v>
      </c>
      <c r="E421" s="31" t="s">
        <v>5</v>
      </c>
      <c r="F421" s="33" t="s">
        <v>848</v>
      </c>
      <c r="G421" s="32"/>
    </row>
    <row r="422" hidden="1">
      <c r="A422" s="31" t="s">
        <v>23</v>
      </c>
      <c r="B422" s="31" t="s">
        <v>379</v>
      </c>
      <c r="C422" s="31" t="s">
        <v>411</v>
      </c>
      <c r="D422" s="31" t="s">
        <v>4</v>
      </c>
      <c r="E422" s="31" t="s">
        <v>5</v>
      </c>
      <c r="F422" s="33" t="s">
        <v>849</v>
      </c>
      <c r="G422" s="32"/>
    </row>
    <row r="423" hidden="1">
      <c r="A423" s="31" t="s">
        <v>23</v>
      </c>
      <c r="B423" s="31" t="s">
        <v>379</v>
      </c>
      <c r="C423" s="31" t="s">
        <v>413</v>
      </c>
      <c r="D423" s="31" t="s">
        <v>4</v>
      </c>
      <c r="E423" s="31" t="s">
        <v>5</v>
      </c>
      <c r="F423" s="33" t="s">
        <v>850</v>
      </c>
      <c r="G423" s="32"/>
    </row>
    <row r="424" hidden="1">
      <c r="A424" s="31" t="s">
        <v>23</v>
      </c>
      <c r="B424" s="31" t="s">
        <v>379</v>
      </c>
      <c r="C424" s="31" t="s">
        <v>415</v>
      </c>
      <c r="D424" s="31" t="s">
        <v>4</v>
      </c>
      <c r="E424" s="31" t="s">
        <v>5</v>
      </c>
      <c r="F424" s="33" t="s">
        <v>851</v>
      </c>
      <c r="G424" s="32"/>
    </row>
    <row r="425" hidden="1">
      <c r="A425" s="31" t="s">
        <v>23</v>
      </c>
      <c r="B425" s="31" t="s">
        <v>379</v>
      </c>
      <c r="C425" s="31" t="s">
        <v>417</v>
      </c>
      <c r="D425" s="31" t="s">
        <v>4</v>
      </c>
      <c r="E425" s="31" t="s">
        <v>5</v>
      </c>
      <c r="F425" s="33" t="s">
        <v>852</v>
      </c>
      <c r="G425" s="32"/>
    </row>
    <row r="426" hidden="1">
      <c r="A426" s="31" t="s">
        <v>23</v>
      </c>
      <c r="B426" s="31" t="s">
        <v>379</v>
      </c>
      <c r="C426" s="31" t="s">
        <v>419</v>
      </c>
      <c r="D426" s="31" t="s">
        <v>4</v>
      </c>
      <c r="E426" s="31" t="s">
        <v>5</v>
      </c>
      <c r="F426" s="33" t="s">
        <v>853</v>
      </c>
      <c r="G426" s="32"/>
    </row>
    <row r="427" hidden="1">
      <c r="A427" s="31" t="s">
        <v>23</v>
      </c>
      <c r="B427" s="31" t="s">
        <v>379</v>
      </c>
      <c r="C427" s="31" t="s">
        <v>421</v>
      </c>
      <c r="D427" s="31" t="s">
        <v>4</v>
      </c>
      <c r="E427" s="31" t="s">
        <v>5</v>
      </c>
      <c r="F427" s="33" t="s">
        <v>854</v>
      </c>
      <c r="G427" s="32"/>
    </row>
    <row r="428" hidden="1">
      <c r="A428" s="31" t="s">
        <v>23</v>
      </c>
      <c r="B428" s="31" t="s">
        <v>379</v>
      </c>
      <c r="C428" s="31" t="s">
        <v>423</v>
      </c>
      <c r="D428" s="31" t="s">
        <v>4</v>
      </c>
      <c r="E428" s="31" t="s">
        <v>5</v>
      </c>
      <c r="F428" s="33" t="s">
        <v>855</v>
      </c>
      <c r="G428" s="32"/>
    </row>
    <row r="429" hidden="1">
      <c r="A429" s="31" t="s">
        <v>23</v>
      </c>
      <c r="B429" s="31" t="s">
        <v>379</v>
      </c>
      <c r="C429" s="31" t="s">
        <v>425</v>
      </c>
      <c r="D429" s="31" t="s">
        <v>4</v>
      </c>
      <c r="E429" s="31" t="s">
        <v>5</v>
      </c>
      <c r="F429" s="33" t="s">
        <v>856</v>
      </c>
      <c r="G429" s="32"/>
    </row>
    <row r="430" hidden="1">
      <c r="A430" s="31" t="s">
        <v>23</v>
      </c>
      <c r="B430" s="31" t="s">
        <v>379</v>
      </c>
      <c r="C430" s="31" t="s">
        <v>427</v>
      </c>
      <c r="D430" s="31" t="s">
        <v>4</v>
      </c>
      <c r="E430" s="31" t="s">
        <v>5</v>
      </c>
      <c r="F430" s="33" t="s">
        <v>857</v>
      </c>
      <c r="G430" s="32"/>
    </row>
    <row r="431" hidden="1">
      <c r="A431" s="31" t="s">
        <v>23</v>
      </c>
      <c r="B431" s="31" t="s">
        <v>379</v>
      </c>
      <c r="C431" s="31" t="s">
        <v>429</v>
      </c>
      <c r="D431" s="31" t="s">
        <v>4</v>
      </c>
      <c r="E431" s="31" t="s">
        <v>5</v>
      </c>
      <c r="F431" s="33" t="s">
        <v>858</v>
      </c>
      <c r="G431" s="32"/>
    </row>
    <row r="432" hidden="1">
      <c r="A432" s="31" t="s">
        <v>23</v>
      </c>
      <c r="B432" s="31" t="s">
        <v>379</v>
      </c>
      <c r="C432" s="31" t="s">
        <v>323</v>
      </c>
      <c r="D432" s="31" t="s">
        <v>4</v>
      </c>
      <c r="E432" s="31" t="s">
        <v>5</v>
      </c>
      <c r="F432" s="33" t="s">
        <v>859</v>
      </c>
      <c r="G432" s="32"/>
    </row>
    <row r="433" hidden="1">
      <c r="A433" s="31" t="s">
        <v>23</v>
      </c>
      <c r="B433" s="31" t="s">
        <v>379</v>
      </c>
      <c r="C433" s="31" t="s">
        <v>432</v>
      </c>
      <c r="D433" s="31" t="s">
        <v>4</v>
      </c>
      <c r="E433" s="31" t="s">
        <v>5</v>
      </c>
      <c r="F433" s="33" t="s">
        <v>860</v>
      </c>
      <c r="G433" s="32"/>
    </row>
    <row r="434" hidden="1">
      <c r="A434" s="31" t="s">
        <v>23</v>
      </c>
      <c r="B434" s="31" t="s">
        <v>379</v>
      </c>
      <c r="C434" s="31" t="s">
        <v>434</v>
      </c>
      <c r="D434" s="31" t="s">
        <v>4</v>
      </c>
      <c r="E434" s="31" t="s">
        <v>5</v>
      </c>
      <c r="F434" s="33" t="s">
        <v>861</v>
      </c>
      <c r="G434" s="32"/>
    </row>
    <row r="435" hidden="1">
      <c r="A435" s="31" t="s">
        <v>23</v>
      </c>
      <c r="B435" s="31" t="s">
        <v>379</v>
      </c>
      <c r="C435" s="31" t="s">
        <v>436</v>
      </c>
      <c r="D435" s="31" t="s">
        <v>4</v>
      </c>
      <c r="E435" s="31" t="s">
        <v>5</v>
      </c>
      <c r="F435" s="33" t="s">
        <v>862</v>
      </c>
      <c r="G435" s="32"/>
    </row>
    <row r="436" hidden="1">
      <c r="A436" s="31" t="s">
        <v>23</v>
      </c>
      <c r="B436" s="31" t="s">
        <v>379</v>
      </c>
      <c r="C436" s="31" t="s">
        <v>438</v>
      </c>
      <c r="D436" s="31" t="s">
        <v>4</v>
      </c>
      <c r="E436" s="31" t="s">
        <v>5</v>
      </c>
      <c r="F436" s="33" t="s">
        <v>863</v>
      </c>
      <c r="G436" s="32"/>
    </row>
    <row r="437" hidden="1">
      <c r="A437" s="31" t="s">
        <v>23</v>
      </c>
      <c r="B437" s="31" t="s">
        <v>379</v>
      </c>
      <c r="C437" s="31" t="s">
        <v>440</v>
      </c>
      <c r="D437" s="31" t="s">
        <v>4</v>
      </c>
      <c r="E437" s="31" t="s">
        <v>5</v>
      </c>
      <c r="F437" s="33" t="s">
        <v>864</v>
      </c>
      <c r="G437" s="32"/>
    </row>
    <row r="438" hidden="1">
      <c r="A438" s="31" t="s">
        <v>23</v>
      </c>
      <c r="B438" s="31" t="s">
        <v>379</v>
      </c>
      <c r="C438" s="31" t="s">
        <v>442</v>
      </c>
      <c r="D438" s="31" t="s">
        <v>4</v>
      </c>
      <c r="E438" s="31" t="s">
        <v>5</v>
      </c>
      <c r="F438" s="33" t="s">
        <v>865</v>
      </c>
      <c r="G438" s="32"/>
    </row>
    <row r="439">
      <c r="A439" s="31" t="s">
        <v>23</v>
      </c>
      <c r="B439" s="31" t="s">
        <v>379</v>
      </c>
      <c r="C439" s="31" t="s">
        <v>444</v>
      </c>
      <c r="D439" s="31" t="s">
        <v>4</v>
      </c>
      <c r="E439" s="31" t="s">
        <v>5</v>
      </c>
      <c r="F439" s="33" t="s">
        <v>866</v>
      </c>
      <c r="G439" s="32"/>
    </row>
    <row r="440">
      <c r="A440" s="31" t="s">
        <v>23</v>
      </c>
      <c r="B440" s="31" t="s">
        <v>379</v>
      </c>
      <c r="C440" s="31" t="s">
        <v>446</v>
      </c>
      <c r="D440" s="31" t="s">
        <v>4</v>
      </c>
      <c r="E440" s="31" t="s">
        <v>5</v>
      </c>
      <c r="F440" s="33" t="s">
        <v>867</v>
      </c>
      <c r="G440" s="32"/>
    </row>
    <row r="441">
      <c r="A441" s="31" t="s">
        <v>23</v>
      </c>
      <c r="B441" s="31" t="s">
        <v>379</v>
      </c>
      <c r="C441" s="31" t="s">
        <v>448</v>
      </c>
      <c r="D441" s="31" t="s">
        <v>4</v>
      </c>
      <c r="E441" s="31" t="s">
        <v>5</v>
      </c>
      <c r="F441" s="33" t="s">
        <v>868</v>
      </c>
      <c r="G441" s="32"/>
    </row>
    <row r="442" hidden="1">
      <c r="A442" s="31" t="s">
        <v>24</v>
      </c>
      <c r="B442" s="31" t="s">
        <v>386</v>
      </c>
      <c r="C442" s="31" t="s">
        <v>409</v>
      </c>
      <c r="D442" s="31" t="s">
        <v>4</v>
      </c>
      <c r="E442" s="31" t="s">
        <v>5</v>
      </c>
      <c r="F442" s="33" t="s">
        <v>869</v>
      </c>
      <c r="G442" s="32"/>
    </row>
    <row r="443" hidden="1">
      <c r="A443" s="31" t="s">
        <v>24</v>
      </c>
      <c r="B443" s="31" t="s">
        <v>386</v>
      </c>
      <c r="C443" s="31" t="s">
        <v>411</v>
      </c>
      <c r="D443" s="31" t="s">
        <v>4</v>
      </c>
      <c r="E443" s="31" t="s">
        <v>5</v>
      </c>
      <c r="F443" s="33" t="s">
        <v>870</v>
      </c>
      <c r="G443" s="32"/>
    </row>
    <row r="444" hidden="1">
      <c r="A444" s="31" t="s">
        <v>24</v>
      </c>
      <c r="B444" s="31" t="s">
        <v>386</v>
      </c>
      <c r="C444" s="31" t="s">
        <v>413</v>
      </c>
      <c r="D444" s="31" t="s">
        <v>4</v>
      </c>
      <c r="E444" s="31" t="s">
        <v>5</v>
      </c>
      <c r="F444" s="33" t="s">
        <v>871</v>
      </c>
      <c r="G444" s="32"/>
    </row>
    <row r="445" hidden="1">
      <c r="A445" s="31" t="s">
        <v>24</v>
      </c>
      <c r="B445" s="31" t="s">
        <v>386</v>
      </c>
      <c r="C445" s="31" t="s">
        <v>415</v>
      </c>
      <c r="D445" s="31" t="s">
        <v>4</v>
      </c>
      <c r="E445" s="31" t="s">
        <v>5</v>
      </c>
      <c r="F445" s="33" t="s">
        <v>872</v>
      </c>
      <c r="G445" s="32"/>
    </row>
    <row r="446" hidden="1">
      <c r="A446" s="31" t="s">
        <v>24</v>
      </c>
      <c r="B446" s="31" t="s">
        <v>386</v>
      </c>
      <c r="C446" s="31" t="s">
        <v>417</v>
      </c>
      <c r="D446" s="31" t="s">
        <v>4</v>
      </c>
      <c r="E446" s="31" t="s">
        <v>5</v>
      </c>
      <c r="F446" s="33" t="s">
        <v>873</v>
      </c>
      <c r="G446" s="32"/>
    </row>
    <row r="447" hidden="1">
      <c r="A447" s="31" t="s">
        <v>24</v>
      </c>
      <c r="B447" s="31" t="s">
        <v>386</v>
      </c>
      <c r="C447" s="31" t="s">
        <v>419</v>
      </c>
      <c r="D447" s="31" t="s">
        <v>4</v>
      </c>
      <c r="E447" s="31" t="s">
        <v>5</v>
      </c>
      <c r="F447" s="33" t="s">
        <v>874</v>
      </c>
      <c r="G447" s="32"/>
    </row>
    <row r="448" hidden="1">
      <c r="A448" s="31" t="s">
        <v>24</v>
      </c>
      <c r="B448" s="31" t="s">
        <v>386</v>
      </c>
      <c r="C448" s="31" t="s">
        <v>421</v>
      </c>
      <c r="D448" s="31" t="s">
        <v>4</v>
      </c>
      <c r="E448" s="31" t="s">
        <v>5</v>
      </c>
      <c r="F448" s="33" t="s">
        <v>875</v>
      </c>
      <c r="G448" s="32"/>
    </row>
    <row r="449" hidden="1">
      <c r="A449" s="31" t="s">
        <v>24</v>
      </c>
      <c r="B449" s="31" t="s">
        <v>386</v>
      </c>
      <c r="C449" s="31" t="s">
        <v>423</v>
      </c>
      <c r="D449" s="31" t="s">
        <v>4</v>
      </c>
      <c r="E449" s="31" t="s">
        <v>5</v>
      </c>
      <c r="F449" s="33" t="s">
        <v>876</v>
      </c>
      <c r="G449" s="32"/>
    </row>
    <row r="450" hidden="1">
      <c r="A450" s="31" t="s">
        <v>24</v>
      </c>
      <c r="B450" s="31" t="s">
        <v>386</v>
      </c>
      <c r="C450" s="31" t="s">
        <v>425</v>
      </c>
      <c r="D450" s="31" t="s">
        <v>4</v>
      </c>
      <c r="E450" s="31" t="s">
        <v>5</v>
      </c>
      <c r="F450" s="33" t="s">
        <v>877</v>
      </c>
      <c r="G450" s="32"/>
    </row>
    <row r="451" hidden="1">
      <c r="A451" s="31" t="s">
        <v>24</v>
      </c>
      <c r="B451" s="31" t="s">
        <v>386</v>
      </c>
      <c r="C451" s="31" t="s">
        <v>427</v>
      </c>
      <c r="D451" s="31" t="s">
        <v>4</v>
      </c>
      <c r="E451" s="31" t="s">
        <v>5</v>
      </c>
      <c r="F451" s="33" t="s">
        <v>878</v>
      </c>
      <c r="G451" s="32"/>
    </row>
    <row r="452" hidden="1">
      <c r="A452" s="31" t="s">
        <v>24</v>
      </c>
      <c r="B452" s="31" t="s">
        <v>386</v>
      </c>
      <c r="C452" s="31" t="s">
        <v>429</v>
      </c>
      <c r="D452" s="31" t="s">
        <v>4</v>
      </c>
      <c r="E452" s="31" t="s">
        <v>5</v>
      </c>
      <c r="F452" s="33" t="s">
        <v>879</v>
      </c>
      <c r="G452" s="32"/>
    </row>
    <row r="453" hidden="1">
      <c r="A453" s="31" t="s">
        <v>24</v>
      </c>
      <c r="B453" s="31" t="s">
        <v>386</v>
      </c>
      <c r="C453" s="31" t="s">
        <v>323</v>
      </c>
      <c r="D453" s="31" t="s">
        <v>4</v>
      </c>
      <c r="E453" s="31" t="s">
        <v>5</v>
      </c>
      <c r="F453" s="33" t="s">
        <v>880</v>
      </c>
      <c r="G453" s="32"/>
    </row>
    <row r="454" hidden="1">
      <c r="A454" s="31" t="s">
        <v>24</v>
      </c>
      <c r="B454" s="31" t="s">
        <v>386</v>
      </c>
      <c r="C454" s="31" t="s">
        <v>432</v>
      </c>
      <c r="D454" s="31" t="s">
        <v>4</v>
      </c>
      <c r="E454" s="31" t="s">
        <v>5</v>
      </c>
      <c r="F454" s="33" t="s">
        <v>881</v>
      </c>
      <c r="G454" s="32"/>
    </row>
    <row r="455" hidden="1">
      <c r="A455" s="31" t="s">
        <v>24</v>
      </c>
      <c r="B455" s="31" t="s">
        <v>386</v>
      </c>
      <c r="C455" s="31" t="s">
        <v>434</v>
      </c>
      <c r="D455" s="31" t="s">
        <v>4</v>
      </c>
      <c r="E455" s="31" t="s">
        <v>5</v>
      </c>
      <c r="F455" s="33" t="s">
        <v>882</v>
      </c>
      <c r="G455" s="32"/>
    </row>
    <row r="456" hidden="1">
      <c r="A456" s="31" t="s">
        <v>24</v>
      </c>
      <c r="B456" s="31" t="s">
        <v>386</v>
      </c>
      <c r="C456" s="31" t="s">
        <v>436</v>
      </c>
      <c r="D456" s="31" t="s">
        <v>4</v>
      </c>
      <c r="E456" s="31" t="s">
        <v>5</v>
      </c>
      <c r="F456" s="33" t="s">
        <v>883</v>
      </c>
      <c r="G456" s="32"/>
    </row>
    <row r="457" hidden="1">
      <c r="A457" s="31" t="s">
        <v>24</v>
      </c>
      <c r="B457" s="31" t="s">
        <v>386</v>
      </c>
      <c r="C457" s="31" t="s">
        <v>438</v>
      </c>
      <c r="D457" s="31" t="s">
        <v>4</v>
      </c>
      <c r="E457" s="31" t="s">
        <v>5</v>
      </c>
      <c r="F457" s="33" t="s">
        <v>884</v>
      </c>
      <c r="G457" s="32"/>
    </row>
    <row r="458" hidden="1">
      <c r="A458" s="31" t="s">
        <v>24</v>
      </c>
      <c r="B458" s="31" t="s">
        <v>386</v>
      </c>
      <c r="C458" s="31" t="s">
        <v>440</v>
      </c>
      <c r="D458" s="31" t="s">
        <v>4</v>
      </c>
      <c r="E458" s="31" t="s">
        <v>5</v>
      </c>
      <c r="F458" s="33" t="s">
        <v>885</v>
      </c>
      <c r="G458" s="32"/>
    </row>
    <row r="459" hidden="1">
      <c r="A459" s="31" t="s">
        <v>24</v>
      </c>
      <c r="B459" s="31" t="s">
        <v>386</v>
      </c>
      <c r="C459" s="31" t="s">
        <v>442</v>
      </c>
      <c r="D459" s="31" t="s">
        <v>4</v>
      </c>
      <c r="E459" s="31" t="s">
        <v>5</v>
      </c>
      <c r="F459" s="33" t="s">
        <v>886</v>
      </c>
      <c r="G459" s="32"/>
    </row>
    <row r="460">
      <c r="A460" s="31" t="s">
        <v>24</v>
      </c>
      <c r="B460" s="31" t="s">
        <v>386</v>
      </c>
      <c r="C460" s="31" t="s">
        <v>444</v>
      </c>
      <c r="D460" s="31" t="s">
        <v>4</v>
      </c>
      <c r="E460" s="31" t="s">
        <v>5</v>
      </c>
      <c r="F460" s="33" t="s">
        <v>887</v>
      </c>
      <c r="G460" s="32"/>
    </row>
    <row r="461">
      <c r="A461" s="31" t="s">
        <v>24</v>
      </c>
      <c r="B461" s="31" t="s">
        <v>386</v>
      </c>
      <c r="C461" s="31" t="s">
        <v>446</v>
      </c>
      <c r="D461" s="31" t="s">
        <v>4</v>
      </c>
      <c r="E461" s="31" t="s">
        <v>5</v>
      </c>
      <c r="F461" s="33" t="s">
        <v>888</v>
      </c>
      <c r="G461" s="32"/>
    </row>
    <row r="462">
      <c r="A462" s="31" t="s">
        <v>24</v>
      </c>
      <c r="B462" s="31" t="s">
        <v>386</v>
      </c>
      <c r="C462" s="31" t="s">
        <v>448</v>
      </c>
      <c r="D462" s="31" t="s">
        <v>4</v>
      </c>
      <c r="E462" s="31" t="s">
        <v>5</v>
      </c>
      <c r="F462" s="33" t="s">
        <v>889</v>
      </c>
      <c r="G462" s="32"/>
    </row>
    <row r="463" hidden="1">
      <c r="A463" s="31" t="s">
        <v>25</v>
      </c>
      <c r="B463" s="31" t="s">
        <v>406</v>
      </c>
      <c r="C463" s="31" t="s">
        <v>409</v>
      </c>
      <c r="D463" s="31" t="s">
        <v>4</v>
      </c>
      <c r="E463" s="31" t="s">
        <v>5</v>
      </c>
      <c r="F463" s="33" t="s">
        <v>890</v>
      </c>
      <c r="G463" s="32"/>
    </row>
    <row r="464" hidden="1">
      <c r="A464" s="31" t="s">
        <v>25</v>
      </c>
      <c r="B464" s="31" t="s">
        <v>406</v>
      </c>
      <c r="C464" s="31" t="s">
        <v>411</v>
      </c>
      <c r="D464" s="31" t="s">
        <v>4</v>
      </c>
      <c r="E464" s="31" t="s">
        <v>5</v>
      </c>
      <c r="F464" s="33" t="s">
        <v>891</v>
      </c>
      <c r="G464" s="32"/>
    </row>
    <row r="465" hidden="1">
      <c r="A465" s="31" t="s">
        <v>25</v>
      </c>
      <c r="B465" s="31" t="s">
        <v>406</v>
      </c>
      <c r="C465" s="31" t="s">
        <v>413</v>
      </c>
      <c r="D465" s="31" t="s">
        <v>4</v>
      </c>
      <c r="E465" s="31" t="s">
        <v>5</v>
      </c>
      <c r="F465" s="33" t="s">
        <v>892</v>
      </c>
      <c r="G465" s="32"/>
    </row>
    <row r="466" hidden="1">
      <c r="A466" s="31" t="s">
        <v>25</v>
      </c>
      <c r="B466" s="31" t="s">
        <v>406</v>
      </c>
      <c r="C466" s="31" t="s">
        <v>415</v>
      </c>
      <c r="D466" s="31" t="s">
        <v>4</v>
      </c>
      <c r="E466" s="31" t="s">
        <v>5</v>
      </c>
      <c r="F466" s="33" t="s">
        <v>893</v>
      </c>
      <c r="G466" s="32"/>
    </row>
    <row r="467" hidden="1">
      <c r="A467" s="31" t="s">
        <v>25</v>
      </c>
      <c r="B467" s="31" t="s">
        <v>406</v>
      </c>
      <c r="C467" s="31" t="s">
        <v>417</v>
      </c>
      <c r="D467" s="31" t="s">
        <v>4</v>
      </c>
      <c r="E467" s="31" t="s">
        <v>5</v>
      </c>
      <c r="F467" s="33" t="s">
        <v>894</v>
      </c>
      <c r="G467" s="32"/>
    </row>
    <row r="468" hidden="1">
      <c r="A468" s="31" t="s">
        <v>25</v>
      </c>
      <c r="B468" s="31" t="s">
        <v>406</v>
      </c>
      <c r="C468" s="31" t="s">
        <v>419</v>
      </c>
      <c r="D468" s="31" t="s">
        <v>4</v>
      </c>
      <c r="E468" s="31" t="s">
        <v>5</v>
      </c>
      <c r="F468" s="33" t="s">
        <v>895</v>
      </c>
      <c r="G468" s="32"/>
    </row>
    <row r="469" hidden="1">
      <c r="A469" s="31" t="s">
        <v>25</v>
      </c>
      <c r="B469" s="31" t="s">
        <v>406</v>
      </c>
      <c r="C469" s="31" t="s">
        <v>421</v>
      </c>
      <c r="D469" s="31" t="s">
        <v>4</v>
      </c>
      <c r="E469" s="31" t="s">
        <v>5</v>
      </c>
      <c r="F469" s="33" t="s">
        <v>896</v>
      </c>
      <c r="G469" s="32"/>
    </row>
    <row r="470" hidden="1">
      <c r="A470" s="31" t="s">
        <v>25</v>
      </c>
      <c r="B470" s="31" t="s">
        <v>406</v>
      </c>
      <c r="C470" s="31" t="s">
        <v>423</v>
      </c>
      <c r="D470" s="31" t="s">
        <v>4</v>
      </c>
      <c r="E470" s="31" t="s">
        <v>5</v>
      </c>
      <c r="F470" s="33" t="s">
        <v>897</v>
      </c>
      <c r="G470" s="32"/>
    </row>
    <row r="471" hidden="1">
      <c r="A471" s="31" t="s">
        <v>25</v>
      </c>
      <c r="B471" s="31" t="s">
        <v>406</v>
      </c>
      <c r="C471" s="31" t="s">
        <v>425</v>
      </c>
      <c r="D471" s="31" t="s">
        <v>4</v>
      </c>
      <c r="E471" s="31" t="s">
        <v>5</v>
      </c>
      <c r="F471" s="33" t="s">
        <v>898</v>
      </c>
      <c r="G471" s="32"/>
    </row>
    <row r="472" hidden="1">
      <c r="A472" s="31" t="s">
        <v>25</v>
      </c>
      <c r="B472" s="31" t="s">
        <v>406</v>
      </c>
      <c r="C472" s="31" t="s">
        <v>427</v>
      </c>
      <c r="D472" s="31" t="s">
        <v>4</v>
      </c>
      <c r="E472" s="31" t="s">
        <v>5</v>
      </c>
      <c r="F472" s="33" t="s">
        <v>899</v>
      </c>
      <c r="G472" s="32"/>
    </row>
    <row r="473" hidden="1">
      <c r="A473" s="31" t="s">
        <v>25</v>
      </c>
      <c r="B473" s="31" t="s">
        <v>406</v>
      </c>
      <c r="C473" s="31" t="s">
        <v>429</v>
      </c>
      <c r="D473" s="31" t="s">
        <v>4</v>
      </c>
      <c r="E473" s="31" t="s">
        <v>5</v>
      </c>
      <c r="F473" s="33" t="s">
        <v>900</v>
      </c>
      <c r="G473" s="32"/>
    </row>
    <row r="474" hidden="1">
      <c r="A474" s="31" t="s">
        <v>25</v>
      </c>
      <c r="B474" s="31" t="s">
        <v>406</v>
      </c>
      <c r="C474" s="31" t="s">
        <v>323</v>
      </c>
      <c r="D474" s="31" t="s">
        <v>4</v>
      </c>
      <c r="E474" s="31" t="s">
        <v>5</v>
      </c>
      <c r="F474" s="33" t="s">
        <v>901</v>
      </c>
      <c r="G474" s="32"/>
    </row>
    <row r="475" hidden="1">
      <c r="A475" s="31" t="s">
        <v>25</v>
      </c>
      <c r="B475" s="31" t="s">
        <v>406</v>
      </c>
      <c r="C475" s="31" t="s">
        <v>432</v>
      </c>
      <c r="D475" s="31" t="s">
        <v>4</v>
      </c>
      <c r="E475" s="31" t="s">
        <v>5</v>
      </c>
      <c r="F475" s="33" t="s">
        <v>902</v>
      </c>
      <c r="G475" s="32"/>
    </row>
    <row r="476" hidden="1">
      <c r="A476" s="31" t="s">
        <v>25</v>
      </c>
      <c r="B476" s="31" t="s">
        <v>406</v>
      </c>
      <c r="C476" s="31" t="s">
        <v>434</v>
      </c>
      <c r="D476" s="31" t="s">
        <v>4</v>
      </c>
      <c r="E476" s="31" t="s">
        <v>5</v>
      </c>
      <c r="F476" s="33" t="s">
        <v>903</v>
      </c>
      <c r="G476" s="32"/>
    </row>
    <row r="477" hidden="1">
      <c r="A477" s="31" t="s">
        <v>25</v>
      </c>
      <c r="B477" s="31" t="s">
        <v>406</v>
      </c>
      <c r="C477" s="31" t="s">
        <v>436</v>
      </c>
      <c r="D477" s="31" t="s">
        <v>4</v>
      </c>
      <c r="E477" s="31" t="s">
        <v>5</v>
      </c>
      <c r="F477" s="33" t="s">
        <v>904</v>
      </c>
      <c r="G477" s="32"/>
    </row>
    <row r="478" hidden="1">
      <c r="A478" s="31" t="s">
        <v>25</v>
      </c>
      <c r="B478" s="31" t="s">
        <v>406</v>
      </c>
      <c r="C478" s="31" t="s">
        <v>438</v>
      </c>
      <c r="D478" s="31" t="s">
        <v>4</v>
      </c>
      <c r="E478" s="31" t="s">
        <v>5</v>
      </c>
      <c r="F478" s="33" t="s">
        <v>905</v>
      </c>
      <c r="G478" s="32"/>
    </row>
    <row r="479" hidden="1">
      <c r="A479" s="31" t="s">
        <v>25</v>
      </c>
      <c r="B479" s="31" t="s">
        <v>406</v>
      </c>
      <c r="C479" s="31" t="s">
        <v>440</v>
      </c>
      <c r="D479" s="31" t="s">
        <v>4</v>
      </c>
      <c r="E479" s="31" t="s">
        <v>5</v>
      </c>
      <c r="F479" s="33" t="s">
        <v>906</v>
      </c>
      <c r="G479" s="32"/>
    </row>
    <row r="480" hidden="1">
      <c r="A480" s="31" t="s">
        <v>25</v>
      </c>
      <c r="B480" s="31" t="s">
        <v>406</v>
      </c>
      <c r="C480" s="31" t="s">
        <v>442</v>
      </c>
      <c r="D480" s="31" t="s">
        <v>4</v>
      </c>
      <c r="E480" s="31" t="s">
        <v>5</v>
      </c>
      <c r="F480" s="33" t="s">
        <v>907</v>
      </c>
      <c r="G480" s="32"/>
    </row>
    <row r="481">
      <c r="A481" s="31" t="s">
        <v>25</v>
      </c>
      <c r="B481" s="31" t="s">
        <v>406</v>
      </c>
      <c r="C481" s="31" t="s">
        <v>444</v>
      </c>
      <c r="D481" s="31" t="s">
        <v>4</v>
      </c>
      <c r="E481" s="31" t="s">
        <v>5</v>
      </c>
      <c r="F481" s="33" t="s">
        <v>908</v>
      </c>
      <c r="G481" s="32"/>
    </row>
    <row r="482">
      <c r="A482" s="31" t="s">
        <v>25</v>
      </c>
      <c r="B482" s="31" t="s">
        <v>406</v>
      </c>
      <c r="C482" s="31" t="s">
        <v>446</v>
      </c>
      <c r="D482" s="31" t="s">
        <v>4</v>
      </c>
      <c r="E482" s="31" t="s">
        <v>5</v>
      </c>
      <c r="F482" s="33" t="s">
        <v>909</v>
      </c>
      <c r="G482" s="32"/>
    </row>
    <row r="483">
      <c r="A483" s="31" t="s">
        <v>25</v>
      </c>
      <c r="B483" s="31" t="s">
        <v>406</v>
      </c>
      <c r="C483" s="31" t="s">
        <v>448</v>
      </c>
      <c r="D483" s="31" t="s">
        <v>4</v>
      </c>
      <c r="E483" s="31" t="s">
        <v>5</v>
      </c>
      <c r="F483" s="33" t="s">
        <v>910</v>
      </c>
      <c r="G483" s="32"/>
    </row>
    <row r="484" hidden="1">
      <c r="A484" s="31" t="s">
        <v>26</v>
      </c>
      <c r="B484" s="31" t="s">
        <v>392</v>
      </c>
      <c r="C484" s="31" t="s">
        <v>409</v>
      </c>
      <c r="D484" s="31" t="s">
        <v>4</v>
      </c>
      <c r="E484" s="31" t="s">
        <v>5</v>
      </c>
      <c r="F484" s="33" t="s">
        <v>911</v>
      </c>
      <c r="G484" s="32"/>
    </row>
    <row r="485" hidden="1">
      <c r="A485" s="31" t="s">
        <v>26</v>
      </c>
      <c r="B485" s="31" t="s">
        <v>392</v>
      </c>
      <c r="C485" s="31" t="s">
        <v>411</v>
      </c>
      <c r="D485" s="31" t="s">
        <v>4</v>
      </c>
      <c r="E485" s="31" t="s">
        <v>5</v>
      </c>
      <c r="F485" s="33" t="s">
        <v>912</v>
      </c>
      <c r="G485" s="32"/>
    </row>
    <row r="486" hidden="1">
      <c r="A486" s="31" t="s">
        <v>26</v>
      </c>
      <c r="B486" s="31" t="s">
        <v>392</v>
      </c>
      <c r="C486" s="31" t="s">
        <v>413</v>
      </c>
      <c r="D486" s="31" t="s">
        <v>4</v>
      </c>
      <c r="E486" s="31" t="s">
        <v>5</v>
      </c>
      <c r="F486" s="33" t="s">
        <v>913</v>
      </c>
      <c r="G486" s="32"/>
    </row>
    <row r="487" hidden="1">
      <c r="A487" s="31" t="s">
        <v>26</v>
      </c>
      <c r="B487" s="31" t="s">
        <v>392</v>
      </c>
      <c r="C487" s="31" t="s">
        <v>415</v>
      </c>
      <c r="D487" s="31" t="s">
        <v>4</v>
      </c>
      <c r="E487" s="31" t="s">
        <v>5</v>
      </c>
      <c r="F487" s="33" t="s">
        <v>914</v>
      </c>
      <c r="G487" s="32"/>
    </row>
    <row r="488" hidden="1">
      <c r="A488" s="31" t="s">
        <v>26</v>
      </c>
      <c r="B488" s="31" t="s">
        <v>392</v>
      </c>
      <c r="C488" s="31" t="s">
        <v>417</v>
      </c>
      <c r="D488" s="31" t="s">
        <v>4</v>
      </c>
      <c r="E488" s="31" t="s">
        <v>5</v>
      </c>
      <c r="F488" s="33" t="s">
        <v>915</v>
      </c>
      <c r="G488" s="32"/>
    </row>
    <row r="489" hidden="1">
      <c r="A489" s="31" t="s">
        <v>26</v>
      </c>
      <c r="B489" s="31" t="s">
        <v>392</v>
      </c>
      <c r="C489" s="31" t="s">
        <v>419</v>
      </c>
      <c r="D489" s="31" t="s">
        <v>4</v>
      </c>
      <c r="E489" s="31" t="s">
        <v>5</v>
      </c>
      <c r="F489" s="33" t="s">
        <v>916</v>
      </c>
      <c r="G489" s="32"/>
    </row>
    <row r="490" hidden="1">
      <c r="A490" s="31" t="s">
        <v>26</v>
      </c>
      <c r="B490" s="31" t="s">
        <v>392</v>
      </c>
      <c r="C490" s="31" t="s">
        <v>421</v>
      </c>
      <c r="D490" s="31" t="s">
        <v>4</v>
      </c>
      <c r="E490" s="31" t="s">
        <v>5</v>
      </c>
      <c r="F490" s="33" t="s">
        <v>917</v>
      </c>
      <c r="G490" s="32"/>
    </row>
    <row r="491" hidden="1">
      <c r="A491" s="31" t="s">
        <v>26</v>
      </c>
      <c r="B491" s="31" t="s">
        <v>392</v>
      </c>
      <c r="C491" s="31" t="s">
        <v>423</v>
      </c>
      <c r="D491" s="31" t="s">
        <v>4</v>
      </c>
      <c r="E491" s="31" t="s">
        <v>5</v>
      </c>
      <c r="F491" s="33" t="s">
        <v>918</v>
      </c>
      <c r="G491" s="32"/>
    </row>
    <row r="492" hidden="1">
      <c r="A492" s="31" t="s">
        <v>26</v>
      </c>
      <c r="B492" s="31" t="s">
        <v>392</v>
      </c>
      <c r="C492" s="31" t="s">
        <v>425</v>
      </c>
      <c r="D492" s="31" t="s">
        <v>4</v>
      </c>
      <c r="E492" s="31" t="s">
        <v>5</v>
      </c>
      <c r="F492" s="33" t="s">
        <v>919</v>
      </c>
      <c r="G492" s="32"/>
    </row>
    <row r="493" hidden="1">
      <c r="A493" s="31" t="s">
        <v>26</v>
      </c>
      <c r="B493" s="31" t="s">
        <v>392</v>
      </c>
      <c r="C493" s="31" t="s">
        <v>427</v>
      </c>
      <c r="D493" s="31" t="s">
        <v>4</v>
      </c>
      <c r="E493" s="31" t="s">
        <v>5</v>
      </c>
      <c r="F493" s="33" t="s">
        <v>920</v>
      </c>
      <c r="G493" s="32"/>
    </row>
    <row r="494" hidden="1">
      <c r="A494" s="31" t="s">
        <v>26</v>
      </c>
      <c r="B494" s="31" t="s">
        <v>392</v>
      </c>
      <c r="C494" s="31" t="s">
        <v>429</v>
      </c>
      <c r="D494" s="31" t="s">
        <v>4</v>
      </c>
      <c r="E494" s="31" t="s">
        <v>5</v>
      </c>
      <c r="F494" s="33" t="s">
        <v>921</v>
      </c>
      <c r="G494" s="32"/>
    </row>
    <row r="495" hidden="1">
      <c r="A495" s="31" t="s">
        <v>26</v>
      </c>
      <c r="B495" s="31" t="s">
        <v>392</v>
      </c>
      <c r="C495" s="31" t="s">
        <v>323</v>
      </c>
      <c r="D495" s="31" t="s">
        <v>4</v>
      </c>
      <c r="E495" s="31" t="s">
        <v>5</v>
      </c>
      <c r="F495" s="33" t="s">
        <v>922</v>
      </c>
      <c r="G495" s="32"/>
    </row>
    <row r="496" hidden="1">
      <c r="A496" s="31" t="s">
        <v>26</v>
      </c>
      <c r="B496" s="31" t="s">
        <v>392</v>
      </c>
      <c r="C496" s="31" t="s">
        <v>432</v>
      </c>
      <c r="D496" s="31" t="s">
        <v>4</v>
      </c>
      <c r="E496" s="31" t="s">
        <v>5</v>
      </c>
      <c r="F496" s="33" t="s">
        <v>923</v>
      </c>
      <c r="G496" s="32"/>
    </row>
    <row r="497" hidden="1">
      <c r="A497" s="31" t="s">
        <v>26</v>
      </c>
      <c r="B497" s="31" t="s">
        <v>392</v>
      </c>
      <c r="C497" s="31" t="s">
        <v>434</v>
      </c>
      <c r="D497" s="31" t="s">
        <v>4</v>
      </c>
      <c r="E497" s="31" t="s">
        <v>5</v>
      </c>
      <c r="F497" s="33" t="s">
        <v>924</v>
      </c>
      <c r="G497" s="32"/>
    </row>
    <row r="498" hidden="1">
      <c r="A498" s="31" t="s">
        <v>26</v>
      </c>
      <c r="B498" s="31" t="s">
        <v>392</v>
      </c>
      <c r="C498" s="31" t="s">
        <v>436</v>
      </c>
      <c r="D498" s="31" t="s">
        <v>4</v>
      </c>
      <c r="E498" s="31" t="s">
        <v>5</v>
      </c>
      <c r="F498" s="33" t="s">
        <v>925</v>
      </c>
      <c r="G498" s="32"/>
    </row>
    <row r="499" hidden="1">
      <c r="A499" s="31" t="s">
        <v>26</v>
      </c>
      <c r="B499" s="31" t="s">
        <v>392</v>
      </c>
      <c r="C499" s="31" t="s">
        <v>438</v>
      </c>
      <c r="D499" s="31" t="s">
        <v>4</v>
      </c>
      <c r="E499" s="31" t="s">
        <v>5</v>
      </c>
      <c r="F499" s="33" t="s">
        <v>926</v>
      </c>
      <c r="G499" s="32"/>
    </row>
    <row r="500" hidden="1">
      <c r="A500" s="31" t="s">
        <v>26</v>
      </c>
      <c r="B500" s="31" t="s">
        <v>392</v>
      </c>
      <c r="C500" s="31" t="s">
        <v>440</v>
      </c>
      <c r="D500" s="31" t="s">
        <v>4</v>
      </c>
      <c r="E500" s="31" t="s">
        <v>5</v>
      </c>
      <c r="F500" s="33" t="s">
        <v>927</v>
      </c>
      <c r="G500" s="32"/>
    </row>
    <row r="501" hidden="1">
      <c r="A501" s="31" t="s">
        <v>26</v>
      </c>
      <c r="B501" s="31" t="s">
        <v>392</v>
      </c>
      <c r="C501" s="31" t="s">
        <v>442</v>
      </c>
      <c r="D501" s="31" t="s">
        <v>4</v>
      </c>
      <c r="E501" s="31" t="s">
        <v>5</v>
      </c>
      <c r="F501" s="33" t="s">
        <v>928</v>
      </c>
      <c r="G501" s="32"/>
    </row>
    <row r="502">
      <c r="A502" s="31" t="s">
        <v>26</v>
      </c>
      <c r="B502" s="31" t="s">
        <v>392</v>
      </c>
      <c r="C502" s="31" t="s">
        <v>444</v>
      </c>
      <c r="D502" s="31" t="s">
        <v>4</v>
      </c>
      <c r="E502" s="31" t="s">
        <v>5</v>
      </c>
      <c r="F502" s="33" t="s">
        <v>929</v>
      </c>
      <c r="G502" s="32"/>
    </row>
    <row r="503">
      <c r="A503" s="31" t="s">
        <v>26</v>
      </c>
      <c r="B503" s="31" t="s">
        <v>392</v>
      </c>
      <c r="C503" s="31" t="s">
        <v>446</v>
      </c>
      <c r="D503" s="31" t="s">
        <v>4</v>
      </c>
      <c r="E503" s="31" t="s">
        <v>5</v>
      </c>
      <c r="F503" s="33" t="s">
        <v>930</v>
      </c>
      <c r="G503" s="32"/>
    </row>
    <row r="504">
      <c r="A504" s="31" t="s">
        <v>26</v>
      </c>
      <c r="B504" s="31" t="s">
        <v>392</v>
      </c>
      <c r="C504" s="31" t="s">
        <v>448</v>
      </c>
      <c r="D504" s="31" t="s">
        <v>4</v>
      </c>
      <c r="E504" s="31" t="s">
        <v>5</v>
      </c>
      <c r="F504" s="33" t="s">
        <v>931</v>
      </c>
      <c r="G504" s="32"/>
    </row>
    <row r="505" hidden="1">
      <c r="A505" s="31" t="s">
        <v>27</v>
      </c>
      <c r="B505" s="31" t="s">
        <v>389</v>
      </c>
      <c r="C505" s="31" t="s">
        <v>409</v>
      </c>
      <c r="D505" s="31" t="s">
        <v>4</v>
      </c>
      <c r="E505" s="31" t="s">
        <v>5</v>
      </c>
      <c r="F505" s="33" t="s">
        <v>932</v>
      </c>
      <c r="G505" s="32"/>
    </row>
    <row r="506" hidden="1">
      <c r="A506" s="31" t="s">
        <v>27</v>
      </c>
      <c r="B506" s="31" t="s">
        <v>389</v>
      </c>
      <c r="C506" s="31" t="s">
        <v>411</v>
      </c>
      <c r="D506" s="31" t="s">
        <v>4</v>
      </c>
      <c r="E506" s="31" t="s">
        <v>5</v>
      </c>
      <c r="F506" s="33" t="s">
        <v>933</v>
      </c>
      <c r="G506" s="32"/>
    </row>
    <row r="507" hidden="1">
      <c r="A507" s="31" t="s">
        <v>27</v>
      </c>
      <c r="B507" s="31" t="s">
        <v>389</v>
      </c>
      <c r="C507" s="31" t="s">
        <v>413</v>
      </c>
      <c r="D507" s="31" t="s">
        <v>4</v>
      </c>
      <c r="E507" s="31" t="s">
        <v>5</v>
      </c>
      <c r="F507" s="33" t="s">
        <v>934</v>
      </c>
      <c r="G507" s="32"/>
    </row>
    <row r="508" hidden="1">
      <c r="A508" s="31" t="s">
        <v>27</v>
      </c>
      <c r="B508" s="31" t="s">
        <v>389</v>
      </c>
      <c r="C508" s="31" t="s">
        <v>415</v>
      </c>
      <c r="D508" s="31" t="s">
        <v>4</v>
      </c>
      <c r="E508" s="31" t="s">
        <v>5</v>
      </c>
      <c r="F508" s="33" t="s">
        <v>935</v>
      </c>
      <c r="G508" s="32"/>
    </row>
    <row r="509" hidden="1">
      <c r="A509" s="31" t="s">
        <v>27</v>
      </c>
      <c r="B509" s="31" t="s">
        <v>389</v>
      </c>
      <c r="C509" s="31" t="s">
        <v>417</v>
      </c>
      <c r="D509" s="31" t="s">
        <v>4</v>
      </c>
      <c r="E509" s="31" t="s">
        <v>5</v>
      </c>
      <c r="F509" s="33" t="s">
        <v>936</v>
      </c>
      <c r="G509" s="32"/>
    </row>
    <row r="510" hidden="1">
      <c r="A510" s="31" t="s">
        <v>27</v>
      </c>
      <c r="B510" s="31" t="s">
        <v>389</v>
      </c>
      <c r="C510" s="31" t="s">
        <v>419</v>
      </c>
      <c r="D510" s="31" t="s">
        <v>4</v>
      </c>
      <c r="E510" s="31" t="s">
        <v>5</v>
      </c>
      <c r="F510" s="33" t="s">
        <v>937</v>
      </c>
      <c r="G510" s="32"/>
    </row>
    <row r="511" hidden="1">
      <c r="A511" s="31" t="s">
        <v>27</v>
      </c>
      <c r="B511" s="31" t="s">
        <v>389</v>
      </c>
      <c r="C511" s="31" t="s">
        <v>421</v>
      </c>
      <c r="D511" s="31" t="s">
        <v>4</v>
      </c>
      <c r="E511" s="31" t="s">
        <v>5</v>
      </c>
      <c r="F511" s="33" t="s">
        <v>938</v>
      </c>
      <c r="G511" s="32"/>
    </row>
    <row r="512" hidden="1">
      <c r="A512" s="31" t="s">
        <v>27</v>
      </c>
      <c r="B512" s="31" t="s">
        <v>389</v>
      </c>
      <c r="C512" s="31" t="s">
        <v>423</v>
      </c>
      <c r="D512" s="31" t="s">
        <v>4</v>
      </c>
      <c r="E512" s="31" t="s">
        <v>5</v>
      </c>
      <c r="F512" s="33" t="s">
        <v>939</v>
      </c>
      <c r="G512" s="32"/>
    </row>
    <row r="513" hidden="1">
      <c r="A513" s="31" t="s">
        <v>27</v>
      </c>
      <c r="B513" s="31" t="s">
        <v>389</v>
      </c>
      <c r="C513" s="31" t="s">
        <v>425</v>
      </c>
      <c r="D513" s="31" t="s">
        <v>4</v>
      </c>
      <c r="E513" s="31" t="s">
        <v>5</v>
      </c>
      <c r="F513" s="33" t="s">
        <v>940</v>
      </c>
      <c r="G513" s="32"/>
    </row>
    <row r="514" hidden="1">
      <c r="A514" s="31" t="s">
        <v>27</v>
      </c>
      <c r="B514" s="31" t="s">
        <v>389</v>
      </c>
      <c r="C514" s="31" t="s">
        <v>427</v>
      </c>
      <c r="D514" s="31" t="s">
        <v>4</v>
      </c>
      <c r="E514" s="31" t="s">
        <v>5</v>
      </c>
      <c r="F514" s="33" t="s">
        <v>941</v>
      </c>
      <c r="G514" s="32"/>
    </row>
    <row r="515" hidden="1">
      <c r="A515" s="31" t="s">
        <v>27</v>
      </c>
      <c r="B515" s="31" t="s">
        <v>389</v>
      </c>
      <c r="C515" s="31" t="s">
        <v>429</v>
      </c>
      <c r="D515" s="31" t="s">
        <v>4</v>
      </c>
      <c r="E515" s="31" t="s">
        <v>5</v>
      </c>
      <c r="F515" s="33" t="s">
        <v>942</v>
      </c>
      <c r="G515" s="32"/>
    </row>
    <row r="516" hidden="1">
      <c r="A516" s="31" t="s">
        <v>27</v>
      </c>
      <c r="B516" s="31" t="s">
        <v>389</v>
      </c>
      <c r="C516" s="31" t="s">
        <v>323</v>
      </c>
      <c r="D516" s="31" t="s">
        <v>4</v>
      </c>
      <c r="E516" s="31" t="s">
        <v>5</v>
      </c>
      <c r="F516" s="33" t="s">
        <v>943</v>
      </c>
      <c r="G516" s="32"/>
    </row>
    <row r="517" hidden="1">
      <c r="A517" s="31" t="s">
        <v>27</v>
      </c>
      <c r="B517" s="31" t="s">
        <v>389</v>
      </c>
      <c r="C517" s="31" t="s">
        <v>432</v>
      </c>
      <c r="D517" s="31" t="s">
        <v>4</v>
      </c>
      <c r="E517" s="31" t="s">
        <v>5</v>
      </c>
      <c r="F517" s="33" t="s">
        <v>944</v>
      </c>
      <c r="G517" s="32"/>
    </row>
    <row r="518" hidden="1">
      <c r="A518" s="31" t="s">
        <v>27</v>
      </c>
      <c r="B518" s="31" t="s">
        <v>389</v>
      </c>
      <c r="C518" s="31" t="s">
        <v>434</v>
      </c>
      <c r="D518" s="31" t="s">
        <v>4</v>
      </c>
      <c r="E518" s="31" t="s">
        <v>5</v>
      </c>
      <c r="F518" s="33" t="s">
        <v>945</v>
      </c>
      <c r="G518" s="32"/>
    </row>
    <row r="519" hidden="1">
      <c r="A519" s="31" t="s">
        <v>27</v>
      </c>
      <c r="B519" s="31" t="s">
        <v>389</v>
      </c>
      <c r="C519" s="31" t="s">
        <v>436</v>
      </c>
      <c r="D519" s="31" t="s">
        <v>4</v>
      </c>
      <c r="E519" s="31" t="s">
        <v>5</v>
      </c>
      <c r="F519" s="33" t="s">
        <v>946</v>
      </c>
      <c r="G519" s="32"/>
    </row>
    <row r="520" hidden="1">
      <c r="A520" s="31" t="s">
        <v>27</v>
      </c>
      <c r="B520" s="31" t="s">
        <v>389</v>
      </c>
      <c r="C520" s="31" t="s">
        <v>438</v>
      </c>
      <c r="D520" s="31" t="s">
        <v>4</v>
      </c>
      <c r="E520" s="31" t="s">
        <v>5</v>
      </c>
      <c r="F520" s="33" t="s">
        <v>947</v>
      </c>
      <c r="G520" s="32"/>
    </row>
    <row r="521" hidden="1">
      <c r="A521" s="31" t="s">
        <v>27</v>
      </c>
      <c r="B521" s="31" t="s">
        <v>389</v>
      </c>
      <c r="C521" s="31" t="s">
        <v>440</v>
      </c>
      <c r="D521" s="31" t="s">
        <v>4</v>
      </c>
      <c r="E521" s="31" t="s">
        <v>5</v>
      </c>
      <c r="F521" s="33" t="s">
        <v>948</v>
      </c>
      <c r="G521" s="32"/>
    </row>
    <row r="522" hidden="1">
      <c r="A522" s="31" t="s">
        <v>27</v>
      </c>
      <c r="B522" s="31" t="s">
        <v>389</v>
      </c>
      <c r="C522" s="31" t="s">
        <v>442</v>
      </c>
      <c r="D522" s="31" t="s">
        <v>4</v>
      </c>
      <c r="E522" s="31" t="s">
        <v>5</v>
      </c>
      <c r="F522" s="33" t="s">
        <v>949</v>
      </c>
      <c r="G522" s="32"/>
    </row>
    <row r="523">
      <c r="A523" s="31" t="s">
        <v>27</v>
      </c>
      <c r="B523" s="31" t="s">
        <v>389</v>
      </c>
      <c r="C523" s="31" t="s">
        <v>444</v>
      </c>
      <c r="D523" s="31" t="s">
        <v>4</v>
      </c>
      <c r="E523" s="31" t="s">
        <v>5</v>
      </c>
      <c r="F523" s="33" t="s">
        <v>950</v>
      </c>
      <c r="G523" s="32"/>
    </row>
    <row r="524">
      <c r="A524" s="31" t="s">
        <v>27</v>
      </c>
      <c r="B524" s="31" t="s">
        <v>389</v>
      </c>
      <c r="C524" s="31" t="s">
        <v>446</v>
      </c>
      <c r="D524" s="31" t="s">
        <v>4</v>
      </c>
      <c r="E524" s="31" t="s">
        <v>5</v>
      </c>
      <c r="F524" s="33" t="s">
        <v>951</v>
      </c>
      <c r="G524" s="32"/>
    </row>
    <row r="525">
      <c r="A525" s="31" t="s">
        <v>27</v>
      </c>
      <c r="B525" s="31" t="s">
        <v>389</v>
      </c>
      <c r="C525" s="31" t="s">
        <v>448</v>
      </c>
      <c r="D525" s="31" t="s">
        <v>4</v>
      </c>
      <c r="E525" s="31" t="s">
        <v>5</v>
      </c>
      <c r="F525" s="33" t="s">
        <v>952</v>
      </c>
      <c r="G525" s="32"/>
    </row>
    <row r="526" hidden="1">
      <c r="A526" s="31" t="s">
        <v>28</v>
      </c>
      <c r="B526" s="31" t="s">
        <v>391</v>
      </c>
      <c r="C526" s="31" t="s">
        <v>409</v>
      </c>
      <c r="D526" s="31" t="s">
        <v>4</v>
      </c>
      <c r="E526" s="31" t="s">
        <v>5</v>
      </c>
      <c r="F526" s="33" t="s">
        <v>953</v>
      </c>
      <c r="G526" s="32"/>
    </row>
    <row r="527" hidden="1">
      <c r="A527" s="31" t="s">
        <v>28</v>
      </c>
      <c r="B527" s="31" t="s">
        <v>391</v>
      </c>
      <c r="C527" s="31" t="s">
        <v>411</v>
      </c>
      <c r="D527" s="31" t="s">
        <v>4</v>
      </c>
      <c r="E527" s="31" t="s">
        <v>5</v>
      </c>
      <c r="F527" s="33" t="s">
        <v>954</v>
      </c>
      <c r="G527" s="32"/>
    </row>
    <row r="528" hidden="1">
      <c r="A528" s="31" t="s">
        <v>28</v>
      </c>
      <c r="B528" s="31" t="s">
        <v>391</v>
      </c>
      <c r="C528" s="31" t="s">
        <v>413</v>
      </c>
      <c r="D528" s="31" t="s">
        <v>4</v>
      </c>
      <c r="E528" s="31" t="s">
        <v>5</v>
      </c>
      <c r="F528" s="33" t="s">
        <v>955</v>
      </c>
      <c r="G528" s="32"/>
    </row>
    <row r="529" hidden="1">
      <c r="A529" s="31" t="s">
        <v>28</v>
      </c>
      <c r="B529" s="31" t="s">
        <v>391</v>
      </c>
      <c r="C529" s="31" t="s">
        <v>415</v>
      </c>
      <c r="D529" s="31" t="s">
        <v>4</v>
      </c>
      <c r="E529" s="31" t="s">
        <v>5</v>
      </c>
      <c r="F529" s="33" t="s">
        <v>956</v>
      </c>
      <c r="G529" s="32"/>
    </row>
    <row r="530" hidden="1">
      <c r="A530" s="31" t="s">
        <v>28</v>
      </c>
      <c r="B530" s="31" t="s">
        <v>391</v>
      </c>
      <c r="C530" s="31" t="s">
        <v>417</v>
      </c>
      <c r="D530" s="31" t="s">
        <v>4</v>
      </c>
      <c r="E530" s="31" t="s">
        <v>5</v>
      </c>
      <c r="F530" s="33" t="s">
        <v>957</v>
      </c>
      <c r="G530" s="32"/>
    </row>
    <row r="531" hidden="1">
      <c r="A531" s="31" t="s">
        <v>28</v>
      </c>
      <c r="B531" s="31" t="s">
        <v>391</v>
      </c>
      <c r="C531" s="31" t="s">
        <v>419</v>
      </c>
      <c r="D531" s="31" t="s">
        <v>4</v>
      </c>
      <c r="E531" s="31" t="s">
        <v>5</v>
      </c>
      <c r="F531" s="33" t="s">
        <v>958</v>
      </c>
      <c r="G531" s="32"/>
    </row>
    <row r="532" hidden="1">
      <c r="A532" s="31" t="s">
        <v>28</v>
      </c>
      <c r="B532" s="31" t="s">
        <v>391</v>
      </c>
      <c r="C532" s="31" t="s">
        <v>421</v>
      </c>
      <c r="D532" s="31" t="s">
        <v>4</v>
      </c>
      <c r="E532" s="31" t="s">
        <v>5</v>
      </c>
      <c r="F532" s="33" t="s">
        <v>959</v>
      </c>
      <c r="G532" s="32"/>
    </row>
    <row r="533" hidden="1">
      <c r="A533" s="31" t="s">
        <v>28</v>
      </c>
      <c r="B533" s="31" t="s">
        <v>391</v>
      </c>
      <c r="C533" s="31" t="s">
        <v>423</v>
      </c>
      <c r="D533" s="31" t="s">
        <v>4</v>
      </c>
      <c r="E533" s="31" t="s">
        <v>5</v>
      </c>
      <c r="F533" s="33" t="s">
        <v>960</v>
      </c>
      <c r="G533" s="32"/>
    </row>
    <row r="534" hidden="1">
      <c r="A534" s="31" t="s">
        <v>28</v>
      </c>
      <c r="B534" s="31" t="s">
        <v>391</v>
      </c>
      <c r="C534" s="31" t="s">
        <v>425</v>
      </c>
      <c r="D534" s="31" t="s">
        <v>4</v>
      </c>
      <c r="E534" s="31" t="s">
        <v>5</v>
      </c>
      <c r="F534" s="33" t="s">
        <v>961</v>
      </c>
      <c r="G534" s="32"/>
    </row>
    <row r="535" hidden="1">
      <c r="A535" s="31" t="s">
        <v>28</v>
      </c>
      <c r="B535" s="31" t="s">
        <v>391</v>
      </c>
      <c r="C535" s="31" t="s">
        <v>427</v>
      </c>
      <c r="D535" s="31" t="s">
        <v>4</v>
      </c>
      <c r="E535" s="31" t="s">
        <v>5</v>
      </c>
      <c r="F535" s="33" t="s">
        <v>962</v>
      </c>
      <c r="G535" s="32"/>
    </row>
    <row r="536" hidden="1">
      <c r="A536" s="31" t="s">
        <v>28</v>
      </c>
      <c r="B536" s="31" t="s">
        <v>391</v>
      </c>
      <c r="C536" s="31" t="s">
        <v>429</v>
      </c>
      <c r="D536" s="31" t="s">
        <v>4</v>
      </c>
      <c r="E536" s="31" t="s">
        <v>5</v>
      </c>
      <c r="F536" s="33" t="s">
        <v>963</v>
      </c>
      <c r="G536" s="32"/>
    </row>
    <row r="537" hidden="1">
      <c r="A537" s="31" t="s">
        <v>28</v>
      </c>
      <c r="B537" s="31" t="s">
        <v>391</v>
      </c>
      <c r="C537" s="31" t="s">
        <v>323</v>
      </c>
      <c r="D537" s="31" t="s">
        <v>4</v>
      </c>
      <c r="E537" s="31" t="s">
        <v>5</v>
      </c>
      <c r="F537" s="33" t="s">
        <v>964</v>
      </c>
      <c r="G537" s="32"/>
    </row>
    <row r="538" hidden="1">
      <c r="A538" s="31" t="s">
        <v>28</v>
      </c>
      <c r="B538" s="31" t="s">
        <v>391</v>
      </c>
      <c r="C538" s="31" t="s">
        <v>432</v>
      </c>
      <c r="D538" s="31" t="s">
        <v>4</v>
      </c>
      <c r="E538" s="31" t="s">
        <v>5</v>
      </c>
      <c r="F538" s="33" t="s">
        <v>965</v>
      </c>
      <c r="G538" s="32"/>
    </row>
    <row r="539" hidden="1">
      <c r="A539" s="31" t="s">
        <v>28</v>
      </c>
      <c r="B539" s="31" t="s">
        <v>391</v>
      </c>
      <c r="C539" s="31" t="s">
        <v>434</v>
      </c>
      <c r="D539" s="31" t="s">
        <v>4</v>
      </c>
      <c r="E539" s="31" t="s">
        <v>5</v>
      </c>
      <c r="F539" s="33" t="s">
        <v>966</v>
      </c>
      <c r="G539" s="32"/>
    </row>
    <row r="540" hidden="1">
      <c r="A540" s="31" t="s">
        <v>28</v>
      </c>
      <c r="B540" s="31" t="s">
        <v>391</v>
      </c>
      <c r="C540" s="31" t="s">
        <v>436</v>
      </c>
      <c r="D540" s="31" t="s">
        <v>4</v>
      </c>
      <c r="E540" s="31" t="s">
        <v>5</v>
      </c>
      <c r="F540" s="33" t="s">
        <v>967</v>
      </c>
      <c r="G540" s="32"/>
    </row>
    <row r="541" hidden="1">
      <c r="A541" s="31" t="s">
        <v>28</v>
      </c>
      <c r="B541" s="31" t="s">
        <v>391</v>
      </c>
      <c r="C541" s="31" t="s">
        <v>438</v>
      </c>
      <c r="D541" s="31" t="s">
        <v>4</v>
      </c>
      <c r="E541" s="31" t="s">
        <v>5</v>
      </c>
      <c r="F541" s="33" t="s">
        <v>968</v>
      </c>
      <c r="G541" s="32"/>
    </row>
    <row r="542" hidden="1">
      <c r="A542" s="31" t="s">
        <v>28</v>
      </c>
      <c r="B542" s="31" t="s">
        <v>391</v>
      </c>
      <c r="C542" s="31" t="s">
        <v>440</v>
      </c>
      <c r="D542" s="31" t="s">
        <v>4</v>
      </c>
      <c r="E542" s="31" t="s">
        <v>5</v>
      </c>
      <c r="F542" s="33" t="s">
        <v>969</v>
      </c>
      <c r="G542" s="32"/>
    </row>
    <row r="543" hidden="1">
      <c r="A543" s="31" t="s">
        <v>28</v>
      </c>
      <c r="B543" s="31" t="s">
        <v>391</v>
      </c>
      <c r="C543" s="31" t="s">
        <v>442</v>
      </c>
      <c r="D543" s="31" t="s">
        <v>4</v>
      </c>
      <c r="E543" s="31" t="s">
        <v>5</v>
      </c>
      <c r="F543" s="33" t="s">
        <v>970</v>
      </c>
      <c r="G543" s="32"/>
    </row>
    <row r="544">
      <c r="A544" s="31" t="s">
        <v>28</v>
      </c>
      <c r="B544" s="31" t="s">
        <v>391</v>
      </c>
      <c r="C544" s="31" t="s">
        <v>444</v>
      </c>
      <c r="D544" s="31" t="s">
        <v>4</v>
      </c>
      <c r="E544" s="31" t="s">
        <v>5</v>
      </c>
      <c r="F544" s="33" t="s">
        <v>971</v>
      </c>
      <c r="G544" s="32"/>
    </row>
    <row r="545">
      <c r="A545" s="31" t="s">
        <v>28</v>
      </c>
      <c r="B545" s="31" t="s">
        <v>391</v>
      </c>
      <c r="C545" s="31" t="s">
        <v>446</v>
      </c>
      <c r="D545" s="31" t="s">
        <v>4</v>
      </c>
      <c r="E545" s="31" t="s">
        <v>5</v>
      </c>
      <c r="F545" s="33" t="s">
        <v>972</v>
      </c>
      <c r="G545" s="32"/>
    </row>
    <row r="546">
      <c r="A546" s="31" t="s">
        <v>28</v>
      </c>
      <c r="B546" s="31" t="s">
        <v>391</v>
      </c>
      <c r="C546" s="31" t="s">
        <v>448</v>
      </c>
      <c r="D546" s="31" t="s">
        <v>4</v>
      </c>
      <c r="E546" s="31" t="s">
        <v>5</v>
      </c>
      <c r="F546" s="33" t="s">
        <v>973</v>
      </c>
      <c r="G546" s="32"/>
    </row>
    <row r="547" hidden="1">
      <c r="A547" s="31" t="s">
        <v>29</v>
      </c>
      <c r="B547" s="31" t="s">
        <v>396</v>
      </c>
      <c r="C547" s="31" t="s">
        <v>409</v>
      </c>
      <c r="D547" s="31" t="s">
        <v>4</v>
      </c>
      <c r="E547" s="31" t="s">
        <v>5</v>
      </c>
      <c r="F547" s="33" t="s">
        <v>974</v>
      </c>
      <c r="G547" s="32"/>
    </row>
    <row r="548" hidden="1">
      <c r="A548" s="31" t="s">
        <v>29</v>
      </c>
      <c r="B548" s="31" t="s">
        <v>396</v>
      </c>
      <c r="C548" s="31" t="s">
        <v>411</v>
      </c>
      <c r="D548" s="31" t="s">
        <v>4</v>
      </c>
      <c r="E548" s="31" t="s">
        <v>5</v>
      </c>
      <c r="F548" s="33" t="s">
        <v>975</v>
      </c>
      <c r="G548" s="32"/>
    </row>
    <row r="549" hidden="1">
      <c r="A549" s="31" t="s">
        <v>29</v>
      </c>
      <c r="B549" s="31" t="s">
        <v>396</v>
      </c>
      <c r="C549" s="31" t="s">
        <v>413</v>
      </c>
      <c r="D549" s="31" t="s">
        <v>4</v>
      </c>
      <c r="E549" s="31" t="s">
        <v>5</v>
      </c>
      <c r="F549" s="33" t="s">
        <v>976</v>
      </c>
      <c r="G549" s="32"/>
    </row>
    <row r="550" hidden="1">
      <c r="A550" s="31" t="s">
        <v>29</v>
      </c>
      <c r="B550" s="31" t="s">
        <v>396</v>
      </c>
      <c r="C550" s="31" t="s">
        <v>415</v>
      </c>
      <c r="D550" s="31" t="s">
        <v>4</v>
      </c>
      <c r="E550" s="31" t="s">
        <v>5</v>
      </c>
      <c r="F550" s="33" t="s">
        <v>977</v>
      </c>
      <c r="G550" s="32"/>
    </row>
    <row r="551" hidden="1">
      <c r="A551" s="31" t="s">
        <v>29</v>
      </c>
      <c r="B551" s="31" t="s">
        <v>396</v>
      </c>
      <c r="C551" s="31" t="s">
        <v>417</v>
      </c>
      <c r="D551" s="31" t="s">
        <v>4</v>
      </c>
      <c r="E551" s="31" t="s">
        <v>5</v>
      </c>
      <c r="F551" s="33" t="s">
        <v>978</v>
      </c>
      <c r="G551" s="32"/>
    </row>
    <row r="552" hidden="1">
      <c r="A552" s="31" t="s">
        <v>29</v>
      </c>
      <c r="B552" s="31" t="s">
        <v>396</v>
      </c>
      <c r="C552" s="31" t="s">
        <v>419</v>
      </c>
      <c r="D552" s="31" t="s">
        <v>4</v>
      </c>
      <c r="E552" s="31" t="s">
        <v>5</v>
      </c>
      <c r="F552" s="33" t="s">
        <v>979</v>
      </c>
      <c r="G552" s="32"/>
    </row>
    <row r="553" hidden="1">
      <c r="A553" s="31" t="s">
        <v>29</v>
      </c>
      <c r="B553" s="31" t="s">
        <v>396</v>
      </c>
      <c r="C553" s="31" t="s">
        <v>421</v>
      </c>
      <c r="D553" s="31" t="s">
        <v>4</v>
      </c>
      <c r="E553" s="31" t="s">
        <v>5</v>
      </c>
      <c r="F553" s="33" t="s">
        <v>980</v>
      </c>
      <c r="G553" s="32"/>
    </row>
    <row r="554" hidden="1">
      <c r="A554" s="31" t="s">
        <v>29</v>
      </c>
      <c r="B554" s="31" t="s">
        <v>396</v>
      </c>
      <c r="C554" s="31" t="s">
        <v>423</v>
      </c>
      <c r="D554" s="31" t="s">
        <v>4</v>
      </c>
      <c r="E554" s="31" t="s">
        <v>5</v>
      </c>
      <c r="F554" s="33" t="s">
        <v>981</v>
      </c>
      <c r="G554" s="32"/>
    </row>
    <row r="555" hidden="1">
      <c r="A555" s="31" t="s">
        <v>29</v>
      </c>
      <c r="B555" s="31" t="s">
        <v>396</v>
      </c>
      <c r="C555" s="31" t="s">
        <v>425</v>
      </c>
      <c r="D555" s="31" t="s">
        <v>4</v>
      </c>
      <c r="E555" s="31" t="s">
        <v>5</v>
      </c>
      <c r="F555" s="33" t="s">
        <v>982</v>
      </c>
      <c r="G555" s="32"/>
    </row>
    <row r="556" hidden="1">
      <c r="A556" s="31" t="s">
        <v>29</v>
      </c>
      <c r="B556" s="31" t="s">
        <v>396</v>
      </c>
      <c r="C556" s="31" t="s">
        <v>427</v>
      </c>
      <c r="D556" s="31" t="s">
        <v>4</v>
      </c>
      <c r="E556" s="31" t="s">
        <v>5</v>
      </c>
      <c r="F556" s="33" t="s">
        <v>983</v>
      </c>
      <c r="G556" s="32"/>
    </row>
    <row r="557" hidden="1">
      <c r="A557" s="31" t="s">
        <v>29</v>
      </c>
      <c r="B557" s="31" t="s">
        <v>396</v>
      </c>
      <c r="C557" s="31" t="s">
        <v>429</v>
      </c>
      <c r="D557" s="31" t="s">
        <v>4</v>
      </c>
      <c r="E557" s="31" t="s">
        <v>5</v>
      </c>
      <c r="F557" s="33" t="s">
        <v>984</v>
      </c>
      <c r="G557" s="32"/>
    </row>
    <row r="558" hidden="1">
      <c r="A558" s="31" t="s">
        <v>29</v>
      </c>
      <c r="B558" s="31" t="s">
        <v>396</v>
      </c>
      <c r="C558" s="31" t="s">
        <v>323</v>
      </c>
      <c r="D558" s="31" t="s">
        <v>4</v>
      </c>
      <c r="E558" s="31" t="s">
        <v>5</v>
      </c>
      <c r="F558" s="33" t="s">
        <v>985</v>
      </c>
      <c r="G558" s="32"/>
    </row>
    <row r="559" hidden="1">
      <c r="A559" s="31" t="s">
        <v>29</v>
      </c>
      <c r="B559" s="31" t="s">
        <v>396</v>
      </c>
      <c r="C559" s="31" t="s">
        <v>432</v>
      </c>
      <c r="D559" s="31" t="s">
        <v>4</v>
      </c>
      <c r="E559" s="31" t="s">
        <v>5</v>
      </c>
      <c r="F559" s="33" t="s">
        <v>986</v>
      </c>
      <c r="G559" s="32"/>
    </row>
    <row r="560" hidden="1">
      <c r="A560" s="31" t="s">
        <v>29</v>
      </c>
      <c r="B560" s="31" t="s">
        <v>396</v>
      </c>
      <c r="C560" s="31" t="s">
        <v>434</v>
      </c>
      <c r="D560" s="31" t="s">
        <v>4</v>
      </c>
      <c r="E560" s="31" t="s">
        <v>5</v>
      </c>
      <c r="F560" s="33" t="s">
        <v>987</v>
      </c>
      <c r="G560" s="32"/>
    </row>
    <row r="561" hidden="1">
      <c r="A561" s="31" t="s">
        <v>29</v>
      </c>
      <c r="B561" s="31" t="s">
        <v>396</v>
      </c>
      <c r="C561" s="31" t="s">
        <v>436</v>
      </c>
      <c r="D561" s="31" t="s">
        <v>4</v>
      </c>
      <c r="E561" s="31" t="s">
        <v>5</v>
      </c>
      <c r="F561" s="33" t="s">
        <v>988</v>
      </c>
      <c r="G561" s="32"/>
    </row>
    <row r="562" hidden="1">
      <c r="A562" s="31" t="s">
        <v>29</v>
      </c>
      <c r="B562" s="31" t="s">
        <v>396</v>
      </c>
      <c r="C562" s="31" t="s">
        <v>438</v>
      </c>
      <c r="D562" s="31" t="s">
        <v>4</v>
      </c>
      <c r="E562" s="31" t="s">
        <v>5</v>
      </c>
      <c r="F562" s="33" t="s">
        <v>989</v>
      </c>
      <c r="G562" s="32"/>
    </row>
    <row r="563" hidden="1">
      <c r="A563" s="31" t="s">
        <v>29</v>
      </c>
      <c r="B563" s="31" t="s">
        <v>396</v>
      </c>
      <c r="C563" s="31" t="s">
        <v>440</v>
      </c>
      <c r="D563" s="31" t="s">
        <v>4</v>
      </c>
      <c r="E563" s="31" t="s">
        <v>5</v>
      </c>
      <c r="F563" s="33" t="s">
        <v>990</v>
      </c>
      <c r="G563" s="32"/>
    </row>
    <row r="564" hidden="1">
      <c r="A564" s="31" t="s">
        <v>29</v>
      </c>
      <c r="B564" s="31" t="s">
        <v>396</v>
      </c>
      <c r="C564" s="31" t="s">
        <v>442</v>
      </c>
      <c r="D564" s="31" t="s">
        <v>4</v>
      </c>
      <c r="E564" s="31" t="s">
        <v>5</v>
      </c>
      <c r="F564" s="33" t="s">
        <v>991</v>
      </c>
      <c r="G564" s="32"/>
    </row>
    <row r="565">
      <c r="A565" s="31" t="s">
        <v>29</v>
      </c>
      <c r="B565" s="31" t="s">
        <v>396</v>
      </c>
      <c r="C565" s="31" t="s">
        <v>444</v>
      </c>
      <c r="D565" s="31" t="s">
        <v>4</v>
      </c>
      <c r="E565" s="31" t="s">
        <v>5</v>
      </c>
      <c r="F565" s="33" t="s">
        <v>992</v>
      </c>
      <c r="G565" s="32"/>
    </row>
    <row r="566">
      <c r="A566" s="31" t="s">
        <v>29</v>
      </c>
      <c r="B566" s="31" t="s">
        <v>396</v>
      </c>
      <c r="C566" s="31" t="s">
        <v>446</v>
      </c>
      <c r="D566" s="31" t="s">
        <v>4</v>
      </c>
      <c r="E566" s="31" t="s">
        <v>5</v>
      </c>
      <c r="F566" s="33" t="s">
        <v>993</v>
      </c>
      <c r="G566" s="32"/>
    </row>
    <row r="567">
      <c r="A567" s="31" t="s">
        <v>29</v>
      </c>
      <c r="B567" s="31" t="s">
        <v>396</v>
      </c>
      <c r="C567" s="31" t="s">
        <v>448</v>
      </c>
      <c r="D567" s="31" t="s">
        <v>4</v>
      </c>
      <c r="E567" s="31" t="s">
        <v>5</v>
      </c>
      <c r="F567" s="33" t="s">
        <v>994</v>
      </c>
      <c r="G567" s="32"/>
    </row>
    <row r="568" hidden="1">
      <c r="A568" s="31" t="s">
        <v>30</v>
      </c>
      <c r="B568" s="31" t="s">
        <v>376</v>
      </c>
      <c r="C568" s="31" t="s">
        <v>409</v>
      </c>
      <c r="D568" s="31" t="s">
        <v>4</v>
      </c>
      <c r="E568" s="31" t="s">
        <v>5</v>
      </c>
      <c r="F568" s="33" t="s">
        <v>995</v>
      </c>
      <c r="G568" s="32"/>
    </row>
    <row r="569" hidden="1">
      <c r="A569" s="31" t="s">
        <v>30</v>
      </c>
      <c r="B569" s="31" t="s">
        <v>376</v>
      </c>
      <c r="C569" s="31" t="s">
        <v>411</v>
      </c>
      <c r="D569" s="31" t="s">
        <v>4</v>
      </c>
      <c r="E569" s="31" t="s">
        <v>5</v>
      </c>
      <c r="F569" s="33" t="s">
        <v>996</v>
      </c>
      <c r="G569" s="32"/>
    </row>
    <row r="570" hidden="1">
      <c r="A570" s="31" t="s">
        <v>30</v>
      </c>
      <c r="B570" s="31" t="s">
        <v>376</v>
      </c>
      <c r="C570" s="31" t="s">
        <v>413</v>
      </c>
      <c r="D570" s="31" t="s">
        <v>4</v>
      </c>
      <c r="E570" s="31" t="s">
        <v>5</v>
      </c>
      <c r="F570" s="33" t="s">
        <v>997</v>
      </c>
      <c r="G570" s="32"/>
    </row>
    <row r="571" hidden="1">
      <c r="A571" s="31" t="s">
        <v>30</v>
      </c>
      <c r="B571" s="31" t="s">
        <v>376</v>
      </c>
      <c r="C571" s="31" t="s">
        <v>415</v>
      </c>
      <c r="D571" s="31" t="s">
        <v>4</v>
      </c>
      <c r="E571" s="31" t="s">
        <v>5</v>
      </c>
      <c r="F571" s="33" t="s">
        <v>998</v>
      </c>
      <c r="G571" s="32"/>
    </row>
    <row r="572" hidden="1">
      <c r="A572" s="31" t="s">
        <v>30</v>
      </c>
      <c r="B572" s="31" t="s">
        <v>376</v>
      </c>
      <c r="C572" s="31" t="s">
        <v>417</v>
      </c>
      <c r="D572" s="31" t="s">
        <v>4</v>
      </c>
      <c r="E572" s="31" t="s">
        <v>5</v>
      </c>
      <c r="F572" s="33" t="s">
        <v>999</v>
      </c>
      <c r="G572" s="32"/>
    </row>
    <row r="573" hidden="1">
      <c r="A573" s="31" t="s">
        <v>30</v>
      </c>
      <c r="B573" s="31" t="s">
        <v>376</v>
      </c>
      <c r="C573" s="31" t="s">
        <v>419</v>
      </c>
      <c r="D573" s="31" t="s">
        <v>4</v>
      </c>
      <c r="E573" s="31" t="s">
        <v>5</v>
      </c>
      <c r="F573" s="33" t="s">
        <v>1000</v>
      </c>
      <c r="G573" s="32"/>
    </row>
    <row r="574" hidden="1">
      <c r="A574" s="31" t="s">
        <v>30</v>
      </c>
      <c r="B574" s="31" t="s">
        <v>376</v>
      </c>
      <c r="C574" s="31" t="s">
        <v>421</v>
      </c>
      <c r="D574" s="31" t="s">
        <v>4</v>
      </c>
      <c r="E574" s="31" t="s">
        <v>5</v>
      </c>
      <c r="F574" s="33" t="s">
        <v>1001</v>
      </c>
      <c r="G574" s="32"/>
    </row>
    <row r="575" hidden="1">
      <c r="A575" s="31" t="s">
        <v>30</v>
      </c>
      <c r="B575" s="31" t="s">
        <v>376</v>
      </c>
      <c r="C575" s="31" t="s">
        <v>423</v>
      </c>
      <c r="D575" s="31" t="s">
        <v>4</v>
      </c>
      <c r="E575" s="31" t="s">
        <v>5</v>
      </c>
      <c r="F575" s="33" t="s">
        <v>1002</v>
      </c>
      <c r="G575" s="32"/>
    </row>
    <row r="576" hidden="1">
      <c r="A576" s="31" t="s">
        <v>30</v>
      </c>
      <c r="B576" s="31" t="s">
        <v>376</v>
      </c>
      <c r="C576" s="31" t="s">
        <v>425</v>
      </c>
      <c r="D576" s="31" t="s">
        <v>4</v>
      </c>
      <c r="E576" s="31" t="s">
        <v>5</v>
      </c>
      <c r="F576" s="33" t="s">
        <v>1003</v>
      </c>
      <c r="G576" s="32"/>
    </row>
    <row r="577" hidden="1">
      <c r="A577" s="31" t="s">
        <v>30</v>
      </c>
      <c r="B577" s="31" t="s">
        <v>376</v>
      </c>
      <c r="C577" s="31" t="s">
        <v>427</v>
      </c>
      <c r="D577" s="31" t="s">
        <v>4</v>
      </c>
      <c r="E577" s="31" t="s">
        <v>5</v>
      </c>
      <c r="F577" s="33" t="s">
        <v>1004</v>
      </c>
      <c r="G577" s="32"/>
    </row>
    <row r="578" hidden="1">
      <c r="A578" s="31" t="s">
        <v>30</v>
      </c>
      <c r="B578" s="31" t="s">
        <v>376</v>
      </c>
      <c r="C578" s="31" t="s">
        <v>429</v>
      </c>
      <c r="D578" s="31" t="s">
        <v>4</v>
      </c>
      <c r="E578" s="31" t="s">
        <v>5</v>
      </c>
      <c r="F578" s="33" t="s">
        <v>1005</v>
      </c>
      <c r="G578" s="32"/>
    </row>
    <row r="579" hidden="1">
      <c r="A579" s="31" t="s">
        <v>30</v>
      </c>
      <c r="B579" s="31" t="s">
        <v>376</v>
      </c>
      <c r="C579" s="31" t="s">
        <v>323</v>
      </c>
      <c r="D579" s="31" t="s">
        <v>4</v>
      </c>
      <c r="E579" s="31" t="s">
        <v>5</v>
      </c>
      <c r="F579" s="33" t="s">
        <v>1006</v>
      </c>
      <c r="G579" s="32"/>
    </row>
    <row r="580" hidden="1">
      <c r="A580" s="31" t="s">
        <v>30</v>
      </c>
      <c r="B580" s="31" t="s">
        <v>376</v>
      </c>
      <c r="C580" s="31" t="s">
        <v>432</v>
      </c>
      <c r="D580" s="31" t="s">
        <v>4</v>
      </c>
      <c r="E580" s="31" t="s">
        <v>5</v>
      </c>
      <c r="F580" s="33" t="s">
        <v>1007</v>
      </c>
      <c r="G580" s="32"/>
    </row>
    <row r="581" hidden="1">
      <c r="A581" s="31" t="s">
        <v>30</v>
      </c>
      <c r="B581" s="31" t="s">
        <v>376</v>
      </c>
      <c r="C581" s="31" t="s">
        <v>434</v>
      </c>
      <c r="D581" s="31" t="s">
        <v>4</v>
      </c>
      <c r="E581" s="31" t="s">
        <v>5</v>
      </c>
      <c r="F581" s="33" t="s">
        <v>1008</v>
      </c>
      <c r="G581" s="32"/>
    </row>
    <row r="582" hidden="1">
      <c r="A582" s="31" t="s">
        <v>30</v>
      </c>
      <c r="B582" s="31" t="s">
        <v>376</v>
      </c>
      <c r="C582" s="31" t="s">
        <v>436</v>
      </c>
      <c r="D582" s="31" t="s">
        <v>4</v>
      </c>
      <c r="E582" s="31" t="s">
        <v>5</v>
      </c>
      <c r="F582" s="33" t="s">
        <v>1009</v>
      </c>
      <c r="G582" s="32"/>
    </row>
    <row r="583" hidden="1">
      <c r="A583" s="31" t="s">
        <v>30</v>
      </c>
      <c r="B583" s="31" t="s">
        <v>376</v>
      </c>
      <c r="C583" s="31" t="s">
        <v>438</v>
      </c>
      <c r="D583" s="31" t="s">
        <v>4</v>
      </c>
      <c r="E583" s="31" t="s">
        <v>5</v>
      </c>
      <c r="F583" s="33" t="s">
        <v>1010</v>
      </c>
      <c r="G583" s="32"/>
    </row>
    <row r="584" hidden="1">
      <c r="A584" s="31" t="s">
        <v>30</v>
      </c>
      <c r="B584" s="31" t="s">
        <v>376</v>
      </c>
      <c r="C584" s="31" t="s">
        <v>440</v>
      </c>
      <c r="D584" s="31" t="s">
        <v>4</v>
      </c>
      <c r="E584" s="31" t="s">
        <v>5</v>
      </c>
      <c r="F584" s="33" t="s">
        <v>1011</v>
      </c>
      <c r="G584" s="32"/>
    </row>
    <row r="585" hidden="1">
      <c r="A585" s="31" t="s">
        <v>30</v>
      </c>
      <c r="B585" s="31" t="s">
        <v>376</v>
      </c>
      <c r="C585" s="31" t="s">
        <v>442</v>
      </c>
      <c r="D585" s="31" t="s">
        <v>4</v>
      </c>
      <c r="E585" s="31" t="s">
        <v>5</v>
      </c>
      <c r="F585" s="33" t="s">
        <v>1012</v>
      </c>
      <c r="G585" s="32"/>
    </row>
    <row r="586">
      <c r="A586" s="31" t="s">
        <v>30</v>
      </c>
      <c r="B586" s="31" t="s">
        <v>376</v>
      </c>
      <c r="C586" s="31" t="s">
        <v>444</v>
      </c>
      <c r="D586" s="31" t="s">
        <v>4</v>
      </c>
      <c r="E586" s="31" t="s">
        <v>5</v>
      </c>
      <c r="F586" s="33" t="s">
        <v>1013</v>
      </c>
      <c r="G586" s="32"/>
    </row>
    <row r="587">
      <c r="A587" s="31" t="s">
        <v>30</v>
      </c>
      <c r="B587" s="31" t="s">
        <v>376</v>
      </c>
      <c r="C587" s="31" t="s">
        <v>446</v>
      </c>
      <c r="D587" s="31" t="s">
        <v>4</v>
      </c>
      <c r="E587" s="31" t="s">
        <v>5</v>
      </c>
      <c r="F587" s="33" t="s">
        <v>1014</v>
      </c>
      <c r="G587" s="32"/>
    </row>
    <row r="588">
      <c r="A588" s="31" t="s">
        <v>30</v>
      </c>
      <c r="B588" s="31" t="s">
        <v>376</v>
      </c>
      <c r="C588" s="31" t="s">
        <v>448</v>
      </c>
      <c r="D588" s="31" t="s">
        <v>4</v>
      </c>
      <c r="E588" s="31" t="s">
        <v>5</v>
      </c>
      <c r="F588" s="33" t="s">
        <v>1015</v>
      </c>
      <c r="G588" s="32"/>
    </row>
    <row r="589" hidden="1">
      <c r="A589" s="31" t="s">
        <v>31</v>
      </c>
      <c r="B589" s="31" t="s">
        <v>407</v>
      </c>
      <c r="C589" s="31" t="s">
        <v>409</v>
      </c>
      <c r="D589" s="31" t="s">
        <v>4</v>
      </c>
      <c r="E589" s="31" t="s">
        <v>5</v>
      </c>
      <c r="F589" s="33" t="s">
        <v>1016</v>
      </c>
      <c r="G589" s="32"/>
    </row>
    <row r="590" hidden="1">
      <c r="A590" s="31" t="s">
        <v>31</v>
      </c>
      <c r="B590" s="31" t="s">
        <v>407</v>
      </c>
      <c r="C590" s="31" t="s">
        <v>411</v>
      </c>
      <c r="D590" s="31" t="s">
        <v>4</v>
      </c>
      <c r="E590" s="31" t="s">
        <v>5</v>
      </c>
      <c r="F590" s="33" t="s">
        <v>1017</v>
      </c>
      <c r="G590" s="32"/>
    </row>
    <row r="591" hidden="1">
      <c r="A591" s="31" t="s">
        <v>31</v>
      </c>
      <c r="B591" s="31" t="s">
        <v>407</v>
      </c>
      <c r="C591" s="31" t="s">
        <v>413</v>
      </c>
      <c r="D591" s="31" t="s">
        <v>4</v>
      </c>
      <c r="E591" s="31" t="s">
        <v>5</v>
      </c>
      <c r="F591" s="33" t="s">
        <v>1018</v>
      </c>
      <c r="G591" s="32"/>
    </row>
    <row r="592" hidden="1">
      <c r="A592" s="31" t="s">
        <v>31</v>
      </c>
      <c r="B592" s="31" t="s">
        <v>407</v>
      </c>
      <c r="C592" s="31" t="s">
        <v>415</v>
      </c>
      <c r="D592" s="31" t="s">
        <v>4</v>
      </c>
      <c r="E592" s="31" t="s">
        <v>5</v>
      </c>
      <c r="F592" s="33" t="s">
        <v>1019</v>
      </c>
      <c r="G592" s="32"/>
    </row>
    <row r="593" hidden="1">
      <c r="A593" s="31" t="s">
        <v>31</v>
      </c>
      <c r="B593" s="31" t="s">
        <v>407</v>
      </c>
      <c r="C593" s="31" t="s">
        <v>417</v>
      </c>
      <c r="D593" s="31" t="s">
        <v>4</v>
      </c>
      <c r="E593" s="31" t="s">
        <v>5</v>
      </c>
      <c r="F593" s="33" t="s">
        <v>1020</v>
      </c>
      <c r="G593" s="32"/>
    </row>
    <row r="594" hidden="1">
      <c r="A594" s="31" t="s">
        <v>31</v>
      </c>
      <c r="B594" s="31" t="s">
        <v>407</v>
      </c>
      <c r="C594" s="31" t="s">
        <v>419</v>
      </c>
      <c r="D594" s="31" t="s">
        <v>4</v>
      </c>
      <c r="E594" s="31" t="s">
        <v>5</v>
      </c>
      <c r="F594" s="33" t="s">
        <v>1021</v>
      </c>
      <c r="G594" s="32"/>
    </row>
    <row r="595" hidden="1">
      <c r="A595" s="31" t="s">
        <v>31</v>
      </c>
      <c r="B595" s="31" t="s">
        <v>407</v>
      </c>
      <c r="C595" s="31" t="s">
        <v>421</v>
      </c>
      <c r="D595" s="31" t="s">
        <v>4</v>
      </c>
      <c r="E595" s="31" t="s">
        <v>5</v>
      </c>
      <c r="F595" s="33" t="s">
        <v>1022</v>
      </c>
      <c r="G595" s="32"/>
    </row>
    <row r="596" hidden="1">
      <c r="A596" s="31" t="s">
        <v>31</v>
      </c>
      <c r="B596" s="31" t="s">
        <v>407</v>
      </c>
      <c r="C596" s="31" t="s">
        <v>423</v>
      </c>
      <c r="D596" s="31" t="s">
        <v>4</v>
      </c>
      <c r="E596" s="31" t="s">
        <v>5</v>
      </c>
      <c r="F596" s="33" t="s">
        <v>1023</v>
      </c>
      <c r="G596" s="32"/>
    </row>
    <row r="597" hidden="1">
      <c r="A597" s="31" t="s">
        <v>31</v>
      </c>
      <c r="B597" s="31" t="s">
        <v>407</v>
      </c>
      <c r="C597" s="31" t="s">
        <v>425</v>
      </c>
      <c r="D597" s="31" t="s">
        <v>4</v>
      </c>
      <c r="E597" s="31" t="s">
        <v>5</v>
      </c>
      <c r="F597" s="33" t="s">
        <v>1024</v>
      </c>
      <c r="G597" s="32"/>
    </row>
    <row r="598" hidden="1">
      <c r="A598" s="31" t="s">
        <v>31</v>
      </c>
      <c r="B598" s="31" t="s">
        <v>407</v>
      </c>
      <c r="C598" s="31" t="s">
        <v>427</v>
      </c>
      <c r="D598" s="31" t="s">
        <v>4</v>
      </c>
      <c r="E598" s="31" t="s">
        <v>5</v>
      </c>
      <c r="F598" s="33" t="s">
        <v>1025</v>
      </c>
      <c r="G598" s="32"/>
    </row>
    <row r="599" hidden="1">
      <c r="A599" s="31" t="s">
        <v>31</v>
      </c>
      <c r="B599" s="31" t="s">
        <v>407</v>
      </c>
      <c r="C599" s="31" t="s">
        <v>429</v>
      </c>
      <c r="D599" s="31" t="s">
        <v>4</v>
      </c>
      <c r="E599" s="31" t="s">
        <v>5</v>
      </c>
      <c r="F599" s="33" t="s">
        <v>1026</v>
      </c>
      <c r="G599" s="32"/>
    </row>
    <row r="600" hidden="1">
      <c r="A600" s="31" t="s">
        <v>31</v>
      </c>
      <c r="B600" s="31" t="s">
        <v>407</v>
      </c>
      <c r="C600" s="31" t="s">
        <v>323</v>
      </c>
      <c r="D600" s="31" t="s">
        <v>4</v>
      </c>
      <c r="E600" s="31" t="s">
        <v>5</v>
      </c>
      <c r="F600" s="33" t="s">
        <v>1027</v>
      </c>
      <c r="G600" s="32"/>
    </row>
    <row r="601" hidden="1">
      <c r="A601" s="31" t="s">
        <v>31</v>
      </c>
      <c r="B601" s="31" t="s">
        <v>407</v>
      </c>
      <c r="C601" s="31" t="s">
        <v>432</v>
      </c>
      <c r="D601" s="31" t="s">
        <v>4</v>
      </c>
      <c r="E601" s="31" t="s">
        <v>5</v>
      </c>
      <c r="F601" s="33" t="s">
        <v>1028</v>
      </c>
      <c r="G601" s="32"/>
    </row>
    <row r="602" hidden="1">
      <c r="A602" s="31" t="s">
        <v>31</v>
      </c>
      <c r="B602" s="31" t="s">
        <v>407</v>
      </c>
      <c r="C602" s="31" t="s">
        <v>434</v>
      </c>
      <c r="D602" s="31" t="s">
        <v>4</v>
      </c>
      <c r="E602" s="31" t="s">
        <v>5</v>
      </c>
      <c r="F602" s="33" t="s">
        <v>1029</v>
      </c>
      <c r="G602" s="32"/>
    </row>
    <row r="603" hidden="1">
      <c r="A603" s="31" t="s">
        <v>31</v>
      </c>
      <c r="B603" s="31" t="s">
        <v>407</v>
      </c>
      <c r="C603" s="31" t="s">
        <v>436</v>
      </c>
      <c r="D603" s="31" t="s">
        <v>4</v>
      </c>
      <c r="E603" s="31" t="s">
        <v>5</v>
      </c>
      <c r="F603" s="33" t="s">
        <v>1030</v>
      </c>
      <c r="G603" s="32"/>
    </row>
    <row r="604" hidden="1">
      <c r="A604" s="31" t="s">
        <v>31</v>
      </c>
      <c r="B604" s="31" t="s">
        <v>407</v>
      </c>
      <c r="C604" s="31" t="s">
        <v>438</v>
      </c>
      <c r="D604" s="31" t="s">
        <v>4</v>
      </c>
      <c r="E604" s="31" t="s">
        <v>5</v>
      </c>
      <c r="F604" s="33" t="s">
        <v>1031</v>
      </c>
      <c r="G604" s="32"/>
    </row>
    <row r="605" hidden="1">
      <c r="A605" s="31" t="s">
        <v>31</v>
      </c>
      <c r="B605" s="31" t="s">
        <v>407</v>
      </c>
      <c r="C605" s="31" t="s">
        <v>440</v>
      </c>
      <c r="D605" s="31" t="s">
        <v>4</v>
      </c>
      <c r="E605" s="31" t="s">
        <v>5</v>
      </c>
      <c r="F605" s="33" t="s">
        <v>1032</v>
      </c>
      <c r="G605" s="32"/>
    </row>
    <row r="606" hidden="1">
      <c r="A606" s="31" t="s">
        <v>31</v>
      </c>
      <c r="B606" s="31" t="s">
        <v>407</v>
      </c>
      <c r="C606" s="31" t="s">
        <v>442</v>
      </c>
      <c r="D606" s="31" t="s">
        <v>4</v>
      </c>
      <c r="E606" s="31" t="s">
        <v>5</v>
      </c>
      <c r="F606" s="33" t="s">
        <v>1033</v>
      </c>
      <c r="G606" s="32"/>
    </row>
    <row r="607">
      <c r="A607" s="31" t="s">
        <v>31</v>
      </c>
      <c r="B607" s="31" t="s">
        <v>407</v>
      </c>
      <c r="C607" s="31" t="s">
        <v>444</v>
      </c>
      <c r="D607" s="31" t="s">
        <v>4</v>
      </c>
      <c r="E607" s="31" t="s">
        <v>5</v>
      </c>
      <c r="F607" s="33" t="s">
        <v>1034</v>
      </c>
      <c r="G607" s="32"/>
    </row>
    <row r="608">
      <c r="A608" s="31" t="s">
        <v>31</v>
      </c>
      <c r="B608" s="31" t="s">
        <v>407</v>
      </c>
      <c r="C608" s="31" t="s">
        <v>446</v>
      </c>
      <c r="D608" s="31" t="s">
        <v>4</v>
      </c>
      <c r="E608" s="31" t="s">
        <v>5</v>
      </c>
      <c r="F608" s="33" t="s">
        <v>1035</v>
      </c>
      <c r="G608" s="32"/>
    </row>
    <row r="609">
      <c r="A609" s="31" t="s">
        <v>31</v>
      </c>
      <c r="B609" s="31" t="s">
        <v>407</v>
      </c>
      <c r="C609" s="31" t="s">
        <v>448</v>
      </c>
      <c r="D609" s="31" t="s">
        <v>4</v>
      </c>
      <c r="E609" s="31" t="s">
        <v>5</v>
      </c>
      <c r="F609" s="33" t="s">
        <v>1036</v>
      </c>
      <c r="G609" s="32"/>
    </row>
    <row r="610" hidden="1">
      <c r="A610" s="31" t="s">
        <v>32</v>
      </c>
      <c r="B610" s="31" t="s">
        <v>381</v>
      </c>
      <c r="C610" s="31" t="s">
        <v>409</v>
      </c>
      <c r="D610" s="31" t="s">
        <v>4</v>
      </c>
      <c r="E610" s="31" t="s">
        <v>5</v>
      </c>
      <c r="F610" s="33" t="s">
        <v>1037</v>
      </c>
      <c r="G610" s="32"/>
    </row>
    <row r="611" hidden="1">
      <c r="A611" s="31" t="s">
        <v>32</v>
      </c>
      <c r="B611" s="31" t="s">
        <v>381</v>
      </c>
      <c r="C611" s="31" t="s">
        <v>411</v>
      </c>
      <c r="D611" s="31" t="s">
        <v>4</v>
      </c>
      <c r="E611" s="31" t="s">
        <v>5</v>
      </c>
      <c r="F611" s="33" t="s">
        <v>1038</v>
      </c>
      <c r="G611" s="32"/>
    </row>
    <row r="612" hidden="1">
      <c r="A612" s="31" t="s">
        <v>32</v>
      </c>
      <c r="B612" s="31" t="s">
        <v>381</v>
      </c>
      <c r="C612" s="31" t="s">
        <v>413</v>
      </c>
      <c r="D612" s="31" t="s">
        <v>4</v>
      </c>
      <c r="E612" s="31" t="s">
        <v>5</v>
      </c>
      <c r="F612" s="33" t="s">
        <v>1039</v>
      </c>
      <c r="G612" s="32"/>
    </row>
    <row r="613" hidden="1">
      <c r="A613" s="31" t="s">
        <v>32</v>
      </c>
      <c r="B613" s="31" t="s">
        <v>381</v>
      </c>
      <c r="C613" s="31" t="s">
        <v>415</v>
      </c>
      <c r="D613" s="31" t="s">
        <v>4</v>
      </c>
      <c r="E613" s="31" t="s">
        <v>5</v>
      </c>
      <c r="F613" s="33" t="s">
        <v>1040</v>
      </c>
      <c r="G613" s="32"/>
    </row>
    <row r="614" hidden="1">
      <c r="A614" s="31" t="s">
        <v>32</v>
      </c>
      <c r="B614" s="31" t="s">
        <v>381</v>
      </c>
      <c r="C614" s="31" t="s">
        <v>417</v>
      </c>
      <c r="D614" s="31" t="s">
        <v>4</v>
      </c>
      <c r="E614" s="31" t="s">
        <v>5</v>
      </c>
      <c r="F614" s="33" t="s">
        <v>1041</v>
      </c>
      <c r="G614" s="32"/>
    </row>
    <row r="615" hidden="1">
      <c r="A615" s="31" t="s">
        <v>32</v>
      </c>
      <c r="B615" s="31" t="s">
        <v>381</v>
      </c>
      <c r="C615" s="31" t="s">
        <v>419</v>
      </c>
      <c r="D615" s="31" t="s">
        <v>4</v>
      </c>
      <c r="E615" s="31" t="s">
        <v>5</v>
      </c>
      <c r="F615" s="33" t="s">
        <v>1042</v>
      </c>
      <c r="G615" s="32"/>
    </row>
    <row r="616" hidden="1">
      <c r="A616" s="31" t="s">
        <v>32</v>
      </c>
      <c r="B616" s="31" t="s">
        <v>381</v>
      </c>
      <c r="C616" s="31" t="s">
        <v>421</v>
      </c>
      <c r="D616" s="31" t="s">
        <v>4</v>
      </c>
      <c r="E616" s="31" t="s">
        <v>5</v>
      </c>
      <c r="F616" s="33" t="s">
        <v>1043</v>
      </c>
      <c r="G616" s="32"/>
    </row>
    <row r="617" hidden="1">
      <c r="A617" s="31" t="s">
        <v>32</v>
      </c>
      <c r="B617" s="31" t="s">
        <v>381</v>
      </c>
      <c r="C617" s="31" t="s">
        <v>423</v>
      </c>
      <c r="D617" s="31" t="s">
        <v>4</v>
      </c>
      <c r="E617" s="31" t="s">
        <v>5</v>
      </c>
      <c r="F617" s="33" t="s">
        <v>1044</v>
      </c>
      <c r="G617" s="32"/>
    </row>
    <row r="618" hidden="1">
      <c r="A618" s="31" t="s">
        <v>32</v>
      </c>
      <c r="B618" s="31" t="s">
        <v>381</v>
      </c>
      <c r="C618" s="31" t="s">
        <v>425</v>
      </c>
      <c r="D618" s="31" t="s">
        <v>4</v>
      </c>
      <c r="E618" s="31" t="s">
        <v>5</v>
      </c>
      <c r="F618" s="33" t="s">
        <v>1045</v>
      </c>
      <c r="G618" s="32"/>
    </row>
    <row r="619" hidden="1">
      <c r="A619" s="31" t="s">
        <v>32</v>
      </c>
      <c r="B619" s="31" t="s">
        <v>381</v>
      </c>
      <c r="C619" s="31" t="s">
        <v>427</v>
      </c>
      <c r="D619" s="31" t="s">
        <v>4</v>
      </c>
      <c r="E619" s="31" t="s">
        <v>5</v>
      </c>
      <c r="F619" s="33" t="s">
        <v>1046</v>
      </c>
      <c r="G619" s="32"/>
    </row>
    <row r="620" hidden="1">
      <c r="A620" s="31" t="s">
        <v>32</v>
      </c>
      <c r="B620" s="31" t="s">
        <v>381</v>
      </c>
      <c r="C620" s="31" t="s">
        <v>429</v>
      </c>
      <c r="D620" s="31" t="s">
        <v>4</v>
      </c>
      <c r="E620" s="31" t="s">
        <v>5</v>
      </c>
      <c r="F620" s="33" t="s">
        <v>1047</v>
      </c>
      <c r="G620" s="32"/>
    </row>
    <row r="621" hidden="1">
      <c r="A621" s="31" t="s">
        <v>32</v>
      </c>
      <c r="B621" s="31" t="s">
        <v>381</v>
      </c>
      <c r="C621" s="31" t="s">
        <v>323</v>
      </c>
      <c r="D621" s="31" t="s">
        <v>4</v>
      </c>
      <c r="E621" s="31" t="s">
        <v>5</v>
      </c>
      <c r="F621" s="33" t="s">
        <v>1048</v>
      </c>
      <c r="G621" s="32"/>
    </row>
    <row r="622" hidden="1">
      <c r="A622" s="31" t="s">
        <v>32</v>
      </c>
      <c r="B622" s="31" t="s">
        <v>381</v>
      </c>
      <c r="C622" s="31" t="s">
        <v>432</v>
      </c>
      <c r="D622" s="31" t="s">
        <v>4</v>
      </c>
      <c r="E622" s="31" t="s">
        <v>5</v>
      </c>
      <c r="F622" s="33" t="s">
        <v>1049</v>
      </c>
      <c r="G622" s="32"/>
    </row>
    <row r="623" hidden="1">
      <c r="A623" s="31" t="s">
        <v>32</v>
      </c>
      <c r="B623" s="31" t="s">
        <v>381</v>
      </c>
      <c r="C623" s="31" t="s">
        <v>434</v>
      </c>
      <c r="D623" s="31" t="s">
        <v>4</v>
      </c>
      <c r="E623" s="31" t="s">
        <v>5</v>
      </c>
      <c r="F623" s="33" t="s">
        <v>1050</v>
      </c>
      <c r="G623" s="32"/>
    </row>
    <row r="624" hidden="1">
      <c r="A624" s="31" t="s">
        <v>32</v>
      </c>
      <c r="B624" s="31" t="s">
        <v>381</v>
      </c>
      <c r="C624" s="31" t="s">
        <v>436</v>
      </c>
      <c r="D624" s="31" t="s">
        <v>4</v>
      </c>
      <c r="E624" s="31" t="s">
        <v>5</v>
      </c>
      <c r="F624" s="33" t="s">
        <v>1051</v>
      </c>
      <c r="G624" s="32"/>
    </row>
    <row r="625" hidden="1">
      <c r="A625" s="31" t="s">
        <v>32</v>
      </c>
      <c r="B625" s="31" t="s">
        <v>381</v>
      </c>
      <c r="C625" s="31" t="s">
        <v>438</v>
      </c>
      <c r="D625" s="31" t="s">
        <v>4</v>
      </c>
      <c r="E625" s="31" t="s">
        <v>5</v>
      </c>
      <c r="F625" s="33" t="s">
        <v>1052</v>
      </c>
      <c r="G625" s="32"/>
    </row>
    <row r="626" hidden="1">
      <c r="A626" s="31" t="s">
        <v>32</v>
      </c>
      <c r="B626" s="31" t="s">
        <v>381</v>
      </c>
      <c r="C626" s="31" t="s">
        <v>440</v>
      </c>
      <c r="D626" s="31" t="s">
        <v>4</v>
      </c>
      <c r="E626" s="31" t="s">
        <v>5</v>
      </c>
      <c r="F626" s="33" t="s">
        <v>1053</v>
      </c>
      <c r="G626" s="32"/>
    </row>
    <row r="627" hidden="1">
      <c r="A627" s="31" t="s">
        <v>32</v>
      </c>
      <c r="B627" s="31" t="s">
        <v>381</v>
      </c>
      <c r="C627" s="31" t="s">
        <v>442</v>
      </c>
      <c r="D627" s="31" t="s">
        <v>4</v>
      </c>
      <c r="E627" s="31" t="s">
        <v>5</v>
      </c>
      <c r="F627" s="33" t="s">
        <v>1054</v>
      </c>
      <c r="G627" s="32"/>
    </row>
    <row r="628">
      <c r="A628" s="31" t="s">
        <v>32</v>
      </c>
      <c r="B628" s="31" t="s">
        <v>381</v>
      </c>
      <c r="C628" s="31" t="s">
        <v>444</v>
      </c>
      <c r="D628" s="31" t="s">
        <v>4</v>
      </c>
      <c r="E628" s="31" t="s">
        <v>5</v>
      </c>
      <c r="F628" s="33" t="s">
        <v>1055</v>
      </c>
      <c r="G628" s="32"/>
    </row>
    <row r="629">
      <c r="A629" s="31" t="s">
        <v>32</v>
      </c>
      <c r="B629" s="31" t="s">
        <v>381</v>
      </c>
      <c r="C629" s="31" t="s">
        <v>446</v>
      </c>
      <c r="D629" s="31" t="s">
        <v>4</v>
      </c>
      <c r="E629" s="31" t="s">
        <v>5</v>
      </c>
      <c r="F629" s="33" t="s">
        <v>1056</v>
      </c>
      <c r="G629" s="32"/>
    </row>
    <row r="630">
      <c r="A630" s="31" t="s">
        <v>32</v>
      </c>
      <c r="B630" s="31" t="s">
        <v>381</v>
      </c>
      <c r="C630" s="31" t="s">
        <v>448</v>
      </c>
      <c r="D630" s="31" t="s">
        <v>4</v>
      </c>
      <c r="E630" s="31" t="s">
        <v>5</v>
      </c>
      <c r="F630" s="33" t="s">
        <v>1057</v>
      </c>
      <c r="G630" s="32"/>
    </row>
    <row r="631" hidden="1">
      <c r="A631" s="31" t="s">
        <v>33</v>
      </c>
      <c r="B631" s="31" t="s">
        <v>390</v>
      </c>
      <c r="C631" s="31" t="s">
        <v>409</v>
      </c>
      <c r="D631" s="31" t="s">
        <v>4</v>
      </c>
      <c r="E631" s="31" t="s">
        <v>5</v>
      </c>
      <c r="F631" s="33" t="s">
        <v>1058</v>
      </c>
      <c r="G631" s="32"/>
    </row>
    <row r="632" hidden="1">
      <c r="A632" s="31" t="s">
        <v>33</v>
      </c>
      <c r="B632" s="31" t="s">
        <v>390</v>
      </c>
      <c r="C632" s="31" t="s">
        <v>411</v>
      </c>
      <c r="D632" s="31" t="s">
        <v>4</v>
      </c>
      <c r="E632" s="31" t="s">
        <v>5</v>
      </c>
      <c r="F632" s="33" t="s">
        <v>1059</v>
      </c>
      <c r="G632" s="32"/>
    </row>
    <row r="633" hidden="1">
      <c r="A633" s="31" t="s">
        <v>33</v>
      </c>
      <c r="B633" s="31" t="s">
        <v>390</v>
      </c>
      <c r="C633" s="31" t="s">
        <v>413</v>
      </c>
      <c r="D633" s="31" t="s">
        <v>4</v>
      </c>
      <c r="E633" s="31" t="s">
        <v>5</v>
      </c>
      <c r="F633" s="33" t="s">
        <v>1060</v>
      </c>
      <c r="G633" s="32"/>
    </row>
    <row r="634" hidden="1">
      <c r="A634" s="31" t="s">
        <v>33</v>
      </c>
      <c r="B634" s="31" t="s">
        <v>390</v>
      </c>
      <c r="C634" s="31" t="s">
        <v>415</v>
      </c>
      <c r="D634" s="31" t="s">
        <v>4</v>
      </c>
      <c r="E634" s="31" t="s">
        <v>5</v>
      </c>
      <c r="F634" s="33" t="s">
        <v>1061</v>
      </c>
      <c r="G634" s="32"/>
    </row>
    <row r="635" hidden="1">
      <c r="A635" s="31" t="s">
        <v>33</v>
      </c>
      <c r="B635" s="31" t="s">
        <v>390</v>
      </c>
      <c r="C635" s="31" t="s">
        <v>417</v>
      </c>
      <c r="D635" s="31" t="s">
        <v>4</v>
      </c>
      <c r="E635" s="31" t="s">
        <v>5</v>
      </c>
      <c r="F635" s="33" t="s">
        <v>1062</v>
      </c>
      <c r="G635" s="32"/>
    </row>
    <row r="636" hidden="1">
      <c r="A636" s="31" t="s">
        <v>33</v>
      </c>
      <c r="B636" s="31" t="s">
        <v>390</v>
      </c>
      <c r="C636" s="31" t="s">
        <v>419</v>
      </c>
      <c r="D636" s="31" t="s">
        <v>4</v>
      </c>
      <c r="E636" s="31" t="s">
        <v>5</v>
      </c>
      <c r="F636" s="33" t="s">
        <v>1063</v>
      </c>
      <c r="G636" s="32"/>
    </row>
    <row r="637" hidden="1">
      <c r="A637" s="31" t="s">
        <v>33</v>
      </c>
      <c r="B637" s="31" t="s">
        <v>390</v>
      </c>
      <c r="C637" s="31" t="s">
        <v>421</v>
      </c>
      <c r="D637" s="31" t="s">
        <v>4</v>
      </c>
      <c r="E637" s="31" t="s">
        <v>5</v>
      </c>
      <c r="F637" s="33" t="s">
        <v>1064</v>
      </c>
      <c r="G637" s="32"/>
    </row>
    <row r="638" hidden="1">
      <c r="A638" s="31" t="s">
        <v>33</v>
      </c>
      <c r="B638" s="31" t="s">
        <v>390</v>
      </c>
      <c r="C638" s="31" t="s">
        <v>423</v>
      </c>
      <c r="D638" s="31" t="s">
        <v>4</v>
      </c>
      <c r="E638" s="31" t="s">
        <v>5</v>
      </c>
      <c r="F638" s="33" t="s">
        <v>1065</v>
      </c>
      <c r="G638" s="32"/>
    </row>
    <row r="639" hidden="1">
      <c r="A639" s="31" t="s">
        <v>33</v>
      </c>
      <c r="B639" s="31" t="s">
        <v>390</v>
      </c>
      <c r="C639" s="31" t="s">
        <v>425</v>
      </c>
      <c r="D639" s="31" t="s">
        <v>4</v>
      </c>
      <c r="E639" s="31" t="s">
        <v>5</v>
      </c>
      <c r="F639" s="33" t="s">
        <v>1066</v>
      </c>
      <c r="G639" s="32"/>
    </row>
    <row r="640" hidden="1">
      <c r="A640" s="31" t="s">
        <v>33</v>
      </c>
      <c r="B640" s="31" t="s">
        <v>390</v>
      </c>
      <c r="C640" s="31" t="s">
        <v>427</v>
      </c>
      <c r="D640" s="31" t="s">
        <v>4</v>
      </c>
      <c r="E640" s="31" t="s">
        <v>5</v>
      </c>
      <c r="F640" s="33" t="s">
        <v>1067</v>
      </c>
      <c r="G640" s="32"/>
    </row>
    <row r="641" hidden="1">
      <c r="A641" s="31" t="s">
        <v>33</v>
      </c>
      <c r="B641" s="31" t="s">
        <v>390</v>
      </c>
      <c r="C641" s="31" t="s">
        <v>429</v>
      </c>
      <c r="D641" s="31" t="s">
        <v>4</v>
      </c>
      <c r="E641" s="31" t="s">
        <v>5</v>
      </c>
      <c r="F641" s="33" t="s">
        <v>1068</v>
      </c>
      <c r="G641" s="32"/>
    </row>
    <row r="642" hidden="1">
      <c r="A642" s="31" t="s">
        <v>33</v>
      </c>
      <c r="B642" s="31" t="s">
        <v>390</v>
      </c>
      <c r="C642" s="31" t="s">
        <v>323</v>
      </c>
      <c r="D642" s="31" t="s">
        <v>4</v>
      </c>
      <c r="E642" s="31" t="s">
        <v>5</v>
      </c>
      <c r="F642" s="33" t="s">
        <v>1069</v>
      </c>
      <c r="G642" s="32"/>
    </row>
    <row r="643" hidden="1">
      <c r="A643" s="31" t="s">
        <v>33</v>
      </c>
      <c r="B643" s="31" t="s">
        <v>390</v>
      </c>
      <c r="C643" s="31" t="s">
        <v>432</v>
      </c>
      <c r="D643" s="31" t="s">
        <v>4</v>
      </c>
      <c r="E643" s="31" t="s">
        <v>5</v>
      </c>
      <c r="F643" s="33" t="s">
        <v>1070</v>
      </c>
      <c r="G643" s="32"/>
    </row>
    <row r="644" hidden="1">
      <c r="A644" s="31" t="s">
        <v>33</v>
      </c>
      <c r="B644" s="31" t="s">
        <v>390</v>
      </c>
      <c r="C644" s="31" t="s">
        <v>434</v>
      </c>
      <c r="D644" s="31" t="s">
        <v>4</v>
      </c>
      <c r="E644" s="31" t="s">
        <v>5</v>
      </c>
      <c r="F644" s="33" t="s">
        <v>1071</v>
      </c>
      <c r="G644" s="32"/>
    </row>
    <row r="645" hidden="1">
      <c r="A645" s="31" t="s">
        <v>33</v>
      </c>
      <c r="B645" s="31" t="s">
        <v>390</v>
      </c>
      <c r="C645" s="31" t="s">
        <v>436</v>
      </c>
      <c r="D645" s="31" t="s">
        <v>4</v>
      </c>
      <c r="E645" s="31" t="s">
        <v>5</v>
      </c>
      <c r="F645" s="33" t="s">
        <v>1072</v>
      </c>
      <c r="G645" s="32"/>
    </row>
    <row r="646" hidden="1">
      <c r="A646" s="31" t="s">
        <v>33</v>
      </c>
      <c r="B646" s="31" t="s">
        <v>390</v>
      </c>
      <c r="C646" s="31" t="s">
        <v>438</v>
      </c>
      <c r="D646" s="31" t="s">
        <v>4</v>
      </c>
      <c r="E646" s="31" t="s">
        <v>5</v>
      </c>
      <c r="F646" s="33" t="s">
        <v>1073</v>
      </c>
      <c r="G646" s="32"/>
    </row>
    <row r="647" hidden="1">
      <c r="A647" s="31" t="s">
        <v>33</v>
      </c>
      <c r="B647" s="31" t="s">
        <v>390</v>
      </c>
      <c r="C647" s="31" t="s">
        <v>440</v>
      </c>
      <c r="D647" s="31" t="s">
        <v>4</v>
      </c>
      <c r="E647" s="31" t="s">
        <v>5</v>
      </c>
      <c r="F647" s="33" t="s">
        <v>1074</v>
      </c>
      <c r="G647" s="32"/>
    </row>
    <row r="648" hidden="1">
      <c r="A648" s="31" t="s">
        <v>33</v>
      </c>
      <c r="B648" s="31" t="s">
        <v>390</v>
      </c>
      <c r="C648" s="31" t="s">
        <v>442</v>
      </c>
      <c r="D648" s="31" t="s">
        <v>4</v>
      </c>
      <c r="E648" s="31" t="s">
        <v>5</v>
      </c>
      <c r="F648" s="33" t="s">
        <v>1075</v>
      </c>
      <c r="G648" s="32"/>
    </row>
    <row r="649">
      <c r="A649" s="31" t="s">
        <v>33</v>
      </c>
      <c r="B649" s="31" t="s">
        <v>390</v>
      </c>
      <c r="C649" s="31" t="s">
        <v>444</v>
      </c>
      <c r="D649" s="31" t="s">
        <v>4</v>
      </c>
      <c r="E649" s="31" t="s">
        <v>5</v>
      </c>
      <c r="F649" s="33" t="s">
        <v>1076</v>
      </c>
      <c r="G649" s="32"/>
    </row>
    <row r="650">
      <c r="A650" s="31" t="s">
        <v>33</v>
      </c>
      <c r="B650" s="31" t="s">
        <v>390</v>
      </c>
      <c r="C650" s="31" t="s">
        <v>446</v>
      </c>
      <c r="D650" s="31" t="s">
        <v>4</v>
      </c>
      <c r="E650" s="31" t="s">
        <v>5</v>
      </c>
      <c r="F650" s="33" t="s">
        <v>1077</v>
      </c>
      <c r="G650" s="32"/>
    </row>
    <row r="651">
      <c r="A651" s="31" t="s">
        <v>33</v>
      </c>
      <c r="B651" s="31" t="s">
        <v>390</v>
      </c>
      <c r="C651" s="31" t="s">
        <v>448</v>
      </c>
      <c r="D651" s="31" t="s">
        <v>4</v>
      </c>
      <c r="E651" s="31" t="s">
        <v>5</v>
      </c>
      <c r="F651" s="33" t="s">
        <v>1078</v>
      </c>
      <c r="G651" s="32"/>
    </row>
    <row r="652" hidden="1">
      <c r="A652" s="31" t="s">
        <v>34</v>
      </c>
      <c r="B652" s="31" t="s">
        <v>398</v>
      </c>
      <c r="C652" s="31" t="s">
        <v>409</v>
      </c>
      <c r="D652" s="31" t="s">
        <v>4</v>
      </c>
      <c r="E652" s="31" t="s">
        <v>5</v>
      </c>
      <c r="F652" s="33" t="s">
        <v>1079</v>
      </c>
      <c r="G652" s="32"/>
    </row>
    <row r="653" hidden="1">
      <c r="A653" s="31" t="s">
        <v>34</v>
      </c>
      <c r="B653" s="31" t="s">
        <v>398</v>
      </c>
      <c r="C653" s="31" t="s">
        <v>411</v>
      </c>
      <c r="D653" s="31" t="s">
        <v>4</v>
      </c>
      <c r="E653" s="31" t="s">
        <v>5</v>
      </c>
      <c r="F653" s="33" t="s">
        <v>1080</v>
      </c>
      <c r="G653" s="32"/>
    </row>
    <row r="654" hidden="1">
      <c r="A654" s="31" t="s">
        <v>34</v>
      </c>
      <c r="B654" s="31" t="s">
        <v>398</v>
      </c>
      <c r="C654" s="31" t="s">
        <v>413</v>
      </c>
      <c r="D654" s="31" t="s">
        <v>4</v>
      </c>
      <c r="E654" s="31" t="s">
        <v>5</v>
      </c>
      <c r="F654" s="33" t="s">
        <v>1081</v>
      </c>
      <c r="G654" s="32"/>
    </row>
    <row r="655" hidden="1">
      <c r="A655" s="31" t="s">
        <v>34</v>
      </c>
      <c r="B655" s="31" t="s">
        <v>398</v>
      </c>
      <c r="C655" s="31" t="s">
        <v>415</v>
      </c>
      <c r="D655" s="31" t="s">
        <v>4</v>
      </c>
      <c r="E655" s="31" t="s">
        <v>5</v>
      </c>
      <c r="F655" s="33" t="s">
        <v>1082</v>
      </c>
      <c r="G655" s="32"/>
    </row>
    <row r="656" hidden="1">
      <c r="A656" s="31" t="s">
        <v>34</v>
      </c>
      <c r="B656" s="31" t="s">
        <v>398</v>
      </c>
      <c r="C656" s="31" t="s">
        <v>417</v>
      </c>
      <c r="D656" s="31" t="s">
        <v>4</v>
      </c>
      <c r="E656" s="31" t="s">
        <v>5</v>
      </c>
      <c r="F656" s="33" t="s">
        <v>1083</v>
      </c>
      <c r="G656" s="32"/>
    </row>
    <row r="657" hidden="1">
      <c r="A657" s="31" t="s">
        <v>34</v>
      </c>
      <c r="B657" s="31" t="s">
        <v>398</v>
      </c>
      <c r="C657" s="31" t="s">
        <v>419</v>
      </c>
      <c r="D657" s="31" t="s">
        <v>4</v>
      </c>
      <c r="E657" s="31" t="s">
        <v>5</v>
      </c>
      <c r="F657" s="33" t="s">
        <v>1084</v>
      </c>
      <c r="G657" s="32"/>
    </row>
    <row r="658" hidden="1">
      <c r="A658" s="31" t="s">
        <v>34</v>
      </c>
      <c r="B658" s="31" t="s">
        <v>398</v>
      </c>
      <c r="C658" s="31" t="s">
        <v>421</v>
      </c>
      <c r="D658" s="31" t="s">
        <v>4</v>
      </c>
      <c r="E658" s="31" t="s">
        <v>5</v>
      </c>
      <c r="F658" s="33" t="s">
        <v>1085</v>
      </c>
      <c r="G658" s="32"/>
    </row>
    <row r="659" hidden="1">
      <c r="A659" s="31" t="s">
        <v>34</v>
      </c>
      <c r="B659" s="31" t="s">
        <v>398</v>
      </c>
      <c r="C659" s="31" t="s">
        <v>423</v>
      </c>
      <c r="D659" s="31" t="s">
        <v>4</v>
      </c>
      <c r="E659" s="31" t="s">
        <v>5</v>
      </c>
      <c r="F659" s="33" t="s">
        <v>1086</v>
      </c>
      <c r="G659" s="32"/>
    </row>
    <row r="660" hidden="1">
      <c r="A660" s="31" t="s">
        <v>34</v>
      </c>
      <c r="B660" s="31" t="s">
        <v>398</v>
      </c>
      <c r="C660" s="31" t="s">
        <v>425</v>
      </c>
      <c r="D660" s="31" t="s">
        <v>4</v>
      </c>
      <c r="E660" s="31" t="s">
        <v>5</v>
      </c>
      <c r="F660" s="33" t="s">
        <v>1087</v>
      </c>
      <c r="G660" s="32"/>
    </row>
    <row r="661" hidden="1">
      <c r="A661" s="31" t="s">
        <v>34</v>
      </c>
      <c r="B661" s="31" t="s">
        <v>398</v>
      </c>
      <c r="C661" s="31" t="s">
        <v>427</v>
      </c>
      <c r="D661" s="31" t="s">
        <v>4</v>
      </c>
      <c r="E661" s="31" t="s">
        <v>5</v>
      </c>
      <c r="F661" s="33" t="s">
        <v>1088</v>
      </c>
      <c r="G661" s="32"/>
    </row>
    <row r="662" hidden="1">
      <c r="A662" s="31" t="s">
        <v>34</v>
      </c>
      <c r="B662" s="31" t="s">
        <v>398</v>
      </c>
      <c r="C662" s="31" t="s">
        <v>429</v>
      </c>
      <c r="D662" s="31" t="s">
        <v>4</v>
      </c>
      <c r="E662" s="31" t="s">
        <v>5</v>
      </c>
      <c r="F662" s="33" t="s">
        <v>1089</v>
      </c>
      <c r="G662" s="32"/>
    </row>
    <row r="663" hidden="1">
      <c r="A663" s="31" t="s">
        <v>34</v>
      </c>
      <c r="B663" s="31" t="s">
        <v>398</v>
      </c>
      <c r="C663" s="31" t="s">
        <v>323</v>
      </c>
      <c r="D663" s="31" t="s">
        <v>4</v>
      </c>
      <c r="E663" s="31" t="s">
        <v>5</v>
      </c>
      <c r="F663" s="33" t="s">
        <v>1090</v>
      </c>
      <c r="G663" s="32"/>
    </row>
    <row r="664" hidden="1">
      <c r="A664" s="31" t="s">
        <v>34</v>
      </c>
      <c r="B664" s="31" t="s">
        <v>398</v>
      </c>
      <c r="C664" s="31" t="s">
        <v>432</v>
      </c>
      <c r="D664" s="31" t="s">
        <v>4</v>
      </c>
      <c r="E664" s="31" t="s">
        <v>5</v>
      </c>
      <c r="F664" s="33" t="s">
        <v>1091</v>
      </c>
      <c r="G664" s="32"/>
    </row>
    <row r="665" hidden="1">
      <c r="A665" s="31" t="s">
        <v>34</v>
      </c>
      <c r="B665" s="31" t="s">
        <v>398</v>
      </c>
      <c r="C665" s="31" t="s">
        <v>434</v>
      </c>
      <c r="D665" s="31" t="s">
        <v>4</v>
      </c>
      <c r="E665" s="31" t="s">
        <v>5</v>
      </c>
      <c r="F665" s="33" t="s">
        <v>1092</v>
      </c>
      <c r="G665" s="32"/>
    </row>
    <row r="666" hidden="1">
      <c r="A666" s="31" t="s">
        <v>34</v>
      </c>
      <c r="B666" s="31" t="s">
        <v>398</v>
      </c>
      <c r="C666" s="31" t="s">
        <v>436</v>
      </c>
      <c r="D666" s="31" t="s">
        <v>4</v>
      </c>
      <c r="E666" s="31" t="s">
        <v>5</v>
      </c>
      <c r="F666" s="33" t="s">
        <v>1093</v>
      </c>
      <c r="G666" s="32"/>
    </row>
    <row r="667" hidden="1">
      <c r="A667" s="31" t="s">
        <v>34</v>
      </c>
      <c r="B667" s="31" t="s">
        <v>398</v>
      </c>
      <c r="C667" s="31" t="s">
        <v>438</v>
      </c>
      <c r="D667" s="31" t="s">
        <v>4</v>
      </c>
      <c r="E667" s="31" t="s">
        <v>5</v>
      </c>
      <c r="F667" s="33" t="s">
        <v>1094</v>
      </c>
      <c r="G667" s="32"/>
    </row>
    <row r="668" hidden="1">
      <c r="A668" s="31" t="s">
        <v>34</v>
      </c>
      <c r="B668" s="31" t="s">
        <v>398</v>
      </c>
      <c r="C668" s="31" t="s">
        <v>440</v>
      </c>
      <c r="D668" s="31" t="s">
        <v>4</v>
      </c>
      <c r="E668" s="31" t="s">
        <v>5</v>
      </c>
      <c r="F668" s="33" t="s">
        <v>1095</v>
      </c>
      <c r="G668" s="32"/>
    </row>
    <row r="669" hidden="1">
      <c r="A669" s="31" t="s">
        <v>34</v>
      </c>
      <c r="B669" s="31" t="s">
        <v>398</v>
      </c>
      <c r="C669" s="31" t="s">
        <v>442</v>
      </c>
      <c r="D669" s="31" t="s">
        <v>4</v>
      </c>
      <c r="E669" s="31" t="s">
        <v>5</v>
      </c>
      <c r="F669" s="33" t="s">
        <v>1096</v>
      </c>
      <c r="G669" s="32"/>
    </row>
    <row r="670">
      <c r="A670" s="31" t="s">
        <v>34</v>
      </c>
      <c r="B670" s="31" t="s">
        <v>398</v>
      </c>
      <c r="C670" s="31" t="s">
        <v>444</v>
      </c>
      <c r="D670" s="31" t="s">
        <v>4</v>
      </c>
      <c r="E670" s="31" t="s">
        <v>5</v>
      </c>
      <c r="F670" s="33" t="s">
        <v>1097</v>
      </c>
      <c r="G670" s="32"/>
    </row>
    <row r="671">
      <c r="A671" s="31" t="s">
        <v>34</v>
      </c>
      <c r="B671" s="31" t="s">
        <v>398</v>
      </c>
      <c r="C671" s="31" t="s">
        <v>446</v>
      </c>
      <c r="D671" s="31" t="s">
        <v>4</v>
      </c>
      <c r="E671" s="31" t="s">
        <v>5</v>
      </c>
      <c r="F671" s="33" t="s">
        <v>1098</v>
      </c>
      <c r="G671" s="32"/>
    </row>
    <row r="672">
      <c r="A672" s="31" t="s">
        <v>34</v>
      </c>
      <c r="B672" s="31" t="s">
        <v>398</v>
      </c>
      <c r="C672" s="31" t="s">
        <v>448</v>
      </c>
      <c r="D672" s="31" t="s">
        <v>4</v>
      </c>
      <c r="E672" s="31" t="s">
        <v>5</v>
      </c>
      <c r="F672" s="33" t="s">
        <v>1099</v>
      </c>
      <c r="G672" s="32"/>
    </row>
    <row r="673" hidden="1">
      <c r="A673" s="31" t="s">
        <v>35</v>
      </c>
      <c r="B673" s="31" t="s">
        <v>399</v>
      </c>
      <c r="C673" s="31" t="s">
        <v>409</v>
      </c>
      <c r="D673" s="31" t="s">
        <v>4</v>
      </c>
      <c r="E673" s="31" t="s">
        <v>5</v>
      </c>
      <c r="F673" s="33" t="s">
        <v>1100</v>
      </c>
      <c r="G673" s="32"/>
    </row>
    <row r="674" hidden="1">
      <c r="A674" s="31" t="s">
        <v>35</v>
      </c>
      <c r="B674" s="31" t="s">
        <v>399</v>
      </c>
      <c r="C674" s="31" t="s">
        <v>411</v>
      </c>
      <c r="D674" s="31" t="s">
        <v>4</v>
      </c>
      <c r="E674" s="31" t="s">
        <v>5</v>
      </c>
      <c r="F674" s="33" t="s">
        <v>1101</v>
      </c>
      <c r="G674" s="32"/>
    </row>
    <row r="675" hidden="1">
      <c r="A675" s="31" t="s">
        <v>35</v>
      </c>
      <c r="B675" s="31" t="s">
        <v>399</v>
      </c>
      <c r="C675" s="31" t="s">
        <v>413</v>
      </c>
      <c r="D675" s="31" t="s">
        <v>4</v>
      </c>
      <c r="E675" s="31" t="s">
        <v>5</v>
      </c>
      <c r="F675" s="33" t="s">
        <v>1102</v>
      </c>
      <c r="G675" s="32"/>
    </row>
    <row r="676" hidden="1">
      <c r="A676" s="31" t="s">
        <v>35</v>
      </c>
      <c r="B676" s="31" t="s">
        <v>399</v>
      </c>
      <c r="C676" s="31" t="s">
        <v>415</v>
      </c>
      <c r="D676" s="31" t="s">
        <v>4</v>
      </c>
      <c r="E676" s="31" t="s">
        <v>5</v>
      </c>
      <c r="F676" s="33" t="s">
        <v>1103</v>
      </c>
      <c r="G676" s="32"/>
    </row>
    <row r="677" hidden="1">
      <c r="A677" s="31" t="s">
        <v>35</v>
      </c>
      <c r="B677" s="31" t="s">
        <v>399</v>
      </c>
      <c r="C677" s="31" t="s">
        <v>417</v>
      </c>
      <c r="D677" s="31" t="s">
        <v>4</v>
      </c>
      <c r="E677" s="31" t="s">
        <v>5</v>
      </c>
      <c r="F677" s="33" t="s">
        <v>1104</v>
      </c>
      <c r="G677" s="32"/>
    </row>
    <row r="678" hidden="1">
      <c r="A678" s="31" t="s">
        <v>35</v>
      </c>
      <c r="B678" s="31" t="s">
        <v>399</v>
      </c>
      <c r="C678" s="31" t="s">
        <v>419</v>
      </c>
      <c r="D678" s="31" t="s">
        <v>4</v>
      </c>
      <c r="E678" s="31" t="s">
        <v>5</v>
      </c>
      <c r="F678" s="33" t="s">
        <v>1105</v>
      </c>
      <c r="G678" s="32"/>
    </row>
    <row r="679" hidden="1">
      <c r="A679" s="31" t="s">
        <v>35</v>
      </c>
      <c r="B679" s="31" t="s">
        <v>399</v>
      </c>
      <c r="C679" s="31" t="s">
        <v>421</v>
      </c>
      <c r="D679" s="31" t="s">
        <v>4</v>
      </c>
      <c r="E679" s="31" t="s">
        <v>5</v>
      </c>
      <c r="F679" s="33" t="s">
        <v>1106</v>
      </c>
      <c r="G679" s="32"/>
    </row>
    <row r="680" hidden="1">
      <c r="A680" s="31" t="s">
        <v>35</v>
      </c>
      <c r="B680" s="31" t="s">
        <v>399</v>
      </c>
      <c r="C680" s="31" t="s">
        <v>423</v>
      </c>
      <c r="D680" s="31" t="s">
        <v>4</v>
      </c>
      <c r="E680" s="31" t="s">
        <v>5</v>
      </c>
      <c r="F680" s="33" t="s">
        <v>1107</v>
      </c>
      <c r="G680" s="32"/>
    </row>
    <row r="681" hidden="1">
      <c r="A681" s="31" t="s">
        <v>35</v>
      </c>
      <c r="B681" s="31" t="s">
        <v>399</v>
      </c>
      <c r="C681" s="31" t="s">
        <v>425</v>
      </c>
      <c r="D681" s="31" t="s">
        <v>4</v>
      </c>
      <c r="E681" s="31" t="s">
        <v>5</v>
      </c>
      <c r="F681" s="33" t="s">
        <v>1108</v>
      </c>
      <c r="G681" s="32"/>
    </row>
    <row r="682" hidden="1">
      <c r="A682" s="31" t="s">
        <v>35</v>
      </c>
      <c r="B682" s="31" t="s">
        <v>399</v>
      </c>
      <c r="C682" s="31" t="s">
        <v>427</v>
      </c>
      <c r="D682" s="31" t="s">
        <v>4</v>
      </c>
      <c r="E682" s="31" t="s">
        <v>5</v>
      </c>
      <c r="F682" s="33" t="s">
        <v>1109</v>
      </c>
      <c r="G682" s="32"/>
    </row>
    <row r="683" hidden="1">
      <c r="A683" s="31" t="s">
        <v>35</v>
      </c>
      <c r="B683" s="31" t="s">
        <v>399</v>
      </c>
      <c r="C683" s="31" t="s">
        <v>429</v>
      </c>
      <c r="D683" s="31" t="s">
        <v>4</v>
      </c>
      <c r="E683" s="31" t="s">
        <v>5</v>
      </c>
      <c r="F683" s="33" t="s">
        <v>1110</v>
      </c>
      <c r="G683" s="32"/>
    </row>
    <row r="684" hidden="1">
      <c r="A684" s="31" t="s">
        <v>35</v>
      </c>
      <c r="B684" s="31" t="s">
        <v>399</v>
      </c>
      <c r="C684" s="31" t="s">
        <v>323</v>
      </c>
      <c r="D684" s="31" t="s">
        <v>4</v>
      </c>
      <c r="E684" s="31" t="s">
        <v>5</v>
      </c>
      <c r="F684" s="33" t="s">
        <v>1111</v>
      </c>
      <c r="G684" s="32"/>
    </row>
    <row r="685" hidden="1">
      <c r="A685" s="31" t="s">
        <v>35</v>
      </c>
      <c r="B685" s="31" t="s">
        <v>399</v>
      </c>
      <c r="C685" s="31" t="s">
        <v>432</v>
      </c>
      <c r="D685" s="31" t="s">
        <v>4</v>
      </c>
      <c r="E685" s="31" t="s">
        <v>5</v>
      </c>
      <c r="F685" s="33" t="s">
        <v>1112</v>
      </c>
      <c r="G685" s="32"/>
    </row>
    <row r="686" hidden="1">
      <c r="A686" s="31" t="s">
        <v>35</v>
      </c>
      <c r="B686" s="31" t="s">
        <v>399</v>
      </c>
      <c r="C686" s="31" t="s">
        <v>434</v>
      </c>
      <c r="D686" s="31" t="s">
        <v>4</v>
      </c>
      <c r="E686" s="31" t="s">
        <v>5</v>
      </c>
      <c r="F686" s="33" t="s">
        <v>1113</v>
      </c>
      <c r="G686" s="32"/>
    </row>
    <row r="687" hidden="1">
      <c r="A687" s="31" t="s">
        <v>35</v>
      </c>
      <c r="B687" s="31" t="s">
        <v>399</v>
      </c>
      <c r="C687" s="31" t="s">
        <v>436</v>
      </c>
      <c r="D687" s="31" t="s">
        <v>4</v>
      </c>
      <c r="E687" s="31" t="s">
        <v>5</v>
      </c>
      <c r="F687" s="33" t="s">
        <v>1114</v>
      </c>
      <c r="G687" s="32"/>
    </row>
    <row r="688" hidden="1">
      <c r="A688" s="31" t="s">
        <v>35</v>
      </c>
      <c r="B688" s="31" t="s">
        <v>399</v>
      </c>
      <c r="C688" s="31" t="s">
        <v>438</v>
      </c>
      <c r="D688" s="31" t="s">
        <v>4</v>
      </c>
      <c r="E688" s="31" t="s">
        <v>5</v>
      </c>
      <c r="F688" s="33" t="s">
        <v>1115</v>
      </c>
      <c r="G688" s="32"/>
    </row>
    <row r="689" hidden="1">
      <c r="A689" s="31" t="s">
        <v>35</v>
      </c>
      <c r="B689" s="31" t="s">
        <v>399</v>
      </c>
      <c r="C689" s="31" t="s">
        <v>440</v>
      </c>
      <c r="D689" s="31" t="s">
        <v>4</v>
      </c>
      <c r="E689" s="31" t="s">
        <v>5</v>
      </c>
      <c r="F689" s="33" t="s">
        <v>1116</v>
      </c>
      <c r="G689" s="32"/>
    </row>
    <row r="690" hidden="1">
      <c r="A690" s="31" t="s">
        <v>35</v>
      </c>
      <c r="B690" s="31" t="s">
        <v>399</v>
      </c>
      <c r="C690" s="31" t="s">
        <v>442</v>
      </c>
      <c r="D690" s="31" t="s">
        <v>4</v>
      </c>
      <c r="E690" s="31" t="s">
        <v>5</v>
      </c>
      <c r="F690" s="33" t="s">
        <v>1117</v>
      </c>
      <c r="G690" s="32"/>
    </row>
    <row r="691">
      <c r="A691" s="31" t="s">
        <v>35</v>
      </c>
      <c r="B691" s="31" t="s">
        <v>399</v>
      </c>
      <c r="C691" s="31" t="s">
        <v>444</v>
      </c>
      <c r="D691" s="31" t="s">
        <v>4</v>
      </c>
      <c r="E691" s="31" t="s">
        <v>5</v>
      </c>
      <c r="F691" s="33" t="s">
        <v>1118</v>
      </c>
      <c r="G691" s="32"/>
    </row>
    <row r="692">
      <c r="A692" s="31" t="s">
        <v>35</v>
      </c>
      <c r="B692" s="31" t="s">
        <v>399</v>
      </c>
      <c r="C692" s="31" t="s">
        <v>446</v>
      </c>
      <c r="D692" s="31" t="s">
        <v>4</v>
      </c>
      <c r="E692" s="31" t="s">
        <v>5</v>
      </c>
      <c r="F692" s="33" t="s">
        <v>1119</v>
      </c>
      <c r="G692" s="32"/>
    </row>
    <row r="693">
      <c r="A693" s="31" t="s">
        <v>35</v>
      </c>
      <c r="B693" s="31" t="s">
        <v>399</v>
      </c>
      <c r="C693" s="31" t="s">
        <v>448</v>
      </c>
      <c r="D693" s="31" t="s">
        <v>4</v>
      </c>
      <c r="E693" s="31" t="s">
        <v>5</v>
      </c>
      <c r="F693" s="33" t="s">
        <v>1120</v>
      </c>
      <c r="G693" s="32"/>
    </row>
    <row r="694">
      <c r="A694" s="32"/>
      <c r="B694" s="32"/>
      <c r="C694" s="32"/>
      <c r="D694" s="32"/>
      <c r="E694" s="32"/>
      <c r="F694" s="32"/>
      <c r="G694" s="32"/>
    </row>
    <row r="695">
      <c r="A695" s="32"/>
      <c r="B695" s="32"/>
      <c r="C695" s="32"/>
      <c r="D695" s="32"/>
      <c r="E695" s="32"/>
      <c r="F695" s="32"/>
      <c r="G695" s="32"/>
    </row>
    <row r="696">
      <c r="A696" s="32"/>
      <c r="B696" s="32"/>
      <c r="C696" s="32"/>
      <c r="D696" s="32"/>
      <c r="E696" s="32"/>
      <c r="F696" s="32"/>
      <c r="G696" s="32"/>
    </row>
    <row r="697">
      <c r="A697" s="32"/>
      <c r="B697" s="32"/>
      <c r="C697" s="32"/>
      <c r="D697" s="32"/>
      <c r="E697" s="32"/>
      <c r="F697" s="32"/>
      <c r="G697" s="32"/>
    </row>
    <row r="698">
      <c r="A698" s="32"/>
      <c r="B698" s="32"/>
      <c r="C698" s="32"/>
      <c r="D698" s="32"/>
      <c r="E698" s="32"/>
      <c r="F698" s="32"/>
      <c r="G698" s="32"/>
    </row>
    <row r="699">
      <c r="A699" s="32"/>
      <c r="B699" s="32"/>
      <c r="C699" s="32"/>
      <c r="D699" s="32"/>
      <c r="E699" s="32"/>
      <c r="F699" s="32"/>
      <c r="G699" s="32"/>
    </row>
    <row r="700">
      <c r="A700" s="32"/>
      <c r="B700" s="32"/>
      <c r="C700" s="32"/>
      <c r="D700" s="32"/>
      <c r="E700" s="32"/>
      <c r="F700" s="32"/>
      <c r="G700" s="32"/>
    </row>
    <row r="701">
      <c r="A701" s="32"/>
      <c r="B701" s="32"/>
      <c r="C701" s="32"/>
      <c r="D701" s="32"/>
      <c r="E701" s="32"/>
      <c r="F701" s="32"/>
      <c r="G701" s="32"/>
    </row>
    <row r="702">
      <c r="A702" s="32"/>
      <c r="B702" s="32"/>
      <c r="C702" s="32"/>
      <c r="D702" s="32"/>
      <c r="E702" s="32"/>
      <c r="F702" s="32"/>
      <c r="G702" s="32"/>
    </row>
    <row r="703">
      <c r="A703" s="32"/>
      <c r="B703" s="32"/>
      <c r="C703" s="32"/>
      <c r="D703" s="32"/>
      <c r="E703" s="32"/>
      <c r="F703" s="32"/>
      <c r="G703" s="32"/>
    </row>
    <row r="704">
      <c r="A704" s="32"/>
      <c r="B704" s="32"/>
      <c r="C704" s="32"/>
      <c r="D704" s="32"/>
      <c r="E704" s="32"/>
      <c r="F704" s="32"/>
      <c r="G704" s="32"/>
    </row>
    <row r="705">
      <c r="A705" s="32"/>
      <c r="B705" s="32"/>
      <c r="C705" s="32"/>
      <c r="D705" s="32"/>
      <c r="E705" s="32"/>
      <c r="F705" s="32"/>
      <c r="G705" s="32"/>
    </row>
    <row r="706">
      <c r="A706" s="32"/>
      <c r="B706" s="32"/>
      <c r="C706" s="32"/>
      <c r="D706" s="32"/>
      <c r="E706" s="32"/>
      <c r="F706" s="32"/>
      <c r="G706" s="32"/>
    </row>
    <row r="707">
      <c r="A707" s="32"/>
      <c r="B707" s="32"/>
      <c r="C707" s="32"/>
      <c r="D707" s="32"/>
      <c r="E707" s="32"/>
      <c r="F707" s="32"/>
      <c r="G707" s="32"/>
    </row>
    <row r="708">
      <c r="A708" s="32"/>
      <c r="B708" s="32"/>
      <c r="C708" s="32"/>
      <c r="D708" s="32"/>
      <c r="E708" s="32"/>
      <c r="F708" s="32"/>
      <c r="G708" s="32"/>
    </row>
    <row r="709">
      <c r="A709" s="32"/>
      <c r="B709" s="32"/>
      <c r="C709" s="32"/>
      <c r="D709" s="32"/>
      <c r="E709" s="32"/>
      <c r="F709" s="32"/>
      <c r="G709" s="32"/>
    </row>
    <row r="710">
      <c r="A710" s="32"/>
      <c r="B710" s="32"/>
      <c r="C710" s="32"/>
      <c r="D710" s="32"/>
      <c r="E710" s="32"/>
      <c r="F710" s="32"/>
      <c r="G710" s="32"/>
    </row>
    <row r="711">
      <c r="A711" s="32"/>
      <c r="B711" s="32"/>
      <c r="C711" s="32"/>
      <c r="D711" s="32"/>
      <c r="E711" s="32"/>
      <c r="F711" s="32"/>
      <c r="G711" s="32"/>
    </row>
    <row r="712">
      <c r="A712" s="32"/>
      <c r="B712" s="32"/>
      <c r="C712" s="32"/>
      <c r="D712" s="32"/>
      <c r="E712" s="32"/>
      <c r="F712" s="32"/>
      <c r="G712" s="32"/>
    </row>
    <row r="713">
      <c r="A713" s="32"/>
      <c r="B713" s="32"/>
      <c r="C713" s="32"/>
      <c r="D713" s="32"/>
      <c r="E713" s="32"/>
      <c r="F713" s="32"/>
      <c r="G713" s="32"/>
    </row>
    <row r="714">
      <c r="A714" s="32"/>
      <c r="B714" s="32"/>
      <c r="C714" s="32"/>
      <c r="D714" s="32"/>
      <c r="E714" s="32"/>
      <c r="F714" s="32"/>
      <c r="G714" s="32"/>
    </row>
    <row r="715">
      <c r="A715" s="32"/>
      <c r="B715" s="32"/>
      <c r="C715" s="32"/>
      <c r="D715" s="32"/>
      <c r="E715" s="32"/>
      <c r="F715" s="32"/>
      <c r="G715" s="32"/>
    </row>
    <row r="716">
      <c r="A716" s="32"/>
      <c r="B716" s="32"/>
      <c r="C716" s="32"/>
      <c r="D716" s="32"/>
      <c r="E716" s="32"/>
      <c r="F716" s="32"/>
      <c r="G716" s="32"/>
    </row>
    <row r="717">
      <c r="A717" s="32"/>
      <c r="B717" s="32"/>
      <c r="C717" s="32"/>
      <c r="D717" s="32"/>
      <c r="E717" s="32"/>
      <c r="F717" s="32"/>
      <c r="G717" s="32"/>
    </row>
    <row r="718">
      <c r="A718" s="32"/>
      <c r="B718" s="32"/>
      <c r="C718" s="32"/>
      <c r="D718" s="32"/>
      <c r="E718" s="32"/>
      <c r="F718" s="32"/>
      <c r="G718" s="32"/>
    </row>
    <row r="719">
      <c r="A719" s="32"/>
      <c r="B719" s="32"/>
      <c r="C719" s="32"/>
      <c r="D719" s="32"/>
      <c r="E719" s="32"/>
      <c r="F719" s="32"/>
      <c r="G719" s="32"/>
    </row>
    <row r="720">
      <c r="A720" s="32"/>
      <c r="B720" s="32"/>
      <c r="C720" s="32"/>
      <c r="D720" s="32"/>
      <c r="E720" s="32"/>
      <c r="F720" s="32"/>
      <c r="G720" s="32"/>
    </row>
    <row r="721">
      <c r="A721" s="32"/>
      <c r="B721" s="32"/>
      <c r="C721" s="32"/>
      <c r="D721" s="32"/>
      <c r="E721" s="32"/>
      <c r="F721" s="32"/>
      <c r="G721" s="32"/>
    </row>
    <row r="722">
      <c r="A722" s="32"/>
      <c r="B722" s="32"/>
      <c r="C722" s="32"/>
      <c r="D722" s="32"/>
      <c r="E722" s="32"/>
      <c r="F722" s="32"/>
      <c r="G722" s="32"/>
    </row>
    <row r="723">
      <c r="A723" s="32"/>
      <c r="B723" s="32"/>
      <c r="C723" s="32"/>
      <c r="D723" s="32"/>
      <c r="E723" s="32"/>
      <c r="F723" s="32"/>
      <c r="G723" s="32"/>
    </row>
    <row r="724">
      <c r="A724" s="32"/>
      <c r="B724" s="32"/>
      <c r="C724" s="32"/>
      <c r="D724" s="32"/>
      <c r="E724" s="32"/>
      <c r="F724" s="32"/>
      <c r="G724" s="32"/>
    </row>
    <row r="725">
      <c r="A725" s="32"/>
      <c r="B725" s="32"/>
      <c r="C725" s="32"/>
      <c r="D725" s="32"/>
      <c r="E725" s="32"/>
      <c r="F725" s="32"/>
      <c r="G725" s="32"/>
    </row>
    <row r="726">
      <c r="A726" s="32"/>
      <c r="B726" s="32"/>
      <c r="C726" s="32"/>
      <c r="D726" s="32"/>
      <c r="E726" s="32"/>
      <c r="F726" s="32"/>
      <c r="G726" s="32"/>
    </row>
    <row r="727">
      <c r="A727" s="32"/>
      <c r="B727" s="32"/>
      <c r="C727" s="32"/>
      <c r="D727" s="32"/>
      <c r="E727" s="32"/>
      <c r="F727" s="32"/>
      <c r="G727" s="32"/>
    </row>
    <row r="728">
      <c r="A728" s="32"/>
      <c r="B728" s="32"/>
      <c r="C728" s="32"/>
      <c r="D728" s="32"/>
      <c r="E728" s="32"/>
      <c r="F728" s="32"/>
      <c r="G728" s="32"/>
    </row>
    <row r="729">
      <c r="A729" s="32"/>
      <c r="B729" s="32"/>
      <c r="C729" s="32"/>
      <c r="D729" s="32"/>
      <c r="E729" s="32"/>
      <c r="F729" s="32"/>
      <c r="G729" s="32"/>
    </row>
    <row r="730">
      <c r="A730" s="32"/>
      <c r="B730" s="32"/>
      <c r="C730" s="32"/>
      <c r="D730" s="32"/>
      <c r="E730" s="32"/>
      <c r="F730" s="32"/>
      <c r="G730" s="32"/>
    </row>
    <row r="731">
      <c r="A731" s="32"/>
      <c r="B731" s="32"/>
      <c r="C731" s="32"/>
      <c r="D731" s="32"/>
      <c r="E731" s="32"/>
      <c r="F731" s="32"/>
      <c r="G731" s="32"/>
    </row>
    <row r="732">
      <c r="A732" s="32"/>
      <c r="B732" s="32"/>
      <c r="C732" s="32"/>
      <c r="D732" s="32"/>
      <c r="E732" s="32"/>
      <c r="F732" s="32"/>
      <c r="G732" s="32"/>
    </row>
    <row r="733">
      <c r="A733" s="32"/>
      <c r="B733" s="32"/>
      <c r="C733" s="32"/>
      <c r="D733" s="32"/>
      <c r="E733" s="32"/>
      <c r="F733" s="32"/>
      <c r="G733" s="32"/>
    </row>
    <row r="734">
      <c r="A734" s="32"/>
      <c r="B734" s="32"/>
      <c r="C734" s="32"/>
      <c r="D734" s="32"/>
      <c r="E734" s="32"/>
      <c r="F734" s="32"/>
      <c r="G734" s="32"/>
    </row>
    <row r="735">
      <c r="A735" s="32"/>
      <c r="B735" s="32"/>
      <c r="C735" s="32"/>
      <c r="D735" s="32"/>
      <c r="E735" s="32"/>
      <c r="F735" s="32"/>
      <c r="G735" s="32"/>
    </row>
    <row r="736">
      <c r="A736" s="32"/>
      <c r="B736" s="32"/>
      <c r="C736" s="32"/>
      <c r="D736" s="32"/>
      <c r="E736" s="32"/>
      <c r="F736" s="32"/>
      <c r="G736" s="32"/>
    </row>
    <row r="737">
      <c r="A737" s="32"/>
      <c r="B737" s="32"/>
      <c r="C737" s="32"/>
      <c r="D737" s="32"/>
      <c r="E737" s="32"/>
      <c r="F737" s="32"/>
      <c r="G737" s="32"/>
    </row>
    <row r="738">
      <c r="A738" s="32"/>
      <c r="B738" s="32"/>
      <c r="C738" s="32"/>
      <c r="D738" s="32"/>
      <c r="E738" s="32"/>
      <c r="F738" s="32"/>
      <c r="G738" s="32"/>
    </row>
    <row r="739">
      <c r="A739" s="32"/>
      <c r="B739" s="32"/>
      <c r="C739" s="32"/>
      <c r="D739" s="32"/>
      <c r="E739" s="32"/>
      <c r="F739" s="32"/>
      <c r="G739" s="32"/>
    </row>
    <row r="740">
      <c r="A740" s="32"/>
      <c r="B740" s="32"/>
      <c r="C740" s="32"/>
      <c r="D740" s="32"/>
      <c r="E740" s="32"/>
      <c r="F740" s="32"/>
      <c r="G740" s="32"/>
    </row>
    <row r="741">
      <c r="A741" s="32"/>
      <c r="B741" s="32"/>
      <c r="C741" s="32"/>
      <c r="D741" s="32"/>
      <c r="E741" s="32"/>
      <c r="F741" s="32"/>
      <c r="G741" s="32"/>
    </row>
    <row r="742">
      <c r="A742" s="32"/>
      <c r="B742" s="32"/>
      <c r="C742" s="32"/>
      <c r="D742" s="32"/>
      <c r="E742" s="32"/>
      <c r="F742" s="32"/>
      <c r="G742" s="32"/>
    </row>
    <row r="743">
      <c r="A743" s="32"/>
      <c r="B743" s="32"/>
      <c r="C743" s="32"/>
      <c r="D743" s="32"/>
      <c r="E743" s="32"/>
      <c r="F743" s="32"/>
      <c r="G743" s="32"/>
    </row>
    <row r="744">
      <c r="A744" s="32"/>
      <c r="B744" s="32"/>
      <c r="C744" s="32"/>
      <c r="D744" s="32"/>
      <c r="E744" s="32"/>
      <c r="F744" s="32"/>
      <c r="G744" s="32"/>
    </row>
    <row r="745">
      <c r="A745" s="32"/>
      <c r="B745" s="32"/>
      <c r="C745" s="32"/>
      <c r="D745" s="32"/>
      <c r="E745" s="32"/>
      <c r="F745" s="32"/>
      <c r="G745" s="32"/>
    </row>
    <row r="746">
      <c r="A746" s="32"/>
      <c r="B746" s="32"/>
      <c r="C746" s="32"/>
      <c r="D746" s="32"/>
      <c r="E746" s="32"/>
      <c r="F746" s="32"/>
      <c r="G746" s="32"/>
    </row>
    <row r="747">
      <c r="A747" s="32"/>
      <c r="B747" s="32"/>
      <c r="C747" s="32"/>
      <c r="D747" s="32"/>
      <c r="E747" s="32"/>
      <c r="F747" s="32"/>
      <c r="G747" s="32"/>
    </row>
    <row r="748">
      <c r="A748" s="32"/>
      <c r="B748" s="32"/>
      <c r="C748" s="32"/>
      <c r="D748" s="32"/>
      <c r="E748" s="32"/>
      <c r="F748" s="32"/>
      <c r="G748" s="32"/>
    </row>
    <row r="749">
      <c r="A749" s="32"/>
      <c r="B749" s="32"/>
      <c r="C749" s="32"/>
      <c r="D749" s="32"/>
      <c r="E749" s="32"/>
      <c r="F749" s="32"/>
      <c r="G749" s="32"/>
    </row>
    <row r="750">
      <c r="A750" s="32"/>
      <c r="B750" s="32"/>
      <c r="C750" s="32"/>
      <c r="D750" s="32"/>
      <c r="E750" s="32"/>
      <c r="F750" s="32"/>
      <c r="G750" s="32"/>
    </row>
    <row r="751">
      <c r="A751" s="32"/>
      <c r="B751" s="32"/>
      <c r="C751" s="32"/>
      <c r="D751" s="32"/>
      <c r="E751" s="32"/>
      <c r="F751" s="32"/>
      <c r="G751" s="32"/>
    </row>
    <row r="752">
      <c r="A752" s="32"/>
      <c r="B752" s="32"/>
      <c r="C752" s="32"/>
      <c r="D752" s="32"/>
      <c r="E752" s="32"/>
      <c r="F752" s="32"/>
      <c r="G752" s="32"/>
    </row>
    <row r="753">
      <c r="A753" s="32"/>
      <c r="B753" s="32"/>
      <c r="C753" s="32"/>
      <c r="D753" s="32"/>
      <c r="E753" s="32"/>
      <c r="F753" s="32"/>
      <c r="G753" s="32"/>
    </row>
    <row r="754">
      <c r="A754" s="32"/>
      <c r="B754" s="32"/>
      <c r="C754" s="32"/>
      <c r="D754" s="32"/>
      <c r="E754" s="32"/>
      <c r="F754" s="32"/>
      <c r="G754" s="32"/>
    </row>
    <row r="755">
      <c r="A755" s="32"/>
      <c r="B755" s="32"/>
      <c r="C755" s="32"/>
      <c r="D755" s="32"/>
      <c r="E755" s="32"/>
      <c r="F755" s="32"/>
      <c r="G755" s="32"/>
    </row>
    <row r="756">
      <c r="A756" s="32"/>
      <c r="B756" s="32"/>
      <c r="C756" s="32"/>
      <c r="D756" s="32"/>
      <c r="E756" s="32"/>
      <c r="F756" s="32"/>
      <c r="G756" s="32"/>
    </row>
    <row r="757">
      <c r="A757" s="32"/>
      <c r="B757" s="32"/>
      <c r="C757" s="32"/>
      <c r="D757" s="32"/>
      <c r="E757" s="32"/>
      <c r="F757" s="32"/>
      <c r="G757" s="32"/>
    </row>
    <row r="758">
      <c r="A758" s="32"/>
      <c r="B758" s="32"/>
      <c r="C758" s="32"/>
      <c r="D758" s="32"/>
      <c r="E758" s="32"/>
      <c r="F758" s="32"/>
      <c r="G758" s="32"/>
    </row>
    <row r="759">
      <c r="A759" s="32"/>
      <c r="B759" s="32"/>
      <c r="C759" s="32"/>
      <c r="D759" s="32"/>
      <c r="E759" s="32"/>
      <c r="F759" s="32"/>
      <c r="G759" s="32"/>
    </row>
    <row r="760">
      <c r="A760" s="32"/>
      <c r="B760" s="32"/>
      <c r="C760" s="32"/>
      <c r="D760" s="32"/>
      <c r="E760" s="32"/>
      <c r="F760" s="32"/>
      <c r="G760" s="32"/>
    </row>
    <row r="761">
      <c r="A761" s="32"/>
      <c r="B761" s="32"/>
      <c r="C761" s="32"/>
      <c r="D761" s="32"/>
      <c r="E761" s="32"/>
      <c r="F761" s="32"/>
      <c r="G761" s="32"/>
    </row>
    <row r="762">
      <c r="A762" s="32"/>
      <c r="B762" s="32"/>
      <c r="C762" s="32"/>
      <c r="D762" s="32"/>
      <c r="E762" s="32"/>
      <c r="F762" s="32"/>
      <c r="G762" s="32"/>
    </row>
    <row r="763">
      <c r="A763" s="32"/>
      <c r="B763" s="32"/>
      <c r="C763" s="32"/>
      <c r="D763" s="32"/>
      <c r="E763" s="32"/>
      <c r="F763" s="32"/>
      <c r="G763" s="32"/>
    </row>
    <row r="764">
      <c r="A764" s="32"/>
      <c r="B764" s="32"/>
      <c r="C764" s="32"/>
      <c r="D764" s="32"/>
      <c r="E764" s="32"/>
      <c r="F764" s="32"/>
      <c r="G764" s="32"/>
    </row>
    <row r="765">
      <c r="A765" s="32"/>
      <c r="B765" s="32"/>
      <c r="C765" s="32"/>
      <c r="D765" s="32"/>
      <c r="E765" s="32"/>
      <c r="F765" s="32"/>
      <c r="G765" s="32"/>
    </row>
    <row r="766">
      <c r="A766" s="32"/>
      <c r="B766" s="32"/>
      <c r="C766" s="32"/>
      <c r="D766" s="32"/>
      <c r="E766" s="32"/>
      <c r="F766" s="32"/>
      <c r="G766" s="32"/>
    </row>
    <row r="767">
      <c r="A767" s="32"/>
      <c r="B767" s="32"/>
      <c r="C767" s="32"/>
      <c r="D767" s="32"/>
      <c r="E767" s="32"/>
      <c r="F767" s="32"/>
      <c r="G767" s="32"/>
    </row>
    <row r="768">
      <c r="A768" s="32"/>
      <c r="B768" s="32"/>
      <c r="C768" s="32"/>
      <c r="D768" s="32"/>
      <c r="E768" s="32"/>
      <c r="F768" s="32"/>
      <c r="G768" s="32"/>
    </row>
    <row r="769">
      <c r="A769" s="32"/>
      <c r="B769" s="32"/>
      <c r="C769" s="32"/>
      <c r="D769" s="32"/>
      <c r="E769" s="32"/>
      <c r="F769" s="32"/>
      <c r="G769" s="32"/>
    </row>
    <row r="770">
      <c r="A770" s="32"/>
      <c r="B770" s="32"/>
      <c r="C770" s="32"/>
      <c r="D770" s="32"/>
      <c r="E770" s="32"/>
      <c r="F770" s="32"/>
      <c r="G770" s="32"/>
    </row>
    <row r="771">
      <c r="A771" s="32"/>
      <c r="B771" s="32"/>
      <c r="C771" s="32"/>
      <c r="D771" s="32"/>
      <c r="E771" s="32"/>
      <c r="F771" s="32"/>
      <c r="G771" s="32"/>
    </row>
    <row r="772">
      <c r="A772" s="32"/>
      <c r="B772" s="32"/>
      <c r="C772" s="32"/>
      <c r="D772" s="32"/>
      <c r="E772" s="32"/>
      <c r="F772" s="32"/>
      <c r="G772" s="32"/>
    </row>
    <row r="773">
      <c r="A773" s="32"/>
      <c r="B773" s="32"/>
      <c r="C773" s="32"/>
      <c r="D773" s="32"/>
      <c r="E773" s="32"/>
      <c r="F773" s="32"/>
      <c r="G773" s="32"/>
    </row>
    <row r="774">
      <c r="A774" s="32"/>
      <c r="B774" s="32"/>
      <c r="C774" s="32"/>
      <c r="D774" s="32"/>
      <c r="E774" s="32"/>
      <c r="F774" s="32"/>
      <c r="G774" s="32"/>
    </row>
    <row r="775">
      <c r="A775" s="32"/>
      <c r="B775" s="32"/>
      <c r="C775" s="32"/>
      <c r="D775" s="32"/>
      <c r="E775" s="32"/>
      <c r="F775" s="32"/>
      <c r="G775" s="32"/>
    </row>
    <row r="776">
      <c r="A776" s="32"/>
      <c r="B776" s="32"/>
      <c r="C776" s="32"/>
      <c r="D776" s="32"/>
      <c r="E776" s="32"/>
      <c r="F776" s="32"/>
      <c r="G776" s="32"/>
    </row>
    <row r="777">
      <c r="A777" s="32"/>
      <c r="B777" s="32"/>
      <c r="C777" s="32"/>
      <c r="D777" s="32"/>
      <c r="E777" s="32"/>
      <c r="F777" s="32"/>
      <c r="G777" s="32"/>
    </row>
    <row r="778">
      <c r="A778" s="32"/>
      <c r="B778" s="32"/>
      <c r="C778" s="32"/>
      <c r="D778" s="32"/>
      <c r="E778" s="32"/>
      <c r="F778" s="32"/>
      <c r="G778" s="32"/>
    </row>
    <row r="779">
      <c r="A779" s="32"/>
      <c r="B779" s="32"/>
      <c r="C779" s="32"/>
      <c r="D779" s="32"/>
      <c r="E779" s="32"/>
      <c r="F779" s="32"/>
      <c r="G779" s="32"/>
    </row>
    <row r="780">
      <c r="A780" s="32"/>
      <c r="B780" s="32"/>
      <c r="C780" s="32"/>
      <c r="D780" s="32"/>
      <c r="E780" s="32"/>
      <c r="F780" s="32"/>
      <c r="G780" s="32"/>
    </row>
    <row r="781">
      <c r="A781" s="32"/>
      <c r="B781" s="32"/>
      <c r="C781" s="32"/>
      <c r="D781" s="32"/>
      <c r="E781" s="32"/>
      <c r="F781" s="32"/>
      <c r="G781" s="32"/>
    </row>
    <row r="782">
      <c r="A782" s="32"/>
      <c r="B782" s="32"/>
      <c r="C782" s="32"/>
      <c r="D782" s="32"/>
      <c r="E782" s="32"/>
      <c r="F782" s="32"/>
      <c r="G782" s="32"/>
    </row>
    <row r="783">
      <c r="A783" s="32"/>
      <c r="B783" s="32"/>
      <c r="C783" s="32"/>
      <c r="D783" s="32"/>
      <c r="E783" s="32"/>
      <c r="F783" s="32"/>
      <c r="G783" s="32"/>
    </row>
    <row r="784">
      <c r="A784" s="32"/>
      <c r="B784" s="32"/>
      <c r="C784" s="32"/>
      <c r="D784" s="32"/>
      <c r="E784" s="32"/>
      <c r="F784" s="32"/>
      <c r="G784" s="32"/>
    </row>
    <row r="785">
      <c r="A785" s="32"/>
      <c r="B785" s="32"/>
      <c r="C785" s="32"/>
      <c r="D785" s="32"/>
      <c r="E785" s="32"/>
      <c r="F785" s="32"/>
      <c r="G785" s="32"/>
    </row>
    <row r="786">
      <c r="A786" s="32"/>
      <c r="B786" s="32"/>
      <c r="C786" s="32"/>
      <c r="D786" s="32"/>
      <c r="E786" s="32"/>
      <c r="F786" s="32"/>
      <c r="G786" s="32"/>
    </row>
    <row r="787">
      <c r="A787" s="32"/>
      <c r="B787" s="32"/>
      <c r="C787" s="32"/>
      <c r="D787" s="32"/>
      <c r="E787" s="32"/>
      <c r="F787" s="32"/>
      <c r="G787" s="32"/>
    </row>
    <row r="788">
      <c r="A788" s="32"/>
      <c r="B788" s="32"/>
      <c r="C788" s="32"/>
      <c r="D788" s="32"/>
      <c r="E788" s="32"/>
      <c r="F788" s="32"/>
      <c r="G788" s="32"/>
    </row>
    <row r="789">
      <c r="A789" s="32"/>
      <c r="B789" s="32"/>
      <c r="C789" s="32"/>
      <c r="D789" s="32"/>
      <c r="E789" s="32"/>
      <c r="F789" s="32"/>
      <c r="G789" s="32"/>
    </row>
    <row r="790">
      <c r="A790" s="32"/>
      <c r="B790" s="32"/>
      <c r="C790" s="32"/>
      <c r="D790" s="32"/>
      <c r="E790" s="32"/>
      <c r="F790" s="32"/>
      <c r="G790" s="32"/>
    </row>
    <row r="791">
      <c r="A791" s="32"/>
      <c r="B791" s="32"/>
      <c r="C791" s="32"/>
      <c r="D791" s="32"/>
      <c r="E791" s="32"/>
      <c r="F791" s="32"/>
      <c r="G791" s="32"/>
    </row>
    <row r="792">
      <c r="A792" s="32"/>
      <c r="B792" s="32"/>
      <c r="C792" s="32"/>
      <c r="D792" s="32"/>
      <c r="E792" s="32"/>
      <c r="F792" s="32"/>
      <c r="G792" s="32"/>
    </row>
    <row r="793">
      <c r="A793" s="32"/>
      <c r="B793" s="32"/>
      <c r="C793" s="32"/>
      <c r="D793" s="32"/>
      <c r="E793" s="32"/>
      <c r="F793" s="32"/>
      <c r="G793" s="32"/>
    </row>
    <row r="794">
      <c r="A794" s="32"/>
      <c r="B794" s="32"/>
      <c r="C794" s="32"/>
      <c r="D794" s="32"/>
      <c r="E794" s="32"/>
      <c r="F794" s="32"/>
      <c r="G794" s="32"/>
    </row>
    <row r="795">
      <c r="A795" s="32"/>
      <c r="B795" s="32"/>
      <c r="C795" s="32"/>
      <c r="D795" s="32"/>
      <c r="E795" s="32"/>
      <c r="F795" s="32"/>
      <c r="G795" s="32"/>
    </row>
    <row r="796">
      <c r="A796" s="32"/>
      <c r="B796" s="32"/>
      <c r="C796" s="32"/>
      <c r="D796" s="32"/>
      <c r="E796" s="32"/>
      <c r="F796" s="32"/>
      <c r="G796" s="32"/>
    </row>
    <row r="797">
      <c r="A797" s="32"/>
      <c r="B797" s="32"/>
      <c r="C797" s="32"/>
      <c r="D797" s="32"/>
      <c r="E797" s="32"/>
      <c r="F797" s="32"/>
      <c r="G797" s="32"/>
    </row>
    <row r="798">
      <c r="A798" s="32"/>
      <c r="B798" s="32"/>
      <c r="C798" s="32"/>
      <c r="D798" s="32"/>
      <c r="E798" s="32"/>
      <c r="F798" s="32"/>
      <c r="G798" s="32"/>
    </row>
    <row r="799">
      <c r="A799" s="32"/>
      <c r="B799" s="32"/>
      <c r="C799" s="32"/>
      <c r="D799" s="32"/>
      <c r="E799" s="32"/>
      <c r="F799" s="32"/>
      <c r="G799" s="32"/>
    </row>
    <row r="800">
      <c r="A800" s="32"/>
      <c r="B800" s="32"/>
      <c r="C800" s="32"/>
      <c r="D800" s="32"/>
      <c r="E800" s="32"/>
      <c r="F800" s="32"/>
      <c r="G800" s="32"/>
    </row>
    <row r="801">
      <c r="A801" s="32"/>
      <c r="B801" s="32"/>
      <c r="C801" s="32"/>
      <c r="D801" s="32"/>
      <c r="E801" s="32"/>
      <c r="F801" s="32"/>
      <c r="G801" s="32"/>
    </row>
    <row r="802">
      <c r="A802" s="32"/>
      <c r="B802" s="32"/>
      <c r="C802" s="32"/>
      <c r="D802" s="32"/>
      <c r="E802" s="32"/>
      <c r="F802" s="32"/>
      <c r="G802" s="32"/>
    </row>
    <row r="803">
      <c r="A803" s="32"/>
      <c r="B803" s="32"/>
      <c r="C803" s="32"/>
      <c r="D803" s="32"/>
      <c r="E803" s="32"/>
      <c r="F803" s="32"/>
      <c r="G803" s="32"/>
    </row>
    <row r="804">
      <c r="A804" s="32"/>
      <c r="B804" s="32"/>
      <c r="C804" s="32"/>
      <c r="D804" s="32"/>
      <c r="E804" s="32"/>
      <c r="F804" s="32"/>
      <c r="G804" s="32"/>
    </row>
    <row r="805">
      <c r="A805" s="32"/>
      <c r="B805" s="32"/>
      <c r="C805" s="32"/>
      <c r="D805" s="32"/>
      <c r="E805" s="32"/>
      <c r="F805" s="32"/>
      <c r="G805" s="32"/>
    </row>
    <row r="806">
      <c r="A806" s="32"/>
      <c r="B806" s="32"/>
      <c r="C806" s="32"/>
      <c r="D806" s="32"/>
      <c r="E806" s="32"/>
      <c r="F806" s="32"/>
      <c r="G806" s="32"/>
    </row>
    <row r="807">
      <c r="A807" s="32"/>
      <c r="B807" s="32"/>
      <c r="C807" s="32"/>
      <c r="D807" s="32"/>
      <c r="E807" s="32"/>
      <c r="F807" s="32"/>
      <c r="G807" s="32"/>
    </row>
    <row r="808">
      <c r="A808" s="32"/>
      <c r="B808" s="32"/>
      <c r="C808" s="32"/>
      <c r="D808" s="32"/>
      <c r="E808" s="32"/>
      <c r="F808" s="32"/>
      <c r="G808" s="32"/>
    </row>
    <row r="809">
      <c r="A809" s="32"/>
      <c r="B809" s="32"/>
      <c r="C809" s="32"/>
      <c r="D809" s="32"/>
      <c r="E809" s="32"/>
      <c r="F809" s="32"/>
      <c r="G809" s="32"/>
    </row>
    <row r="810">
      <c r="A810" s="32"/>
      <c r="B810" s="32"/>
      <c r="C810" s="32"/>
      <c r="D810" s="32"/>
      <c r="E810" s="32"/>
      <c r="F810" s="32"/>
      <c r="G810" s="32"/>
    </row>
    <row r="811">
      <c r="A811" s="32"/>
      <c r="B811" s="32"/>
      <c r="C811" s="32"/>
      <c r="D811" s="32"/>
      <c r="E811" s="32"/>
      <c r="F811" s="32"/>
      <c r="G811" s="32"/>
    </row>
    <row r="812">
      <c r="A812" s="32"/>
      <c r="B812" s="32"/>
      <c r="C812" s="32"/>
      <c r="D812" s="32"/>
      <c r="E812" s="32"/>
      <c r="F812" s="32"/>
      <c r="G812" s="32"/>
    </row>
    <row r="813">
      <c r="A813" s="32"/>
      <c r="B813" s="32"/>
      <c r="C813" s="32"/>
      <c r="D813" s="32"/>
      <c r="E813" s="32"/>
      <c r="F813" s="32"/>
      <c r="G813" s="32"/>
    </row>
    <row r="814">
      <c r="A814" s="32"/>
      <c r="B814" s="32"/>
      <c r="C814" s="32"/>
      <c r="D814" s="32"/>
      <c r="E814" s="32"/>
      <c r="F814" s="32"/>
      <c r="G814" s="32"/>
    </row>
    <row r="815">
      <c r="A815" s="32"/>
      <c r="B815" s="32"/>
      <c r="C815" s="32"/>
      <c r="D815" s="32"/>
      <c r="E815" s="32"/>
      <c r="F815" s="32"/>
      <c r="G815" s="32"/>
    </row>
    <row r="816">
      <c r="A816" s="32"/>
      <c r="B816" s="32"/>
      <c r="C816" s="32"/>
      <c r="D816" s="32"/>
      <c r="E816" s="32"/>
      <c r="F816" s="32"/>
      <c r="G816" s="32"/>
    </row>
    <row r="817">
      <c r="A817" s="32"/>
      <c r="B817" s="32"/>
      <c r="C817" s="32"/>
      <c r="D817" s="32"/>
      <c r="E817" s="32"/>
      <c r="F817" s="32"/>
      <c r="G817" s="32"/>
    </row>
    <row r="818">
      <c r="A818" s="32"/>
      <c r="B818" s="32"/>
      <c r="C818" s="32"/>
      <c r="D818" s="32"/>
      <c r="E818" s="32"/>
      <c r="F818" s="32"/>
      <c r="G818" s="32"/>
    </row>
    <row r="819">
      <c r="A819" s="32"/>
      <c r="B819" s="32"/>
      <c r="C819" s="32"/>
      <c r="D819" s="32"/>
      <c r="E819" s="32"/>
      <c r="F819" s="32"/>
      <c r="G819" s="32"/>
    </row>
    <row r="820">
      <c r="A820" s="32"/>
      <c r="B820" s="32"/>
      <c r="C820" s="32"/>
      <c r="D820" s="32"/>
      <c r="E820" s="32"/>
      <c r="F820" s="32"/>
      <c r="G820" s="32"/>
    </row>
    <row r="821">
      <c r="A821" s="32"/>
      <c r="B821" s="32"/>
      <c r="C821" s="32"/>
      <c r="D821" s="32"/>
      <c r="E821" s="32"/>
      <c r="F821" s="32"/>
      <c r="G821" s="32"/>
    </row>
    <row r="822">
      <c r="A822" s="32"/>
      <c r="B822" s="32"/>
      <c r="C822" s="32"/>
      <c r="D822" s="32"/>
      <c r="E822" s="32"/>
      <c r="F822" s="32"/>
      <c r="G822" s="32"/>
    </row>
    <row r="823">
      <c r="A823" s="32"/>
      <c r="B823" s="32"/>
      <c r="C823" s="32"/>
      <c r="D823" s="32"/>
      <c r="E823" s="32"/>
      <c r="F823" s="32"/>
      <c r="G823" s="32"/>
    </row>
    <row r="824">
      <c r="A824" s="32"/>
      <c r="B824" s="32"/>
      <c r="C824" s="32"/>
      <c r="D824" s="32"/>
      <c r="E824" s="32"/>
      <c r="F824" s="32"/>
      <c r="G824" s="32"/>
    </row>
    <row r="825">
      <c r="A825" s="32"/>
      <c r="B825" s="32"/>
      <c r="C825" s="32"/>
      <c r="D825" s="32"/>
      <c r="E825" s="32"/>
      <c r="F825" s="32"/>
      <c r="G825" s="32"/>
    </row>
    <row r="826">
      <c r="A826" s="32"/>
      <c r="B826" s="32"/>
      <c r="C826" s="32"/>
      <c r="D826" s="32"/>
      <c r="E826" s="32"/>
      <c r="F826" s="32"/>
      <c r="G826" s="32"/>
    </row>
    <row r="827">
      <c r="A827" s="32"/>
      <c r="B827" s="32"/>
      <c r="C827" s="32"/>
      <c r="D827" s="32"/>
      <c r="E827" s="32"/>
      <c r="F827" s="32"/>
      <c r="G827" s="32"/>
    </row>
    <row r="828">
      <c r="A828" s="32"/>
      <c r="B828" s="32"/>
      <c r="C828" s="32"/>
      <c r="D828" s="32"/>
      <c r="E828" s="32"/>
      <c r="F828" s="32"/>
      <c r="G828" s="32"/>
    </row>
    <row r="829">
      <c r="A829" s="32"/>
      <c r="B829" s="32"/>
      <c r="C829" s="32"/>
      <c r="D829" s="32"/>
      <c r="E829" s="32"/>
      <c r="F829" s="32"/>
      <c r="G829" s="32"/>
    </row>
    <row r="830">
      <c r="A830" s="32"/>
      <c r="B830" s="32"/>
      <c r="C830" s="32"/>
      <c r="D830" s="32"/>
      <c r="E830" s="32"/>
      <c r="F830" s="32"/>
      <c r="G830" s="32"/>
    </row>
    <row r="831">
      <c r="A831" s="32"/>
      <c r="B831" s="32"/>
      <c r="C831" s="32"/>
      <c r="D831" s="32"/>
      <c r="E831" s="32"/>
      <c r="F831" s="32"/>
      <c r="G831" s="32"/>
    </row>
    <row r="832">
      <c r="A832" s="32"/>
      <c r="B832" s="32"/>
      <c r="C832" s="32"/>
      <c r="D832" s="32"/>
      <c r="E832" s="32"/>
      <c r="F832" s="32"/>
      <c r="G832" s="32"/>
    </row>
    <row r="833">
      <c r="A833" s="32"/>
      <c r="B833" s="32"/>
      <c r="C833" s="32"/>
      <c r="D833" s="32"/>
      <c r="E833" s="32"/>
      <c r="F833" s="32"/>
      <c r="G833" s="32"/>
    </row>
    <row r="834">
      <c r="A834" s="32"/>
      <c r="B834" s="32"/>
      <c r="C834" s="32"/>
      <c r="D834" s="32"/>
      <c r="E834" s="32"/>
      <c r="F834" s="32"/>
      <c r="G834" s="32"/>
    </row>
    <row r="835">
      <c r="A835" s="32"/>
      <c r="B835" s="32"/>
      <c r="C835" s="32"/>
      <c r="D835" s="32"/>
      <c r="E835" s="32"/>
      <c r="F835" s="32"/>
      <c r="G835" s="32"/>
    </row>
    <row r="836">
      <c r="A836" s="32"/>
      <c r="B836" s="32"/>
      <c r="C836" s="32"/>
      <c r="D836" s="32"/>
      <c r="E836" s="32"/>
      <c r="F836" s="32"/>
      <c r="G836" s="32"/>
    </row>
    <row r="837">
      <c r="A837" s="32"/>
      <c r="B837" s="32"/>
      <c r="C837" s="32"/>
      <c r="D837" s="32"/>
      <c r="E837" s="32"/>
      <c r="F837" s="32"/>
      <c r="G837" s="32"/>
    </row>
    <row r="838">
      <c r="A838" s="32"/>
      <c r="B838" s="32"/>
      <c r="C838" s="32"/>
      <c r="D838" s="32"/>
      <c r="E838" s="32"/>
      <c r="F838" s="32"/>
      <c r="G838" s="32"/>
    </row>
    <row r="839">
      <c r="A839" s="32"/>
      <c r="B839" s="32"/>
      <c r="C839" s="32"/>
      <c r="D839" s="32"/>
      <c r="E839" s="32"/>
      <c r="F839" s="32"/>
      <c r="G839" s="32"/>
    </row>
    <row r="840">
      <c r="A840" s="32"/>
      <c r="B840" s="32"/>
      <c r="C840" s="32"/>
      <c r="D840" s="32"/>
      <c r="E840" s="32"/>
      <c r="F840" s="32"/>
      <c r="G840" s="32"/>
    </row>
    <row r="841">
      <c r="A841" s="32"/>
      <c r="B841" s="32"/>
      <c r="C841" s="32"/>
      <c r="D841" s="32"/>
      <c r="E841" s="32"/>
      <c r="F841" s="32"/>
      <c r="G841" s="32"/>
    </row>
    <row r="842">
      <c r="A842" s="32"/>
      <c r="B842" s="32"/>
      <c r="C842" s="32"/>
      <c r="D842" s="32"/>
      <c r="E842" s="32"/>
      <c r="F842" s="32"/>
      <c r="G842" s="32"/>
    </row>
    <row r="843">
      <c r="A843" s="32"/>
      <c r="B843" s="32"/>
      <c r="C843" s="32"/>
      <c r="D843" s="32"/>
      <c r="E843" s="32"/>
      <c r="F843" s="32"/>
      <c r="G843" s="32"/>
    </row>
    <row r="844">
      <c r="A844" s="32"/>
      <c r="B844" s="32"/>
      <c r="C844" s="32"/>
      <c r="D844" s="32"/>
      <c r="E844" s="32"/>
      <c r="F844" s="32"/>
      <c r="G844" s="32"/>
    </row>
    <row r="845">
      <c r="A845" s="32"/>
      <c r="B845" s="32"/>
      <c r="C845" s="32"/>
      <c r="D845" s="32"/>
      <c r="E845" s="32"/>
      <c r="F845" s="32"/>
      <c r="G845" s="32"/>
    </row>
    <row r="846">
      <c r="A846" s="32"/>
      <c r="B846" s="32"/>
      <c r="C846" s="32"/>
      <c r="D846" s="32"/>
      <c r="E846" s="32"/>
      <c r="F846" s="32"/>
      <c r="G846" s="32"/>
    </row>
    <row r="847">
      <c r="A847" s="32"/>
      <c r="B847" s="32"/>
      <c r="C847" s="32"/>
      <c r="D847" s="32"/>
      <c r="E847" s="32"/>
      <c r="F847" s="32"/>
      <c r="G847" s="32"/>
    </row>
    <row r="848">
      <c r="A848" s="32"/>
      <c r="B848" s="32"/>
      <c r="C848" s="32"/>
      <c r="D848" s="32"/>
      <c r="E848" s="32"/>
      <c r="F848" s="32"/>
      <c r="G848" s="32"/>
    </row>
    <row r="849">
      <c r="A849" s="32"/>
      <c r="B849" s="32"/>
      <c r="C849" s="32"/>
      <c r="D849" s="32"/>
      <c r="E849" s="32"/>
      <c r="F849" s="32"/>
      <c r="G849" s="32"/>
    </row>
    <row r="850">
      <c r="A850" s="32"/>
      <c r="B850" s="32"/>
      <c r="C850" s="32"/>
      <c r="D850" s="32"/>
      <c r="E850" s="32"/>
      <c r="F850" s="32"/>
      <c r="G850" s="32"/>
    </row>
    <row r="851">
      <c r="A851" s="32"/>
      <c r="B851" s="32"/>
      <c r="C851" s="32"/>
      <c r="D851" s="32"/>
      <c r="E851" s="32"/>
      <c r="F851" s="32"/>
      <c r="G851" s="32"/>
    </row>
    <row r="852">
      <c r="A852" s="32"/>
      <c r="B852" s="32"/>
      <c r="C852" s="32"/>
      <c r="D852" s="32"/>
      <c r="E852" s="32"/>
      <c r="F852" s="32"/>
      <c r="G852" s="32"/>
    </row>
    <row r="853">
      <c r="A853" s="32"/>
      <c r="B853" s="32"/>
      <c r="C853" s="32"/>
      <c r="D853" s="32"/>
      <c r="E853" s="32"/>
      <c r="F853" s="32"/>
      <c r="G853" s="32"/>
    </row>
    <row r="854">
      <c r="A854" s="32"/>
      <c r="B854" s="32"/>
      <c r="C854" s="32"/>
      <c r="D854" s="32"/>
      <c r="E854" s="32"/>
      <c r="F854" s="32"/>
      <c r="G854" s="32"/>
    </row>
    <row r="855">
      <c r="A855" s="32"/>
      <c r="B855" s="32"/>
      <c r="C855" s="32"/>
      <c r="D855" s="32"/>
      <c r="E855" s="32"/>
      <c r="F855" s="32"/>
      <c r="G855" s="32"/>
    </row>
    <row r="856">
      <c r="A856" s="32"/>
      <c r="B856" s="32"/>
      <c r="C856" s="32"/>
      <c r="D856" s="32"/>
      <c r="E856" s="32"/>
      <c r="F856" s="32"/>
      <c r="G856" s="32"/>
    </row>
    <row r="857">
      <c r="A857" s="32"/>
      <c r="B857" s="32"/>
      <c r="C857" s="32"/>
      <c r="D857" s="32"/>
      <c r="E857" s="32"/>
      <c r="F857" s="32"/>
      <c r="G857" s="32"/>
    </row>
    <row r="858">
      <c r="A858" s="32"/>
      <c r="B858" s="32"/>
      <c r="C858" s="32"/>
      <c r="D858" s="32"/>
      <c r="E858" s="32"/>
      <c r="F858" s="32"/>
      <c r="G858" s="32"/>
    </row>
    <row r="859">
      <c r="A859" s="32"/>
      <c r="B859" s="32"/>
      <c r="C859" s="32"/>
      <c r="D859" s="32"/>
      <c r="E859" s="32"/>
      <c r="F859" s="32"/>
      <c r="G859" s="32"/>
    </row>
    <row r="860">
      <c r="A860" s="32"/>
      <c r="B860" s="32"/>
      <c r="C860" s="32"/>
      <c r="D860" s="32"/>
      <c r="E860" s="32"/>
      <c r="F860" s="32"/>
      <c r="G860" s="32"/>
    </row>
    <row r="861">
      <c r="A861" s="32"/>
      <c r="B861" s="32"/>
      <c r="C861" s="32"/>
      <c r="D861" s="32"/>
      <c r="E861" s="32"/>
      <c r="F861" s="32"/>
      <c r="G861" s="32"/>
    </row>
    <row r="862">
      <c r="A862" s="32"/>
      <c r="B862" s="32"/>
      <c r="C862" s="32"/>
      <c r="D862" s="32"/>
      <c r="E862" s="32"/>
      <c r="F862" s="32"/>
      <c r="G862" s="32"/>
    </row>
    <row r="863">
      <c r="A863" s="32"/>
      <c r="B863" s="32"/>
      <c r="C863" s="32"/>
      <c r="D863" s="32"/>
      <c r="E863" s="32"/>
      <c r="F863" s="32"/>
      <c r="G863" s="32"/>
    </row>
    <row r="864">
      <c r="A864" s="32"/>
      <c r="B864" s="32"/>
      <c r="C864" s="32"/>
      <c r="D864" s="32"/>
      <c r="E864" s="32"/>
      <c r="F864" s="32"/>
      <c r="G864" s="32"/>
    </row>
    <row r="865">
      <c r="A865" s="32"/>
      <c r="B865" s="32"/>
      <c r="C865" s="32"/>
      <c r="D865" s="32"/>
      <c r="E865" s="32"/>
      <c r="F865" s="32"/>
      <c r="G865" s="32"/>
    </row>
    <row r="866">
      <c r="A866" s="32"/>
      <c r="B866" s="32"/>
      <c r="C866" s="32"/>
      <c r="D866" s="32"/>
      <c r="E866" s="32"/>
      <c r="F866" s="32"/>
      <c r="G866" s="32"/>
    </row>
    <row r="867">
      <c r="A867" s="32"/>
      <c r="B867" s="32"/>
      <c r="C867" s="32"/>
      <c r="D867" s="32"/>
      <c r="E867" s="32"/>
      <c r="F867" s="32"/>
      <c r="G867" s="32"/>
    </row>
    <row r="868">
      <c r="A868" s="32"/>
      <c r="B868" s="32"/>
      <c r="C868" s="32"/>
      <c r="D868" s="32"/>
      <c r="E868" s="32"/>
      <c r="F868" s="32"/>
      <c r="G868" s="32"/>
    </row>
    <row r="869">
      <c r="A869" s="32"/>
      <c r="B869" s="32"/>
      <c r="C869" s="32"/>
      <c r="D869" s="32"/>
      <c r="E869" s="32"/>
      <c r="F869" s="32"/>
      <c r="G869" s="32"/>
    </row>
    <row r="870">
      <c r="A870" s="32"/>
      <c r="B870" s="32"/>
      <c r="C870" s="32"/>
      <c r="D870" s="32"/>
      <c r="E870" s="32"/>
      <c r="F870" s="32"/>
      <c r="G870" s="32"/>
    </row>
    <row r="871">
      <c r="A871" s="32"/>
      <c r="B871" s="32"/>
      <c r="C871" s="32"/>
      <c r="D871" s="32"/>
      <c r="E871" s="32"/>
      <c r="F871" s="32"/>
      <c r="G871" s="32"/>
    </row>
    <row r="872">
      <c r="A872" s="32"/>
      <c r="B872" s="32"/>
      <c r="C872" s="32"/>
      <c r="D872" s="32"/>
      <c r="E872" s="32"/>
      <c r="F872" s="32"/>
      <c r="G872" s="32"/>
    </row>
    <row r="873">
      <c r="A873" s="32"/>
      <c r="B873" s="32"/>
      <c r="C873" s="32"/>
      <c r="D873" s="32"/>
      <c r="E873" s="32"/>
      <c r="F873" s="32"/>
      <c r="G873" s="32"/>
    </row>
    <row r="874">
      <c r="A874" s="32"/>
      <c r="B874" s="32"/>
      <c r="C874" s="32"/>
      <c r="D874" s="32"/>
      <c r="E874" s="32"/>
      <c r="F874" s="32"/>
      <c r="G874" s="32"/>
    </row>
    <row r="875">
      <c r="A875" s="32"/>
      <c r="B875" s="32"/>
      <c r="C875" s="32"/>
      <c r="D875" s="32"/>
      <c r="E875" s="32"/>
      <c r="F875" s="32"/>
      <c r="G875" s="32"/>
    </row>
    <row r="876">
      <c r="A876" s="32"/>
      <c r="B876" s="32"/>
      <c r="C876" s="32"/>
      <c r="D876" s="32"/>
      <c r="E876" s="32"/>
      <c r="F876" s="32"/>
      <c r="G876" s="32"/>
    </row>
    <row r="877">
      <c r="A877" s="32"/>
      <c r="B877" s="32"/>
      <c r="C877" s="32"/>
      <c r="D877" s="32"/>
      <c r="E877" s="32"/>
      <c r="F877" s="32"/>
      <c r="G877" s="32"/>
    </row>
    <row r="878">
      <c r="A878" s="32"/>
      <c r="B878" s="32"/>
      <c r="C878" s="32"/>
      <c r="D878" s="32"/>
      <c r="E878" s="32"/>
      <c r="F878" s="32"/>
      <c r="G878" s="32"/>
    </row>
    <row r="879">
      <c r="A879" s="32"/>
      <c r="B879" s="32"/>
      <c r="C879" s="32"/>
      <c r="D879" s="32"/>
      <c r="E879" s="32"/>
      <c r="F879" s="32"/>
      <c r="G879" s="32"/>
    </row>
    <row r="880">
      <c r="A880" s="32"/>
      <c r="B880" s="32"/>
      <c r="C880" s="32"/>
      <c r="D880" s="32"/>
      <c r="E880" s="32"/>
      <c r="F880" s="32"/>
      <c r="G880" s="32"/>
    </row>
    <row r="881">
      <c r="A881" s="32"/>
      <c r="B881" s="32"/>
      <c r="C881" s="32"/>
      <c r="D881" s="32"/>
      <c r="E881" s="32"/>
      <c r="F881" s="32"/>
      <c r="G881" s="32"/>
    </row>
    <row r="882">
      <c r="A882" s="32"/>
      <c r="B882" s="32"/>
      <c r="C882" s="32"/>
      <c r="D882" s="32"/>
      <c r="E882" s="32"/>
      <c r="F882" s="32"/>
      <c r="G882" s="32"/>
    </row>
    <row r="883">
      <c r="A883" s="32"/>
      <c r="B883" s="32"/>
      <c r="C883" s="32"/>
      <c r="D883" s="32"/>
      <c r="E883" s="32"/>
      <c r="F883" s="32"/>
      <c r="G883" s="32"/>
    </row>
    <row r="884">
      <c r="A884" s="32"/>
      <c r="B884" s="32"/>
      <c r="C884" s="32"/>
      <c r="D884" s="32"/>
      <c r="E884" s="32"/>
      <c r="F884" s="32"/>
      <c r="G884" s="32"/>
    </row>
    <row r="885">
      <c r="A885" s="32"/>
      <c r="B885" s="32"/>
      <c r="C885" s="32"/>
      <c r="D885" s="32"/>
      <c r="E885" s="32"/>
      <c r="F885" s="32"/>
      <c r="G885" s="32"/>
    </row>
    <row r="886">
      <c r="A886" s="32"/>
      <c r="B886" s="32"/>
      <c r="C886" s="32"/>
      <c r="D886" s="32"/>
      <c r="E886" s="32"/>
      <c r="F886" s="32"/>
      <c r="G886" s="32"/>
    </row>
    <row r="887">
      <c r="A887" s="32"/>
      <c r="B887" s="32"/>
      <c r="C887" s="32"/>
      <c r="D887" s="32"/>
      <c r="E887" s="32"/>
      <c r="F887" s="32"/>
      <c r="G887" s="32"/>
    </row>
    <row r="888">
      <c r="A888" s="32"/>
      <c r="B888" s="32"/>
      <c r="C888" s="32"/>
      <c r="D888" s="32"/>
      <c r="E888" s="32"/>
      <c r="F888" s="32"/>
      <c r="G888" s="32"/>
    </row>
    <row r="889">
      <c r="A889" s="32"/>
      <c r="B889" s="32"/>
      <c r="C889" s="32"/>
      <c r="D889" s="32"/>
      <c r="E889" s="32"/>
      <c r="F889" s="32"/>
      <c r="G889" s="32"/>
    </row>
    <row r="890">
      <c r="A890" s="32"/>
      <c r="B890" s="32"/>
      <c r="C890" s="32"/>
      <c r="D890" s="32"/>
      <c r="E890" s="32"/>
      <c r="F890" s="32"/>
      <c r="G890" s="32"/>
    </row>
    <row r="891">
      <c r="A891" s="32"/>
      <c r="B891" s="32"/>
      <c r="C891" s="32"/>
      <c r="D891" s="32"/>
      <c r="E891" s="32"/>
      <c r="F891" s="32"/>
      <c r="G891" s="32"/>
    </row>
    <row r="892">
      <c r="A892" s="32"/>
      <c r="B892" s="32"/>
      <c r="C892" s="32"/>
      <c r="D892" s="32"/>
      <c r="E892" s="32"/>
      <c r="F892" s="32"/>
      <c r="G892" s="32"/>
    </row>
    <row r="893">
      <c r="A893" s="32"/>
      <c r="B893" s="32"/>
      <c r="C893" s="32"/>
      <c r="D893" s="32"/>
      <c r="E893" s="32"/>
      <c r="F893" s="32"/>
      <c r="G893" s="32"/>
    </row>
    <row r="894">
      <c r="A894" s="32"/>
      <c r="B894" s="32"/>
      <c r="C894" s="32"/>
      <c r="D894" s="32"/>
      <c r="E894" s="32"/>
      <c r="F894" s="32"/>
      <c r="G894" s="32"/>
    </row>
    <row r="895">
      <c r="A895" s="32"/>
      <c r="B895" s="32"/>
      <c r="C895" s="32"/>
      <c r="D895" s="32"/>
      <c r="E895" s="32"/>
      <c r="F895" s="32"/>
      <c r="G895" s="32"/>
    </row>
    <row r="896">
      <c r="A896" s="32"/>
      <c r="B896" s="32"/>
      <c r="C896" s="32"/>
      <c r="D896" s="32"/>
      <c r="E896" s="32"/>
      <c r="F896" s="32"/>
      <c r="G896" s="32"/>
    </row>
    <row r="897">
      <c r="A897" s="32"/>
      <c r="B897" s="32"/>
      <c r="C897" s="32"/>
      <c r="D897" s="32"/>
      <c r="E897" s="32"/>
      <c r="F897" s="32"/>
      <c r="G897" s="32"/>
    </row>
    <row r="898">
      <c r="A898" s="32"/>
      <c r="B898" s="32"/>
      <c r="C898" s="32"/>
      <c r="D898" s="32"/>
      <c r="E898" s="32"/>
      <c r="F898" s="32"/>
      <c r="G898" s="32"/>
    </row>
    <row r="899">
      <c r="A899" s="32"/>
      <c r="B899" s="32"/>
      <c r="C899" s="32"/>
      <c r="D899" s="32"/>
      <c r="E899" s="32"/>
      <c r="F899" s="32"/>
      <c r="G899" s="32"/>
    </row>
    <row r="900">
      <c r="A900" s="32"/>
      <c r="B900" s="32"/>
      <c r="C900" s="32"/>
      <c r="D900" s="32"/>
      <c r="E900" s="32"/>
      <c r="F900" s="32"/>
      <c r="G900" s="32"/>
    </row>
    <row r="901">
      <c r="A901" s="32"/>
      <c r="B901" s="32"/>
      <c r="C901" s="32"/>
      <c r="D901" s="32"/>
      <c r="E901" s="32"/>
      <c r="F901" s="32"/>
      <c r="G901" s="32"/>
    </row>
    <row r="902">
      <c r="A902" s="32"/>
      <c r="B902" s="32"/>
      <c r="C902" s="32"/>
      <c r="D902" s="32"/>
      <c r="E902" s="32"/>
      <c r="F902" s="32"/>
      <c r="G902" s="32"/>
    </row>
    <row r="903">
      <c r="A903" s="32"/>
      <c r="B903" s="32"/>
      <c r="C903" s="32"/>
      <c r="D903" s="32"/>
      <c r="E903" s="32"/>
      <c r="F903" s="32"/>
      <c r="G903" s="32"/>
    </row>
    <row r="904">
      <c r="A904" s="32"/>
      <c r="B904" s="32"/>
      <c r="C904" s="32"/>
      <c r="D904" s="32"/>
      <c r="E904" s="32"/>
      <c r="F904" s="32"/>
      <c r="G904" s="32"/>
    </row>
    <row r="905">
      <c r="A905" s="32"/>
      <c r="B905" s="32"/>
      <c r="C905" s="32"/>
      <c r="D905" s="32"/>
      <c r="E905" s="32"/>
      <c r="F905" s="32"/>
      <c r="G905" s="32"/>
    </row>
    <row r="906">
      <c r="A906" s="32"/>
      <c r="B906" s="32"/>
      <c r="C906" s="32"/>
      <c r="D906" s="32"/>
      <c r="E906" s="32"/>
      <c r="F906" s="32"/>
      <c r="G906" s="32"/>
    </row>
    <row r="907">
      <c r="A907" s="32"/>
      <c r="B907" s="32"/>
      <c r="C907" s="32"/>
      <c r="D907" s="32"/>
      <c r="E907" s="32"/>
      <c r="F907" s="32"/>
      <c r="G907" s="32"/>
    </row>
    <row r="908">
      <c r="A908" s="32"/>
      <c r="B908" s="32"/>
      <c r="C908" s="32"/>
      <c r="D908" s="32"/>
      <c r="E908" s="32"/>
      <c r="F908" s="32"/>
      <c r="G908" s="32"/>
    </row>
    <row r="909">
      <c r="A909" s="32"/>
      <c r="B909" s="32"/>
      <c r="C909" s="32"/>
      <c r="D909" s="32"/>
      <c r="E909" s="32"/>
      <c r="F909" s="32"/>
      <c r="G909" s="32"/>
    </row>
    <row r="910">
      <c r="A910" s="32"/>
      <c r="B910" s="32"/>
      <c r="C910" s="32"/>
      <c r="D910" s="32"/>
      <c r="E910" s="32"/>
      <c r="F910" s="32"/>
      <c r="G910" s="32"/>
    </row>
    <row r="911">
      <c r="A911" s="32"/>
      <c r="B911" s="32"/>
      <c r="C911" s="32"/>
      <c r="D911" s="32"/>
      <c r="E911" s="32"/>
      <c r="F911" s="32"/>
      <c r="G911" s="32"/>
    </row>
    <row r="912">
      <c r="A912" s="32"/>
      <c r="B912" s="32"/>
      <c r="C912" s="32"/>
      <c r="D912" s="32"/>
      <c r="E912" s="32"/>
      <c r="F912" s="32"/>
      <c r="G912" s="32"/>
    </row>
    <row r="913">
      <c r="A913" s="32"/>
      <c r="B913" s="32"/>
      <c r="C913" s="32"/>
      <c r="D913" s="32"/>
      <c r="E913" s="32"/>
      <c r="F913" s="32"/>
      <c r="G913" s="32"/>
    </row>
    <row r="914">
      <c r="A914" s="32"/>
      <c r="B914" s="32"/>
      <c r="C914" s="32"/>
      <c r="D914" s="32"/>
      <c r="E914" s="32"/>
      <c r="F914" s="32"/>
      <c r="G914" s="32"/>
    </row>
    <row r="915">
      <c r="A915" s="32"/>
      <c r="B915" s="32"/>
      <c r="C915" s="32"/>
      <c r="D915" s="32"/>
      <c r="E915" s="32"/>
      <c r="F915" s="32"/>
      <c r="G915" s="32"/>
    </row>
    <row r="916">
      <c r="A916" s="32"/>
      <c r="B916" s="32"/>
      <c r="C916" s="32"/>
      <c r="D916" s="32"/>
      <c r="E916" s="32"/>
      <c r="F916" s="32"/>
      <c r="G916" s="32"/>
    </row>
    <row r="917">
      <c r="A917" s="32"/>
      <c r="B917" s="32"/>
      <c r="C917" s="32"/>
      <c r="D917" s="32"/>
      <c r="E917" s="32"/>
      <c r="F917" s="32"/>
      <c r="G917" s="32"/>
    </row>
    <row r="918">
      <c r="A918" s="32"/>
      <c r="B918" s="32"/>
      <c r="C918" s="32"/>
      <c r="D918" s="32"/>
      <c r="E918" s="32"/>
      <c r="F918" s="32"/>
      <c r="G918" s="32"/>
    </row>
    <row r="919">
      <c r="A919" s="32"/>
      <c r="B919" s="32"/>
      <c r="C919" s="32"/>
      <c r="D919" s="32"/>
      <c r="E919" s="32"/>
      <c r="F919" s="32"/>
      <c r="G919" s="32"/>
    </row>
    <row r="920">
      <c r="A920" s="32"/>
      <c r="B920" s="32"/>
      <c r="C920" s="32"/>
      <c r="D920" s="32"/>
      <c r="E920" s="32"/>
      <c r="F920" s="32"/>
      <c r="G920" s="32"/>
    </row>
    <row r="921">
      <c r="A921" s="32"/>
      <c r="B921" s="32"/>
      <c r="C921" s="32"/>
      <c r="D921" s="32"/>
      <c r="E921" s="32"/>
      <c r="F921" s="32"/>
      <c r="G921" s="32"/>
    </row>
    <row r="922">
      <c r="A922" s="32"/>
      <c r="B922" s="32"/>
      <c r="C922" s="32"/>
      <c r="D922" s="32"/>
      <c r="E922" s="32"/>
      <c r="F922" s="32"/>
      <c r="G922" s="32"/>
    </row>
    <row r="923">
      <c r="A923" s="32"/>
      <c r="B923" s="32"/>
      <c r="C923" s="32"/>
      <c r="D923" s="32"/>
      <c r="E923" s="32"/>
      <c r="F923" s="32"/>
      <c r="G923" s="32"/>
    </row>
    <row r="924">
      <c r="A924" s="32"/>
      <c r="B924" s="32"/>
      <c r="C924" s="32"/>
      <c r="D924" s="32"/>
      <c r="E924" s="32"/>
      <c r="F924" s="32"/>
      <c r="G924" s="32"/>
    </row>
    <row r="925">
      <c r="A925" s="32"/>
      <c r="B925" s="32"/>
      <c r="C925" s="32"/>
      <c r="D925" s="32"/>
      <c r="E925" s="32"/>
      <c r="F925" s="32"/>
      <c r="G925" s="32"/>
    </row>
    <row r="926">
      <c r="A926" s="32"/>
      <c r="B926" s="32"/>
      <c r="C926" s="32"/>
      <c r="D926" s="32"/>
      <c r="E926" s="32"/>
      <c r="F926" s="32"/>
      <c r="G926" s="32"/>
    </row>
    <row r="927">
      <c r="A927" s="32"/>
      <c r="B927" s="32"/>
      <c r="C927" s="32"/>
      <c r="D927" s="32"/>
      <c r="E927" s="32"/>
      <c r="F927" s="32"/>
      <c r="G927" s="32"/>
    </row>
    <row r="928">
      <c r="A928" s="32"/>
      <c r="B928" s="32"/>
      <c r="C928" s="32"/>
      <c r="D928" s="32"/>
      <c r="E928" s="32"/>
      <c r="F928" s="32"/>
      <c r="G928" s="32"/>
    </row>
    <row r="929">
      <c r="A929" s="32"/>
      <c r="B929" s="32"/>
      <c r="C929" s="32"/>
      <c r="D929" s="32"/>
      <c r="E929" s="32"/>
      <c r="F929" s="32"/>
      <c r="G929" s="32"/>
    </row>
    <row r="930">
      <c r="A930" s="32"/>
      <c r="B930" s="32"/>
      <c r="C930" s="32"/>
      <c r="D930" s="32"/>
      <c r="E930" s="32"/>
      <c r="F930" s="32"/>
      <c r="G930" s="32"/>
    </row>
    <row r="931">
      <c r="A931" s="32"/>
      <c r="B931" s="32"/>
      <c r="C931" s="32"/>
      <c r="D931" s="32"/>
      <c r="E931" s="32"/>
      <c r="F931" s="32"/>
      <c r="G931" s="32"/>
    </row>
    <row r="932">
      <c r="A932" s="32"/>
      <c r="B932" s="32"/>
      <c r="C932" s="32"/>
      <c r="D932" s="32"/>
      <c r="E932" s="32"/>
      <c r="F932" s="32"/>
      <c r="G932" s="32"/>
    </row>
    <row r="933">
      <c r="A933" s="32"/>
      <c r="B933" s="32"/>
      <c r="C933" s="32"/>
      <c r="D933" s="32"/>
      <c r="E933" s="32"/>
      <c r="F933" s="32"/>
      <c r="G933" s="32"/>
    </row>
    <row r="934">
      <c r="A934" s="32"/>
      <c r="B934" s="32"/>
      <c r="C934" s="32"/>
      <c r="D934" s="32"/>
      <c r="E934" s="32"/>
      <c r="F934" s="32"/>
      <c r="G934" s="32"/>
    </row>
    <row r="935">
      <c r="A935" s="32"/>
      <c r="B935" s="32"/>
      <c r="C935" s="32"/>
      <c r="D935" s="32"/>
      <c r="E935" s="32"/>
      <c r="F935" s="32"/>
      <c r="G935" s="32"/>
    </row>
    <row r="936">
      <c r="A936" s="32"/>
      <c r="B936" s="32"/>
      <c r="C936" s="32"/>
      <c r="D936" s="32"/>
      <c r="E936" s="32"/>
      <c r="F936" s="32"/>
      <c r="G936" s="32"/>
    </row>
    <row r="937">
      <c r="A937" s="32"/>
      <c r="B937" s="32"/>
      <c r="C937" s="32"/>
      <c r="D937" s="32"/>
      <c r="E937" s="32"/>
      <c r="F937" s="32"/>
      <c r="G937" s="32"/>
    </row>
    <row r="938">
      <c r="A938" s="32"/>
      <c r="B938" s="32"/>
      <c r="C938" s="32"/>
      <c r="D938" s="32"/>
      <c r="E938" s="32"/>
      <c r="F938" s="32"/>
      <c r="G938" s="32"/>
    </row>
    <row r="939">
      <c r="A939" s="32"/>
      <c r="B939" s="32"/>
      <c r="C939" s="32"/>
      <c r="D939" s="32"/>
      <c r="E939" s="32"/>
      <c r="F939" s="32"/>
      <c r="G939" s="32"/>
    </row>
    <row r="940">
      <c r="A940" s="32"/>
      <c r="B940" s="32"/>
      <c r="C940" s="32"/>
      <c r="D940" s="32"/>
      <c r="E940" s="32"/>
      <c r="F940" s="32"/>
      <c r="G940" s="32"/>
    </row>
    <row r="941">
      <c r="A941" s="32"/>
      <c r="B941" s="32"/>
      <c r="C941" s="32"/>
      <c r="D941" s="32"/>
      <c r="E941" s="32"/>
      <c r="F941" s="32"/>
      <c r="G941" s="32"/>
    </row>
    <row r="942">
      <c r="A942" s="32"/>
      <c r="B942" s="32"/>
      <c r="C942" s="32"/>
      <c r="D942" s="32"/>
      <c r="E942" s="32"/>
      <c r="F942" s="32"/>
      <c r="G942" s="32"/>
    </row>
    <row r="943">
      <c r="A943" s="32"/>
      <c r="B943" s="32"/>
      <c r="C943" s="32"/>
      <c r="D943" s="32"/>
      <c r="E943" s="32"/>
      <c r="F943" s="32"/>
      <c r="G943" s="32"/>
    </row>
    <row r="944">
      <c r="A944" s="32"/>
      <c r="B944" s="32"/>
      <c r="C944" s="32"/>
      <c r="D944" s="32"/>
      <c r="E944" s="32"/>
      <c r="F944" s="32"/>
      <c r="G944" s="32"/>
    </row>
    <row r="945">
      <c r="A945" s="32"/>
      <c r="B945" s="32"/>
      <c r="C945" s="32"/>
      <c r="D945" s="32"/>
      <c r="E945" s="32"/>
      <c r="F945" s="32"/>
      <c r="G945" s="32"/>
    </row>
    <row r="946">
      <c r="A946" s="32"/>
      <c r="B946" s="32"/>
      <c r="C946" s="32"/>
      <c r="D946" s="32"/>
      <c r="E946" s="32"/>
      <c r="F946" s="32"/>
      <c r="G946" s="32"/>
    </row>
    <row r="947">
      <c r="A947" s="32"/>
      <c r="B947" s="32"/>
      <c r="C947" s="32"/>
      <c r="D947" s="32"/>
      <c r="E947" s="32"/>
      <c r="F947" s="32"/>
      <c r="G947" s="32"/>
    </row>
    <row r="948">
      <c r="A948" s="32"/>
      <c r="B948" s="32"/>
      <c r="C948" s="32"/>
      <c r="D948" s="32"/>
      <c r="E948" s="32"/>
      <c r="F948" s="32"/>
      <c r="G948" s="32"/>
    </row>
    <row r="949">
      <c r="A949" s="32"/>
      <c r="B949" s="32"/>
      <c r="C949" s="32"/>
      <c r="D949" s="32"/>
      <c r="E949" s="32"/>
      <c r="F949" s="32"/>
      <c r="G949" s="32"/>
    </row>
    <row r="950">
      <c r="A950" s="32"/>
      <c r="B950" s="32"/>
      <c r="C950" s="32"/>
      <c r="D950" s="32"/>
      <c r="E950" s="32"/>
      <c r="F950" s="32"/>
      <c r="G950" s="32"/>
    </row>
    <row r="951">
      <c r="A951" s="32"/>
      <c r="B951" s="32"/>
      <c r="C951" s="32"/>
      <c r="D951" s="32"/>
      <c r="E951" s="32"/>
      <c r="F951" s="32"/>
      <c r="G951" s="32"/>
    </row>
    <row r="952">
      <c r="A952" s="32"/>
      <c r="B952" s="32"/>
      <c r="C952" s="32"/>
      <c r="D952" s="32"/>
      <c r="E952" s="32"/>
      <c r="F952" s="32"/>
      <c r="G952" s="32"/>
    </row>
    <row r="953">
      <c r="A953" s="32"/>
      <c r="B953" s="32"/>
      <c r="C953" s="32"/>
      <c r="D953" s="32"/>
      <c r="E953" s="32"/>
      <c r="F953" s="32"/>
      <c r="G953" s="32"/>
    </row>
    <row r="954">
      <c r="A954" s="32"/>
      <c r="B954" s="32"/>
      <c r="C954" s="32"/>
      <c r="D954" s="32"/>
      <c r="E954" s="32"/>
      <c r="F954" s="32"/>
      <c r="G954" s="32"/>
    </row>
    <row r="955">
      <c r="A955" s="32"/>
      <c r="B955" s="32"/>
      <c r="C955" s="32"/>
      <c r="D955" s="32"/>
      <c r="E955" s="32"/>
      <c r="F955" s="32"/>
      <c r="G955" s="32"/>
    </row>
    <row r="956">
      <c r="A956" s="32"/>
      <c r="B956" s="32"/>
      <c r="C956" s="32"/>
      <c r="D956" s="32"/>
      <c r="E956" s="32"/>
      <c r="F956" s="32"/>
      <c r="G956" s="32"/>
    </row>
    <row r="957">
      <c r="A957" s="32"/>
      <c r="B957" s="32"/>
      <c r="C957" s="32"/>
      <c r="D957" s="32"/>
      <c r="E957" s="32"/>
      <c r="F957" s="32"/>
      <c r="G957" s="32"/>
    </row>
    <row r="958">
      <c r="A958" s="32"/>
      <c r="B958" s="32"/>
      <c r="C958" s="32"/>
      <c r="D958" s="32"/>
      <c r="E958" s="32"/>
      <c r="F958" s="32"/>
      <c r="G958" s="32"/>
    </row>
    <row r="959">
      <c r="A959" s="32"/>
      <c r="B959" s="32"/>
      <c r="C959" s="32"/>
      <c r="D959" s="32"/>
      <c r="E959" s="32"/>
      <c r="F959" s="32"/>
      <c r="G959" s="32"/>
    </row>
    <row r="960">
      <c r="A960" s="32"/>
      <c r="B960" s="32"/>
      <c r="C960" s="32"/>
      <c r="D960" s="32"/>
      <c r="E960" s="32"/>
      <c r="F960" s="32"/>
      <c r="G960" s="32"/>
    </row>
    <row r="961">
      <c r="A961" s="32"/>
      <c r="B961" s="32"/>
      <c r="C961" s="32"/>
      <c r="D961" s="32"/>
      <c r="E961" s="32"/>
      <c r="F961" s="32"/>
      <c r="G961" s="32"/>
    </row>
    <row r="962">
      <c r="A962" s="32"/>
      <c r="B962" s="32"/>
      <c r="C962" s="32"/>
      <c r="D962" s="32"/>
      <c r="E962" s="32"/>
      <c r="F962" s="32"/>
      <c r="G962" s="32"/>
    </row>
    <row r="963">
      <c r="A963" s="32"/>
      <c r="B963" s="32"/>
      <c r="C963" s="32"/>
      <c r="D963" s="32"/>
      <c r="E963" s="32"/>
      <c r="F963" s="32"/>
      <c r="G963" s="32"/>
    </row>
    <row r="964">
      <c r="A964" s="32"/>
      <c r="B964" s="32"/>
      <c r="C964" s="32"/>
      <c r="D964" s="32"/>
      <c r="E964" s="32"/>
      <c r="F964" s="32"/>
      <c r="G964" s="32"/>
    </row>
    <row r="965">
      <c r="A965" s="32"/>
      <c r="B965" s="32"/>
      <c r="C965" s="32"/>
      <c r="D965" s="32"/>
      <c r="E965" s="32"/>
      <c r="F965" s="32"/>
      <c r="G965" s="32"/>
    </row>
    <row r="966">
      <c r="A966" s="32"/>
      <c r="B966" s="32"/>
      <c r="C966" s="32"/>
      <c r="D966" s="32"/>
      <c r="E966" s="32"/>
      <c r="F966" s="32"/>
      <c r="G966" s="32"/>
    </row>
    <row r="967">
      <c r="A967" s="32"/>
      <c r="B967" s="32"/>
      <c r="C967" s="32"/>
      <c r="D967" s="32"/>
      <c r="E967" s="32"/>
      <c r="F967" s="32"/>
      <c r="G967" s="32"/>
    </row>
    <row r="968">
      <c r="A968" s="32"/>
      <c r="B968" s="32"/>
      <c r="C968" s="32"/>
      <c r="D968" s="32"/>
      <c r="E968" s="32"/>
      <c r="F968" s="32"/>
      <c r="G968" s="32"/>
    </row>
    <row r="969">
      <c r="A969" s="32"/>
      <c r="B969" s="32"/>
      <c r="C969" s="32"/>
      <c r="D969" s="32"/>
      <c r="E969" s="32"/>
      <c r="F969" s="32"/>
      <c r="G969" s="32"/>
    </row>
    <row r="970">
      <c r="A970" s="32"/>
      <c r="B970" s="32"/>
      <c r="C970" s="32"/>
      <c r="D970" s="32"/>
      <c r="E970" s="32"/>
      <c r="F970" s="32"/>
      <c r="G970" s="32"/>
    </row>
    <row r="971">
      <c r="A971" s="32"/>
      <c r="B971" s="32"/>
      <c r="C971" s="32"/>
      <c r="D971" s="32"/>
      <c r="E971" s="32"/>
      <c r="F971" s="32"/>
      <c r="G971" s="32"/>
    </row>
    <row r="972">
      <c r="A972" s="32"/>
      <c r="B972" s="32"/>
      <c r="C972" s="32"/>
      <c r="D972" s="32"/>
      <c r="E972" s="32"/>
      <c r="F972" s="32"/>
      <c r="G972" s="32"/>
    </row>
    <row r="973">
      <c r="A973" s="32"/>
      <c r="B973" s="32"/>
      <c r="C973" s="32"/>
      <c r="D973" s="32"/>
      <c r="E973" s="32"/>
      <c r="F973" s="32"/>
      <c r="G973" s="32"/>
    </row>
    <row r="974">
      <c r="A974" s="32"/>
      <c r="B974" s="32"/>
      <c r="C974" s="32"/>
      <c r="D974" s="32"/>
      <c r="E974" s="32"/>
      <c r="F974" s="32"/>
      <c r="G974" s="32"/>
    </row>
    <row r="975">
      <c r="A975" s="32"/>
      <c r="B975" s="32"/>
      <c r="C975" s="32"/>
      <c r="D975" s="32"/>
      <c r="E975" s="32"/>
      <c r="F975" s="32"/>
      <c r="G975" s="32"/>
    </row>
    <row r="976">
      <c r="A976" s="32"/>
      <c r="B976" s="32"/>
      <c r="C976" s="32"/>
      <c r="D976" s="32"/>
      <c r="E976" s="32"/>
      <c r="F976" s="32"/>
      <c r="G976" s="32"/>
    </row>
    <row r="977">
      <c r="A977" s="32"/>
      <c r="B977" s="32"/>
      <c r="C977" s="32"/>
      <c r="D977" s="32"/>
      <c r="E977" s="32"/>
      <c r="F977" s="32"/>
      <c r="G977" s="32"/>
    </row>
    <row r="978">
      <c r="A978" s="32"/>
      <c r="B978" s="32"/>
      <c r="C978" s="32"/>
      <c r="D978" s="32"/>
      <c r="E978" s="32"/>
      <c r="F978" s="32"/>
      <c r="G978" s="32"/>
    </row>
    <row r="979">
      <c r="A979" s="32"/>
      <c r="B979" s="32"/>
      <c r="C979" s="32"/>
      <c r="D979" s="32"/>
      <c r="E979" s="32"/>
      <c r="F979" s="32"/>
      <c r="G979" s="32"/>
    </row>
    <row r="980">
      <c r="A980" s="32"/>
      <c r="B980" s="32"/>
      <c r="C980" s="32"/>
      <c r="D980" s="32"/>
      <c r="E980" s="32"/>
      <c r="F980" s="32"/>
      <c r="G980" s="32"/>
    </row>
    <row r="981">
      <c r="A981" s="32"/>
      <c r="B981" s="32"/>
      <c r="C981" s="32"/>
      <c r="D981" s="32"/>
      <c r="E981" s="32"/>
      <c r="F981" s="32"/>
      <c r="G981" s="32"/>
    </row>
    <row r="982">
      <c r="A982" s="32"/>
      <c r="B982" s="32"/>
      <c r="C982" s="32"/>
      <c r="D982" s="32"/>
      <c r="E982" s="32"/>
      <c r="F982" s="32"/>
      <c r="G982" s="32"/>
    </row>
    <row r="983">
      <c r="A983" s="32"/>
      <c r="B983" s="32"/>
      <c r="C983" s="32"/>
      <c r="D983" s="32"/>
      <c r="E983" s="32"/>
      <c r="F983" s="32"/>
      <c r="G983" s="32"/>
    </row>
    <row r="984">
      <c r="A984" s="32"/>
      <c r="B984" s="32"/>
      <c r="C984" s="32"/>
      <c r="D984" s="32"/>
      <c r="E984" s="32"/>
      <c r="F984" s="32"/>
      <c r="G984" s="32"/>
    </row>
    <row r="985">
      <c r="A985" s="32"/>
      <c r="B985" s="32"/>
      <c r="C985" s="32"/>
      <c r="D985" s="32"/>
      <c r="E985" s="32"/>
      <c r="F985" s="32"/>
      <c r="G985" s="32"/>
    </row>
    <row r="986">
      <c r="A986" s="32"/>
      <c r="B986" s="32"/>
      <c r="C986" s="32"/>
      <c r="D986" s="32"/>
      <c r="E986" s="32"/>
      <c r="F986" s="32"/>
      <c r="G986" s="32"/>
    </row>
    <row r="987">
      <c r="A987" s="32"/>
      <c r="B987" s="32"/>
      <c r="C987" s="32"/>
      <c r="D987" s="32"/>
      <c r="E987" s="32"/>
      <c r="F987" s="32"/>
      <c r="G987" s="32"/>
    </row>
    <row r="988">
      <c r="A988" s="32"/>
      <c r="B988" s="32"/>
      <c r="C988" s="32"/>
      <c r="D988" s="32"/>
      <c r="E988" s="32"/>
      <c r="F988" s="32"/>
      <c r="G988" s="32"/>
    </row>
    <row r="989">
      <c r="A989" s="32"/>
      <c r="B989" s="32"/>
      <c r="C989" s="32"/>
      <c r="D989" s="32"/>
      <c r="E989" s="32"/>
      <c r="F989" s="32"/>
      <c r="G989" s="32"/>
    </row>
    <row r="990">
      <c r="A990" s="32"/>
      <c r="B990" s="32"/>
      <c r="C990" s="32"/>
      <c r="D990" s="32"/>
      <c r="E990" s="32"/>
      <c r="F990" s="32"/>
      <c r="G990" s="32"/>
    </row>
    <row r="991">
      <c r="A991" s="32"/>
      <c r="B991" s="32"/>
      <c r="C991" s="32"/>
      <c r="D991" s="32"/>
      <c r="E991" s="32"/>
      <c r="F991" s="32"/>
      <c r="G991" s="32"/>
    </row>
    <row r="992">
      <c r="A992" s="32"/>
      <c r="B992" s="32"/>
      <c r="C992" s="32"/>
      <c r="D992" s="32"/>
      <c r="E992" s="32"/>
      <c r="F992" s="32"/>
      <c r="G992" s="32"/>
    </row>
    <row r="993">
      <c r="A993" s="32"/>
      <c r="B993" s="32"/>
      <c r="C993" s="32"/>
      <c r="D993" s="32"/>
      <c r="E993" s="32"/>
      <c r="F993" s="32"/>
      <c r="G993" s="32"/>
    </row>
    <row r="994">
      <c r="A994" s="32"/>
      <c r="B994" s="32"/>
      <c r="C994" s="32"/>
      <c r="D994" s="32"/>
      <c r="E994" s="32"/>
      <c r="F994" s="32"/>
      <c r="G994" s="32"/>
    </row>
    <row r="995">
      <c r="A995" s="32"/>
      <c r="B995" s="32"/>
      <c r="C995" s="32"/>
      <c r="D995" s="32"/>
      <c r="E995" s="32"/>
      <c r="F995" s="32"/>
      <c r="G995" s="32"/>
    </row>
    <row r="996">
      <c r="A996" s="32"/>
      <c r="B996" s="32"/>
      <c r="C996" s="32"/>
      <c r="D996" s="32"/>
      <c r="E996" s="32"/>
      <c r="F996" s="32"/>
      <c r="G996" s="32"/>
    </row>
    <row r="997">
      <c r="A997" s="32"/>
      <c r="B997" s="32"/>
      <c r="C997" s="32"/>
      <c r="D997" s="32"/>
      <c r="E997" s="32"/>
      <c r="F997" s="32"/>
      <c r="G997" s="32"/>
    </row>
    <row r="998">
      <c r="A998" s="32"/>
      <c r="B998" s="32"/>
      <c r="C998" s="32"/>
      <c r="D998" s="32"/>
      <c r="E998" s="32"/>
      <c r="F998" s="32"/>
      <c r="G998" s="32"/>
    </row>
    <row r="999">
      <c r="A999" s="32"/>
      <c r="B999" s="32"/>
      <c r="C999" s="32"/>
      <c r="D999" s="32"/>
      <c r="E999" s="32"/>
      <c r="F999" s="32"/>
      <c r="G999" s="32"/>
    </row>
    <row r="1000">
      <c r="A1000" s="32"/>
      <c r="B1000" s="32"/>
      <c r="C1000" s="32"/>
      <c r="D1000" s="32"/>
      <c r="E1000" s="32"/>
      <c r="F1000" s="32"/>
      <c r="G1000" s="32"/>
    </row>
  </sheetData>
  <autoFilter ref="$A$1:$F$693">
    <filterColumn colId="2">
      <filters>
        <filter val="2022"/>
        <filter val="2021"/>
        <filter val="2020"/>
      </filters>
    </filterColumn>
  </autoFilter>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122" t="s">
        <v>375</v>
      </c>
    </row>
    <row r="2" hidden="1">
      <c r="A2" s="49" t="s">
        <v>3</v>
      </c>
      <c r="B2" s="23" t="s">
        <v>400</v>
      </c>
      <c r="C2" s="7">
        <v>2015.0</v>
      </c>
      <c r="D2" s="9" t="s">
        <v>6</v>
      </c>
      <c r="E2" s="9" t="s">
        <v>269</v>
      </c>
      <c r="F2" s="112">
        <v>32.1</v>
      </c>
    </row>
    <row r="3" hidden="1">
      <c r="A3" s="49" t="s">
        <v>3</v>
      </c>
      <c r="B3" s="23" t="s">
        <v>400</v>
      </c>
      <c r="C3" s="7">
        <v>2017.0</v>
      </c>
      <c r="D3" s="9" t="s">
        <v>6</v>
      </c>
      <c r="E3" s="9" t="s">
        <v>269</v>
      </c>
      <c r="F3" s="123">
        <v>29.0</v>
      </c>
    </row>
    <row r="4" hidden="1">
      <c r="A4" s="49" t="s">
        <v>3</v>
      </c>
      <c r="B4" s="23" t="s">
        <v>400</v>
      </c>
      <c r="C4" s="7">
        <v>2019.0</v>
      </c>
      <c r="D4" s="9" t="s">
        <v>6</v>
      </c>
      <c r="E4" s="9" t="s">
        <v>269</v>
      </c>
      <c r="F4" s="124">
        <v>32.4</v>
      </c>
    </row>
    <row r="5">
      <c r="A5" s="49" t="s">
        <v>3</v>
      </c>
      <c r="B5" s="23" t="s">
        <v>400</v>
      </c>
      <c r="C5" s="7">
        <v>2021.0</v>
      </c>
      <c r="D5" s="9" t="s">
        <v>6</v>
      </c>
      <c r="E5" s="9" t="s">
        <v>269</v>
      </c>
      <c r="F5" s="123">
        <v>54.5</v>
      </c>
    </row>
    <row r="6" hidden="1">
      <c r="A6" s="49" t="s">
        <v>4</v>
      </c>
      <c r="B6" s="23" t="s">
        <v>378</v>
      </c>
      <c r="C6" s="7">
        <v>2015.0</v>
      </c>
      <c r="D6" s="9" t="s">
        <v>6</v>
      </c>
      <c r="E6" s="9" t="s">
        <v>269</v>
      </c>
      <c r="F6" s="113">
        <v>32.5</v>
      </c>
    </row>
    <row r="7" hidden="1">
      <c r="A7" s="49" t="s">
        <v>4</v>
      </c>
      <c r="B7" s="23" t="s">
        <v>378</v>
      </c>
      <c r="C7" s="7">
        <v>2017.0</v>
      </c>
      <c r="D7" s="9" t="s">
        <v>6</v>
      </c>
      <c r="E7" s="9" t="s">
        <v>269</v>
      </c>
      <c r="F7" s="125">
        <v>31.0</v>
      </c>
    </row>
    <row r="8" hidden="1">
      <c r="A8" s="49" t="s">
        <v>4</v>
      </c>
      <c r="B8" s="23" t="s">
        <v>378</v>
      </c>
      <c r="C8" s="7">
        <v>2019.0</v>
      </c>
      <c r="D8" s="9" t="s">
        <v>6</v>
      </c>
      <c r="E8" s="9" t="s">
        <v>269</v>
      </c>
      <c r="F8" s="126">
        <v>33.7</v>
      </c>
    </row>
    <row r="9">
      <c r="A9" s="49" t="s">
        <v>4</v>
      </c>
      <c r="B9" s="23" t="s">
        <v>378</v>
      </c>
      <c r="C9" s="7">
        <v>2021.0</v>
      </c>
      <c r="D9" s="9" t="s">
        <v>6</v>
      </c>
      <c r="E9" s="9" t="s">
        <v>269</v>
      </c>
      <c r="F9" s="125">
        <v>41.3</v>
      </c>
    </row>
    <row r="10" hidden="1">
      <c r="A10" s="23" t="s">
        <v>5</v>
      </c>
      <c r="B10" s="23" t="s">
        <v>384</v>
      </c>
      <c r="C10" s="7">
        <v>2015.0</v>
      </c>
      <c r="D10" s="9" t="s">
        <v>6</v>
      </c>
      <c r="E10" s="9" t="s">
        <v>269</v>
      </c>
      <c r="F10" s="113">
        <v>30.3</v>
      </c>
    </row>
    <row r="11" hidden="1">
      <c r="A11" s="23" t="s">
        <v>5</v>
      </c>
      <c r="B11" s="23" t="s">
        <v>384</v>
      </c>
      <c r="C11" s="7">
        <v>2017.0</v>
      </c>
      <c r="D11" s="9" t="s">
        <v>6</v>
      </c>
      <c r="E11" s="9" t="s">
        <v>269</v>
      </c>
      <c r="F11" s="125">
        <v>28.6</v>
      </c>
    </row>
    <row r="12" hidden="1">
      <c r="A12" s="23" t="s">
        <v>5</v>
      </c>
      <c r="B12" s="23" t="s">
        <v>384</v>
      </c>
      <c r="C12" s="7">
        <v>2019.0</v>
      </c>
      <c r="D12" s="9" t="s">
        <v>6</v>
      </c>
      <c r="E12" s="9" t="s">
        <v>269</v>
      </c>
      <c r="F12" s="126">
        <v>27.7</v>
      </c>
    </row>
    <row r="13">
      <c r="A13" s="23" t="s">
        <v>5</v>
      </c>
      <c r="B13" s="23" t="s">
        <v>384</v>
      </c>
      <c r="C13" s="7">
        <v>2021.0</v>
      </c>
      <c r="D13" s="9" t="s">
        <v>6</v>
      </c>
      <c r="E13" s="9" t="s">
        <v>269</v>
      </c>
      <c r="F13" s="125">
        <v>45.7</v>
      </c>
    </row>
    <row r="14" hidden="1">
      <c r="A14" s="23" t="s">
        <v>6</v>
      </c>
      <c r="B14" s="23" t="s">
        <v>394</v>
      </c>
      <c r="C14" s="7">
        <v>2015.0</v>
      </c>
      <c r="D14" s="9" t="s">
        <v>6</v>
      </c>
      <c r="E14" s="9" t="s">
        <v>269</v>
      </c>
      <c r="F14" s="113">
        <v>30.6</v>
      </c>
    </row>
    <row r="15" hidden="1">
      <c r="A15" s="23" t="s">
        <v>6</v>
      </c>
      <c r="B15" s="23" t="s">
        <v>394</v>
      </c>
      <c r="C15" s="7">
        <v>2017.0</v>
      </c>
      <c r="D15" s="9" t="s">
        <v>6</v>
      </c>
      <c r="E15" s="9" t="s">
        <v>269</v>
      </c>
      <c r="F15" s="125">
        <v>25.2</v>
      </c>
    </row>
    <row r="16" hidden="1">
      <c r="A16" s="23" t="s">
        <v>6</v>
      </c>
      <c r="B16" s="23" t="s">
        <v>394</v>
      </c>
      <c r="C16" s="7">
        <v>2019.0</v>
      </c>
      <c r="D16" s="9" t="s">
        <v>6</v>
      </c>
      <c r="E16" s="9" t="s">
        <v>269</v>
      </c>
      <c r="F16" s="126">
        <v>24.0</v>
      </c>
    </row>
    <row r="17">
      <c r="A17" s="23" t="s">
        <v>6</v>
      </c>
      <c r="B17" s="23" t="s">
        <v>394</v>
      </c>
      <c r="C17" s="7">
        <v>2021.0</v>
      </c>
      <c r="D17" s="9" t="s">
        <v>6</v>
      </c>
      <c r="E17" s="9" t="s">
        <v>269</v>
      </c>
      <c r="F17" s="125">
        <v>44.8</v>
      </c>
    </row>
    <row r="18" hidden="1">
      <c r="A18" s="23" t="s">
        <v>7</v>
      </c>
      <c r="B18" s="23" t="s">
        <v>385</v>
      </c>
      <c r="C18" s="7">
        <v>2015.0</v>
      </c>
      <c r="D18" s="9" t="s">
        <v>6</v>
      </c>
      <c r="E18" s="9" t="s">
        <v>269</v>
      </c>
      <c r="F18" s="113">
        <v>29.4</v>
      </c>
    </row>
    <row r="19" hidden="1">
      <c r="A19" s="23" t="s">
        <v>7</v>
      </c>
      <c r="B19" s="23" t="s">
        <v>385</v>
      </c>
      <c r="C19" s="7">
        <v>2017.0</v>
      </c>
      <c r="D19" s="9" t="s">
        <v>6</v>
      </c>
      <c r="E19" s="9" t="s">
        <v>269</v>
      </c>
      <c r="F19" s="125">
        <v>28.1</v>
      </c>
    </row>
    <row r="20" hidden="1">
      <c r="A20" s="23" t="s">
        <v>7</v>
      </c>
      <c r="B20" s="23" t="s">
        <v>385</v>
      </c>
      <c r="C20" s="7">
        <v>2019.0</v>
      </c>
      <c r="D20" s="9" t="s">
        <v>6</v>
      </c>
      <c r="E20" s="9" t="s">
        <v>269</v>
      </c>
      <c r="F20" s="126">
        <v>31.7</v>
      </c>
    </row>
    <row r="21">
      <c r="A21" s="23" t="s">
        <v>7</v>
      </c>
      <c r="B21" s="23" t="s">
        <v>385</v>
      </c>
      <c r="C21" s="7">
        <v>2021.0</v>
      </c>
      <c r="D21" s="9" t="s">
        <v>6</v>
      </c>
      <c r="E21" s="9" t="s">
        <v>269</v>
      </c>
      <c r="F21" s="125">
        <v>61.5</v>
      </c>
    </row>
    <row r="22" hidden="1">
      <c r="A22" s="23" t="s">
        <v>8</v>
      </c>
      <c r="B22" s="23" t="s">
        <v>405</v>
      </c>
      <c r="C22" s="7">
        <v>2015.0</v>
      </c>
      <c r="D22" s="9" t="s">
        <v>6</v>
      </c>
      <c r="E22" s="9" t="s">
        <v>269</v>
      </c>
      <c r="F22" s="113">
        <v>26.5</v>
      </c>
    </row>
    <row r="23" hidden="1">
      <c r="A23" s="23" t="s">
        <v>8</v>
      </c>
      <c r="B23" s="23" t="s">
        <v>405</v>
      </c>
      <c r="C23" s="7">
        <v>2017.0</v>
      </c>
      <c r="D23" s="9" t="s">
        <v>6</v>
      </c>
      <c r="E23" s="9" t="s">
        <v>269</v>
      </c>
      <c r="F23" s="125">
        <v>22.0</v>
      </c>
    </row>
    <row r="24" hidden="1">
      <c r="A24" s="23" t="s">
        <v>8</v>
      </c>
      <c r="B24" s="23" t="s">
        <v>405</v>
      </c>
      <c r="C24" s="7">
        <v>2019.0</v>
      </c>
      <c r="D24" s="9" t="s">
        <v>6</v>
      </c>
      <c r="E24" s="9" t="s">
        <v>269</v>
      </c>
      <c r="F24" s="126">
        <v>33.4</v>
      </c>
    </row>
    <row r="25">
      <c r="A25" s="23" t="s">
        <v>8</v>
      </c>
      <c r="B25" s="23" t="s">
        <v>405</v>
      </c>
      <c r="C25" s="7">
        <v>2021.0</v>
      </c>
      <c r="D25" s="9" t="s">
        <v>6</v>
      </c>
      <c r="E25" s="9" t="s">
        <v>269</v>
      </c>
      <c r="F25" s="125">
        <v>49.9</v>
      </c>
    </row>
    <row r="26" hidden="1">
      <c r="A26" s="23" t="s">
        <v>9</v>
      </c>
      <c r="B26" s="23" t="s">
        <v>397</v>
      </c>
      <c r="C26" s="7">
        <v>2015.0</v>
      </c>
      <c r="D26" s="9" t="s">
        <v>6</v>
      </c>
      <c r="E26" s="9" t="s">
        <v>269</v>
      </c>
      <c r="F26" s="113">
        <v>28.3</v>
      </c>
    </row>
    <row r="27" hidden="1">
      <c r="A27" s="23" t="s">
        <v>9</v>
      </c>
      <c r="B27" s="23" t="s">
        <v>397</v>
      </c>
      <c r="C27" s="7">
        <v>2017.0</v>
      </c>
      <c r="D27" s="9" t="s">
        <v>6</v>
      </c>
      <c r="E27" s="9" t="s">
        <v>269</v>
      </c>
      <c r="F27" s="125">
        <v>26.4</v>
      </c>
    </row>
    <row r="28" hidden="1">
      <c r="A28" s="23" t="s">
        <v>9</v>
      </c>
      <c r="B28" s="23" t="s">
        <v>397</v>
      </c>
      <c r="C28" s="7">
        <v>2019.0</v>
      </c>
      <c r="D28" s="9" t="s">
        <v>6</v>
      </c>
      <c r="E28" s="9" t="s">
        <v>269</v>
      </c>
      <c r="F28" s="126">
        <v>31.6</v>
      </c>
    </row>
    <row r="29">
      <c r="A29" s="23" t="s">
        <v>9</v>
      </c>
      <c r="B29" s="23" t="s">
        <v>397</v>
      </c>
      <c r="C29" s="7">
        <v>2021.0</v>
      </c>
      <c r="D29" s="9" t="s">
        <v>6</v>
      </c>
      <c r="E29" s="9" t="s">
        <v>269</v>
      </c>
      <c r="F29" s="125">
        <v>47.4</v>
      </c>
    </row>
    <row r="30" hidden="1">
      <c r="A30" s="23" t="s">
        <v>10</v>
      </c>
      <c r="B30" s="23" t="s">
        <v>388</v>
      </c>
      <c r="C30" s="7">
        <v>2015.0</v>
      </c>
      <c r="D30" s="9" t="s">
        <v>6</v>
      </c>
      <c r="E30" s="9" t="s">
        <v>269</v>
      </c>
      <c r="F30" s="113">
        <v>29.0</v>
      </c>
    </row>
    <row r="31" hidden="1">
      <c r="A31" s="23" t="s">
        <v>10</v>
      </c>
      <c r="B31" s="23" t="s">
        <v>388</v>
      </c>
      <c r="C31" s="7">
        <v>2017.0</v>
      </c>
      <c r="D31" s="9" t="s">
        <v>6</v>
      </c>
      <c r="E31" s="9" t="s">
        <v>269</v>
      </c>
      <c r="F31" s="125">
        <v>23.9</v>
      </c>
    </row>
    <row r="32" hidden="1">
      <c r="A32" s="23" t="s">
        <v>10</v>
      </c>
      <c r="B32" s="23" t="s">
        <v>388</v>
      </c>
      <c r="C32" s="7">
        <v>2019.0</v>
      </c>
      <c r="D32" s="9" t="s">
        <v>6</v>
      </c>
      <c r="E32" s="9" t="s">
        <v>269</v>
      </c>
      <c r="F32" s="126">
        <v>29.9</v>
      </c>
    </row>
    <row r="33">
      <c r="A33" s="23" t="s">
        <v>10</v>
      </c>
      <c r="B33" s="23" t="s">
        <v>388</v>
      </c>
      <c r="C33" s="7">
        <v>2021.0</v>
      </c>
      <c r="D33" s="9" t="s">
        <v>6</v>
      </c>
      <c r="E33" s="9" t="s">
        <v>269</v>
      </c>
      <c r="F33" s="125">
        <v>38.7</v>
      </c>
    </row>
    <row r="34" hidden="1">
      <c r="A34" s="23" t="s">
        <v>11</v>
      </c>
      <c r="B34" s="23" t="s">
        <v>402</v>
      </c>
      <c r="C34" s="7">
        <v>2015.0</v>
      </c>
      <c r="D34" s="9" t="s">
        <v>6</v>
      </c>
      <c r="E34" s="9" t="s">
        <v>269</v>
      </c>
      <c r="F34" s="113">
        <v>29.3</v>
      </c>
    </row>
    <row r="35" hidden="1">
      <c r="A35" s="23" t="s">
        <v>11</v>
      </c>
      <c r="B35" s="23" t="s">
        <v>402</v>
      </c>
      <c r="C35" s="7">
        <v>2017.0</v>
      </c>
      <c r="D35" s="9" t="s">
        <v>6</v>
      </c>
      <c r="E35" s="9" t="s">
        <v>269</v>
      </c>
      <c r="F35" s="125">
        <v>20.1</v>
      </c>
    </row>
    <row r="36" hidden="1">
      <c r="A36" s="23" t="s">
        <v>11</v>
      </c>
      <c r="B36" s="23" t="s">
        <v>402</v>
      </c>
      <c r="C36" s="7">
        <v>2019.0</v>
      </c>
      <c r="D36" s="9" t="s">
        <v>6</v>
      </c>
      <c r="E36" s="9" t="s">
        <v>269</v>
      </c>
      <c r="F36" s="126">
        <v>26.3</v>
      </c>
    </row>
    <row r="37">
      <c r="A37" s="23" t="s">
        <v>11</v>
      </c>
      <c r="B37" s="23" t="s">
        <v>402</v>
      </c>
      <c r="C37" s="7">
        <v>2021.0</v>
      </c>
      <c r="D37" s="9" t="s">
        <v>6</v>
      </c>
      <c r="E37" s="9" t="s">
        <v>269</v>
      </c>
      <c r="F37" s="125">
        <v>46.6</v>
      </c>
    </row>
    <row r="38" hidden="1">
      <c r="A38" s="23" t="s">
        <v>12</v>
      </c>
      <c r="B38" s="23" t="s">
        <v>401</v>
      </c>
      <c r="C38" s="7">
        <v>2015.0</v>
      </c>
      <c r="D38" s="9" t="s">
        <v>6</v>
      </c>
      <c r="E38" s="9" t="s">
        <v>269</v>
      </c>
      <c r="F38" s="113">
        <v>49.2</v>
      </c>
    </row>
    <row r="39" hidden="1">
      <c r="A39" s="23" t="s">
        <v>12</v>
      </c>
      <c r="B39" s="23" t="s">
        <v>401</v>
      </c>
      <c r="C39" s="7">
        <v>2017.0</v>
      </c>
      <c r="D39" s="9" t="s">
        <v>6</v>
      </c>
      <c r="E39" s="9" t="s">
        <v>269</v>
      </c>
      <c r="F39" s="125">
        <v>37.0</v>
      </c>
    </row>
    <row r="40" hidden="1">
      <c r="A40" s="23" t="s">
        <v>12</v>
      </c>
      <c r="B40" s="23" t="s">
        <v>401</v>
      </c>
      <c r="C40" s="7">
        <v>2019.0</v>
      </c>
      <c r="D40" s="9" t="s">
        <v>6</v>
      </c>
      <c r="E40" s="9" t="s">
        <v>269</v>
      </c>
      <c r="F40" s="126">
        <v>41.7</v>
      </c>
    </row>
    <row r="41">
      <c r="A41" s="23" t="s">
        <v>12</v>
      </c>
      <c r="B41" s="23" t="s">
        <v>401</v>
      </c>
      <c r="C41" s="7">
        <v>2021.0</v>
      </c>
      <c r="D41" s="9" t="s">
        <v>6</v>
      </c>
      <c r="E41" s="9" t="s">
        <v>269</v>
      </c>
      <c r="F41" s="125">
        <v>67.1</v>
      </c>
    </row>
    <row r="42" hidden="1">
      <c r="A42" s="23" t="s">
        <v>13</v>
      </c>
      <c r="B42" s="23" t="s">
        <v>403</v>
      </c>
      <c r="C42" s="7">
        <v>2015.0</v>
      </c>
      <c r="D42" s="9" t="s">
        <v>6</v>
      </c>
      <c r="E42" s="9" t="s">
        <v>269</v>
      </c>
      <c r="F42" s="113">
        <v>25.6</v>
      </c>
    </row>
    <row r="43" hidden="1">
      <c r="A43" s="23" t="s">
        <v>13</v>
      </c>
      <c r="B43" s="23" t="s">
        <v>403</v>
      </c>
      <c r="C43" s="7">
        <v>2017.0</v>
      </c>
      <c r="D43" s="9" t="s">
        <v>6</v>
      </c>
      <c r="E43" s="9" t="s">
        <v>269</v>
      </c>
      <c r="F43" s="125">
        <v>20.9</v>
      </c>
    </row>
    <row r="44" hidden="1">
      <c r="A44" s="23" t="s">
        <v>13</v>
      </c>
      <c r="B44" s="23" t="s">
        <v>403</v>
      </c>
      <c r="C44" s="7">
        <v>2019.0</v>
      </c>
      <c r="D44" s="9" t="s">
        <v>6</v>
      </c>
      <c r="E44" s="9" t="s">
        <v>269</v>
      </c>
      <c r="F44" s="126">
        <v>25.7</v>
      </c>
    </row>
    <row r="45">
      <c r="A45" s="23" t="s">
        <v>13</v>
      </c>
      <c r="B45" s="23" t="s">
        <v>403</v>
      </c>
      <c r="C45" s="7">
        <v>2021.0</v>
      </c>
      <c r="D45" s="9" t="s">
        <v>6</v>
      </c>
      <c r="E45" s="9" t="s">
        <v>269</v>
      </c>
      <c r="F45" s="125">
        <v>43.1</v>
      </c>
    </row>
    <row r="46" hidden="1">
      <c r="A46" s="23" t="s">
        <v>14</v>
      </c>
      <c r="B46" s="23" t="s">
        <v>395</v>
      </c>
      <c r="C46" s="7">
        <v>2015.0</v>
      </c>
      <c r="D46" s="9" t="s">
        <v>6</v>
      </c>
      <c r="E46" s="9" t="s">
        <v>269</v>
      </c>
      <c r="F46" s="113">
        <v>21.8</v>
      </c>
    </row>
    <row r="47" hidden="1">
      <c r="A47" s="23" t="s">
        <v>14</v>
      </c>
      <c r="B47" s="23" t="s">
        <v>395</v>
      </c>
      <c r="C47" s="7">
        <v>2017.0</v>
      </c>
      <c r="D47" s="9" t="s">
        <v>6</v>
      </c>
      <c r="E47" s="9" t="s">
        <v>269</v>
      </c>
      <c r="F47" s="125">
        <v>18.1</v>
      </c>
    </row>
    <row r="48" hidden="1">
      <c r="A48" s="23" t="s">
        <v>14</v>
      </c>
      <c r="B48" s="23" t="s">
        <v>395</v>
      </c>
      <c r="C48" s="7">
        <v>2019.0</v>
      </c>
      <c r="D48" s="9" t="s">
        <v>6</v>
      </c>
      <c r="E48" s="9" t="s">
        <v>269</v>
      </c>
      <c r="F48" s="126">
        <v>29.2</v>
      </c>
    </row>
    <row r="49">
      <c r="A49" s="23" t="s">
        <v>14</v>
      </c>
      <c r="B49" s="23" t="s">
        <v>395</v>
      </c>
      <c r="C49" s="7">
        <v>2021.0</v>
      </c>
      <c r="D49" s="9" t="s">
        <v>6</v>
      </c>
      <c r="E49" s="9" t="s">
        <v>269</v>
      </c>
      <c r="F49" s="125">
        <v>43.1</v>
      </c>
    </row>
    <row r="50" hidden="1">
      <c r="A50" s="23" t="s">
        <v>15</v>
      </c>
      <c r="B50" s="23" t="s">
        <v>377</v>
      </c>
      <c r="C50" s="7">
        <v>2015.0</v>
      </c>
      <c r="D50" s="9" t="s">
        <v>6</v>
      </c>
      <c r="E50" s="9" t="s">
        <v>269</v>
      </c>
      <c r="F50" s="113">
        <v>20.3</v>
      </c>
    </row>
    <row r="51" hidden="1">
      <c r="A51" s="23" t="s">
        <v>15</v>
      </c>
      <c r="B51" s="23" t="s">
        <v>377</v>
      </c>
      <c r="C51" s="7">
        <v>2017.0</v>
      </c>
      <c r="D51" s="9" t="s">
        <v>6</v>
      </c>
      <c r="E51" s="9" t="s">
        <v>269</v>
      </c>
      <c r="F51" s="125">
        <v>20.6</v>
      </c>
    </row>
    <row r="52" hidden="1">
      <c r="A52" s="23" t="s">
        <v>15</v>
      </c>
      <c r="B52" s="23" t="s">
        <v>377</v>
      </c>
      <c r="C52" s="7">
        <v>2019.0</v>
      </c>
      <c r="D52" s="9" t="s">
        <v>6</v>
      </c>
      <c r="E52" s="9" t="s">
        <v>269</v>
      </c>
      <c r="F52" s="126">
        <v>22.0</v>
      </c>
    </row>
    <row r="53">
      <c r="A53" s="23" t="s">
        <v>15</v>
      </c>
      <c r="B53" s="23" t="s">
        <v>377</v>
      </c>
      <c r="C53" s="7">
        <v>2021.0</v>
      </c>
      <c r="D53" s="9" t="s">
        <v>6</v>
      </c>
      <c r="E53" s="9" t="s">
        <v>269</v>
      </c>
      <c r="F53" s="125">
        <v>50.2</v>
      </c>
    </row>
    <row r="54" hidden="1">
      <c r="A54" s="23" t="s">
        <v>16</v>
      </c>
      <c r="B54" s="23" t="s">
        <v>382</v>
      </c>
      <c r="C54" s="7">
        <v>2015.0</v>
      </c>
      <c r="D54" s="9" t="s">
        <v>6</v>
      </c>
      <c r="E54" s="9" t="s">
        <v>269</v>
      </c>
      <c r="F54" s="113">
        <v>37.1</v>
      </c>
    </row>
    <row r="55" hidden="1">
      <c r="A55" s="23" t="s">
        <v>16</v>
      </c>
      <c r="B55" s="23" t="s">
        <v>382</v>
      </c>
      <c r="C55" s="7">
        <v>2017.0</v>
      </c>
      <c r="D55" s="9" t="s">
        <v>6</v>
      </c>
      <c r="E55" s="9" t="s">
        <v>269</v>
      </c>
      <c r="F55" s="125">
        <v>28.6</v>
      </c>
    </row>
    <row r="56" hidden="1">
      <c r="A56" s="23" t="s">
        <v>16</v>
      </c>
      <c r="B56" s="23" t="s">
        <v>382</v>
      </c>
      <c r="C56" s="7">
        <v>2019.0</v>
      </c>
      <c r="D56" s="9" t="s">
        <v>6</v>
      </c>
      <c r="E56" s="9" t="s">
        <v>269</v>
      </c>
      <c r="F56" s="126">
        <v>25.7</v>
      </c>
    </row>
    <row r="57">
      <c r="A57" s="23" t="s">
        <v>16</v>
      </c>
      <c r="B57" s="23" t="s">
        <v>382</v>
      </c>
      <c r="C57" s="7">
        <v>2021.0</v>
      </c>
      <c r="D57" s="9" t="s">
        <v>6</v>
      </c>
      <c r="E57" s="9" t="s">
        <v>269</v>
      </c>
      <c r="F57" s="125">
        <v>58.3</v>
      </c>
    </row>
    <row r="58" hidden="1">
      <c r="A58" s="23" t="s">
        <v>17</v>
      </c>
      <c r="B58" s="23" t="s">
        <v>404</v>
      </c>
      <c r="C58" s="7">
        <v>2015.0</v>
      </c>
      <c r="D58" s="9" t="s">
        <v>6</v>
      </c>
      <c r="E58" s="9" t="s">
        <v>269</v>
      </c>
      <c r="F58" s="113">
        <v>35.4</v>
      </c>
    </row>
    <row r="59" hidden="1">
      <c r="A59" s="23" t="s">
        <v>17</v>
      </c>
      <c r="B59" s="23" t="s">
        <v>404</v>
      </c>
      <c r="C59" s="7">
        <v>2017.0</v>
      </c>
      <c r="D59" s="9" t="s">
        <v>6</v>
      </c>
      <c r="E59" s="9" t="s">
        <v>269</v>
      </c>
      <c r="F59" s="125">
        <v>33.3</v>
      </c>
    </row>
    <row r="60" hidden="1">
      <c r="A60" s="23" t="s">
        <v>17</v>
      </c>
      <c r="B60" s="23" t="s">
        <v>404</v>
      </c>
      <c r="C60" s="7">
        <v>2019.0</v>
      </c>
      <c r="D60" s="9" t="s">
        <v>6</v>
      </c>
      <c r="E60" s="9" t="s">
        <v>269</v>
      </c>
      <c r="F60" s="126">
        <v>32.1</v>
      </c>
    </row>
    <row r="61">
      <c r="A61" s="23" t="s">
        <v>17</v>
      </c>
      <c r="B61" s="23" t="s">
        <v>404</v>
      </c>
      <c r="C61" s="7">
        <v>2021.0</v>
      </c>
      <c r="D61" s="9" t="s">
        <v>6</v>
      </c>
      <c r="E61" s="9" t="s">
        <v>269</v>
      </c>
      <c r="F61" s="125">
        <v>50.6</v>
      </c>
    </row>
    <row r="62" hidden="1">
      <c r="A62" s="23" t="s">
        <v>18</v>
      </c>
      <c r="B62" s="23" t="s">
        <v>383</v>
      </c>
      <c r="C62" s="7">
        <v>2015.0</v>
      </c>
      <c r="D62" s="9" t="s">
        <v>6</v>
      </c>
      <c r="E62" s="9" t="s">
        <v>269</v>
      </c>
      <c r="F62" s="113">
        <v>25.1</v>
      </c>
    </row>
    <row r="63" hidden="1">
      <c r="A63" s="23" t="s">
        <v>18</v>
      </c>
      <c r="B63" s="23" t="s">
        <v>383</v>
      </c>
      <c r="C63" s="7">
        <v>2017.0</v>
      </c>
      <c r="D63" s="9" t="s">
        <v>6</v>
      </c>
      <c r="E63" s="9" t="s">
        <v>269</v>
      </c>
      <c r="F63" s="125">
        <v>32.3</v>
      </c>
    </row>
    <row r="64" hidden="1">
      <c r="A64" s="23" t="s">
        <v>18</v>
      </c>
      <c r="B64" s="23" t="s">
        <v>383</v>
      </c>
      <c r="C64" s="7">
        <v>2019.0</v>
      </c>
      <c r="D64" s="9" t="s">
        <v>6</v>
      </c>
      <c r="E64" s="9" t="s">
        <v>269</v>
      </c>
      <c r="F64" s="126">
        <v>34.4</v>
      </c>
    </row>
    <row r="65">
      <c r="A65" s="23" t="s">
        <v>18</v>
      </c>
      <c r="B65" s="23" t="s">
        <v>383</v>
      </c>
      <c r="C65" s="7">
        <v>2021.0</v>
      </c>
      <c r="D65" s="9" t="s">
        <v>6</v>
      </c>
      <c r="E65" s="9" t="s">
        <v>269</v>
      </c>
      <c r="F65" s="125">
        <v>64.3</v>
      </c>
    </row>
    <row r="66" hidden="1">
      <c r="A66" s="23" t="s">
        <v>19</v>
      </c>
      <c r="B66" s="23" t="s">
        <v>380</v>
      </c>
      <c r="C66" s="7">
        <v>2015.0</v>
      </c>
      <c r="D66" s="9" t="s">
        <v>6</v>
      </c>
      <c r="E66" s="9" t="s">
        <v>269</v>
      </c>
      <c r="F66" s="113">
        <v>27.8</v>
      </c>
    </row>
    <row r="67" hidden="1">
      <c r="A67" s="23" t="s">
        <v>19</v>
      </c>
      <c r="B67" s="23" t="s">
        <v>380</v>
      </c>
      <c r="C67" s="7">
        <v>2017.0</v>
      </c>
      <c r="D67" s="9" t="s">
        <v>6</v>
      </c>
      <c r="E67" s="9" t="s">
        <v>269</v>
      </c>
      <c r="F67" s="127">
        <v>27.6</v>
      </c>
    </row>
    <row r="68" hidden="1">
      <c r="A68" s="23" t="s">
        <v>19</v>
      </c>
      <c r="B68" s="23" t="s">
        <v>380</v>
      </c>
      <c r="C68" s="7">
        <v>2019.0</v>
      </c>
      <c r="D68" s="9" t="s">
        <v>6</v>
      </c>
      <c r="E68" s="9" t="s">
        <v>269</v>
      </c>
      <c r="F68" s="126">
        <v>30.4</v>
      </c>
    </row>
    <row r="69">
      <c r="A69" s="23" t="s">
        <v>19</v>
      </c>
      <c r="B69" s="23" t="s">
        <v>380</v>
      </c>
      <c r="C69" s="7">
        <v>2021.0</v>
      </c>
      <c r="D69" s="9" t="s">
        <v>6</v>
      </c>
      <c r="E69" s="9" t="s">
        <v>269</v>
      </c>
      <c r="F69" s="125">
        <v>54.1</v>
      </c>
    </row>
    <row r="70" hidden="1">
      <c r="A70" s="23" t="s">
        <v>20</v>
      </c>
      <c r="B70" s="23" t="s">
        <v>387</v>
      </c>
      <c r="C70" s="7">
        <v>2015.0</v>
      </c>
      <c r="D70" s="9" t="s">
        <v>6</v>
      </c>
      <c r="E70" s="9" t="s">
        <v>269</v>
      </c>
      <c r="F70" s="113">
        <v>32.0</v>
      </c>
    </row>
    <row r="71" hidden="1">
      <c r="A71" s="23" t="s">
        <v>20</v>
      </c>
      <c r="B71" s="23" t="s">
        <v>387</v>
      </c>
      <c r="C71" s="7">
        <v>2017.0</v>
      </c>
      <c r="D71" s="9" t="s">
        <v>6</v>
      </c>
      <c r="E71" s="9" t="s">
        <v>269</v>
      </c>
      <c r="F71" s="125">
        <v>25.4</v>
      </c>
    </row>
    <row r="72" hidden="1">
      <c r="A72" s="23" t="s">
        <v>20</v>
      </c>
      <c r="B72" s="23" t="s">
        <v>387</v>
      </c>
      <c r="C72" s="7">
        <v>2019.0</v>
      </c>
      <c r="D72" s="9" t="s">
        <v>6</v>
      </c>
      <c r="E72" s="9" t="s">
        <v>269</v>
      </c>
      <c r="F72" s="126">
        <v>30.9</v>
      </c>
    </row>
    <row r="73">
      <c r="A73" s="23" t="s">
        <v>20</v>
      </c>
      <c r="B73" s="23" t="s">
        <v>387</v>
      </c>
      <c r="C73" s="7">
        <v>2021.0</v>
      </c>
      <c r="D73" s="9" t="s">
        <v>6</v>
      </c>
      <c r="E73" s="9" t="s">
        <v>269</v>
      </c>
      <c r="F73" s="125">
        <v>50.9</v>
      </c>
    </row>
    <row r="74" hidden="1">
      <c r="A74" s="23" t="s">
        <v>21</v>
      </c>
      <c r="B74" s="23" t="s">
        <v>393</v>
      </c>
      <c r="C74" s="7">
        <v>2015.0</v>
      </c>
      <c r="D74" s="9" t="s">
        <v>6</v>
      </c>
      <c r="E74" s="9" t="s">
        <v>269</v>
      </c>
      <c r="F74" s="113">
        <v>34.2</v>
      </c>
    </row>
    <row r="75" hidden="1">
      <c r="A75" s="23" t="s">
        <v>21</v>
      </c>
      <c r="B75" s="23" t="s">
        <v>393</v>
      </c>
      <c r="C75" s="7">
        <v>2017.0</v>
      </c>
      <c r="D75" s="9" t="s">
        <v>6</v>
      </c>
      <c r="E75" s="9" t="s">
        <v>269</v>
      </c>
      <c r="F75" s="125">
        <v>28.9</v>
      </c>
    </row>
    <row r="76" hidden="1">
      <c r="A76" s="23" t="s">
        <v>21</v>
      </c>
      <c r="B76" s="23" t="s">
        <v>393</v>
      </c>
      <c r="C76" s="7">
        <v>2019.0</v>
      </c>
      <c r="D76" s="9" t="s">
        <v>6</v>
      </c>
      <c r="E76" s="9" t="s">
        <v>269</v>
      </c>
      <c r="F76" s="126">
        <v>27.3</v>
      </c>
    </row>
    <row r="77">
      <c r="A77" s="23" t="s">
        <v>21</v>
      </c>
      <c r="B77" s="23" t="s">
        <v>393</v>
      </c>
      <c r="C77" s="7">
        <v>2021.0</v>
      </c>
      <c r="D77" s="9" t="s">
        <v>6</v>
      </c>
      <c r="E77" s="9" t="s">
        <v>269</v>
      </c>
      <c r="F77" s="125">
        <v>56.8</v>
      </c>
    </row>
    <row r="78" hidden="1">
      <c r="A78" s="23" t="s">
        <v>22</v>
      </c>
      <c r="B78" s="23" t="s">
        <v>408</v>
      </c>
      <c r="C78" s="7">
        <v>2015.0</v>
      </c>
      <c r="D78" s="9" t="s">
        <v>6</v>
      </c>
      <c r="E78" s="9" t="s">
        <v>269</v>
      </c>
      <c r="F78" s="113">
        <v>29.1</v>
      </c>
    </row>
    <row r="79" hidden="1">
      <c r="A79" s="23" t="s">
        <v>22</v>
      </c>
      <c r="B79" s="23" t="s">
        <v>408</v>
      </c>
      <c r="C79" s="7">
        <v>2017.0</v>
      </c>
      <c r="D79" s="9" t="s">
        <v>6</v>
      </c>
      <c r="E79" s="9" t="s">
        <v>269</v>
      </c>
      <c r="F79" s="125">
        <v>28.1</v>
      </c>
    </row>
    <row r="80" hidden="1">
      <c r="A80" s="23" t="s">
        <v>22</v>
      </c>
      <c r="B80" s="23" t="s">
        <v>408</v>
      </c>
      <c r="C80" s="7">
        <v>2019.0</v>
      </c>
      <c r="D80" s="9" t="s">
        <v>6</v>
      </c>
      <c r="E80" s="9" t="s">
        <v>269</v>
      </c>
      <c r="F80" s="126">
        <v>30.0</v>
      </c>
    </row>
    <row r="81">
      <c r="A81" s="23" t="s">
        <v>22</v>
      </c>
      <c r="B81" s="23" t="s">
        <v>408</v>
      </c>
      <c r="C81" s="7">
        <v>2021.0</v>
      </c>
      <c r="D81" s="9" t="s">
        <v>6</v>
      </c>
      <c r="E81" s="9" t="s">
        <v>269</v>
      </c>
      <c r="F81" s="125">
        <v>46.7</v>
      </c>
    </row>
    <row r="82" hidden="1">
      <c r="A82" s="23" t="s">
        <v>23</v>
      </c>
      <c r="B82" s="23" t="s">
        <v>379</v>
      </c>
      <c r="C82" s="7">
        <v>2015.0</v>
      </c>
      <c r="D82" s="9" t="s">
        <v>6</v>
      </c>
      <c r="E82" s="9" t="s">
        <v>269</v>
      </c>
      <c r="F82" s="113">
        <v>37.9</v>
      </c>
    </row>
    <row r="83" hidden="1">
      <c r="A83" s="23" t="s">
        <v>23</v>
      </c>
      <c r="B83" s="23" t="s">
        <v>379</v>
      </c>
      <c r="C83" s="7">
        <v>2017.0</v>
      </c>
      <c r="D83" s="9" t="s">
        <v>6</v>
      </c>
      <c r="E83" s="9" t="s">
        <v>269</v>
      </c>
      <c r="F83" s="125">
        <v>26.9</v>
      </c>
    </row>
    <row r="84" hidden="1">
      <c r="A84" s="23" t="s">
        <v>23</v>
      </c>
      <c r="B84" s="23" t="s">
        <v>379</v>
      </c>
      <c r="C84" s="7">
        <v>2019.0</v>
      </c>
      <c r="D84" s="9" t="s">
        <v>6</v>
      </c>
      <c r="E84" s="9" t="s">
        <v>269</v>
      </c>
      <c r="F84" s="126">
        <v>33.5</v>
      </c>
    </row>
    <row r="85">
      <c r="A85" s="23" t="s">
        <v>23</v>
      </c>
      <c r="B85" s="23" t="s">
        <v>379</v>
      </c>
      <c r="C85" s="7">
        <v>2021.0</v>
      </c>
      <c r="D85" s="9" t="s">
        <v>6</v>
      </c>
      <c r="E85" s="9" t="s">
        <v>269</v>
      </c>
      <c r="F85" s="125">
        <v>53.3</v>
      </c>
    </row>
    <row r="86" hidden="1">
      <c r="A86" s="23" t="s">
        <v>24</v>
      </c>
      <c r="B86" s="23" t="s">
        <v>386</v>
      </c>
      <c r="C86" s="7">
        <v>2015.0</v>
      </c>
      <c r="D86" s="9" t="s">
        <v>6</v>
      </c>
      <c r="E86" s="9" t="s">
        <v>269</v>
      </c>
      <c r="F86" s="113">
        <v>32.6</v>
      </c>
    </row>
    <row r="87" hidden="1">
      <c r="A87" s="23" t="s">
        <v>24</v>
      </c>
      <c r="B87" s="23" t="s">
        <v>386</v>
      </c>
      <c r="C87" s="7">
        <v>2017.0</v>
      </c>
      <c r="D87" s="9" t="s">
        <v>6</v>
      </c>
      <c r="E87" s="9" t="s">
        <v>269</v>
      </c>
      <c r="F87" s="125">
        <v>28.0</v>
      </c>
    </row>
    <row r="88" hidden="1">
      <c r="A88" s="23" t="s">
        <v>24</v>
      </c>
      <c r="B88" s="23" t="s">
        <v>386</v>
      </c>
      <c r="C88" s="7">
        <v>2019.0</v>
      </c>
      <c r="D88" s="9" t="s">
        <v>6</v>
      </c>
      <c r="E88" s="9" t="s">
        <v>269</v>
      </c>
      <c r="F88" s="126">
        <v>36.3</v>
      </c>
    </row>
    <row r="89">
      <c r="A89" s="23" t="s">
        <v>24</v>
      </c>
      <c r="B89" s="23" t="s">
        <v>386</v>
      </c>
      <c r="C89" s="7">
        <v>2021.0</v>
      </c>
      <c r="D89" s="9" t="s">
        <v>6</v>
      </c>
      <c r="E89" s="9" t="s">
        <v>269</v>
      </c>
      <c r="F89" s="125">
        <v>60.8</v>
      </c>
    </row>
    <row r="90" hidden="1">
      <c r="A90" s="23" t="s">
        <v>25</v>
      </c>
      <c r="B90" s="23" t="s">
        <v>406</v>
      </c>
      <c r="C90" s="7">
        <v>2015.0</v>
      </c>
      <c r="D90" s="9" t="s">
        <v>6</v>
      </c>
      <c r="E90" s="9" t="s">
        <v>269</v>
      </c>
      <c r="F90" s="113">
        <v>46.2</v>
      </c>
    </row>
    <row r="91" hidden="1">
      <c r="A91" s="23" t="s">
        <v>25</v>
      </c>
      <c r="B91" s="23" t="s">
        <v>406</v>
      </c>
      <c r="C91" s="7">
        <v>2017.0</v>
      </c>
      <c r="D91" s="9" t="s">
        <v>6</v>
      </c>
      <c r="E91" s="9" t="s">
        <v>269</v>
      </c>
      <c r="F91" s="125">
        <v>40.9</v>
      </c>
    </row>
    <row r="92" hidden="1">
      <c r="A92" s="23" t="s">
        <v>25</v>
      </c>
      <c r="B92" s="23" t="s">
        <v>406</v>
      </c>
      <c r="C92" s="7">
        <v>2019.0</v>
      </c>
      <c r="D92" s="9" t="s">
        <v>6</v>
      </c>
      <c r="E92" s="9" t="s">
        <v>269</v>
      </c>
      <c r="F92" s="126">
        <v>41.3</v>
      </c>
    </row>
    <row r="93">
      <c r="A93" s="23" t="s">
        <v>25</v>
      </c>
      <c r="B93" s="23" t="s">
        <v>406</v>
      </c>
      <c r="C93" s="7">
        <v>2021.0</v>
      </c>
      <c r="D93" s="9" t="s">
        <v>6</v>
      </c>
      <c r="E93" s="9" t="s">
        <v>269</v>
      </c>
      <c r="F93" s="125">
        <v>63.0</v>
      </c>
    </row>
    <row r="94" hidden="1">
      <c r="A94" s="23" t="s">
        <v>26</v>
      </c>
      <c r="B94" s="23" t="s">
        <v>392</v>
      </c>
      <c r="C94" s="7">
        <v>2015.0</v>
      </c>
      <c r="D94" s="9" t="s">
        <v>6</v>
      </c>
      <c r="E94" s="9" t="s">
        <v>269</v>
      </c>
      <c r="F94" s="113">
        <v>32.2</v>
      </c>
    </row>
    <row r="95" hidden="1">
      <c r="A95" s="23" t="s">
        <v>26</v>
      </c>
      <c r="B95" s="23" t="s">
        <v>392</v>
      </c>
      <c r="C95" s="7">
        <v>2017.0</v>
      </c>
      <c r="D95" s="9" t="s">
        <v>6</v>
      </c>
      <c r="E95" s="9" t="s">
        <v>269</v>
      </c>
      <c r="F95" s="128">
        <v>27.6</v>
      </c>
    </row>
    <row r="96" hidden="1">
      <c r="A96" s="23" t="s">
        <v>26</v>
      </c>
      <c r="B96" s="23" t="s">
        <v>392</v>
      </c>
      <c r="C96" s="7">
        <v>2019.0</v>
      </c>
      <c r="D96" s="9" t="s">
        <v>6</v>
      </c>
      <c r="E96" s="9" t="s">
        <v>269</v>
      </c>
      <c r="F96" s="126">
        <v>33.7</v>
      </c>
    </row>
    <row r="97">
      <c r="A97" s="23" t="s">
        <v>26</v>
      </c>
      <c r="B97" s="23" t="s">
        <v>392</v>
      </c>
      <c r="C97" s="7">
        <v>2021.0</v>
      </c>
      <c r="D97" s="9" t="s">
        <v>6</v>
      </c>
      <c r="E97" s="9" t="s">
        <v>269</v>
      </c>
      <c r="F97" s="128">
        <v>49.7</v>
      </c>
    </row>
    <row r="98" hidden="1">
      <c r="A98" s="23" t="s">
        <v>27</v>
      </c>
      <c r="B98" s="23" t="s">
        <v>389</v>
      </c>
      <c r="C98" s="7">
        <v>2015.0</v>
      </c>
      <c r="D98" s="9" t="s">
        <v>6</v>
      </c>
      <c r="E98" s="9" t="s">
        <v>269</v>
      </c>
      <c r="F98" s="113">
        <v>30.6</v>
      </c>
    </row>
    <row r="99" hidden="1">
      <c r="A99" s="23" t="s">
        <v>27</v>
      </c>
      <c r="B99" s="23" t="s">
        <v>389</v>
      </c>
      <c r="C99" s="7">
        <v>2017.0</v>
      </c>
      <c r="D99" s="9" t="s">
        <v>6</v>
      </c>
      <c r="E99" s="9" t="s">
        <v>269</v>
      </c>
      <c r="F99" s="125">
        <v>27.4</v>
      </c>
    </row>
    <row r="100" hidden="1">
      <c r="A100" s="23" t="s">
        <v>27</v>
      </c>
      <c r="B100" s="23" t="s">
        <v>389</v>
      </c>
      <c r="C100" s="7">
        <v>2019.0</v>
      </c>
      <c r="D100" s="9" t="s">
        <v>6</v>
      </c>
      <c r="E100" s="9" t="s">
        <v>269</v>
      </c>
      <c r="F100" s="126">
        <v>29.3</v>
      </c>
    </row>
    <row r="101">
      <c r="A101" s="23" t="s">
        <v>27</v>
      </c>
      <c r="B101" s="23" t="s">
        <v>389</v>
      </c>
      <c r="C101" s="7">
        <v>2021.0</v>
      </c>
      <c r="D101" s="9" t="s">
        <v>6</v>
      </c>
      <c r="E101" s="9" t="s">
        <v>269</v>
      </c>
      <c r="F101" s="125">
        <v>42.3</v>
      </c>
    </row>
    <row r="102" hidden="1">
      <c r="A102" s="23" t="s">
        <v>28</v>
      </c>
      <c r="B102" s="23" t="s">
        <v>391</v>
      </c>
      <c r="C102" s="7">
        <v>2015.0</v>
      </c>
      <c r="D102" s="9" t="s">
        <v>6</v>
      </c>
      <c r="E102" s="9" t="s">
        <v>269</v>
      </c>
      <c r="F102" s="113">
        <v>34.2</v>
      </c>
    </row>
    <row r="103" hidden="1">
      <c r="A103" s="23" t="s">
        <v>28</v>
      </c>
      <c r="B103" s="23" t="s">
        <v>391</v>
      </c>
      <c r="C103" s="7">
        <v>2017.0</v>
      </c>
      <c r="D103" s="9" t="s">
        <v>6</v>
      </c>
      <c r="E103" s="9" t="s">
        <v>269</v>
      </c>
      <c r="F103" s="128">
        <v>28.2</v>
      </c>
    </row>
    <row r="104" hidden="1">
      <c r="A104" s="23" t="s">
        <v>28</v>
      </c>
      <c r="B104" s="23" t="s">
        <v>391</v>
      </c>
      <c r="C104" s="7">
        <v>2019.0</v>
      </c>
      <c r="D104" s="9" t="s">
        <v>6</v>
      </c>
      <c r="E104" s="9" t="s">
        <v>269</v>
      </c>
      <c r="F104" s="126">
        <v>25.5</v>
      </c>
    </row>
    <row r="105">
      <c r="A105" s="23" t="s">
        <v>28</v>
      </c>
      <c r="B105" s="23" t="s">
        <v>391</v>
      </c>
      <c r="C105" s="7">
        <v>2021.0</v>
      </c>
      <c r="D105" s="9" t="s">
        <v>6</v>
      </c>
      <c r="E105" s="9" t="s">
        <v>269</v>
      </c>
      <c r="F105" s="125">
        <v>50.0</v>
      </c>
    </row>
    <row r="106" hidden="1">
      <c r="A106" s="23" t="s">
        <v>29</v>
      </c>
      <c r="B106" s="23" t="s">
        <v>396</v>
      </c>
      <c r="C106" s="7">
        <v>2015.0</v>
      </c>
      <c r="D106" s="9" t="s">
        <v>6</v>
      </c>
      <c r="E106" s="9" t="s">
        <v>269</v>
      </c>
      <c r="F106" s="113">
        <v>28.0</v>
      </c>
    </row>
    <row r="107" hidden="1">
      <c r="A107" s="23" t="s">
        <v>29</v>
      </c>
      <c r="B107" s="23" t="s">
        <v>396</v>
      </c>
      <c r="C107" s="7">
        <v>2017.0</v>
      </c>
      <c r="D107" s="9" t="s">
        <v>6</v>
      </c>
      <c r="E107" s="9" t="s">
        <v>269</v>
      </c>
      <c r="F107" s="125">
        <v>25.5</v>
      </c>
    </row>
    <row r="108" hidden="1">
      <c r="A108" s="23" t="s">
        <v>29</v>
      </c>
      <c r="B108" s="23" t="s">
        <v>396</v>
      </c>
      <c r="C108" s="7">
        <v>2019.0</v>
      </c>
      <c r="D108" s="9" t="s">
        <v>6</v>
      </c>
      <c r="E108" s="9" t="s">
        <v>269</v>
      </c>
      <c r="F108" s="126">
        <v>26.9</v>
      </c>
    </row>
    <row r="109">
      <c r="A109" s="23" t="s">
        <v>29</v>
      </c>
      <c r="B109" s="23" t="s">
        <v>396</v>
      </c>
      <c r="C109" s="7">
        <v>2021.0</v>
      </c>
      <c r="D109" s="9" t="s">
        <v>6</v>
      </c>
      <c r="E109" s="9" t="s">
        <v>269</v>
      </c>
      <c r="F109" s="125">
        <v>50.0</v>
      </c>
    </row>
    <row r="110" hidden="1">
      <c r="A110" s="23" t="s">
        <v>30</v>
      </c>
      <c r="B110" s="23" t="s">
        <v>376</v>
      </c>
      <c r="C110" s="7">
        <v>2015.0</v>
      </c>
      <c r="D110" s="9" t="s">
        <v>6</v>
      </c>
      <c r="E110" s="9" t="s">
        <v>269</v>
      </c>
      <c r="F110" s="113">
        <v>37.3</v>
      </c>
    </row>
    <row r="111" hidden="1">
      <c r="A111" s="23" t="s">
        <v>30</v>
      </c>
      <c r="B111" s="23" t="s">
        <v>376</v>
      </c>
      <c r="C111" s="7">
        <v>2017.0</v>
      </c>
      <c r="D111" s="9" t="s">
        <v>6</v>
      </c>
      <c r="E111" s="9" t="s">
        <v>269</v>
      </c>
      <c r="F111" s="125">
        <v>28.1</v>
      </c>
    </row>
    <row r="112" hidden="1">
      <c r="A112" s="23" t="s">
        <v>30</v>
      </c>
      <c r="B112" s="23" t="s">
        <v>376</v>
      </c>
      <c r="C112" s="7">
        <v>2019.0</v>
      </c>
      <c r="D112" s="9" t="s">
        <v>6</v>
      </c>
      <c r="E112" s="9" t="s">
        <v>269</v>
      </c>
      <c r="F112" s="126">
        <v>30.1</v>
      </c>
    </row>
    <row r="113">
      <c r="A113" s="23" t="s">
        <v>30</v>
      </c>
      <c r="B113" s="23" t="s">
        <v>376</v>
      </c>
      <c r="C113" s="7">
        <v>2021.0</v>
      </c>
      <c r="D113" s="9" t="s">
        <v>6</v>
      </c>
      <c r="E113" s="9" t="s">
        <v>269</v>
      </c>
      <c r="F113" s="125">
        <v>54.4</v>
      </c>
    </row>
    <row r="114" hidden="1">
      <c r="A114" s="23" t="s">
        <v>31</v>
      </c>
      <c r="B114" s="23" t="s">
        <v>407</v>
      </c>
      <c r="C114" s="7">
        <v>2015.0</v>
      </c>
      <c r="D114" s="9" t="s">
        <v>6</v>
      </c>
      <c r="E114" s="9" t="s">
        <v>269</v>
      </c>
      <c r="F114" s="113">
        <v>18.8</v>
      </c>
    </row>
    <row r="115" hidden="1">
      <c r="A115" s="23" t="s">
        <v>31</v>
      </c>
      <c r="B115" s="23" t="s">
        <v>407</v>
      </c>
      <c r="C115" s="7">
        <v>2017.0</v>
      </c>
      <c r="D115" s="9" t="s">
        <v>6</v>
      </c>
      <c r="E115" s="9" t="s">
        <v>269</v>
      </c>
      <c r="F115" s="125">
        <v>22.6</v>
      </c>
    </row>
    <row r="116" hidden="1">
      <c r="A116" s="23" t="s">
        <v>31</v>
      </c>
      <c r="B116" s="23" t="s">
        <v>407</v>
      </c>
      <c r="C116" s="7">
        <v>2019.0</v>
      </c>
      <c r="D116" s="9" t="s">
        <v>6</v>
      </c>
      <c r="E116" s="9" t="s">
        <v>269</v>
      </c>
      <c r="F116" s="126">
        <v>21.8</v>
      </c>
    </row>
    <row r="117">
      <c r="A117" s="23" t="s">
        <v>31</v>
      </c>
      <c r="B117" s="23" t="s">
        <v>407</v>
      </c>
      <c r="C117" s="7">
        <v>2021.0</v>
      </c>
      <c r="D117" s="9" t="s">
        <v>6</v>
      </c>
      <c r="E117" s="9" t="s">
        <v>269</v>
      </c>
      <c r="F117" s="125">
        <v>48.6</v>
      </c>
    </row>
    <row r="118" hidden="1">
      <c r="A118" s="23" t="s">
        <v>32</v>
      </c>
      <c r="B118" s="23" t="s">
        <v>381</v>
      </c>
      <c r="C118" s="7">
        <v>2015.0</v>
      </c>
      <c r="D118" s="9" t="s">
        <v>6</v>
      </c>
      <c r="E118" s="9" t="s">
        <v>269</v>
      </c>
      <c r="F118" s="113">
        <v>21.7</v>
      </c>
    </row>
    <row r="119" hidden="1">
      <c r="A119" s="23" t="s">
        <v>32</v>
      </c>
      <c r="B119" s="23" t="s">
        <v>381</v>
      </c>
      <c r="C119" s="7">
        <v>2017.0</v>
      </c>
      <c r="D119" s="9" t="s">
        <v>6</v>
      </c>
      <c r="E119" s="9" t="s">
        <v>269</v>
      </c>
      <c r="F119" s="125">
        <v>22.9</v>
      </c>
    </row>
    <row r="120" hidden="1">
      <c r="A120" s="23" t="s">
        <v>32</v>
      </c>
      <c r="B120" s="23" t="s">
        <v>381</v>
      </c>
      <c r="C120" s="7">
        <v>2019.0</v>
      </c>
      <c r="D120" s="9" t="s">
        <v>6</v>
      </c>
      <c r="E120" s="9" t="s">
        <v>269</v>
      </c>
      <c r="F120" s="126">
        <v>25.7</v>
      </c>
    </row>
    <row r="121">
      <c r="A121" s="23" t="s">
        <v>32</v>
      </c>
      <c r="B121" s="23" t="s">
        <v>381</v>
      </c>
      <c r="C121" s="7">
        <v>2021.0</v>
      </c>
      <c r="D121" s="9" t="s">
        <v>6</v>
      </c>
      <c r="E121" s="9" t="s">
        <v>269</v>
      </c>
      <c r="F121" s="125">
        <v>39.7</v>
      </c>
    </row>
    <row r="122" hidden="1">
      <c r="A122" s="23" t="s">
        <v>33</v>
      </c>
      <c r="B122" s="23" t="s">
        <v>390</v>
      </c>
      <c r="C122" s="7">
        <v>2015.0</v>
      </c>
      <c r="D122" s="9" t="s">
        <v>6</v>
      </c>
      <c r="E122" s="9" t="s">
        <v>269</v>
      </c>
      <c r="F122" s="113">
        <v>31.7</v>
      </c>
    </row>
    <row r="123" hidden="1">
      <c r="A123" s="23" t="s">
        <v>33</v>
      </c>
      <c r="B123" s="23" t="s">
        <v>390</v>
      </c>
      <c r="C123" s="7">
        <v>2017.0</v>
      </c>
      <c r="D123" s="9" t="s">
        <v>6</v>
      </c>
      <c r="E123" s="9" t="s">
        <v>269</v>
      </c>
      <c r="F123" s="125">
        <v>22.5</v>
      </c>
    </row>
    <row r="124" hidden="1">
      <c r="A124" s="23" t="s">
        <v>33</v>
      </c>
      <c r="B124" s="23" t="s">
        <v>390</v>
      </c>
      <c r="C124" s="7">
        <v>2019.0</v>
      </c>
      <c r="D124" s="9" t="s">
        <v>6</v>
      </c>
      <c r="E124" s="9" t="s">
        <v>269</v>
      </c>
      <c r="F124" s="126">
        <v>30.0</v>
      </c>
    </row>
    <row r="125">
      <c r="A125" s="23" t="s">
        <v>33</v>
      </c>
      <c r="B125" s="23" t="s">
        <v>390</v>
      </c>
      <c r="C125" s="7">
        <v>2021.0</v>
      </c>
      <c r="D125" s="9" t="s">
        <v>6</v>
      </c>
      <c r="E125" s="9" t="s">
        <v>269</v>
      </c>
      <c r="F125" s="125">
        <v>48.8</v>
      </c>
    </row>
    <row r="126" hidden="1">
      <c r="A126" s="23" t="s">
        <v>34</v>
      </c>
      <c r="B126" s="23" t="s">
        <v>398</v>
      </c>
      <c r="C126" s="7">
        <v>2015.0</v>
      </c>
      <c r="D126" s="9" t="s">
        <v>6</v>
      </c>
      <c r="E126" s="9" t="s">
        <v>269</v>
      </c>
      <c r="F126" s="113">
        <v>35.1</v>
      </c>
    </row>
    <row r="127" hidden="1">
      <c r="A127" s="23" t="s">
        <v>34</v>
      </c>
      <c r="B127" s="23" t="s">
        <v>398</v>
      </c>
      <c r="C127" s="7">
        <v>2017.0</v>
      </c>
      <c r="D127" s="9" t="s">
        <v>6</v>
      </c>
      <c r="E127" s="9" t="s">
        <v>269</v>
      </c>
      <c r="F127" s="125">
        <v>34.4</v>
      </c>
    </row>
    <row r="128" hidden="1">
      <c r="A128" s="23" t="s">
        <v>34</v>
      </c>
      <c r="B128" s="23" t="s">
        <v>398</v>
      </c>
      <c r="C128" s="7">
        <v>2019.0</v>
      </c>
      <c r="D128" s="9" t="s">
        <v>6</v>
      </c>
      <c r="E128" s="9" t="s">
        <v>269</v>
      </c>
      <c r="F128" s="126">
        <v>40.0</v>
      </c>
    </row>
    <row r="129">
      <c r="A129" s="23" t="s">
        <v>34</v>
      </c>
      <c r="B129" s="23" t="s">
        <v>398</v>
      </c>
      <c r="C129" s="7">
        <v>2021.0</v>
      </c>
      <c r="D129" s="9" t="s">
        <v>6</v>
      </c>
      <c r="E129" s="9" t="s">
        <v>269</v>
      </c>
      <c r="F129" s="125">
        <v>51.2</v>
      </c>
    </row>
    <row r="130" hidden="1">
      <c r="A130" s="23" t="s">
        <v>35</v>
      </c>
      <c r="B130" s="23" t="s">
        <v>399</v>
      </c>
      <c r="C130" s="7">
        <v>2015.0</v>
      </c>
      <c r="D130" s="9" t="s">
        <v>6</v>
      </c>
      <c r="E130" s="9" t="s">
        <v>269</v>
      </c>
      <c r="F130" s="113">
        <v>30.7</v>
      </c>
    </row>
    <row r="131" hidden="1">
      <c r="A131" s="23" t="s">
        <v>35</v>
      </c>
      <c r="B131" s="23" t="s">
        <v>399</v>
      </c>
      <c r="C131" s="7">
        <v>2017.0</v>
      </c>
      <c r="D131" s="9" t="s">
        <v>6</v>
      </c>
      <c r="E131" s="9" t="s">
        <v>269</v>
      </c>
      <c r="F131" s="125">
        <v>25.4</v>
      </c>
    </row>
    <row r="132" hidden="1">
      <c r="A132" s="23" t="s">
        <v>35</v>
      </c>
      <c r="B132" s="23" t="s">
        <v>399</v>
      </c>
      <c r="C132" s="7">
        <v>2019.0</v>
      </c>
      <c r="D132" s="9" t="s">
        <v>6</v>
      </c>
      <c r="E132" s="9" t="s">
        <v>269</v>
      </c>
      <c r="F132" s="129">
        <v>25.8</v>
      </c>
    </row>
    <row r="133">
      <c r="A133" s="23" t="s">
        <v>35</v>
      </c>
      <c r="B133" s="23" t="s">
        <v>399</v>
      </c>
      <c r="C133" s="7">
        <v>2021.0</v>
      </c>
      <c r="D133" s="9" t="s">
        <v>6</v>
      </c>
      <c r="E133" s="9" t="s">
        <v>269</v>
      </c>
      <c r="F133" s="127">
        <v>49.5</v>
      </c>
    </row>
    <row r="134">
      <c r="A134" s="23"/>
      <c r="B134" s="23"/>
      <c r="F134" s="130"/>
    </row>
    <row r="135">
      <c r="A135" s="23"/>
      <c r="B135" s="23"/>
      <c r="F135" s="130"/>
    </row>
    <row r="136">
      <c r="A136" s="23"/>
      <c r="B136" s="23"/>
      <c r="F136" s="130"/>
    </row>
    <row r="137">
      <c r="A137" s="23"/>
      <c r="B137" s="23"/>
      <c r="F137" s="130"/>
    </row>
    <row r="138">
      <c r="A138" s="23"/>
      <c r="B138" s="23"/>
      <c r="F138" s="130"/>
    </row>
    <row r="139">
      <c r="A139" s="23"/>
      <c r="B139" s="23"/>
      <c r="F139" s="130"/>
    </row>
    <row r="140">
      <c r="A140" s="23"/>
      <c r="B140" s="23"/>
      <c r="F140" s="130"/>
    </row>
    <row r="141">
      <c r="A141" s="23"/>
      <c r="B141" s="23"/>
      <c r="F141" s="130"/>
    </row>
    <row r="142">
      <c r="A142" s="23"/>
      <c r="B142" s="23"/>
      <c r="F142" s="130"/>
    </row>
    <row r="143">
      <c r="A143" s="23"/>
      <c r="B143" s="23"/>
      <c r="F143" s="130"/>
    </row>
    <row r="144">
      <c r="A144" s="23"/>
      <c r="B144" s="23"/>
      <c r="F144" s="130"/>
    </row>
    <row r="145">
      <c r="A145" s="23"/>
      <c r="B145" s="23"/>
      <c r="F145" s="130"/>
    </row>
    <row r="146">
      <c r="A146" s="23"/>
      <c r="B146" s="23"/>
      <c r="F146" s="130"/>
    </row>
    <row r="147">
      <c r="A147" s="23"/>
      <c r="B147" s="23"/>
      <c r="F147" s="130"/>
    </row>
    <row r="148">
      <c r="A148" s="23"/>
      <c r="B148" s="23"/>
      <c r="F148" s="130"/>
    </row>
    <row r="149">
      <c r="A149" s="23"/>
      <c r="B149" s="23"/>
      <c r="F149" s="130"/>
    </row>
    <row r="150">
      <c r="A150" s="23"/>
      <c r="B150" s="23"/>
      <c r="F150" s="130"/>
    </row>
    <row r="151">
      <c r="A151" s="23"/>
      <c r="B151" s="23"/>
      <c r="F151" s="130"/>
    </row>
    <row r="152">
      <c r="A152" s="23"/>
      <c r="B152" s="23"/>
      <c r="F152" s="130"/>
    </row>
    <row r="153">
      <c r="A153" s="23"/>
      <c r="B153" s="23"/>
      <c r="F153" s="130"/>
    </row>
    <row r="154">
      <c r="A154" s="23"/>
      <c r="B154" s="23"/>
      <c r="F154" s="130"/>
    </row>
    <row r="155">
      <c r="A155" s="23"/>
      <c r="B155" s="23"/>
      <c r="F155" s="130"/>
    </row>
    <row r="156">
      <c r="A156" s="23"/>
      <c r="B156" s="23"/>
      <c r="F156" s="130"/>
    </row>
    <row r="157">
      <c r="A157" s="23"/>
      <c r="B157" s="23"/>
      <c r="F157" s="130"/>
    </row>
    <row r="158">
      <c r="A158" s="23"/>
      <c r="B158" s="23"/>
      <c r="F158" s="130"/>
    </row>
    <row r="159">
      <c r="A159" s="23"/>
      <c r="B159" s="23"/>
      <c r="F159" s="130"/>
    </row>
    <row r="160">
      <c r="A160" s="23"/>
      <c r="B160" s="23"/>
      <c r="F160" s="130"/>
    </row>
    <row r="161">
      <c r="A161" s="23"/>
      <c r="B161" s="23"/>
      <c r="F161" s="130"/>
    </row>
    <row r="162">
      <c r="A162" s="23"/>
      <c r="B162" s="23"/>
      <c r="F162" s="130"/>
    </row>
    <row r="163">
      <c r="A163" s="23"/>
      <c r="B163" s="23"/>
      <c r="F163" s="130"/>
    </row>
    <row r="164">
      <c r="A164" s="23"/>
      <c r="B164" s="23"/>
      <c r="F164" s="130"/>
    </row>
    <row r="165">
      <c r="A165" s="23"/>
      <c r="B165" s="23"/>
    </row>
    <row r="166">
      <c r="A166" s="23"/>
      <c r="B166" s="23"/>
      <c r="F166" s="130"/>
    </row>
    <row r="167">
      <c r="A167" s="23"/>
      <c r="B167" s="23"/>
      <c r="F167" s="130"/>
    </row>
    <row r="168">
      <c r="A168" s="23"/>
      <c r="B168" s="23"/>
      <c r="F168" s="130"/>
    </row>
    <row r="169">
      <c r="A169" s="23"/>
      <c r="B169" s="23"/>
      <c r="F169" s="130"/>
    </row>
    <row r="170">
      <c r="A170" s="23"/>
      <c r="B170" s="23"/>
      <c r="F170" s="130"/>
    </row>
    <row r="171">
      <c r="A171" s="23"/>
      <c r="B171" s="23"/>
      <c r="F171" s="130"/>
    </row>
    <row r="172">
      <c r="A172" s="23"/>
      <c r="B172" s="23"/>
      <c r="F172" s="130"/>
    </row>
    <row r="173">
      <c r="A173" s="23"/>
      <c r="B173" s="23"/>
      <c r="F173" s="130"/>
    </row>
    <row r="174">
      <c r="A174" s="23"/>
      <c r="B174" s="23"/>
      <c r="F174" s="130"/>
    </row>
    <row r="175">
      <c r="A175" s="23"/>
      <c r="B175" s="23"/>
      <c r="F175" s="130"/>
    </row>
    <row r="176">
      <c r="A176" s="23"/>
      <c r="B176" s="23"/>
      <c r="F176" s="130"/>
    </row>
    <row r="177">
      <c r="A177" s="23"/>
      <c r="B177" s="23"/>
      <c r="F177" s="130"/>
    </row>
    <row r="178">
      <c r="A178" s="23"/>
      <c r="B178" s="23"/>
      <c r="F178" s="130"/>
    </row>
    <row r="179">
      <c r="A179" s="23"/>
      <c r="B179" s="23"/>
      <c r="F179" s="130"/>
    </row>
    <row r="180">
      <c r="A180" s="23"/>
      <c r="B180" s="23"/>
      <c r="F180" s="130"/>
    </row>
    <row r="181">
      <c r="A181" s="23"/>
      <c r="B181" s="23"/>
      <c r="F181" s="130"/>
    </row>
    <row r="182">
      <c r="A182" s="23"/>
      <c r="B182" s="23"/>
      <c r="F182" s="130"/>
    </row>
    <row r="183">
      <c r="A183" s="23"/>
      <c r="B183" s="23"/>
      <c r="F183" s="130"/>
    </row>
    <row r="184">
      <c r="A184" s="23"/>
      <c r="B184" s="23"/>
      <c r="F184" s="130"/>
    </row>
    <row r="185">
      <c r="A185" s="23"/>
      <c r="B185" s="23"/>
      <c r="F185" s="130"/>
    </row>
    <row r="186">
      <c r="A186" s="23"/>
      <c r="B186" s="23"/>
      <c r="F186" s="130"/>
    </row>
    <row r="187">
      <c r="A187" s="23"/>
      <c r="B187" s="23"/>
      <c r="F187" s="130"/>
    </row>
    <row r="188">
      <c r="A188" s="23"/>
      <c r="B188" s="23"/>
      <c r="F188" s="130"/>
    </row>
    <row r="189">
      <c r="A189" s="23"/>
      <c r="B189" s="23"/>
      <c r="F189" s="130"/>
    </row>
    <row r="190">
      <c r="A190" s="23"/>
      <c r="B190" s="23"/>
      <c r="F190" s="130"/>
    </row>
    <row r="191">
      <c r="A191" s="23"/>
      <c r="B191" s="23"/>
      <c r="F191" s="130"/>
    </row>
    <row r="192">
      <c r="A192" s="23"/>
      <c r="B192" s="23"/>
      <c r="F192" s="130"/>
    </row>
    <row r="193">
      <c r="A193" s="23"/>
      <c r="B193" s="23"/>
      <c r="F193" s="130"/>
    </row>
    <row r="194">
      <c r="A194" s="23"/>
      <c r="B194" s="23"/>
      <c r="F194" s="130"/>
    </row>
    <row r="195">
      <c r="A195" s="23"/>
      <c r="B195" s="23"/>
      <c r="F195" s="130"/>
    </row>
    <row r="196">
      <c r="A196" s="23"/>
      <c r="B196" s="23"/>
      <c r="F196" s="130"/>
    </row>
    <row r="197">
      <c r="A197" s="23"/>
      <c r="B197" s="23"/>
      <c r="F197" s="130"/>
    </row>
    <row r="198">
      <c r="A198" s="23"/>
      <c r="B198" s="23"/>
      <c r="F198" s="130"/>
    </row>
    <row r="199">
      <c r="A199" s="23"/>
      <c r="B199" s="23"/>
      <c r="F199" s="130"/>
    </row>
  </sheetData>
  <autoFilter ref="$A$1:$F$133">
    <filterColumn colId="2">
      <filters>
        <filter val="2021"/>
      </filters>
    </filterColumn>
    <sortState ref="A1:F133">
      <sortCondition ref="A1:A133"/>
      <sortCondition descending="1" ref="F1:F133"/>
    </sortState>
  </autoFilter>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77" t="s">
        <v>1</v>
      </c>
      <c r="B1" s="77" t="s">
        <v>374</v>
      </c>
      <c r="C1" s="77" t="s">
        <v>0</v>
      </c>
      <c r="D1" s="77" t="s">
        <v>37</v>
      </c>
      <c r="E1" s="77" t="s">
        <v>39</v>
      </c>
      <c r="F1" s="77" t="s">
        <v>375</v>
      </c>
      <c r="O1" s="34"/>
      <c r="P1" s="34"/>
      <c r="Q1" s="34"/>
      <c r="R1" s="34"/>
    </row>
    <row r="2" hidden="1">
      <c r="A2" s="131" t="s">
        <v>4</v>
      </c>
      <c r="B2" s="132" t="s">
        <v>378</v>
      </c>
      <c r="C2" s="133">
        <v>2015.0</v>
      </c>
      <c r="D2" s="134" t="s">
        <v>6</v>
      </c>
      <c r="E2" s="134" t="s">
        <v>272</v>
      </c>
      <c r="F2" s="135">
        <v>0.48478519</v>
      </c>
      <c r="H2" s="5"/>
      <c r="O2" s="34"/>
      <c r="P2" s="34"/>
      <c r="Q2" s="35"/>
      <c r="R2" s="34"/>
    </row>
    <row r="3" hidden="1">
      <c r="A3" s="131" t="s">
        <v>5</v>
      </c>
      <c r="B3" s="132" t="s">
        <v>384</v>
      </c>
      <c r="C3" s="133">
        <v>2015.0</v>
      </c>
      <c r="D3" s="134" t="s">
        <v>6</v>
      </c>
      <c r="E3" s="134" t="s">
        <v>272</v>
      </c>
      <c r="F3" s="135">
        <v>0.3215037</v>
      </c>
      <c r="H3" s="5"/>
      <c r="O3" s="34"/>
      <c r="P3" s="34"/>
      <c r="Q3" s="35"/>
      <c r="R3" s="34"/>
    </row>
    <row r="4" hidden="1">
      <c r="A4" s="131" t="s">
        <v>6</v>
      </c>
      <c r="B4" s="132" t="s">
        <v>394</v>
      </c>
      <c r="C4" s="133">
        <v>2015.0</v>
      </c>
      <c r="D4" s="136" t="s">
        <v>6</v>
      </c>
      <c r="E4" s="136" t="s">
        <v>272</v>
      </c>
      <c r="F4" s="135">
        <v>0.30064074</v>
      </c>
      <c r="H4" s="5"/>
      <c r="O4" s="34"/>
      <c r="P4" s="34"/>
      <c r="Q4" s="35"/>
      <c r="R4" s="34"/>
    </row>
    <row r="5" hidden="1">
      <c r="A5" s="131" t="s">
        <v>7</v>
      </c>
      <c r="B5" s="132" t="s">
        <v>385</v>
      </c>
      <c r="C5" s="133">
        <v>2015.0</v>
      </c>
      <c r="D5" s="136" t="s">
        <v>6</v>
      </c>
      <c r="E5" s="136" t="s">
        <v>272</v>
      </c>
      <c r="F5" s="135">
        <v>0.2936037</v>
      </c>
      <c r="H5" s="5"/>
      <c r="O5" s="34"/>
      <c r="P5" s="34"/>
      <c r="Q5" s="35"/>
      <c r="R5" s="34"/>
    </row>
    <row r="6" hidden="1">
      <c r="A6" s="131" t="s">
        <v>10</v>
      </c>
      <c r="B6" s="132" t="s">
        <v>388</v>
      </c>
      <c r="C6" s="133">
        <v>2015.0</v>
      </c>
      <c r="D6" s="136" t="s">
        <v>6</v>
      </c>
      <c r="E6" s="136" t="s">
        <v>272</v>
      </c>
      <c r="F6" s="135">
        <v>0.33150741</v>
      </c>
      <c r="H6" s="5"/>
      <c r="O6" s="34"/>
      <c r="P6" s="34"/>
      <c r="Q6" s="35"/>
      <c r="R6" s="34"/>
    </row>
    <row r="7" hidden="1">
      <c r="A7" s="131" t="s">
        <v>11</v>
      </c>
      <c r="B7" s="132" t="s">
        <v>402</v>
      </c>
      <c r="C7" s="133">
        <v>2015.0</v>
      </c>
      <c r="D7" s="136" t="s">
        <v>6</v>
      </c>
      <c r="E7" s="136" t="s">
        <v>272</v>
      </c>
      <c r="F7" s="135">
        <v>0.28523333</v>
      </c>
      <c r="H7" s="5"/>
      <c r="O7" s="34"/>
      <c r="P7" s="34"/>
      <c r="Q7" s="35"/>
      <c r="R7" s="34"/>
    </row>
    <row r="8" hidden="1">
      <c r="A8" s="131" t="s">
        <v>12</v>
      </c>
      <c r="B8" s="132" t="s">
        <v>401</v>
      </c>
      <c r="C8" s="133">
        <v>2015.0</v>
      </c>
      <c r="D8" s="136" t="s">
        <v>6</v>
      </c>
      <c r="E8" s="136" t="s">
        <v>272</v>
      </c>
      <c r="F8" s="135">
        <v>0.33535385</v>
      </c>
      <c r="H8" s="5"/>
      <c r="O8" s="34"/>
      <c r="P8" s="34"/>
      <c r="Q8" s="35"/>
      <c r="R8" s="34"/>
    </row>
    <row r="9" hidden="1">
      <c r="A9" s="131" t="s">
        <v>8</v>
      </c>
      <c r="B9" s="132" t="s">
        <v>405</v>
      </c>
      <c r="C9" s="133">
        <v>2015.0</v>
      </c>
      <c r="D9" s="136" t="s">
        <v>6</v>
      </c>
      <c r="E9" s="136" t="s">
        <v>272</v>
      </c>
      <c r="F9" s="135">
        <v>0.3759</v>
      </c>
      <c r="H9" s="5"/>
      <c r="O9" s="34"/>
      <c r="P9" s="34"/>
      <c r="Q9" s="35"/>
      <c r="R9" s="34"/>
    </row>
    <row r="10" hidden="1">
      <c r="A10" s="131" t="s">
        <v>9</v>
      </c>
      <c r="B10" s="132" t="s">
        <v>397</v>
      </c>
      <c r="C10" s="133">
        <v>2015.0</v>
      </c>
      <c r="D10" s="136" t="s">
        <v>6</v>
      </c>
      <c r="E10" s="136" t="s">
        <v>272</v>
      </c>
      <c r="F10" s="135">
        <v>0.28972593</v>
      </c>
      <c r="H10" s="5"/>
      <c r="O10" s="34"/>
      <c r="P10" s="34"/>
      <c r="Q10" s="35"/>
      <c r="R10" s="34"/>
    </row>
    <row r="11" hidden="1">
      <c r="A11" s="137">
        <v>10.0</v>
      </c>
      <c r="B11" s="132" t="s">
        <v>403</v>
      </c>
      <c r="C11" s="133">
        <v>2015.0</v>
      </c>
      <c r="D11" s="136" t="s">
        <v>6</v>
      </c>
      <c r="E11" s="136" t="s">
        <v>272</v>
      </c>
      <c r="F11" s="135">
        <v>0.34249259</v>
      </c>
      <c r="H11" s="5"/>
      <c r="O11" s="34"/>
      <c r="P11" s="34"/>
      <c r="Q11" s="35"/>
      <c r="R11" s="34"/>
    </row>
    <row r="12" hidden="1">
      <c r="A12" s="137">
        <v>11.0</v>
      </c>
      <c r="B12" s="132" t="s">
        <v>395</v>
      </c>
      <c r="C12" s="133">
        <v>2015.0</v>
      </c>
      <c r="D12" s="136" t="s">
        <v>6</v>
      </c>
      <c r="E12" s="136" t="s">
        <v>272</v>
      </c>
      <c r="F12" s="135">
        <v>0.37335926</v>
      </c>
      <c r="H12" s="5"/>
      <c r="O12" s="34"/>
      <c r="P12" s="34"/>
      <c r="Q12" s="35"/>
      <c r="R12" s="34"/>
    </row>
    <row r="13" hidden="1">
      <c r="A13" s="137">
        <v>12.0</v>
      </c>
      <c r="B13" s="132" t="s">
        <v>377</v>
      </c>
      <c r="C13" s="133">
        <v>2015.0</v>
      </c>
      <c r="D13" s="136" t="s">
        <v>6</v>
      </c>
      <c r="E13" s="136" t="s">
        <v>272</v>
      </c>
      <c r="F13" s="135">
        <v>0.33175185</v>
      </c>
      <c r="H13" s="5"/>
      <c r="O13" s="34"/>
      <c r="P13" s="34"/>
      <c r="Q13" s="35"/>
      <c r="R13" s="34"/>
    </row>
    <row r="14" hidden="1">
      <c r="A14" s="137">
        <v>13.0</v>
      </c>
      <c r="B14" s="132" t="s">
        <v>382</v>
      </c>
      <c r="C14" s="133">
        <v>2015.0</v>
      </c>
      <c r="D14" s="136" t="s">
        <v>6</v>
      </c>
      <c r="E14" s="136" t="s">
        <v>272</v>
      </c>
      <c r="F14" s="135">
        <v>0.24995185</v>
      </c>
      <c r="H14" s="5"/>
      <c r="O14" s="34"/>
      <c r="P14" s="34"/>
      <c r="Q14" s="35"/>
      <c r="R14" s="34"/>
    </row>
    <row r="15" hidden="1">
      <c r="A15" s="137">
        <v>14.0</v>
      </c>
      <c r="B15" s="132" t="s">
        <v>404</v>
      </c>
      <c r="C15" s="133">
        <v>2015.0</v>
      </c>
      <c r="D15" s="136" t="s">
        <v>6</v>
      </c>
      <c r="E15" s="136" t="s">
        <v>272</v>
      </c>
      <c r="F15" s="135">
        <v>0.46671481</v>
      </c>
      <c r="H15" s="5"/>
      <c r="O15" s="34"/>
      <c r="P15" s="34"/>
      <c r="Q15" s="35"/>
      <c r="R15" s="34"/>
    </row>
    <row r="16" hidden="1">
      <c r="A16" s="137">
        <v>16.0</v>
      </c>
      <c r="B16" s="132" t="s">
        <v>380</v>
      </c>
      <c r="C16" s="133">
        <v>2015.0</v>
      </c>
      <c r="D16" s="136" t="s">
        <v>6</v>
      </c>
      <c r="E16" s="136" t="s">
        <v>272</v>
      </c>
      <c r="F16" s="135">
        <v>0.38261852</v>
      </c>
      <c r="H16" s="5"/>
      <c r="O16" s="34"/>
      <c r="P16" s="34"/>
      <c r="Q16" s="35"/>
      <c r="R16" s="34"/>
    </row>
    <row r="17" hidden="1">
      <c r="A17" s="137">
        <v>17.0</v>
      </c>
      <c r="B17" s="132" t="s">
        <v>387</v>
      </c>
      <c r="C17" s="133">
        <v>2015.0</v>
      </c>
      <c r="D17" s="136" t="s">
        <v>6</v>
      </c>
      <c r="E17" s="136" t="s">
        <v>272</v>
      </c>
      <c r="F17" s="135">
        <v>0.21044444</v>
      </c>
      <c r="H17" s="5"/>
      <c r="O17" s="34"/>
      <c r="P17" s="34"/>
      <c r="Q17" s="35"/>
      <c r="R17" s="34"/>
    </row>
    <row r="18" hidden="1">
      <c r="A18" s="137">
        <v>15.0</v>
      </c>
      <c r="B18" s="132" t="s">
        <v>383</v>
      </c>
      <c r="C18" s="133">
        <v>2015.0</v>
      </c>
      <c r="D18" s="136" t="s">
        <v>6</v>
      </c>
      <c r="E18" s="136" t="s">
        <v>272</v>
      </c>
      <c r="F18" s="135">
        <v>0.38007037</v>
      </c>
      <c r="H18" s="5"/>
      <c r="O18" s="34"/>
      <c r="P18" s="34"/>
      <c r="Q18" s="35"/>
      <c r="R18" s="34"/>
    </row>
    <row r="19" hidden="1">
      <c r="A19" s="137">
        <v>18.0</v>
      </c>
      <c r="B19" s="132" t="s">
        <v>393</v>
      </c>
      <c r="C19" s="133">
        <v>2015.0</v>
      </c>
      <c r="D19" s="136" t="s">
        <v>6</v>
      </c>
      <c r="E19" s="136" t="s">
        <v>272</v>
      </c>
      <c r="F19" s="135">
        <v>0.22375185</v>
      </c>
      <c r="H19" s="5"/>
      <c r="O19" s="34"/>
      <c r="P19" s="34"/>
      <c r="Q19" s="35"/>
      <c r="R19" s="34"/>
    </row>
    <row r="20" hidden="1">
      <c r="A20" s="137">
        <v>19.0</v>
      </c>
      <c r="B20" s="132" t="s">
        <v>408</v>
      </c>
      <c r="C20" s="133">
        <v>2015.0</v>
      </c>
      <c r="D20" s="136" t="s">
        <v>6</v>
      </c>
      <c r="E20" s="136" t="s">
        <v>272</v>
      </c>
      <c r="F20" s="135">
        <v>0.31115926</v>
      </c>
      <c r="H20" s="5"/>
      <c r="O20" s="34"/>
      <c r="P20" s="34"/>
      <c r="Q20" s="35"/>
      <c r="R20" s="34"/>
    </row>
    <row r="21" hidden="1">
      <c r="A21" s="137">
        <v>20.0</v>
      </c>
      <c r="B21" s="132" t="s">
        <v>379</v>
      </c>
      <c r="C21" s="133">
        <v>2015.0</v>
      </c>
      <c r="D21" s="136" t="s">
        <v>6</v>
      </c>
      <c r="E21" s="136" t="s">
        <v>272</v>
      </c>
      <c r="F21" s="135">
        <v>0.29602593</v>
      </c>
      <c r="H21" s="5"/>
      <c r="O21" s="34"/>
      <c r="P21" s="34"/>
      <c r="Q21" s="35"/>
      <c r="R21" s="34"/>
    </row>
    <row r="22" hidden="1">
      <c r="A22" s="137">
        <v>21.0</v>
      </c>
      <c r="B22" s="132" t="s">
        <v>386</v>
      </c>
      <c r="C22" s="133">
        <v>2015.0</v>
      </c>
      <c r="D22" s="136" t="s">
        <v>6</v>
      </c>
      <c r="E22" s="136" t="s">
        <v>272</v>
      </c>
      <c r="F22" s="135">
        <v>0.27851852</v>
      </c>
      <c r="H22" s="5"/>
      <c r="O22" s="34"/>
      <c r="P22" s="34"/>
      <c r="Q22" s="35"/>
      <c r="R22" s="34"/>
    </row>
    <row r="23" hidden="1">
      <c r="A23" s="137">
        <v>22.0</v>
      </c>
      <c r="B23" s="132" t="s">
        <v>406</v>
      </c>
      <c r="C23" s="133">
        <v>2015.0</v>
      </c>
      <c r="D23" s="136" t="s">
        <v>6</v>
      </c>
      <c r="E23" s="136" t="s">
        <v>272</v>
      </c>
      <c r="F23" s="135">
        <v>0.37098519</v>
      </c>
      <c r="H23" s="5"/>
      <c r="O23" s="34"/>
      <c r="P23" s="34"/>
      <c r="Q23" s="35"/>
      <c r="R23" s="34"/>
    </row>
    <row r="24" hidden="1">
      <c r="A24" s="137">
        <v>23.0</v>
      </c>
      <c r="B24" s="132" t="s">
        <v>392</v>
      </c>
      <c r="C24" s="133">
        <v>2015.0</v>
      </c>
      <c r="D24" s="136" t="s">
        <v>6</v>
      </c>
      <c r="E24" s="136" t="s">
        <v>272</v>
      </c>
      <c r="F24" s="135">
        <v>0.38081481</v>
      </c>
      <c r="H24" s="5"/>
      <c r="O24" s="34"/>
      <c r="P24" s="34"/>
      <c r="Q24" s="35"/>
      <c r="R24" s="34"/>
    </row>
    <row r="25" hidden="1">
      <c r="A25" s="137">
        <v>24.0</v>
      </c>
      <c r="B25" s="132" t="s">
        <v>389</v>
      </c>
      <c r="C25" s="133">
        <v>2015.0</v>
      </c>
      <c r="D25" s="136" t="s">
        <v>6</v>
      </c>
      <c r="E25" s="136" t="s">
        <v>272</v>
      </c>
      <c r="F25" s="135">
        <v>0.25708519</v>
      </c>
      <c r="H25" s="5"/>
      <c r="O25" s="34"/>
      <c r="P25" s="34"/>
      <c r="Q25" s="35"/>
      <c r="R25" s="34"/>
    </row>
    <row r="26" hidden="1">
      <c r="A26" s="137">
        <v>25.0</v>
      </c>
      <c r="B26" s="132" t="s">
        <v>391</v>
      </c>
      <c r="C26" s="133">
        <v>2015.0</v>
      </c>
      <c r="D26" s="136" t="s">
        <v>6</v>
      </c>
      <c r="E26" s="136" t="s">
        <v>272</v>
      </c>
      <c r="F26" s="135">
        <v>0.2562963</v>
      </c>
      <c r="H26" s="5"/>
      <c r="O26" s="34"/>
      <c r="P26" s="34"/>
      <c r="Q26" s="35"/>
      <c r="R26" s="34"/>
    </row>
    <row r="27" hidden="1">
      <c r="A27" s="137">
        <v>26.0</v>
      </c>
      <c r="B27" s="132" t="s">
        <v>396</v>
      </c>
      <c r="C27" s="133">
        <v>2015.0</v>
      </c>
      <c r="D27" s="136" t="s">
        <v>6</v>
      </c>
      <c r="E27" s="136" t="s">
        <v>272</v>
      </c>
      <c r="F27" s="135">
        <v>0.47285926</v>
      </c>
      <c r="H27" s="5"/>
      <c r="O27" s="34"/>
      <c r="P27" s="34"/>
      <c r="Q27" s="35"/>
      <c r="R27" s="34"/>
    </row>
    <row r="28" hidden="1">
      <c r="A28" s="137">
        <v>27.0</v>
      </c>
      <c r="B28" s="132" t="s">
        <v>376</v>
      </c>
      <c r="C28" s="133">
        <v>2015.0</v>
      </c>
      <c r="D28" s="136" t="s">
        <v>6</v>
      </c>
      <c r="E28" s="136" t="s">
        <v>272</v>
      </c>
      <c r="F28" s="135">
        <v>0.24244074</v>
      </c>
      <c r="H28" s="5"/>
      <c r="O28" s="34"/>
      <c r="P28" s="34"/>
      <c r="Q28" s="35"/>
      <c r="R28" s="34"/>
    </row>
    <row r="29" hidden="1">
      <c r="A29" s="137">
        <v>28.0</v>
      </c>
      <c r="B29" s="132" t="s">
        <v>407</v>
      </c>
      <c r="C29" s="133">
        <v>2015.0</v>
      </c>
      <c r="D29" s="136" t="s">
        <v>6</v>
      </c>
      <c r="E29" s="136" t="s">
        <v>272</v>
      </c>
      <c r="F29" s="135">
        <v>0.22</v>
      </c>
      <c r="H29" s="5"/>
      <c r="O29" s="34"/>
      <c r="P29" s="34"/>
      <c r="Q29" s="35"/>
      <c r="R29" s="34"/>
    </row>
    <row r="30" hidden="1">
      <c r="A30" s="137">
        <v>29.0</v>
      </c>
      <c r="B30" s="132" t="s">
        <v>381</v>
      </c>
      <c r="C30" s="133">
        <v>2015.0</v>
      </c>
      <c r="D30" s="136" t="s">
        <v>6</v>
      </c>
      <c r="E30" s="136" t="s">
        <v>272</v>
      </c>
      <c r="F30" s="135">
        <v>0.26761538</v>
      </c>
      <c r="H30" s="5"/>
      <c r="O30" s="34"/>
      <c r="P30" s="34"/>
      <c r="Q30" s="35"/>
      <c r="R30" s="34"/>
    </row>
    <row r="31" hidden="1">
      <c r="A31" s="137">
        <v>30.0</v>
      </c>
      <c r="B31" s="132" t="s">
        <v>390</v>
      </c>
      <c r="C31" s="133">
        <v>2015.0</v>
      </c>
      <c r="D31" s="136" t="s">
        <v>6</v>
      </c>
      <c r="E31" s="136" t="s">
        <v>272</v>
      </c>
      <c r="F31" s="135">
        <v>0.33666667</v>
      </c>
      <c r="H31" s="5"/>
      <c r="O31" s="34"/>
      <c r="P31" s="34"/>
      <c r="Q31" s="35"/>
      <c r="R31" s="34"/>
    </row>
    <row r="32" hidden="1">
      <c r="A32" s="137">
        <v>31.0</v>
      </c>
      <c r="B32" s="132" t="s">
        <v>398</v>
      </c>
      <c r="C32" s="133">
        <v>2015.0</v>
      </c>
      <c r="D32" s="136" t="s">
        <v>6</v>
      </c>
      <c r="E32" s="136" t="s">
        <v>272</v>
      </c>
      <c r="F32" s="135">
        <v>0.27738148</v>
      </c>
      <c r="H32" s="5"/>
      <c r="O32" s="34"/>
      <c r="P32" s="34"/>
      <c r="Q32" s="35"/>
      <c r="R32" s="34"/>
    </row>
    <row r="33" hidden="1">
      <c r="A33" s="137">
        <v>32.0</v>
      </c>
      <c r="B33" s="132" t="s">
        <v>399</v>
      </c>
      <c r="C33" s="133">
        <v>2015.0</v>
      </c>
      <c r="D33" s="136" t="s">
        <v>6</v>
      </c>
      <c r="E33" s="136" t="s">
        <v>272</v>
      </c>
      <c r="F33" s="135">
        <v>0.43098889</v>
      </c>
      <c r="H33" s="5"/>
      <c r="O33" s="34"/>
      <c r="P33" s="34"/>
      <c r="Q33" s="35"/>
      <c r="R33" s="34"/>
    </row>
    <row r="34">
      <c r="A34" s="96" t="s">
        <v>4</v>
      </c>
      <c r="B34" s="23" t="s">
        <v>378</v>
      </c>
      <c r="C34" s="34">
        <v>2017.0</v>
      </c>
      <c r="D34" s="2" t="s">
        <v>6</v>
      </c>
      <c r="E34" s="2" t="s">
        <v>272</v>
      </c>
      <c r="F34" s="35">
        <v>0.48478519</v>
      </c>
      <c r="H34" s="5"/>
      <c r="O34" s="34"/>
      <c r="P34" s="34"/>
      <c r="Q34" s="35"/>
      <c r="R34" s="34"/>
    </row>
    <row r="35">
      <c r="A35" s="96" t="s">
        <v>5</v>
      </c>
      <c r="B35" s="23" t="s">
        <v>384</v>
      </c>
      <c r="C35" s="34">
        <v>2017.0</v>
      </c>
      <c r="D35" s="2" t="s">
        <v>6</v>
      </c>
      <c r="E35" s="2" t="s">
        <v>272</v>
      </c>
      <c r="F35" s="35">
        <v>0.3215037</v>
      </c>
      <c r="H35" s="5"/>
      <c r="O35" s="34"/>
      <c r="P35" s="34"/>
      <c r="Q35" s="35"/>
      <c r="R35" s="34"/>
    </row>
    <row r="36">
      <c r="A36" s="96" t="s">
        <v>6</v>
      </c>
      <c r="B36" s="23" t="s">
        <v>394</v>
      </c>
      <c r="C36" s="34">
        <v>2017.0</v>
      </c>
      <c r="D36" s="1" t="s">
        <v>6</v>
      </c>
      <c r="E36" s="1" t="s">
        <v>272</v>
      </c>
      <c r="F36" s="35">
        <v>0.30064074</v>
      </c>
      <c r="H36" s="5"/>
      <c r="O36" s="34"/>
      <c r="P36" s="34"/>
      <c r="Q36" s="35"/>
      <c r="R36" s="34"/>
    </row>
    <row r="37">
      <c r="A37" s="96" t="s">
        <v>7</v>
      </c>
      <c r="B37" s="23" t="s">
        <v>385</v>
      </c>
      <c r="C37" s="34">
        <v>2017.0</v>
      </c>
      <c r="D37" s="1" t="s">
        <v>6</v>
      </c>
      <c r="E37" s="1" t="s">
        <v>272</v>
      </c>
      <c r="F37" s="35">
        <v>0.2936037</v>
      </c>
      <c r="H37" s="5"/>
      <c r="O37" s="34"/>
      <c r="P37" s="34"/>
      <c r="Q37" s="35"/>
      <c r="R37" s="34"/>
    </row>
    <row r="38">
      <c r="A38" s="96" t="s">
        <v>10</v>
      </c>
      <c r="B38" s="23" t="s">
        <v>388</v>
      </c>
      <c r="C38" s="34">
        <v>2017.0</v>
      </c>
      <c r="D38" s="1" t="s">
        <v>6</v>
      </c>
      <c r="E38" s="1" t="s">
        <v>272</v>
      </c>
      <c r="F38" s="35">
        <v>0.33150741</v>
      </c>
      <c r="O38" s="34"/>
      <c r="P38" s="34"/>
      <c r="Q38" s="35"/>
      <c r="R38" s="34"/>
    </row>
    <row r="39">
      <c r="A39" s="96" t="s">
        <v>11</v>
      </c>
      <c r="B39" s="23" t="s">
        <v>402</v>
      </c>
      <c r="C39" s="34">
        <v>2017.0</v>
      </c>
      <c r="D39" s="1" t="s">
        <v>6</v>
      </c>
      <c r="E39" s="1" t="s">
        <v>272</v>
      </c>
      <c r="F39" s="35">
        <v>0.28523333</v>
      </c>
      <c r="O39" s="34"/>
      <c r="P39" s="34"/>
      <c r="Q39" s="35"/>
      <c r="R39" s="34"/>
    </row>
    <row r="40">
      <c r="A40" s="96" t="s">
        <v>12</v>
      </c>
      <c r="B40" s="23" t="s">
        <v>401</v>
      </c>
      <c r="C40" s="34">
        <v>2017.0</v>
      </c>
      <c r="D40" s="1" t="s">
        <v>6</v>
      </c>
      <c r="E40" s="1" t="s">
        <v>272</v>
      </c>
      <c r="F40" s="35">
        <v>0.33535385</v>
      </c>
      <c r="O40" s="34"/>
      <c r="P40" s="34"/>
      <c r="Q40" s="35"/>
      <c r="R40" s="34"/>
    </row>
    <row r="41">
      <c r="A41" s="96" t="s">
        <v>8</v>
      </c>
      <c r="B41" s="23" t="s">
        <v>405</v>
      </c>
      <c r="C41" s="34">
        <v>2017.0</v>
      </c>
      <c r="D41" s="1" t="s">
        <v>6</v>
      </c>
      <c r="E41" s="1" t="s">
        <v>272</v>
      </c>
      <c r="F41" s="35">
        <v>0.3759</v>
      </c>
      <c r="O41" s="34"/>
      <c r="P41" s="34"/>
      <c r="Q41" s="35"/>
      <c r="R41" s="34"/>
    </row>
    <row r="42">
      <c r="A42" s="96" t="s">
        <v>9</v>
      </c>
      <c r="B42" s="23" t="s">
        <v>397</v>
      </c>
      <c r="C42" s="34">
        <v>2017.0</v>
      </c>
      <c r="D42" s="1" t="s">
        <v>6</v>
      </c>
      <c r="E42" s="1" t="s">
        <v>272</v>
      </c>
      <c r="F42" s="35">
        <v>0.28972593</v>
      </c>
      <c r="O42" s="34"/>
      <c r="P42" s="34"/>
      <c r="Q42" s="35"/>
      <c r="R42" s="34"/>
    </row>
    <row r="43">
      <c r="A43" s="5">
        <v>10.0</v>
      </c>
      <c r="B43" s="23" t="s">
        <v>403</v>
      </c>
      <c r="C43" s="34">
        <v>2017.0</v>
      </c>
      <c r="D43" s="1" t="s">
        <v>6</v>
      </c>
      <c r="E43" s="1" t="s">
        <v>272</v>
      </c>
      <c r="F43" s="35">
        <v>0.34249259</v>
      </c>
      <c r="H43" s="5"/>
      <c r="O43" s="34"/>
      <c r="P43" s="34"/>
      <c r="Q43" s="35"/>
      <c r="R43" s="34"/>
    </row>
    <row r="44">
      <c r="A44" s="5">
        <v>11.0</v>
      </c>
      <c r="B44" s="23" t="s">
        <v>395</v>
      </c>
      <c r="C44" s="34">
        <v>2017.0</v>
      </c>
      <c r="D44" s="1" t="s">
        <v>6</v>
      </c>
      <c r="E44" s="1" t="s">
        <v>272</v>
      </c>
      <c r="F44" s="35">
        <v>0.37335926</v>
      </c>
      <c r="H44" s="5"/>
      <c r="O44" s="34"/>
      <c r="P44" s="34"/>
      <c r="Q44" s="35"/>
      <c r="R44" s="34"/>
    </row>
    <row r="45">
      <c r="A45" s="5">
        <v>12.0</v>
      </c>
      <c r="B45" s="23" t="s">
        <v>377</v>
      </c>
      <c r="C45" s="34">
        <v>2017.0</v>
      </c>
      <c r="D45" s="1" t="s">
        <v>6</v>
      </c>
      <c r="E45" s="1" t="s">
        <v>272</v>
      </c>
      <c r="F45" s="35">
        <v>0.33175185</v>
      </c>
      <c r="H45" s="5"/>
      <c r="O45" s="34"/>
      <c r="P45" s="34"/>
      <c r="Q45" s="35"/>
      <c r="R45" s="34"/>
    </row>
    <row r="46">
      <c r="A46" s="5">
        <v>13.0</v>
      </c>
      <c r="B46" s="23" t="s">
        <v>382</v>
      </c>
      <c r="C46" s="34">
        <v>2017.0</v>
      </c>
      <c r="D46" s="1" t="s">
        <v>6</v>
      </c>
      <c r="E46" s="1" t="s">
        <v>272</v>
      </c>
      <c r="F46" s="35">
        <v>0.24995185</v>
      </c>
      <c r="H46" s="5"/>
      <c r="O46" s="34"/>
      <c r="P46" s="34"/>
      <c r="Q46" s="35"/>
      <c r="R46" s="34"/>
    </row>
    <row r="47">
      <c r="A47" s="5">
        <v>14.0</v>
      </c>
      <c r="B47" s="23" t="s">
        <v>404</v>
      </c>
      <c r="C47" s="34">
        <v>2017.0</v>
      </c>
      <c r="D47" s="1" t="s">
        <v>6</v>
      </c>
      <c r="E47" s="1" t="s">
        <v>272</v>
      </c>
      <c r="F47" s="35">
        <v>0.46671481</v>
      </c>
      <c r="H47" s="5"/>
      <c r="O47" s="34"/>
      <c r="P47" s="34"/>
      <c r="Q47" s="35"/>
      <c r="R47" s="34"/>
    </row>
    <row r="48">
      <c r="A48" s="5">
        <v>16.0</v>
      </c>
      <c r="B48" s="23" t="s">
        <v>380</v>
      </c>
      <c r="C48" s="34">
        <v>2017.0</v>
      </c>
      <c r="D48" s="1" t="s">
        <v>6</v>
      </c>
      <c r="E48" s="1" t="s">
        <v>272</v>
      </c>
      <c r="F48" s="35">
        <v>0.38261852</v>
      </c>
      <c r="O48" s="34"/>
      <c r="P48" s="34"/>
      <c r="Q48" s="35"/>
      <c r="R48" s="34"/>
    </row>
    <row r="49">
      <c r="A49" s="5">
        <v>17.0</v>
      </c>
      <c r="B49" s="23" t="s">
        <v>387</v>
      </c>
      <c r="C49" s="34">
        <v>2017.0</v>
      </c>
      <c r="D49" s="1" t="s">
        <v>6</v>
      </c>
      <c r="E49" s="1" t="s">
        <v>272</v>
      </c>
      <c r="F49" s="35">
        <v>0.21044444</v>
      </c>
      <c r="O49" s="34"/>
      <c r="P49" s="34"/>
      <c r="Q49" s="35"/>
      <c r="R49" s="34"/>
    </row>
    <row r="50">
      <c r="A50" s="5">
        <v>15.0</v>
      </c>
      <c r="B50" s="23" t="s">
        <v>383</v>
      </c>
      <c r="C50" s="34">
        <v>2017.0</v>
      </c>
      <c r="D50" s="1" t="s">
        <v>6</v>
      </c>
      <c r="E50" s="1" t="s">
        <v>272</v>
      </c>
      <c r="F50" s="35">
        <v>0.38007037</v>
      </c>
      <c r="O50" s="34"/>
      <c r="P50" s="34"/>
      <c r="Q50" s="35"/>
      <c r="R50" s="34"/>
    </row>
    <row r="51">
      <c r="A51" s="5">
        <v>18.0</v>
      </c>
      <c r="B51" s="23" t="s">
        <v>393</v>
      </c>
      <c r="C51" s="34">
        <v>2017.0</v>
      </c>
      <c r="D51" s="1" t="s">
        <v>6</v>
      </c>
      <c r="E51" s="1" t="s">
        <v>272</v>
      </c>
      <c r="F51" s="35">
        <v>0.22375185</v>
      </c>
      <c r="H51" s="5"/>
      <c r="O51" s="34"/>
      <c r="P51" s="34"/>
      <c r="Q51" s="35"/>
      <c r="R51" s="34"/>
    </row>
    <row r="52">
      <c r="A52" s="5">
        <v>19.0</v>
      </c>
      <c r="B52" s="23" t="s">
        <v>408</v>
      </c>
      <c r="C52" s="34">
        <v>2017.0</v>
      </c>
      <c r="D52" s="1" t="s">
        <v>6</v>
      </c>
      <c r="E52" s="1" t="s">
        <v>272</v>
      </c>
      <c r="F52" s="35">
        <v>0.31115926</v>
      </c>
      <c r="H52" s="5"/>
      <c r="O52" s="34"/>
      <c r="P52" s="34"/>
      <c r="Q52" s="35"/>
      <c r="R52" s="34"/>
    </row>
    <row r="53">
      <c r="A53" s="5">
        <v>20.0</v>
      </c>
      <c r="B53" s="23" t="s">
        <v>379</v>
      </c>
      <c r="C53" s="34">
        <v>2017.0</v>
      </c>
      <c r="D53" s="1" t="s">
        <v>6</v>
      </c>
      <c r="E53" s="1" t="s">
        <v>272</v>
      </c>
      <c r="F53" s="35">
        <v>0.29602593</v>
      </c>
      <c r="H53" s="5"/>
      <c r="O53" s="34"/>
      <c r="P53" s="34"/>
      <c r="Q53" s="35"/>
      <c r="R53" s="34"/>
    </row>
    <row r="54">
      <c r="A54" s="5">
        <v>21.0</v>
      </c>
      <c r="B54" s="23" t="s">
        <v>386</v>
      </c>
      <c r="C54" s="34">
        <v>2017.0</v>
      </c>
      <c r="D54" s="1" t="s">
        <v>6</v>
      </c>
      <c r="E54" s="1" t="s">
        <v>272</v>
      </c>
      <c r="F54" s="35">
        <v>0.27851852</v>
      </c>
      <c r="H54" s="5"/>
      <c r="O54" s="34"/>
      <c r="P54" s="34"/>
      <c r="Q54" s="35"/>
      <c r="R54" s="34"/>
    </row>
    <row r="55">
      <c r="A55" s="5">
        <v>22.0</v>
      </c>
      <c r="B55" s="23" t="s">
        <v>406</v>
      </c>
      <c r="C55" s="34">
        <v>2017.0</v>
      </c>
      <c r="D55" s="1" t="s">
        <v>6</v>
      </c>
      <c r="E55" s="1" t="s">
        <v>272</v>
      </c>
      <c r="F55" s="35">
        <v>0.37098519</v>
      </c>
      <c r="H55" s="5"/>
      <c r="O55" s="34"/>
      <c r="P55" s="34"/>
      <c r="Q55" s="35"/>
      <c r="R55" s="34"/>
    </row>
    <row r="56">
      <c r="A56" s="5">
        <v>23.0</v>
      </c>
      <c r="B56" s="23" t="s">
        <v>392</v>
      </c>
      <c r="C56" s="34">
        <v>2017.0</v>
      </c>
      <c r="D56" s="1" t="s">
        <v>6</v>
      </c>
      <c r="E56" s="1" t="s">
        <v>272</v>
      </c>
      <c r="F56" s="35">
        <v>0.38081481</v>
      </c>
      <c r="H56" s="5"/>
      <c r="O56" s="34"/>
      <c r="P56" s="34"/>
      <c r="Q56" s="35"/>
      <c r="R56" s="34"/>
    </row>
    <row r="57">
      <c r="A57" s="5">
        <v>24.0</v>
      </c>
      <c r="B57" s="23" t="s">
        <v>389</v>
      </c>
      <c r="C57" s="34">
        <v>2017.0</v>
      </c>
      <c r="D57" s="1" t="s">
        <v>6</v>
      </c>
      <c r="E57" s="1" t="s">
        <v>272</v>
      </c>
      <c r="F57" s="35">
        <v>0.25708519</v>
      </c>
      <c r="H57" s="5"/>
      <c r="O57" s="34"/>
      <c r="P57" s="34"/>
      <c r="Q57" s="35"/>
      <c r="R57" s="34"/>
    </row>
    <row r="58">
      <c r="A58" s="5">
        <v>25.0</v>
      </c>
      <c r="B58" s="23" t="s">
        <v>391</v>
      </c>
      <c r="C58" s="34">
        <v>2017.0</v>
      </c>
      <c r="D58" s="1" t="s">
        <v>6</v>
      </c>
      <c r="E58" s="1" t="s">
        <v>272</v>
      </c>
      <c r="F58" s="35">
        <v>0.2562963</v>
      </c>
      <c r="H58" s="5"/>
      <c r="O58" s="34"/>
      <c r="P58" s="34"/>
      <c r="Q58" s="35"/>
      <c r="R58" s="34"/>
    </row>
    <row r="59">
      <c r="A59" s="5">
        <v>26.0</v>
      </c>
      <c r="B59" s="23" t="s">
        <v>396</v>
      </c>
      <c r="C59" s="34">
        <v>2017.0</v>
      </c>
      <c r="D59" s="1" t="s">
        <v>6</v>
      </c>
      <c r="E59" s="1" t="s">
        <v>272</v>
      </c>
      <c r="F59" s="35">
        <v>0.47285926</v>
      </c>
      <c r="H59" s="5"/>
      <c r="O59" s="34"/>
      <c r="P59" s="34"/>
      <c r="Q59" s="35"/>
      <c r="R59" s="34"/>
    </row>
    <row r="60">
      <c r="A60" s="5">
        <v>27.0</v>
      </c>
      <c r="B60" s="23" t="s">
        <v>376</v>
      </c>
      <c r="C60" s="34">
        <v>2017.0</v>
      </c>
      <c r="D60" s="1" t="s">
        <v>6</v>
      </c>
      <c r="E60" s="1" t="s">
        <v>272</v>
      </c>
      <c r="F60" s="35">
        <v>0.24244074</v>
      </c>
      <c r="H60" s="5"/>
      <c r="O60" s="34"/>
      <c r="P60" s="34"/>
      <c r="Q60" s="35"/>
      <c r="R60" s="34"/>
    </row>
    <row r="61">
      <c r="A61" s="5">
        <v>28.0</v>
      </c>
      <c r="B61" s="23" t="s">
        <v>407</v>
      </c>
      <c r="C61" s="34">
        <v>2017.0</v>
      </c>
      <c r="D61" s="1" t="s">
        <v>6</v>
      </c>
      <c r="E61" s="1" t="s">
        <v>272</v>
      </c>
      <c r="F61" s="35">
        <v>0.22</v>
      </c>
      <c r="H61" s="5"/>
      <c r="O61" s="34"/>
      <c r="P61" s="34"/>
      <c r="Q61" s="35"/>
      <c r="R61" s="34"/>
    </row>
    <row r="62">
      <c r="A62" s="5">
        <v>29.0</v>
      </c>
      <c r="B62" s="23" t="s">
        <v>381</v>
      </c>
      <c r="C62" s="34">
        <v>2017.0</v>
      </c>
      <c r="D62" s="1" t="s">
        <v>6</v>
      </c>
      <c r="E62" s="1" t="s">
        <v>272</v>
      </c>
      <c r="F62" s="35">
        <v>0.26761538</v>
      </c>
      <c r="H62" s="5"/>
      <c r="O62" s="34"/>
      <c r="P62" s="34"/>
      <c r="Q62" s="35"/>
      <c r="R62" s="34"/>
    </row>
    <row r="63">
      <c r="A63" s="5">
        <v>30.0</v>
      </c>
      <c r="B63" s="23" t="s">
        <v>390</v>
      </c>
      <c r="C63" s="34">
        <v>2017.0</v>
      </c>
      <c r="D63" s="1" t="s">
        <v>6</v>
      </c>
      <c r="E63" s="1" t="s">
        <v>272</v>
      </c>
      <c r="F63" s="35">
        <v>0.33666667</v>
      </c>
      <c r="H63" s="5"/>
      <c r="O63" s="34"/>
      <c r="P63" s="34"/>
      <c r="Q63" s="35"/>
      <c r="R63" s="34"/>
    </row>
    <row r="64">
      <c r="A64" s="5">
        <v>31.0</v>
      </c>
      <c r="B64" s="23" t="s">
        <v>398</v>
      </c>
      <c r="C64" s="34">
        <v>2017.0</v>
      </c>
      <c r="D64" s="1" t="s">
        <v>6</v>
      </c>
      <c r="E64" s="1" t="s">
        <v>272</v>
      </c>
      <c r="F64" s="35">
        <v>0.27738148</v>
      </c>
      <c r="H64" s="5"/>
      <c r="O64" s="34"/>
      <c r="P64" s="34"/>
      <c r="Q64" s="35"/>
      <c r="R64" s="34"/>
    </row>
    <row r="65">
      <c r="A65" s="5">
        <v>32.0</v>
      </c>
      <c r="B65" s="23" t="s">
        <v>399</v>
      </c>
      <c r="C65" s="34">
        <v>2017.0</v>
      </c>
      <c r="D65" s="1" t="s">
        <v>6</v>
      </c>
      <c r="E65" s="1" t="s">
        <v>272</v>
      </c>
      <c r="F65" s="35">
        <v>0.43098889</v>
      </c>
      <c r="H65" s="5"/>
      <c r="O65" s="34"/>
      <c r="P65" s="34"/>
      <c r="Q65" s="35"/>
      <c r="R65" s="34"/>
    </row>
    <row r="66">
      <c r="A66" s="96" t="s">
        <v>4</v>
      </c>
      <c r="B66" s="23" t="s">
        <v>378</v>
      </c>
      <c r="C66" s="34">
        <v>2019.0</v>
      </c>
      <c r="D66" s="1" t="s">
        <v>6</v>
      </c>
      <c r="E66" s="1" t="s">
        <v>272</v>
      </c>
      <c r="F66" s="35">
        <v>0.59825263</v>
      </c>
      <c r="O66" s="34"/>
      <c r="P66" s="34"/>
      <c r="Q66" s="35"/>
      <c r="R66" s="34"/>
    </row>
    <row r="67">
      <c r="A67" s="96" t="s">
        <v>5</v>
      </c>
      <c r="B67" s="23" t="s">
        <v>384</v>
      </c>
      <c r="C67" s="34">
        <v>2019.0</v>
      </c>
      <c r="D67" s="1" t="s">
        <v>6</v>
      </c>
      <c r="E67" s="1" t="s">
        <v>272</v>
      </c>
      <c r="F67" s="35">
        <v>0.60021563</v>
      </c>
      <c r="O67" s="34"/>
      <c r="P67" s="34"/>
      <c r="Q67" s="35"/>
      <c r="R67" s="34"/>
    </row>
    <row r="68">
      <c r="A68" s="96" t="s">
        <v>6</v>
      </c>
      <c r="B68" s="23" t="s">
        <v>394</v>
      </c>
      <c r="C68" s="34">
        <v>2019.0</v>
      </c>
      <c r="D68" s="1" t="s">
        <v>6</v>
      </c>
      <c r="E68" s="1" t="s">
        <v>272</v>
      </c>
      <c r="F68" s="35">
        <v>0.5396</v>
      </c>
      <c r="O68" s="34"/>
      <c r="P68" s="34"/>
      <c r="Q68" s="35"/>
      <c r="R68" s="34"/>
    </row>
    <row r="69">
      <c r="A69" s="96" t="s">
        <v>7</v>
      </c>
      <c r="B69" s="23" t="s">
        <v>385</v>
      </c>
      <c r="C69" s="34">
        <v>2019.0</v>
      </c>
      <c r="D69" s="1" t="s">
        <v>6</v>
      </c>
      <c r="E69" s="1" t="s">
        <v>272</v>
      </c>
      <c r="F69" s="35">
        <v>0.49462051</v>
      </c>
      <c r="O69" s="34"/>
      <c r="P69" s="34"/>
      <c r="Q69" s="35"/>
      <c r="R69" s="34"/>
    </row>
    <row r="70">
      <c r="A70" s="96" t="s">
        <v>10</v>
      </c>
      <c r="B70" s="23" t="s">
        <v>388</v>
      </c>
      <c r="C70" s="34">
        <v>2019.0</v>
      </c>
      <c r="D70" s="1" t="s">
        <v>6</v>
      </c>
      <c r="E70" s="1" t="s">
        <v>272</v>
      </c>
      <c r="F70" s="35">
        <v>0.52167368</v>
      </c>
      <c r="O70" s="34"/>
      <c r="P70" s="34"/>
      <c r="Q70" s="35"/>
      <c r="R70" s="34"/>
    </row>
    <row r="71">
      <c r="A71" s="96" t="s">
        <v>11</v>
      </c>
      <c r="B71" s="23" t="s">
        <v>402</v>
      </c>
      <c r="C71" s="34">
        <v>2019.0</v>
      </c>
      <c r="D71" s="1" t="s">
        <v>6</v>
      </c>
      <c r="E71" s="1" t="s">
        <v>272</v>
      </c>
      <c r="F71" s="35">
        <v>0.57847838</v>
      </c>
      <c r="O71" s="34"/>
      <c r="P71" s="34"/>
      <c r="Q71" s="35"/>
      <c r="R71" s="34"/>
    </row>
    <row r="72">
      <c r="A72" s="96" t="s">
        <v>12</v>
      </c>
      <c r="B72" s="23" t="s">
        <v>401</v>
      </c>
      <c r="C72" s="34">
        <v>2019.0</v>
      </c>
      <c r="D72" s="1" t="s">
        <v>6</v>
      </c>
      <c r="E72" s="1" t="s">
        <v>272</v>
      </c>
      <c r="F72" s="35">
        <v>0.65676216</v>
      </c>
      <c r="O72" s="34"/>
      <c r="P72" s="34"/>
      <c r="Q72" s="35"/>
      <c r="R72" s="34"/>
    </row>
    <row r="73">
      <c r="A73" s="96" t="s">
        <v>8</v>
      </c>
      <c r="B73" s="23" t="s">
        <v>405</v>
      </c>
      <c r="C73" s="34">
        <v>2019.0</v>
      </c>
      <c r="D73" s="1" t="s">
        <v>6</v>
      </c>
      <c r="E73" s="1" t="s">
        <v>272</v>
      </c>
      <c r="F73" s="35">
        <v>0.51694722</v>
      </c>
      <c r="O73" s="34"/>
      <c r="P73" s="34"/>
      <c r="Q73" s="35"/>
      <c r="R73" s="34"/>
    </row>
    <row r="74">
      <c r="A74" s="96" t="s">
        <v>9</v>
      </c>
      <c r="B74" s="23" t="s">
        <v>397</v>
      </c>
      <c r="C74" s="34">
        <v>2019.0</v>
      </c>
      <c r="D74" s="1" t="s">
        <v>6</v>
      </c>
      <c r="E74" s="1" t="s">
        <v>272</v>
      </c>
      <c r="F74" s="35">
        <v>0.59624359</v>
      </c>
      <c r="O74" s="34"/>
      <c r="P74" s="34"/>
      <c r="Q74" s="35"/>
      <c r="R74" s="34"/>
    </row>
    <row r="75">
      <c r="A75" s="5">
        <v>10.0</v>
      </c>
      <c r="B75" s="23" t="s">
        <v>403</v>
      </c>
      <c r="C75" s="34">
        <v>2019.0</v>
      </c>
      <c r="D75" s="1" t="s">
        <v>6</v>
      </c>
      <c r="E75" s="1" t="s">
        <v>272</v>
      </c>
      <c r="F75" s="35">
        <v>0.52539231</v>
      </c>
      <c r="O75" s="34"/>
      <c r="P75" s="34"/>
      <c r="Q75" s="35"/>
      <c r="R75" s="34"/>
    </row>
    <row r="76">
      <c r="A76" s="5">
        <v>11.0</v>
      </c>
      <c r="B76" s="23" t="s">
        <v>395</v>
      </c>
      <c r="C76" s="34">
        <v>2019.0</v>
      </c>
      <c r="D76" s="1" t="s">
        <v>6</v>
      </c>
      <c r="E76" s="1" t="s">
        <v>272</v>
      </c>
      <c r="F76" s="35">
        <v>0.64865405</v>
      </c>
      <c r="O76" s="34"/>
      <c r="P76" s="34"/>
      <c r="Q76" s="35"/>
      <c r="R76" s="34"/>
    </row>
    <row r="77">
      <c r="A77" s="5">
        <v>12.0</v>
      </c>
      <c r="B77" s="23" t="s">
        <v>377</v>
      </c>
      <c r="C77" s="34">
        <v>2019.0</v>
      </c>
      <c r="D77" s="1" t="s">
        <v>6</v>
      </c>
      <c r="E77" s="1" t="s">
        <v>272</v>
      </c>
      <c r="F77" s="35">
        <v>0.52892432</v>
      </c>
      <c r="O77" s="34"/>
      <c r="P77" s="34"/>
      <c r="Q77" s="35"/>
      <c r="R77" s="34"/>
    </row>
    <row r="78">
      <c r="A78" s="5">
        <v>13.0</v>
      </c>
      <c r="B78" s="23" t="s">
        <v>382</v>
      </c>
      <c r="C78" s="34">
        <v>2019.0</v>
      </c>
      <c r="D78" s="1" t="s">
        <v>6</v>
      </c>
      <c r="E78" s="1" t="s">
        <v>272</v>
      </c>
      <c r="F78" s="35">
        <v>0.58802432</v>
      </c>
      <c r="O78" s="34"/>
      <c r="P78" s="34"/>
      <c r="Q78" s="35"/>
      <c r="R78" s="34"/>
    </row>
    <row r="79">
      <c r="A79" s="5">
        <v>14.0</v>
      </c>
      <c r="B79" s="23" t="s">
        <v>404</v>
      </c>
      <c r="C79" s="34">
        <v>2019.0</v>
      </c>
      <c r="D79" s="1" t="s">
        <v>6</v>
      </c>
      <c r="E79" s="1" t="s">
        <v>272</v>
      </c>
      <c r="F79" s="35">
        <v>0.65500556</v>
      </c>
      <c r="O79" s="34"/>
      <c r="P79" s="34"/>
      <c r="Q79" s="35"/>
      <c r="R79" s="34"/>
    </row>
    <row r="80">
      <c r="A80" s="5">
        <v>16.0</v>
      </c>
      <c r="B80" s="23" t="s">
        <v>380</v>
      </c>
      <c r="C80" s="34">
        <v>2019.0</v>
      </c>
      <c r="D80" s="1" t="s">
        <v>6</v>
      </c>
      <c r="E80" s="1" t="s">
        <v>272</v>
      </c>
      <c r="F80" s="35">
        <v>0.56948158</v>
      </c>
      <c r="O80" s="34"/>
      <c r="P80" s="34"/>
      <c r="Q80" s="35"/>
      <c r="R80" s="34"/>
    </row>
    <row r="81">
      <c r="A81" s="5">
        <v>17.0</v>
      </c>
      <c r="B81" s="23" t="s">
        <v>387</v>
      </c>
      <c r="C81" s="34">
        <v>2019.0</v>
      </c>
      <c r="D81" s="1" t="s">
        <v>6</v>
      </c>
      <c r="E81" s="1" t="s">
        <v>272</v>
      </c>
      <c r="F81" s="35">
        <v>0.48228421</v>
      </c>
      <c r="O81" s="34"/>
      <c r="P81" s="34"/>
      <c r="Q81" s="35"/>
      <c r="R81" s="34"/>
    </row>
    <row r="82">
      <c r="A82" s="5">
        <v>15.0</v>
      </c>
      <c r="B82" s="23" t="s">
        <v>383</v>
      </c>
      <c r="C82" s="34">
        <v>2019.0</v>
      </c>
      <c r="D82" s="1" t="s">
        <v>6</v>
      </c>
      <c r="E82" s="1" t="s">
        <v>272</v>
      </c>
      <c r="F82" s="35">
        <v>0.60789737</v>
      </c>
      <c r="O82" s="34"/>
      <c r="P82" s="34"/>
      <c r="Q82" s="35"/>
      <c r="R82" s="34"/>
    </row>
    <row r="83">
      <c r="A83" s="5">
        <v>18.0</v>
      </c>
      <c r="B83" s="23" t="s">
        <v>393</v>
      </c>
      <c r="C83" s="34">
        <v>2019.0</v>
      </c>
      <c r="D83" s="1" t="s">
        <v>6</v>
      </c>
      <c r="E83" s="1" t="s">
        <v>272</v>
      </c>
      <c r="F83" s="35">
        <v>0.58623421</v>
      </c>
      <c r="O83" s="34"/>
      <c r="P83" s="34"/>
      <c r="Q83" s="35"/>
      <c r="R83" s="34"/>
    </row>
    <row r="84">
      <c r="A84" s="5">
        <v>19.0</v>
      </c>
      <c r="B84" s="23" t="s">
        <v>408</v>
      </c>
      <c r="C84" s="34">
        <v>2019.0</v>
      </c>
      <c r="D84" s="1" t="s">
        <v>6</v>
      </c>
      <c r="E84" s="1" t="s">
        <v>272</v>
      </c>
      <c r="F84" s="35">
        <v>0.56247949</v>
      </c>
      <c r="O84" s="34"/>
      <c r="P84" s="34"/>
      <c r="Q84" s="35"/>
      <c r="R84" s="34"/>
    </row>
    <row r="85">
      <c r="A85" s="5">
        <v>20.0</v>
      </c>
      <c r="B85" s="23" t="s">
        <v>379</v>
      </c>
      <c r="C85" s="34">
        <v>2019.0</v>
      </c>
      <c r="D85" s="1" t="s">
        <v>6</v>
      </c>
      <c r="E85" s="1" t="s">
        <v>272</v>
      </c>
      <c r="F85" s="35">
        <v>0.53608235</v>
      </c>
      <c r="O85" s="34"/>
      <c r="P85" s="34"/>
      <c r="Q85" s="35"/>
      <c r="R85" s="34"/>
    </row>
    <row r="86">
      <c r="A86" s="5">
        <v>21.0</v>
      </c>
      <c r="B86" s="23" t="s">
        <v>386</v>
      </c>
      <c r="C86" s="34">
        <v>2019.0</v>
      </c>
      <c r="D86" s="1" t="s">
        <v>6</v>
      </c>
      <c r="E86" s="1" t="s">
        <v>272</v>
      </c>
      <c r="F86" s="35">
        <v>0.59803846</v>
      </c>
      <c r="O86" s="34"/>
      <c r="P86" s="34"/>
      <c r="Q86" s="35"/>
      <c r="R86" s="34"/>
    </row>
    <row r="87">
      <c r="A87" s="5">
        <v>22.0</v>
      </c>
      <c r="B87" s="23" t="s">
        <v>406</v>
      </c>
      <c r="C87" s="34">
        <v>2019.0</v>
      </c>
      <c r="D87" s="1" t="s">
        <v>6</v>
      </c>
      <c r="E87" s="1" t="s">
        <v>272</v>
      </c>
      <c r="F87" s="35">
        <v>0.62641053</v>
      </c>
      <c r="O87" s="34"/>
      <c r="P87" s="34"/>
      <c r="Q87" s="35"/>
      <c r="R87" s="34"/>
    </row>
    <row r="88">
      <c r="A88" s="5">
        <v>23.0</v>
      </c>
      <c r="B88" s="23" t="s">
        <v>392</v>
      </c>
      <c r="C88" s="34">
        <v>2019.0</v>
      </c>
      <c r="D88" s="1" t="s">
        <v>6</v>
      </c>
      <c r="E88" s="1" t="s">
        <v>272</v>
      </c>
      <c r="F88" s="35">
        <v>0.51793243</v>
      </c>
      <c r="O88" s="34"/>
      <c r="P88" s="34"/>
      <c r="Q88" s="35"/>
      <c r="R88" s="34"/>
    </row>
    <row r="89">
      <c r="A89" s="5">
        <v>24.0</v>
      </c>
      <c r="B89" s="23" t="s">
        <v>389</v>
      </c>
      <c r="C89" s="34">
        <v>2019.0</v>
      </c>
      <c r="D89" s="1" t="s">
        <v>6</v>
      </c>
      <c r="E89" s="1" t="s">
        <v>272</v>
      </c>
      <c r="F89" s="35">
        <v>0.59521795</v>
      </c>
      <c r="O89" s="34"/>
      <c r="P89" s="34"/>
      <c r="Q89" s="35"/>
      <c r="R89" s="34"/>
    </row>
    <row r="90">
      <c r="A90" s="5">
        <v>25.0</v>
      </c>
      <c r="B90" s="23" t="s">
        <v>391</v>
      </c>
      <c r="C90" s="34">
        <v>2019.0</v>
      </c>
      <c r="D90" s="1" t="s">
        <v>6</v>
      </c>
      <c r="E90" s="1" t="s">
        <v>272</v>
      </c>
      <c r="F90" s="35">
        <v>0.59061842</v>
      </c>
      <c r="O90" s="34"/>
      <c r="P90" s="34"/>
      <c r="Q90" s="35"/>
      <c r="R90" s="34"/>
    </row>
    <row r="91">
      <c r="A91" s="5">
        <v>26.0</v>
      </c>
      <c r="B91" s="23" t="s">
        <v>396</v>
      </c>
      <c r="C91" s="34">
        <v>2019.0</v>
      </c>
      <c r="D91" s="1" t="s">
        <v>6</v>
      </c>
      <c r="E91" s="1" t="s">
        <v>272</v>
      </c>
      <c r="F91" s="35">
        <v>0.61974474</v>
      </c>
      <c r="O91" s="34"/>
      <c r="P91" s="34"/>
      <c r="Q91" s="35"/>
      <c r="R91" s="34"/>
    </row>
    <row r="92">
      <c r="A92" s="5">
        <v>27.0</v>
      </c>
      <c r="B92" s="23" t="s">
        <v>376</v>
      </c>
      <c r="C92" s="34">
        <v>2019.0</v>
      </c>
      <c r="D92" s="1" t="s">
        <v>6</v>
      </c>
      <c r="E92" s="1" t="s">
        <v>272</v>
      </c>
      <c r="F92" s="35">
        <v>0.60248286</v>
      </c>
      <c r="O92" s="34"/>
      <c r="P92" s="34"/>
      <c r="Q92" s="35"/>
      <c r="R92" s="34"/>
    </row>
    <row r="93">
      <c r="A93" s="5">
        <v>28.0</v>
      </c>
      <c r="B93" s="23" t="s">
        <v>407</v>
      </c>
      <c r="C93" s="34">
        <v>2019.0</v>
      </c>
      <c r="D93" s="1" t="s">
        <v>6</v>
      </c>
      <c r="E93" s="1" t="s">
        <v>272</v>
      </c>
      <c r="F93" s="35">
        <v>0.58892162</v>
      </c>
      <c r="O93" s="34"/>
      <c r="P93" s="34"/>
      <c r="Q93" s="35"/>
      <c r="R93" s="34"/>
    </row>
    <row r="94">
      <c r="A94" s="5">
        <v>29.0</v>
      </c>
      <c r="B94" s="23" t="s">
        <v>381</v>
      </c>
      <c r="C94" s="34">
        <v>2019.0</v>
      </c>
      <c r="D94" s="1" t="s">
        <v>6</v>
      </c>
      <c r="E94" s="1" t="s">
        <v>272</v>
      </c>
      <c r="F94" s="35">
        <v>0.55424054</v>
      </c>
      <c r="O94" s="34"/>
      <c r="P94" s="34"/>
      <c r="Q94" s="35"/>
      <c r="R94" s="34"/>
    </row>
    <row r="95">
      <c r="A95" s="5">
        <v>30.0</v>
      </c>
      <c r="B95" s="23" t="s">
        <v>390</v>
      </c>
      <c r="C95" s="34">
        <v>2019.0</v>
      </c>
      <c r="D95" s="1" t="s">
        <v>6</v>
      </c>
      <c r="E95" s="1" t="s">
        <v>272</v>
      </c>
      <c r="F95" s="35">
        <v>0.5776</v>
      </c>
      <c r="O95" s="34"/>
      <c r="P95" s="34"/>
      <c r="Q95" s="35"/>
      <c r="R95" s="34"/>
    </row>
    <row r="96">
      <c r="A96" s="5">
        <v>31.0</v>
      </c>
      <c r="B96" s="23" t="s">
        <v>398</v>
      </c>
      <c r="C96" s="34">
        <v>2019.0</v>
      </c>
      <c r="D96" s="1" t="s">
        <v>6</v>
      </c>
      <c r="E96" s="1" t="s">
        <v>272</v>
      </c>
      <c r="F96" s="35">
        <v>0.5192359</v>
      </c>
      <c r="O96" s="34"/>
      <c r="P96" s="34"/>
      <c r="Q96" s="35"/>
      <c r="R96" s="34"/>
    </row>
    <row r="97">
      <c r="A97" s="5">
        <v>32.0</v>
      </c>
      <c r="B97" s="23" t="s">
        <v>399</v>
      </c>
      <c r="C97" s="34">
        <v>2019.0</v>
      </c>
      <c r="D97" s="1" t="s">
        <v>6</v>
      </c>
      <c r="E97" s="1" t="s">
        <v>272</v>
      </c>
      <c r="F97" s="35">
        <v>0.61000263</v>
      </c>
      <c r="O97" s="34"/>
      <c r="P97" s="34"/>
      <c r="Q97" s="35"/>
      <c r="R97" s="34"/>
    </row>
    <row r="98">
      <c r="A98" s="96" t="s">
        <v>4</v>
      </c>
      <c r="B98" s="23" t="s">
        <v>378</v>
      </c>
      <c r="C98" s="34">
        <v>2021.0</v>
      </c>
      <c r="D98" s="1" t="s">
        <v>6</v>
      </c>
      <c r="E98" s="1" t="s">
        <v>272</v>
      </c>
      <c r="F98" s="35">
        <v>0.54078948</v>
      </c>
      <c r="O98" s="34"/>
      <c r="P98" s="34"/>
      <c r="Q98" s="35"/>
      <c r="R98" s="34"/>
    </row>
    <row r="99">
      <c r="A99" s="96" t="s">
        <v>5</v>
      </c>
      <c r="B99" s="23" t="s">
        <v>384</v>
      </c>
      <c r="C99" s="34">
        <v>2021.0</v>
      </c>
      <c r="D99" s="1" t="s">
        <v>6</v>
      </c>
      <c r="E99" s="1" t="s">
        <v>272</v>
      </c>
      <c r="F99" s="35">
        <v>0.56947917</v>
      </c>
      <c r="O99" s="34"/>
      <c r="P99" s="34"/>
      <c r="Q99" s="35"/>
      <c r="R99" s="34"/>
    </row>
    <row r="100">
      <c r="A100" s="96" t="s">
        <v>6</v>
      </c>
      <c r="B100" s="23" t="s">
        <v>394</v>
      </c>
      <c r="C100" s="34">
        <v>2021.0</v>
      </c>
      <c r="D100" s="1" t="s">
        <v>6</v>
      </c>
      <c r="E100" s="1" t="s">
        <v>272</v>
      </c>
      <c r="F100" s="35">
        <v>0.41875</v>
      </c>
      <c r="O100" s="34"/>
      <c r="P100" s="34"/>
      <c r="Q100" s="35"/>
      <c r="R100" s="34"/>
    </row>
    <row r="101">
      <c r="A101" s="96" t="s">
        <v>7</v>
      </c>
      <c r="B101" s="23" t="s">
        <v>385</v>
      </c>
      <c r="C101" s="34">
        <v>2021.0</v>
      </c>
      <c r="D101" s="1" t="s">
        <v>6</v>
      </c>
      <c r="E101" s="1" t="s">
        <v>272</v>
      </c>
      <c r="F101" s="35">
        <v>0.37186992</v>
      </c>
      <c r="O101" s="34"/>
      <c r="P101" s="34"/>
      <c r="Q101" s="35"/>
      <c r="R101" s="34"/>
    </row>
    <row r="102">
      <c r="A102" s="96" t="s">
        <v>10</v>
      </c>
      <c r="B102" s="23" t="s">
        <v>388</v>
      </c>
      <c r="C102" s="34">
        <v>2021.0</v>
      </c>
      <c r="D102" s="1" t="s">
        <v>6</v>
      </c>
      <c r="E102" s="1" t="s">
        <v>272</v>
      </c>
      <c r="F102" s="35">
        <v>0.33751938</v>
      </c>
      <c r="O102" s="34"/>
      <c r="P102" s="34"/>
      <c r="Q102" s="35"/>
      <c r="R102" s="34"/>
    </row>
    <row r="103">
      <c r="A103" s="96" t="s">
        <v>11</v>
      </c>
      <c r="B103" s="23" t="s">
        <v>402</v>
      </c>
      <c r="C103" s="34">
        <v>2021.0</v>
      </c>
      <c r="D103" s="1" t="s">
        <v>6</v>
      </c>
      <c r="E103" s="1" t="s">
        <v>272</v>
      </c>
      <c r="F103" s="35">
        <v>0.54178295</v>
      </c>
      <c r="O103" s="34"/>
      <c r="P103" s="34"/>
      <c r="Q103" s="35"/>
      <c r="R103" s="34"/>
    </row>
    <row r="104">
      <c r="A104" s="96" t="s">
        <v>12</v>
      </c>
      <c r="B104" s="23" t="s">
        <v>401</v>
      </c>
      <c r="C104" s="34">
        <v>2021.0</v>
      </c>
      <c r="D104" s="1" t="s">
        <v>6</v>
      </c>
      <c r="E104" s="1" t="s">
        <v>272</v>
      </c>
      <c r="F104" s="35">
        <v>0.43325581</v>
      </c>
      <c r="O104" s="34"/>
      <c r="P104" s="34"/>
      <c r="Q104" s="35"/>
      <c r="R104" s="34"/>
    </row>
    <row r="105">
      <c r="A105" s="96" t="s">
        <v>8</v>
      </c>
      <c r="B105" s="23" t="s">
        <v>405</v>
      </c>
      <c r="C105" s="34">
        <v>2021.0</v>
      </c>
      <c r="D105" s="1" t="s">
        <v>6</v>
      </c>
      <c r="E105" s="1" t="s">
        <v>272</v>
      </c>
      <c r="F105" s="35">
        <v>0.54471545</v>
      </c>
      <c r="O105" s="34"/>
      <c r="P105" s="34"/>
      <c r="Q105" s="35"/>
      <c r="R105" s="34"/>
    </row>
    <row r="106">
      <c r="A106" s="96" t="s">
        <v>9</v>
      </c>
      <c r="B106" s="23" t="s">
        <v>397</v>
      </c>
      <c r="C106" s="34">
        <v>2021.0</v>
      </c>
      <c r="D106" s="1" t="s">
        <v>6</v>
      </c>
      <c r="E106" s="1" t="s">
        <v>272</v>
      </c>
      <c r="F106" s="35">
        <v>0.46394737</v>
      </c>
      <c r="O106" s="34"/>
      <c r="P106" s="34"/>
      <c r="Q106" s="35"/>
      <c r="R106" s="34"/>
    </row>
    <row r="107">
      <c r="A107" s="5">
        <v>10.0</v>
      </c>
      <c r="B107" s="23" t="s">
        <v>403</v>
      </c>
      <c r="C107" s="34">
        <v>2021.0</v>
      </c>
      <c r="D107" s="1" t="s">
        <v>6</v>
      </c>
      <c r="E107" s="1" t="s">
        <v>272</v>
      </c>
      <c r="F107" s="35">
        <v>0.43713178</v>
      </c>
      <c r="O107" s="34"/>
      <c r="P107" s="34"/>
      <c r="Q107" s="35"/>
      <c r="R107" s="34"/>
    </row>
    <row r="108">
      <c r="A108" s="5">
        <v>11.0</v>
      </c>
      <c r="B108" s="23" t="s">
        <v>395</v>
      </c>
      <c r="C108" s="34">
        <v>2021.0</v>
      </c>
      <c r="D108" s="1" t="s">
        <v>6</v>
      </c>
      <c r="E108" s="1" t="s">
        <v>272</v>
      </c>
      <c r="F108" s="35">
        <v>0.62317829</v>
      </c>
      <c r="O108" s="34"/>
      <c r="P108" s="34"/>
      <c r="Q108" s="35"/>
      <c r="R108" s="34"/>
    </row>
    <row r="109">
      <c r="A109" s="5">
        <v>12.0</v>
      </c>
      <c r="B109" s="23" t="s">
        <v>377</v>
      </c>
      <c r="C109" s="34">
        <v>2021.0</v>
      </c>
      <c r="D109" s="1" t="s">
        <v>6</v>
      </c>
      <c r="E109" s="1" t="s">
        <v>272</v>
      </c>
      <c r="F109" s="35">
        <v>0.29403101</v>
      </c>
      <c r="O109" s="34"/>
      <c r="P109" s="34"/>
      <c r="Q109" s="35"/>
      <c r="R109" s="34"/>
    </row>
    <row r="110">
      <c r="A110" s="5">
        <v>13.0</v>
      </c>
      <c r="B110" s="23" t="s">
        <v>382</v>
      </c>
      <c r="C110" s="34">
        <v>2021.0</v>
      </c>
      <c r="D110" s="1" t="s">
        <v>6</v>
      </c>
      <c r="E110" s="1" t="s">
        <v>272</v>
      </c>
      <c r="F110" s="35">
        <v>0.49087302</v>
      </c>
      <c r="O110" s="34"/>
      <c r="P110" s="34"/>
      <c r="Q110" s="35"/>
      <c r="R110" s="34"/>
    </row>
    <row r="111">
      <c r="A111" s="5">
        <v>14.0</v>
      </c>
      <c r="B111" s="23" t="s">
        <v>404</v>
      </c>
      <c r="C111" s="34">
        <v>2021.0</v>
      </c>
      <c r="D111" s="1" t="s">
        <v>6</v>
      </c>
      <c r="E111" s="1" t="s">
        <v>272</v>
      </c>
      <c r="F111" s="35">
        <v>0.50066667</v>
      </c>
      <c r="O111" s="34"/>
      <c r="P111" s="34"/>
      <c r="Q111" s="35"/>
      <c r="R111" s="34"/>
    </row>
    <row r="112">
      <c r="A112" s="5">
        <v>16.0</v>
      </c>
      <c r="B112" s="23" t="s">
        <v>380</v>
      </c>
      <c r="C112" s="34">
        <v>2021.0</v>
      </c>
      <c r="D112" s="1" t="s">
        <v>6</v>
      </c>
      <c r="E112" s="1" t="s">
        <v>272</v>
      </c>
      <c r="F112" s="35">
        <v>0.43833333</v>
      </c>
      <c r="O112" s="34"/>
      <c r="P112" s="34"/>
      <c r="Q112" s="35"/>
      <c r="R112" s="34"/>
    </row>
    <row r="113">
      <c r="A113" s="5">
        <v>17.0</v>
      </c>
      <c r="B113" s="23" t="s">
        <v>387</v>
      </c>
      <c r="C113" s="34">
        <v>2021.0</v>
      </c>
      <c r="D113" s="1" t="s">
        <v>6</v>
      </c>
      <c r="E113" s="1" t="s">
        <v>272</v>
      </c>
      <c r="F113" s="35">
        <v>0.60147287</v>
      </c>
      <c r="O113" s="34"/>
      <c r="P113" s="34"/>
      <c r="Q113" s="35"/>
      <c r="R113" s="34"/>
    </row>
    <row r="114">
      <c r="A114" s="5">
        <v>15.0</v>
      </c>
      <c r="B114" s="23" t="s">
        <v>383</v>
      </c>
      <c r="C114" s="34">
        <v>2021.0</v>
      </c>
      <c r="D114" s="1" t="s">
        <v>6</v>
      </c>
      <c r="E114" s="1" t="s">
        <v>272</v>
      </c>
      <c r="F114" s="35">
        <v>0.54286822</v>
      </c>
      <c r="O114" s="34"/>
      <c r="P114" s="34"/>
      <c r="Q114" s="35"/>
      <c r="R114" s="34"/>
    </row>
    <row r="115">
      <c r="A115" s="5">
        <v>18.0</v>
      </c>
      <c r="B115" s="23" t="s">
        <v>393</v>
      </c>
      <c r="C115" s="34">
        <v>2021.0</v>
      </c>
      <c r="D115" s="1" t="s">
        <v>6</v>
      </c>
      <c r="E115" s="1" t="s">
        <v>272</v>
      </c>
      <c r="F115" s="35">
        <v>0.56054263</v>
      </c>
      <c r="O115" s="34"/>
      <c r="P115" s="34"/>
      <c r="Q115" s="35"/>
      <c r="R115" s="34"/>
    </row>
    <row r="116">
      <c r="A116" s="5">
        <v>19.0</v>
      </c>
      <c r="B116" s="23" t="s">
        <v>408</v>
      </c>
      <c r="C116" s="34">
        <v>2021.0</v>
      </c>
      <c r="D116" s="1" t="s">
        <v>6</v>
      </c>
      <c r="E116" s="1" t="s">
        <v>272</v>
      </c>
      <c r="F116" s="35">
        <v>0.46093023</v>
      </c>
      <c r="O116" s="34"/>
      <c r="P116" s="34"/>
      <c r="Q116" s="35"/>
      <c r="R116" s="34"/>
    </row>
    <row r="117">
      <c r="A117" s="5">
        <v>20.0</v>
      </c>
      <c r="B117" s="23" t="s">
        <v>379</v>
      </c>
      <c r="C117" s="34">
        <v>2021.0</v>
      </c>
      <c r="D117" s="1" t="s">
        <v>6</v>
      </c>
      <c r="E117" s="1" t="s">
        <v>272</v>
      </c>
      <c r="F117" s="35">
        <v>0.32307692</v>
      </c>
      <c r="O117" s="34"/>
      <c r="P117" s="34"/>
      <c r="Q117" s="35"/>
      <c r="R117" s="34"/>
    </row>
    <row r="118">
      <c r="A118" s="5">
        <v>21.0</v>
      </c>
      <c r="B118" s="23" t="s">
        <v>386</v>
      </c>
      <c r="C118" s="34">
        <v>2021.0</v>
      </c>
      <c r="D118" s="1" t="s">
        <v>6</v>
      </c>
      <c r="E118" s="1" t="s">
        <v>272</v>
      </c>
      <c r="F118" s="35">
        <v>0.51813008</v>
      </c>
      <c r="O118" s="34"/>
      <c r="P118" s="34"/>
      <c r="Q118" s="35"/>
      <c r="R118" s="34"/>
    </row>
    <row r="119">
      <c r="A119" s="5">
        <v>22.0</v>
      </c>
      <c r="B119" s="23" t="s">
        <v>406</v>
      </c>
      <c r="C119" s="34">
        <v>2021.0</v>
      </c>
      <c r="D119" s="1" t="s">
        <v>6</v>
      </c>
      <c r="E119" s="1" t="s">
        <v>272</v>
      </c>
      <c r="F119" s="35">
        <v>0.57844961</v>
      </c>
      <c r="O119" s="34"/>
      <c r="P119" s="34"/>
      <c r="Q119" s="35"/>
      <c r="R119" s="34"/>
    </row>
    <row r="120">
      <c r="A120" s="5">
        <v>23.0</v>
      </c>
      <c r="B120" s="23" t="s">
        <v>392</v>
      </c>
      <c r="C120" s="34">
        <v>2021.0</v>
      </c>
      <c r="D120" s="1" t="s">
        <v>6</v>
      </c>
      <c r="E120" s="1" t="s">
        <v>272</v>
      </c>
      <c r="F120" s="35">
        <v>0.43252252</v>
      </c>
      <c r="O120" s="34"/>
      <c r="P120" s="34"/>
      <c r="Q120" s="35"/>
      <c r="R120" s="34"/>
    </row>
    <row r="121">
      <c r="A121" s="5">
        <v>24.0</v>
      </c>
      <c r="B121" s="23" t="s">
        <v>389</v>
      </c>
      <c r="C121" s="34">
        <v>2021.0</v>
      </c>
      <c r="D121" s="1" t="s">
        <v>6</v>
      </c>
      <c r="E121" s="1" t="s">
        <v>272</v>
      </c>
      <c r="F121" s="35">
        <v>0.53790697</v>
      </c>
      <c r="O121" s="34"/>
      <c r="P121" s="34"/>
      <c r="Q121" s="35"/>
      <c r="R121" s="34"/>
    </row>
    <row r="122">
      <c r="A122" s="5">
        <v>25.0</v>
      </c>
      <c r="B122" s="23" t="s">
        <v>391</v>
      </c>
      <c r="C122" s="34">
        <v>2021.0</v>
      </c>
      <c r="D122" s="1" t="s">
        <v>6</v>
      </c>
      <c r="E122" s="1" t="s">
        <v>272</v>
      </c>
      <c r="F122" s="35">
        <v>0.4205691</v>
      </c>
      <c r="O122" s="34"/>
      <c r="P122" s="34"/>
      <c r="Q122" s="35"/>
      <c r="R122" s="34"/>
    </row>
    <row r="123">
      <c r="A123" s="5">
        <v>26.0</v>
      </c>
      <c r="B123" s="23" t="s">
        <v>396</v>
      </c>
      <c r="C123" s="34">
        <v>2021.0</v>
      </c>
      <c r="D123" s="1" t="s">
        <v>6</v>
      </c>
      <c r="E123" s="1" t="s">
        <v>272</v>
      </c>
      <c r="F123" s="35">
        <v>0.54023255</v>
      </c>
      <c r="O123" s="34"/>
      <c r="P123" s="34"/>
      <c r="Q123" s="35"/>
      <c r="R123" s="34"/>
    </row>
    <row r="124">
      <c r="A124" s="5">
        <v>27.0</v>
      </c>
      <c r="B124" s="23" t="s">
        <v>376</v>
      </c>
      <c r="C124" s="34">
        <v>2021.0</v>
      </c>
      <c r="D124" s="1" t="s">
        <v>6</v>
      </c>
      <c r="E124" s="1" t="s">
        <v>272</v>
      </c>
      <c r="F124" s="35">
        <v>0.37441667</v>
      </c>
      <c r="O124" s="34"/>
      <c r="P124" s="34"/>
      <c r="Q124" s="35"/>
      <c r="R124" s="34"/>
    </row>
    <row r="125">
      <c r="A125" s="5">
        <v>28.0</v>
      </c>
      <c r="B125" s="23" t="s">
        <v>407</v>
      </c>
      <c r="C125" s="34">
        <v>2021.0</v>
      </c>
      <c r="D125" s="1" t="s">
        <v>6</v>
      </c>
      <c r="E125" s="1" t="s">
        <v>272</v>
      </c>
      <c r="F125" s="35">
        <v>0.45062015</v>
      </c>
      <c r="O125" s="34"/>
      <c r="P125" s="34"/>
      <c r="Q125" s="35"/>
      <c r="R125" s="34"/>
    </row>
    <row r="126">
      <c r="A126" s="5">
        <v>29.0</v>
      </c>
      <c r="B126" s="23" t="s">
        <v>381</v>
      </c>
      <c r="C126" s="34">
        <v>2021.0</v>
      </c>
      <c r="D126" s="1" t="s">
        <v>6</v>
      </c>
      <c r="E126" s="1" t="s">
        <v>272</v>
      </c>
      <c r="F126" s="35">
        <v>0.40219512</v>
      </c>
      <c r="O126" s="34"/>
      <c r="P126" s="34"/>
      <c r="Q126" s="35"/>
      <c r="R126" s="34"/>
    </row>
    <row r="127">
      <c r="A127" s="5">
        <v>30.0</v>
      </c>
      <c r="B127" s="23" t="s">
        <v>390</v>
      </c>
      <c r="C127" s="34">
        <v>2021.0</v>
      </c>
      <c r="D127" s="1" t="s">
        <v>6</v>
      </c>
      <c r="E127" s="1" t="s">
        <v>272</v>
      </c>
      <c r="F127" s="35">
        <v>0.43550388</v>
      </c>
      <c r="O127" s="34"/>
      <c r="P127" s="34"/>
      <c r="Q127" s="35"/>
      <c r="R127" s="34"/>
    </row>
    <row r="128">
      <c r="A128" s="5">
        <v>31.0</v>
      </c>
      <c r="B128" s="23" t="s">
        <v>398</v>
      </c>
      <c r="C128" s="34">
        <v>2021.0</v>
      </c>
      <c r="D128" s="1" t="s">
        <v>6</v>
      </c>
      <c r="E128" s="1" t="s">
        <v>272</v>
      </c>
      <c r="F128" s="35">
        <v>0.50961241</v>
      </c>
      <c r="O128" s="34"/>
      <c r="P128" s="34"/>
      <c r="Q128" s="35"/>
      <c r="R128" s="34"/>
    </row>
    <row r="129">
      <c r="A129" s="5">
        <v>32.0</v>
      </c>
      <c r="B129" s="23" t="s">
        <v>399</v>
      </c>
      <c r="C129" s="34">
        <v>2021.0</v>
      </c>
      <c r="D129" s="1" t="s">
        <v>6</v>
      </c>
      <c r="E129" s="1" t="s">
        <v>272</v>
      </c>
      <c r="F129" s="35">
        <v>0.42387597</v>
      </c>
      <c r="O129" s="34"/>
      <c r="P129" s="34"/>
      <c r="Q129" s="35"/>
      <c r="R129" s="34"/>
    </row>
    <row r="130" hidden="1">
      <c r="A130" s="134" t="s">
        <v>3</v>
      </c>
      <c r="B130" s="136" t="s">
        <v>400</v>
      </c>
      <c r="C130" s="133">
        <v>2015.0</v>
      </c>
      <c r="D130" s="136" t="s">
        <v>6</v>
      </c>
      <c r="E130" s="136" t="s">
        <v>272</v>
      </c>
      <c r="F130" s="135">
        <v>0.30245</v>
      </c>
      <c r="O130" s="34"/>
      <c r="P130" s="34"/>
      <c r="Q130" s="35"/>
      <c r="R130" s="34"/>
    </row>
    <row r="131">
      <c r="A131" s="2" t="s">
        <v>3</v>
      </c>
      <c r="B131" s="1" t="s">
        <v>400</v>
      </c>
      <c r="C131" s="34">
        <v>2017.0</v>
      </c>
      <c r="D131" s="1" t="s">
        <v>6</v>
      </c>
      <c r="E131" s="1" t="s">
        <v>272</v>
      </c>
      <c r="F131" s="35">
        <v>0.30245</v>
      </c>
      <c r="O131" s="34"/>
      <c r="P131" s="34"/>
      <c r="Q131" s="35"/>
      <c r="R131" s="34"/>
    </row>
    <row r="132">
      <c r="A132" s="2" t="s">
        <v>3</v>
      </c>
      <c r="B132" s="1" t="s">
        <v>400</v>
      </c>
      <c r="C132" s="7">
        <v>2019.0</v>
      </c>
      <c r="D132" s="1" t="s">
        <v>6</v>
      </c>
      <c r="E132" s="1" t="s">
        <v>272</v>
      </c>
      <c r="F132" s="35">
        <v>0.65961176</v>
      </c>
    </row>
    <row r="133">
      <c r="A133" s="2" t="s">
        <v>3</v>
      </c>
      <c r="B133" s="1" t="s">
        <v>400</v>
      </c>
      <c r="C133" s="7">
        <v>2021.0</v>
      </c>
      <c r="D133" s="1" t="s">
        <v>6</v>
      </c>
      <c r="E133" s="1" t="s">
        <v>272</v>
      </c>
      <c r="F133" s="35">
        <v>0.4329932</v>
      </c>
    </row>
  </sheetData>
  <autoFilter ref="$A$1:$F$133">
    <filterColumn colId="2">
      <filters>
        <filter val="2019"/>
        <filter val="2017"/>
        <filter val="2021"/>
      </filters>
    </filterColumn>
  </autoFilter>
  <customSheetViews>
    <customSheetView guid="{E14FDC93-815F-48A4-B803-4FB94BCC4DCA}" filter="1" showAutoFilter="1">
      <autoFilter ref="$A$1:$F$329"/>
    </customSheetView>
  </customSheetViews>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138" t="s">
        <v>375</v>
      </c>
    </row>
    <row r="2">
      <c r="A2" s="96" t="s">
        <v>3</v>
      </c>
      <c r="B2" s="23" t="s">
        <v>400</v>
      </c>
      <c r="C2" s="114">
        <v>2015.0</v>
      </c>
      <c r="D2" s="114">
        <v>3.0</v>
      </c>
      <c r="E2" s="114">
        <v>39.0</v>
      </c>
      <c r="F2" s="5">
        <v>68.6670625</v>
      </c>
    </row>
    <row r="3">
      <c r="A3" s="96" t="s">
        <v>4</v>
      </c>
      <c r="B3" s="23" t="s">
        <v>378</v>
      </c>
      <c r="C3" s="114">
        <v>2015.0</v>
      </c>
      <c r="D3" s="114">
        <v>3.0</v>
      </c>
      <c r="E3" s="114">
        <v>39.0</v>
      </c>
      <c r="F3" s="139">
        <v>58.6402231</v>
      </c>
    </row>
    <row r="4">
      <c r="A4" s="96" t="s">
        <v>5</v>
      </c>
      <c r="B4" s="23" t="s">
        <v>384</v>
      </c>
      <c r="C4" s="114">
        <v>2015.0</v>
      </c>
      <c r="D4" s="114">
        <v>3.0</v>
      </c>
      <c r="E4" s="114">
        <v>39.0</v>
      </c>
      <c r="F4" s="139">
        <v>60.4344905</v>
      </c>
    </row>
    <row r="5">
      <c r="A5" s="96" t="s">
        <v>6</v>
      </c>
      <c r="B5" s="23" t="s">
        <v>394</v>
      </c>
      <c r="C5" s="114">
        <v>2015.0</v>
      </c>
      <c r="D5" s="114">
        <v>3.0</v>
      </c>
      <c r="E5" s="114">
        <v>39.0</v>
      </c>
      <c r="F5" s="139">
        <v>66.1896243</v>
      </c>
    </row>
    <row r="6">
      <c r="A6" s="96" t="s">
        <v>7</v>
      </c>
      <c r="B6" s="23" t="s">
        <v>385</v>
      </c>
      <c r="C6" s="114">
        <v>2015.0</v>
      </c>
      <c r="D6" s="114">
        <v>3.0</v>
      </c>
      <c r="E6" s="114">
        <v>39.0</v>
      </c>
      <c r="F6" s="139">
        <v>63.5483687</v>
      </c>
    </row>
    <row r="7">
      <c r="A7" s="96" t="s">
        <v>8</v>
      </c>
      <c r="B7" s="23" t="s">
        <v>405</v>
      </c>
      <c r="C7" s="114">
        <v>2015.0</v>
      </c>
      <c r="D7" s="114">
        <v>3.0</v>
      </c>
      <c r="E7" s="114">
        <v>39.0</v>
      </c>
      <c r="F7" s="139">
        <v>49.9746319</v>
      </c>
    </row>
    <row r="8">
      <c r="A8" s="96" t="s">
        <v>9</v>
      </c>
      <c r="B8" s="23" t="s">
        <v>397</v>
      </c>
      <c r="C8" s="114">
        <v>2015.0</v>
      </c>
      <c r="D8" s="114">
        <v>3.0</v>
      </c>
      <c r="E8" s="114">
        <v>39.0</v>
      </c>
      <c r="F8" s="139">
        <v>62.8050253</v>
      </c>
    </row>
    <row r="9">
      <c r="A9" s="96" t="s">
        <v>10</v>
      </c>
      <c r="B9" s="23" t="s">
        <v>388</v>
      </c>
      <c r="C9" s="114">
        <v>2015.0</v>
      </c>
      <c r="D9" s="114">
        <v>3.0</v>
      </c>
      <c r="E9" s="114">
        <v>39.0</v>
      </c>
      <c r="F9" s="139">
        <v>70.5907587</v>
      </c>
    </row>
    <row r="10">
      <c r="A10" s="96" t="s">
        <v>11</v>
      </c>
      <c r="B10" s="23" t="s">
        <v>402</v>
      </c>
      <c r="C10" s="114">
        <v>2015.0</v>
      </c>
      <c r="D10" s="114">
        <v>3.0</v>
      </c>
      <c r="E10" s="114">
        <v>39.0</v>
      </c>
      <c r="F10" s="139">
        <v>65.710427</v>
      </c>
    </row>
    <row r="11">
      <c r="A11" s="96" t="s">
        <v>12</v>
      </c>
      <c r="B11" s="23" t="s">
        <v>401</v>
      </c>
      <c r="C11" s="114">
        <v>2015.0</v>
      </c>
      <c r="D11" s="114">
        <v>3.0</v>
      </c>
      <c r="E11" s="114">
        <v>39.0</v>
      </c>
      <c r="F11" s="139">
        <v>81.783446</v>
      </c>
    </row>
    <row r="12">
      <c r="A12" s="5">
        <v>10.0</v>
      </c>
      <c r="B12" s="23" t="s">
        <v>403</v>
      </c>
      <c r="C12" s="114">
        <v>2015.0</v>
      </c>
      <c r="D12" s="114">
        <v>3.0</v>
      </c>
      <c r="E12" s="114">
        <v>39.0</v>
      </c>
      <c r="F12" s="139">
        <v>66.0409337</v>
      </c>
    </row>
    <row r="13">
      <c r="A13" s="5">
        <v>11.0</v>
      </c>
      <c r="B13" s="23" t="s">
        <v>395</v>
      </c>
      <c r="C13" s="114">
        <v>2015.0</v>
      </c>
      <c r="D13" s="114">
        <v>3.0</v>
      </c>
      <c r="E13" s="114">
        <v>39.0</v>
      </c>
      <c r="F13" s="139">
        <v>63.6174457</v>
      </c>
    </row>
    <row r="14">
      <c r="A14" s="5">
        <v>12.0</v>
      </c>
      <c r="B14" s="23" t="s">
        <v>377</v>
      </c>
      <c r="C14" s="114">
        <v>2015.0</v>
      </c>
      <c r="D14" s="114">
        <v>3.0</v>
      </c>
      <c r="E14" s="114">
        <v>39.0</v>
      </c>
      <c r="F14" s="139">
        <v>71.1164263</v>
      </c>
    </row>
    <row r="15">
      <c r="A15" s="5">
        <v>13.0</v>
      </c>
      <c r="B15" s="23" t="s">
        <v>382</v>
      </c>
      <c r="C15" s="114">
        <v>2015.0</v>
      </c>
      <c r="D15" s="114">
        <v>3.0</v>
      </c>
      <c r="E15" s="114">
        <v>39.0</v>
      </c>
      <c r="F15" s="139">
        <v>55.2643976</v>
      </c>
    </row>
    <row r="16">
      <c r="A16" s="5">
        <v>14.0</v>
      </c>
      <c r="B16" s="23" t="s">
        <v>404</v>
      </c>
      <c r="C16" s="114">
        <v>2015.0</v>
      </c>
      <c r="D16" s="114">
        <v>3.0</v>
      </c>
      <c r="E16" s="114">
        <v>39.0</v>
      </c>
      <c r="F16" s="139">
        <v>74.1398117</v>
      </c>
    </row>
    <row r="17">
      <c r="A17" s="5">
        <v>15.0</v>
      </c>
      <c r="B17" s="23" t="s">
        <v>383</v>
      </c>
      <c r="C17" s="114">
        <v>2015.0</v>
      </c>
      <c r="D17" s="114">
        <v>3.0</v>
      </c>
      <c r="E17" s="114">
        <v>39.0</v>
      </c>
      <c r="F17" s="139">
        <v>73.483501</v>
      </c>
    </row>
    <row r="18">
      <c r="A18" s="5">
        <v>16.0</v>
      </c>
      <c r="B18" s="23" t="s">
        <v>380</v>
      </c>
      <c r="C18" s="114">
        <v>2015.0</v>
      </c>
      <c r="D18" s="114">
        <v>3.0</v>
      </c>
      <c r="E18" s="114">
        <v>39.0</v>
      </c>
      <c r="F18" s="139">
        <v>65.1705048</v>
      </c>
    </row>
    <row r="19">
      <c r="A19" s="5">
        <v>17.0</v>
      </c>
      <c r="B19" s="23" t="s">
        <v>387</v>
      </c>
      <c r="C19" s="114">
        <v>2015.0</v>
      </c>
      <c r="D19" s="114">
        <v>3.0</v>
      </c>
      <c r="E19" s="114">
        <v>39.0</v>
      </c>
      <c r="F19" s="139">
        <v>71.1138456</v>
      </c>
    </row>
    <row r="20">
      <c r="A20" s="5">
        <v>18.0</v>
      </c>
      <c r="B20" s="23" t="s">
        <v>393</v>
      </c>
      <c r="C20" s="114">
        <v>2015.0</v>
      </c>
      <c r="D20" s="114">
        <v>3.0</v>
      </c>
      <c r="E20" s="114">
        <v>39.0</v>
      </c>
      <c r="F20" s="139">
        <v>63.3336236</v>
      </c>
    </row>
    <row r="21">
      <c r="A21" s="5">
        <v>19.0</v>
      </c>
      <c r="B21" s="23" t="s">
        <v>408</v>
      </c>
      <c r="C21" s="114">
        <v>2015.0</v>
      </c>
      <c r="D21" s="114">
        <v>3.0</v>
      </c>
      <c r="E21" s="114">
        <v>39.0</v>
      </c>
      <c r="F21" s="139">
        <v>65.7501883</v>
      </c>
    </row>
    <row r="22">
      <c r="A22" s="5">
        <v>20.0</v>
      </c>
      <c r="B22" s="23" t="s">
        <v>379</v>
      </c>
      <c r="C22" s="114">
        <v>2015.0</v>
      </c>
      <c r="D22" s="114">
        <v>3.0</v>
      </c>
      <c r="E22" s="114">
        <v>39.0</v>
      </c>
      <c r="F22" s="139">
        <v>74.4073703</v>
      </c>
    </row>
    <row r="23">
      <c r="A23" s="5">
        <v>21.0</v>
      </c>
      <c r="B23" s="23" t="s">
        <v>386</v>
      </c>
      <c r="C23" s="114">
        <v>2015.0</v>
      </c>
      <c r="D23" s="114">
        <v>3.0</v>
      </c>
      <c r="E23" s="114">
        <v>39.0</v>
      </c>
      <c r="F23" s="139">
        <v>68.6212313</v>
      </c>
    </row>
    <row r="24">
      <c r="A24" s="5">
        <v>22.0</v>
      </c>
      <c r="B24" s="23" t="s">
        <v>406</v>
      </c>
      <c r="C24" s="114">
        <v>2015.0</v>
      </c>
      <c r="D24" s="114">
        <v>3.0</v>
      </c>
      <c r="E24" s="114">
        <v>39.0</v>
      </c>
      <c r="F24" s="139">
        <v>57.968306</v>
      </c>
    </row>
    <row r="25">
      <c r="A25" s="5">
        <v>23.0</v>
      </c>
      <c r="B25" s="23" t="s">
        <v>392</v>
      </c>
      <c r="C25" s="114">
        <v>2015.0</v>
      </c>
      <c r="D25" s="114">
        <v>3.0</v>
      </c>
      <c r="E25" s="114">
        <v>39.0</v>
      </c>
      <c r="F25" s="139">
        <v>53.1891347</v>
      </c>
    </row>
    <row r="26">
      <c r="A26" s="5">
        <v>24.0</v>
      </c>
      <c r="B26" s="23" t="s">
        <v>389</v>
      </c>
      <c r="C26" s="114">
        <v>2015.0</v>
      </c>
      <c r="D26" s="114">
        <v>3.0</v>
      </c>
      <c r="E26" s="114">
        <v>39.0</v>
      </c>
      <c r="F26" s="5">
        <v>64.9813632</v>
      </c>
    </row>
    <row r="27">
      <c r="A27" s="5">
        <v>25.0</v>
      </c>
      <c r="B27" s="23" t="s">
        <v>391</v>
      </c>
      <c r="C27" s="114">
        <v>2015.0</v>
      </c>
      <c r="D27" s="114">
        <v>3.0</v>
      </c>
      <c r="E27" s="114">
        <v>39.0</v>
      </c>
      <c r="F27" s="139">
        <v>62.4135626</v>
      </c>
    </row>
    <row r="28">
      <c r="A28" s="5">
        <v>26.0</v>
      </c>
      <c r="B28" s="23" t="s">
        <v>396</v>
      </c>
      <c r="C28" s="114">
        <v>2015.0</v>
      </c>
      <c r="D28" s="114">
        <v>3.0</v>
      </c>
      <c r="E28" s="114">
        <v>39.0</v>
      </c>
      <c r="F28" s="5">
        <v>61.1058065</v>
      </c>
    </row>
    <row r="29">
      <c r="A29" s="5">
        <v>27.0</v>
      </c>
      <c r="B29" s="23" t="s">
        <v>376</v>
      </c>
      <c r="C29" s="114">
        <v>2015.0</v>
      </c>
      <c r="D29" s="114">
        <v>3.0</v>
      </c>
      <c r="E29" s="114">
        <v>39.0</v>
      </c>
      <c r="F29" s="139">
        <v>68.8267844</v>
      </c>
    </row>
    <row r="30">
      <c r="A30" s="5">
        <v>28.0</v>
      </c>
      <c r="B30" s="23" t="s">
        <v>407</v>
      </c>
      <c r="C30" s="114">
        <v>2015.0</v>
      </c>
      <c r="D30" s="114">
        <v>3.0</v>
      </c>
      <c r="E30" s="114">
        <v>39.0</v>
      </c>
      <c r="F30" s="139">
        <v>62.6954435</v>
      </c>
    </row>
    <row r="31">
      <c r="A31" s="5">
        <v>29.0</v>
      </c>
      <c r="B31" s="23" t="s">
        <v>381</v>
      </c>
      <c r="C31" s="114">
        <v>2015.0</v>
      </c>
      <c r="D31" s="114">
        <v>3.0</v>
      </c>
      <c r="E31" s="114">
        <v>39.0</v>
      </c>
      <c r="F31" s="139">
        <v>68.2734453</v>
      </c>
    </row>
    <row r="32">
      <c r="A32" s="5">
        <v>30.0</v>
      </c>
      <c r="B32" s="23" t="s">
        <v>390</v>
      </c>
      <c r="C32" s="114">
        <v>2015.0</v>
      </c>
      <c r="D32" s="114">
        <v>3.0</v>
      </c>
      <c r="E32" s="114">
        <v>39.0</v>
      </c>
      <c r="F32" s="139">
        <v>62.1438302</v>
      </c>
    </row>
    <row r="33">
      <c r="A33" s="5">
        <v>31.0</v>
      </c>
      <c r="B33" s="23" t="s">
        <v>398</v>
      </c>
      <c r="C33" s="114">
        <v>2015.0</v>
      </c>
      <c r="D33" s="114">
        <v>3.0</v>
      </c>
      <c r="E33" s="114">
        <v>39.0</v>
      </c>
      <c r="F33" s="139">
        <v>56.3147784</v>
      </c>
    </row>
    <row r="34">
      <c r="A34" s="5">
        <v>32.0</v>
      </c>
      <c r="B34" s="23" t="s">
        <v>399</v>
      </c>
      <c r="C34" s="114">
        <v>2015.0</v>
      </c>
      <c r="D34" s="114">
        <v>3.0</v>
      </c>
      <c r="E34" s="114">
        <v>39.0</v>
      </c>
      <c r="F34" s="139">
        <v>56.5917506</v>
      </c>
    </row>
    <row r="35">
      <c r="A35" s="96" t="s">
        <v>3</v>
      </c>
      <c r="B35" s="23" t="s">
        <v>400</v>
      </c>
      <c r="C35" s="114">
        <v>2017.0</v>
      </c>
      <c r="D35" s="114">
        <v>3.0</v>
      </c>
      <c r="E35" s="114">
        <v>39.0</v>
      </c>
      <c r="F35" s="5">
        <v>70.723299</v>
      </c>
    </row>
    <row r="36">
      <c r="A36" s="96" t="s">
        <v>4</v>
      </c>
      <c r="B36" s="23" t="s">
        <v>378</v>
      </c>
      <c r="C36" s="114">
        <v>2017.0</v>
      </c>
      <c r="D36" s="114">
        <v>3.0</v>
      </c>
      <c r="E36" s="114">
        <v>39.0</v>
      </c>
      <c r="F36" s="5">
        <v>59.1662255</v>
      </c>
    </row>
    <row r="37">
      <c r="A37" s="96" t="s">
        <v>5</v>
      </c>
      <c r="B37" s="23" t="s">
        <v>384</v>
      </c>
      <c r="C37" s="114">
        <v>2017.0</v>
      </c>
      <c r="D37" s="114">
        <v>3.0</v>
      </c>
      <c r="E37" s="114">
        <v>39.0</v>
      </c>
      <c r="F37" s="5">
        <v>62.3453978</v>
      </c>
    </row>
    <row r="38">
      <c r="A38" s="96" t="s">
        <v>6</v>
      </c>
      <c r="B38" s="23" t="s">
        <v>394</v>
      </c>
      <c r="C38" s="114">
        <v>2017.0</v>
      </c>
      <c r="D38" s="114">
        <v>3.0</v>
      </c>
      <c r="E38" s="114">
        <v>39.0</v>
      </c>
      <c r="F38" s="5">
        <v>68.85918</v>
      </c>
    </row>
    <row r="39">
      <c r="A39" s="96" t="s">
        <v>7</v>
      </c>
      <c r="B39" s="23" t="s">
        <v>385</v>
      </c>
      <c r="C39" s="114">
        <v>2017.0</v>
      </c>
      <c r="D39" s="114">
        <v>3.0</v>
      </c>
      <c r="E39" s="114">
        <v>39.0</v>
      </c>
      <c r="F39" s="5">
        <v>60.5055991</v>
      </c>
    </row>
    <row r="40">
      <c r="A40" s="96" t="s">
        <v>8</v>
      </c>
      <c r="B40" s="23" t="s">
        <v>405</v>
      </c>
      <c r="C40" s="114">
        <v>2017.0</v>
      </c>
      <c r="D40" s="114">
        <v>3.0</v>
      </c>
      <c r="E40" s="114">
        <v>39.0</v>
      </c>
      <c r="F40" s="5">
        <v>56.9433062</v>
      </c>
    </row>
    <row r="41">
      <c r="A41" s="96" t="s">
        <v>9</v>
      </c>
      <c r="B41" s="23" t="s">
        <v>397</v>
      </c>
      <c r="C41" s="114">
        <v>2017.0</v>
      </c>
      <c r="D41" s="114">
        <v>3.0</v>
      </c>
      <c r="E41" s="114">
        <v>39.0</v>
      </c>
      <c r="F41" s="5">
        <v>63.0134989</v>
      </c>
    </row>
    <row r="42">
      <c r="A42" s="96" t="s">
        <v>10</v>
      </c>
      <c r="B42" s="23" t="s">
        <v>388</v>
      </c>
      <c r="C42" s="114">
        <v>2017.0</v>
      </c>
      <c r="D42" s="114">
        <v>3.0</v>
      </c>
      <c r="E42" s="114">
        <v>39.0</v>
      </c>
      <c r="F42" s="5">
        <v>69.1449652</v>
      </c>
    </row>
    <row r="43">
      <c r="A43" s="96" t="s">
        <v>11</v>
      </c>
      <c r="B43" s="23" t="s">
        <v>402</v>
      </c>
      <c r="C43" s="114">
        <v>2017.0</v>
      </c>
      <c r="D43" s="114">
        <v>3.0</v>
      </c>
      <c r="E43" s="114">
        <v>39.0</v>
      </c>
      <c r="F43" s="5">
        <v>67.671473</v>
      </c>
    </row>
    <row r="44">
      <c r="A44" s="96" t="s">
        <v>12</v>
      </c>
      <c r="B44" s="23" t="s">
        <v>401</v>
      </c>
      <c r="C44" s="114">
        <v>2017.0</v>
      </c>
      <c r="D44" s="114">
        <v>3.0</v>
      </c>
      <c r="E44" s="114">
        <v>39.0</v>
      </c>
      <c r="F44" s="5">
        <v>81.0449951</v>
      </c>
    </row>
    <row r="45">
      <c r="A45" s="5">
        <v>10.0</v>
      </c>
      <c r="B45" s="23" t="s">
        <v>403</v>
      </c>
      <c r="C45" s="114">
        <v>2017.0</v>
      </c>
      <c r="D45" s="114">
        <v>3.0</v>
      </c>
      <c r="E45" s="114">
        <v>39.0</v>
      </c>
      <c r="F45" s="5">
        <v>61.1541028</v>
      </c>
    </row>
    <row r="46">
      <c r="A46" s="5">
        <v>11.0</v>
      </c>
      <c r="B46" s="23" t="s">
        <v>395</v>
      </c>
      <c r="C46" s="114">
        <v>2017.0</v>
      </c>
      <c r="D46" s="114">
        <v>3.0</v>
      </c>
      <c r="E46" s="114">
        <v>39.0</v>
      </c>
      <c r="F46" s="5">
        <v>67.8972654</v>
      </c>
    </row>
    <row r="47">
      <c r="A47" s="5">
        <v>12.0</v>
      </c>
      <c r="B47" s="23" t="s">
        <v>377</v>
      </c>
      <c r="C47" s="114">
        <v>2017.0</v>
      </c>
      <c r="D47" s="114">
        <v>3.0</v>
      </c>
      <c r="E47" s="114">
        <v>39.0</v>
      </c>
      <c r="F47" s="5">
        <v>71.7753506</v>
      </c>
    </row>
    <row r="48">
      <c r="A48" s="5">
        <v>13.0</v>
      </c>
      <c r="B48" s="23" t="s">
        <v>382</v>
      </c>
      <c r="C48" s="114">
        <v>2017.0</v>
      </c>
      <c r="D48" s="114">
        <v>3.0</v>
      </c>
      <c r="E48" s="114">
        <v>39.0</v>
      </c>
      <c r="F48" s="5">
        <v>63.8449696</v>
      </c>
    </row>
    <row r="49">
      <c r="A49" s="5">
        <v>14.0</v>
      </c>
      <c r="B49" s="23" t="s">
        <v>404</v>
      </c>
      <c r="C49" s="114">
        <v>2017.0</v>
      </c>
      <c r="D49" s="114">
        <v>3.0</v>
      </c>
      <c r="E49" s="114">
        <v>39.0</v>
      </c>
      <c r="F49" s="5">
        <v>74.6234336</v>
      </c>
    </row>
    <row r="50">
      <c r="A50" s="5">
        <v>15.0</v>
      </c>
      <c r="B50" s="23" t="s">
        <v>383</v>
      </c>
      <c r="C50" s="114">
        <v>2017.0</v>
      </c>
      <c r="D50" s="114">
        <v>3.0</v>
      </c>
      <c r="E50" s="114">
        <v>39.0</v>
      </c>
      <c r="F50" s="5">
        <v>74.0951741</v>
      </c>
    </row>
    <row r="51">
      <c r="A51" s="5">
        <v>16.0</v>
      </c>
      <c r="B51" s="23" t="s">
        <v>380</v>
      </c>
      <c r="C51" s="114">
        <v>2017.0</v>
      </c>
      <c r="D51" s="114">
        <v>3.0</v>
      </c>
      <c r="E51" s="114">
        <v>39.0</v>
      </c>
      <c r="F51" s="5">
        <v>64.9426926</v>
      </c>
    </row>
    <row r="52">
      <c r="A52" s="5">
        <v>17.0</v>
      </c>
      <c r="B52" s="23" t="s">
        <v>387</v>
      </c>
      <c r="C52" s="114">
        <v>2017.0</v>
      </c>
      <c r="D52" s="114">
        <v>3.0</v>
      </c>
      <c r="E52" s="114">
        <v>39.0</v>
      </c>
      <c r="F52" s="5">
        <v>72.0148935</v>
      </c>
    </row>
    <row r="53">
      <c r="A53" s="5">
        <v>18.0</v>
      </c>
      <c r="B53" s="23" t="s">
        <v>393</v>
      </c>
      <c r="C53" s="114">
        <v>2017.0</v>
      </c>
      <c r="D53" s="114">
        <v>3.0</v>
      </c>
      <c r="E53" s="114">
        <v>39.0</v>
      </c>
      <c r="F53" s="5">
        <v>73.6144059</v>
      </c>
    </row>
    <row r="54">
      <c r="A54" s="5">
        <v>19.0</v>
      </c>
      <c r="B54" s="23" t="s">
        <v>408</v>
      </c>
      <c r="C54" s="114">
        <v>2017.0</v>
      </c>
      <c r="D54" s="114">
        <v>3.0</v>
      </c>
      <c r="E54" s="114">
        <v>39.0</v>
      </c>
      <c r="F54" s="5">
        <v>63.0252943</v>
      </c>
    </row>
    <row r="55">
      <c r="A55" s="5">
        <v>20.0</v>
      </c>
      <c r="B55" s="23" t="s">
        <v>379</v>
      </c>
      <c r="C55" s="114">
        <v>2017.0</v>
      </c>
      <c r="D55" s="114">
        <v>3.0</v>
      </c>
      <c r="E55" s="114">
        <v>39.0</v>
      </c>
      <c r="F55" s="5">
        <v>75.3792195</v>
      </c>
    </row>
    <row r="56">
      <c r="A56" s="5">
        <v>21.0</v>
      </c>
      <c r="B56" s="23" t="s">
        <v>386</v>
      </c>
      <c r="C56" s="114">
        <v>2017.0</v>
      </c>
      <c r="D56" s="114">
        <v>3.0</v>
      </c>
      <c r="E56" s="114">
        <v>39.0</v>
      </c>
      <c r="F56" s="5">
        <v>84.381548</v>
      </c>
    </row>
    <row r="57">
      <c r="A57" s="5">
        <v>22.0</v>
      </c>
      <c r="B57" s="23" t="s">
        <v>406</v>
      </c>
      <c r="C57" s="114">
        <v>2017.0</v>
      </c>
      <c r="D57" s="114">
        <v>3.0</v>
      </c>
      <c r="E57" s="114">
        <v>39.0</v>
      </c>
      <c r="F57" s="5">
        <v>68.6182688</v>
      </c>
    </row>
    <row r="58">
      <c r="A58" s="5">
        <v>23.0</v>
      </c>
      <c r="B58" s="23" t="s">
        <v>392</v>
      </c>
      <c r="C58" s="114">
        <v>2017.0</v>
      </c>
      <c r="D58" s="114">
        <v>3.0</v>
      </c>
      <c r="E58" s="114">
        <v>39.0</v>
      </c>
      <c r="F58" s="5">
        <v>74.9701997</v>
      </c>
    </row>
    <row r="59">
      <c r="A59" s="5">
        <v>24.0</v>
      </c>
      <c r="B59" s="23" t="s">
        <v>389</v>
      </c>
      <c r="C59" s="114">
        <v>2017.0</v>
      </c>
      <c r="D59" s="114">
        <v>3.0</v>
      </c>
      <c r="E59" s="114">
        <v>39.0</v>
      </c>
      <c r="F59" s="5">
        <v>68.3064749</v>
      </c>
    </row>
    <row r="60">
      <c r="A60" s="5">
        <v>25.0</v>
      </c>
      <c r="B60" s="23" t="s">
        <v>391</v>
      </c>
      <c r="C60" s="114">
        <v>2017.0</v>
      </c>
      <c r="D60" s="114">
        <v>3.0</v>
      </c>
      <c r="E60" s="114">
        <v>39.0</v>
      </c>
      <c r="F60" s="5">
        <v>65.6637957</v>
      </c>
    </row>
    <row r="61">
      <c r="A61" s="5">
        <v>26.0</v>
      </c>
      <c r="B61" s="23" t="s">
        <v>396</v>
      </c>
      <c r="C61" s="114">
        <v>2017.0</v>
      </c>
      <c r="D61" s="114">
        <v>3.0</v>
      </c>
      <c r="E61" s="114">
        <v>39.0</v>
      </c>
      <c r="F61" s="5">
        <v>67.3845141</v>
      </c>
    </row>
    <row r="62">
      <c r="A62" s="5">
        <v>27.0</v>
      </c>
      <c r="B62" s="23" t="s">
        <v>376</v>
      </c>
      <c r="C62" s="114">
        <v>2017.0</v>
      </c>
      <c r="D62" s="114">
        <v>3.0</v>
      </c>
      <c r="E62" s="114">
        <v>39.0</v>
      </c>
      <c r="F62" s="5">
        <v>69.6879268</v>
      </c>
    </row>
    <row r="63">
      <c r="A63" s="5">
        <v>28.0</v>
      </c>
      <c r="B63" s="23" t="s">
        <v>407</v>
      </c>
      <c r="C63" s="114">
        <v>2017.0</v>
      </c>
      <c r="D63" s="114">
        <v>3.0</v>
      </c>
      <c r="E63" s="114">
        <v>39.0</v>
      </c>
      <c r="F63" s="5">
        <v>58.6166725</v>
      </c>
    </row>
    <row r="64">
      <c r="A64" s="5">
        <v>29.0</v>
      </c>
      <c r="B64" s="23" t="s">
        <v>381</v>
      </c>
      <c r="C64" s="114">
        <v>2017.0</v>
      </c>
      <c r="D64" s="114">
        <v>3.0</v>
      </c>
      <c r="E64" s="114">
        <v>39.0</v>
      </c>
      <c r="F64" s="5">
        <v>68.4000104</v>
      </c>
    </row>
    <row r="65">
      <c r="A65" s="5">
        <v>30.0</v>
      </c>
      <c r="B65" s="23" t="s">
        <v>390</v>
      </c>
      <c r="C65" s="114">
        <v>2017.0</v>
      </c>
      <c r="D65" s="114">
        <v>3.0</v>
      </c>
      <c r="E65" s="114">
        <v>39.0</v>
      </c>
      <c r="F65" s="5">
        <v>71.7041705</v>
      </c>
    </row>
    <row r="66">
      <c r="A66" s="5">
        <v>31.0</v>
      </c>
      <c r="B66" s="23" t="s">
        <v>398</v>
      </c>
      <c r="C66" s="114">
        <v>2017.0</v>
      </c>
      <c r="D66" s="114">
        <v>3.0</v>
      </c>
      <c r="E66" s="114">
        <v>39.0</v>
      </c>
      <c r="F66" s="5">
        <v>59.9604884</v>
      </c>
    </row>
    <row r="67">
      <c r="A67" s="5">
        <v>32.0</v>
      </c>
      <c r="B67" s="23" t="s">
        <v>399</v>
      </c>
      <c r="C67" s="114">
        <v>2017.0</v>
      </c>
      <c r="D67" s="114">
        <v>3.0</v>
      </c>
      <c r="E67" s="114">
        <v>39.0</v>
      </c>
      <c r="F67" s="5">
        <v>60.5974641</v>
      </c>
    </row>
    <row r="68">
      <c r="A68" s="96" t="s">
        <v>3</v>
      </c>
      <c r="B68" s="23" t="s">
        <v>400</v>
      </c>
      <c r="C68" s="114">
        <v>2019.0</v>
      </c>
      <c r="D68" s="114">
        <v>3.0</v>
      </c>
      <c r="E68" s="114">
        <v>39.0</v>
      </c>
      <c r="F68" s="5">
        <v>69.8566242</v>
      </c>
    </row>
    <row r="69">
      <c r="A69" s="96" t="s">
        <v>4</v>
      </c>
      <c r="B69" s="23" t="s">
        <v>378</v>
      </c>
      <c r="C69" s="114">
        <v>2019.0</v>
      </c>
      <c r="D69" s="114">
        <v>3.0</v>
      </c>
      <c r="E69" s="114">
        <v>39.0</v>
      </c>
      <c r="F69" s="5">
        <v>63.741508</v>
      </c>
    </row>
    <row r="70">
      <c r="A70" s="96" t="s">
        <v>5</v>
      </c>
      <c r="B70" s="23" t="s">
        <v>384</v>
      </c>
      <c r="C70" s="114">
        <v>2019.0</v>
      </c>
      <c r="D70" s="114">
        <v>3.0</v>
      </c>
      <c r="E70" s="114">
        <v>39.0</v>
      </c>
      <c r="F70" s="5">
        <v>66.7650192</v>
      </c>
    </row>
    <row r="71">
      <c r="A71" s="96" t="s">
        <v>6</v>
      </c>
      <c r="B71" s="23" t="s">
        <v>394</v>
      </c>
      <c r="C71" s="114">
        <v>2019.0</v>
      </c>
      <c r="D71" s="114">
        <v>3.0</v>
      </c>
      <c r="E71" s="114">
        <v>39.0</v>
      </c>
      <c r="F71" s="5">
        <v>56.7245716</v>
      </c>
    </row>
    <row r="72">
      <c r="A72" s="96" t="s">
        <v>7</v>
      </c>
      <c r="B72" s="23" t="s">
        <v>385</v>
      </c>
      <c r="C72" s="114">
        <v>2019.0</v>
      </c>
      <c r="D72" s="114">
        <v>3.0</v>
      </c>
      <c r="E72" s="114">
        <v>39.0</v>
      </c>
      <c r="F72" s="5">
        <v>60.3852668</v>
      </c>
    </row>
    <row r="73">
      <c r="A73" s="96" t="s">
        <v>8</v>
      </c>
      <c r="B73" s="23" t="s">
        <v>405</v>
      </c>
      <c r="C73" s="114">
        <v>2019.0</v>
      </c>
      <c r="D73" s="114">
        <v>3.0</v>
      </c>
      <c r="E73" s="114">
        <v>39.0</v>
      </c>
      <c r="F73" s="5">
        <v>61.5184576</v>
      </c>
    </row>
    <row r="74">
      <c r="A74" s="96" t="s">
        <v>9</v>
      </c>
      <c r="B74" s="23" t="s">
        <v>397</v>
      </c>
      <c r="C74" s="114">
        <v>2019.0</v>
      </c>
      <c r="D74" s="114">
        <v>3.0</v>
      </c>
      <c r="E74" s="114">
        <v>39.0</v>
      </c>
      <c r="F74" s="5">
        <v>66.1004037</v>
      </c>
    </row>
    <row r="75">
      <c r="A75" s="96" t="s">
        <v>10</v>
      </c>
      <c r="B75" s="23" t="s">
        <v>388</v>
      </c>
      <c r="C75" s="114">
        <v>2019.0</v>
      </c>
      <c r="D75" s="114">
        <v>3.0</v>
      </c>
      <c r="E75" s="114">
        <v>39.0</v>
      </c>
      <c r="F75" s="5">
        <v>65.8582039</v>
      </c>
    </row>
    <row r="76">
      <c r="A76" s="96" t="s">
        <v>11</v>
      </c>
      <c r="B76" s="23" t="s">
        <v>402</v>
      </c>
      <c r="C76" s="114">
        <v>2019.0</v>
      </c>
      <c r="D76" s="114">
        <v>3.0</v>
      </c>
      <c r="E76" s="114">
        <v>39.0</v>
      </c>
      <c r="F76" s="5">
        <v>65.7158382</v>
      </c>
    </row>
    <row r="77">
      <c r="A77" s="96" t="s">
        <v>12</v>
      </c>
      <c r="B77" s="23" t="s">
        <v>401</v>
      </c>
      <c r="C77" s="114">
        <v>2019.0</v>
      </c>
      <c r="D77" s="114">
        <v>3.0</v>
      </c>
      <c r="E77" s="114">
        <v>39.0</v>
      </c>
      <c r="F77" s="5">
        <v>79.2995817</v>
      </c>
    </row>
    <row r="78">
      <c r="A78" s="5">
        <v>10.0</v>
      </c>
      <c r="B78" s="23" t="s">
        <v>403</v>
      </c>
      <c r="C78" s="114">
        <v>2019.0</v>
      </c>
      <c r="D78" s="114">
        <v>3.0</v>
      </c>
      <c r="E78" s="114">
        <v>39.0</v>
      </c>
      <c r="F78" s="5">
        <v>64.8226442</v>
      </c>
    </row>
    <row r="79">
      <c r="A79" s="5">
        <v>11.0</v>
      </c>
      <c r="B79" s="23" t="s">
        <v>395</v>
      </c>
      <c r="C79" s="114">
        <v>2019.0</v>
      </c>
      <c r="D79" s="114">
        <v>3.0</v>
      </c>
      <c r="E79" s="114">
        <v>39.0</v>
      </c>
      <c r="F79" s="5">
        <v>61.6836848</v>
      </c>
    </row>
    <row r="80">
      <c r="A80" s="5">
        <v>12.0</v>
      </c>
      <c r="B80" s="23" t="s">
        <v>377</v>
      </c>
      <c r="C80" s="114">
        <v>2019.0</v>
      </c>
      <c r="D80" s="114">
        <v>3.0</v>
      </c>
      <c r="E80" s="114">
        <v>39.0</v>
      </c>
      <c r="F80" s="5">
        <v>66.2197684</v>
      </c>
    </row>
    <row r="81">
      <c r="A81" s="5">
        <v>13.0</v>
      </c>
      <c r="B81" s="23" t="s">
        <v>382</v>
      </c>
      <c r="C81" s="114">
        <v>2019.0</v>
      </c>
      <c r="D81" s="114">
        <v>3.0</v>
      </c>
      <c r="E81" s="114">
        <v>39.0</v>
      </c>
      <c r="F81" s="5">
        <v>70.3544652</v>
      </c>
    </row>
    <row r="82">
      <c r="A82" s="5">
        <v>14.0</v>
      </c>
      <c r="B82" s="23" t="s">
        <v>404</v>
      </c>
      <c r="C82" s="114">
        <v>2019.0</v>
      </c>
      <c r="D82" s="114">
        <v>3.0</v>
      </c>
      <c r="E82" s="114">
        <v>39.0</v>
      </c>
      <c r="F82" s="5">
        <v>75.0193928</v>
      </c>
    </row>
    <row r="83">
      <c r="A83" s="5">
        <v>15.0</v>
      </c>
      <c r="B83" s="23" t="s">
        <v>383</v>
      </c>
      <c r="C83" s="114">
        <v>2019.0</v>
      </c>
      <c r="D83" s="114">
        <v>3.0</v>
      </c>
      <c r="E83" s="114">
        <v>39.0</v>
      </c>
      <c r="F83" s="5">
        <v>78.0389089</v>
      </c>
    </row>
    <row r="84">
      <c r="A84" s="5">
        <v>16.0</v>
      </c>
      <c r="B84" s="23" t="s">
        <v>380</v>
      </c>
      <c r="C84" s="114">
        <v>2019.0</v>
      </c>
      <c r="D84" s="114">
        <v>3.0</v>
      </c>
      <c r="E84" s="114">
        <v>39.0</v>
      </c>
      <c r="F84" s="5">
        <v>70.2028416</v>
      </c>
    </row>
    <row r="85">
      <c r="A85" s="5">
        <v>17.0</v>
      </c>
      <c r="B85" s="23" t="s">
        <v>387</v>
      </c>
      <c r="C85" s="114">
        <v>2019.0</v>
      </c>
      <c r="D85" s="114">
        <v>3.0</v>
      </c>
      <c r="E85" s="114">
        <v>39.0</v>
      </c>
      <c r="F85" s="5">
        <v>71.480646</v>
      </c>
    </row>
    <row r="86">
      <c r="A86" s="5">
        <v>18.0</v>
      </c>
      <c r="B86" s="23" t="s">
        <v>393</v>
      </c>
      <c r="C86" s="114">
        <v>2019.0</v>
      </c>
      <c r="D86" s="114">
        <v>3.0</v>
      </c>
      <c r="E86" s="114">
        <v>39.0</v>
      </c>
      <c r="F86" s="5">
        <v>65.2099161</v>
      </c>
    </row>
    <row r="87">
      <c r="A87" s="5">
        <v>19.0</v>
      </c>
      <c r="B87" s="23" t="s">
        <v>408</v>
      </c>
      <c r="C87" s="114">
        <v>2019.0</v>
      </c>
      <c r="D87" s="114">
        <v>3.0</v>
      </c>
      <c r="E87" s="114">
        <v>39.0</v>
      </c>
      <c r="F87" s="5">
        <v>59.4104181</v>
      </c>
    </row>
    <row r="88">
      <c r="A88" s="5">
        <v>20.0</v>
      </c>
      <c r="B88" s="23" t="s">
        <v>379</v>
      </c>
      <c r="C88" s="114">
        <v>2019.0</v>
      </c>
      <c r="D88" s="114">
        <v>3.0</v>
      </c>
      <c r="E88" s="114">
        <v>39.0</v>
      </c>
      <c r="F88" s="5">
        <v>71.613496</v>
      </c>
    </row>
    <row r="89">
      <c r="A89" s="5">
        <v>21.0</v>
      </c>
      <c r="B89" s="23" t="s">
        <v>386</v>
      </c>
      <c r="C89" s="114">
        <v>2019.0</v>
      </c>
      <c r="D89" s="114">
        <v>3.0</v>
      </c>
      <c r="E89" s="114">
        <v>39.0</v>
      </c>
      <c r="F89" s="5">
        <v>75.567658</v>
      </c>
    </row>
    <row r="90">
      <c r="A90" s="5">
        <v>22.0</v>
      </c>
      <c r="B90" s="23" t="s">
        <v>406</v>
      </c>
      <c r="C90" s="114">
        <v>2019.0</v>
      </c>
      <c r="D90" s="114">
        <v>3.0</v>
      </c>
      <c r="E90" s="114">
        <v>39.0</v>
      </c>
      <c r="F90" s="5">
        <v>63.8210642</v>
      </c>
    </row>
    <row r="91">
      <c r="A91" s="5">
        <v>23.0</v>
      </c>
      <c r="B91" s="23" t="s">
        <v>392</v>
      </c>
      <c r="C91" s="114">
        <v>2019.0</v>
      </c>
      <c r="D91" s="114">
        <v>3.0</v>
      </c>
      <c r="E91" s="114">
        <v>39.0</v>
      </c>
      <c r="F91" s="5">
        <v>57.4828635</v>
      </c>
    </row>
    <row r="92">
      <c r="A92" s="5">
        <v>24.0</v>
      </c>
      <c r="B92" s="23" t="s">
        <v>389</v>
      </c>
      <c r="C92" s="114">
        <v>2019.0</v>
      </c>
      <c r="D92" s="114">
        <v>3.0</v>
      </c>
      <c r="E92" s="114">
        <v>39.0</v>
      </c>
      <c r="F92" s="5">
        <v>68.1488794</v>
      </c>
    </row>
    <row r="93">
      <c r="A93" s="5">
        <v>25.0</v>
      </c>
      <c r="B93" s="23" t="s">
        <v>391</v>
      </c>
      <c r="C93" s="114">
        <v>2019.0</v>
      </c>
      <c r="D93" s="114">
        <v>3.0</v>
      </c>
      <c r="E93" s="114">
        <v>39.0</v>
      </c>
      <c r="F93" s="5">
        <v>55.3431465</v>
      </c>
    </row>
    <row r="94">
      <c r="A94" s="5">
        <v>26.0</v>
      </c>
      <c r="B94" s="23" t="s">
        <v>396</v>
      </c>
      <c r="C94" s="114">
        <v>2019.0</v>
      </c>
      <c r="D94" s="114">
        <v>3.0</v>
      </c>
      <c r="E94" s="114">
        <v>39.0</v>
      </c>
      <c r="F94" s="5">
        <v>57.9673859</v>
      </c>
    </row>
    <row r="95">
      <c r="A95" s="5">
        <v>27.0</v>
      </c>
      <c r="B95" s="23" t="s">
        <v>376</v>
      </c>
      <c r="C95" s="114">
        <v>2019.0</v>
      </c>
      <c r="D95" s="114">
        <v>3.0</v>
      </c>
      <c r="E95" s="114">
        <v>39.0</v>
      </c>
      <c r="F95" s="5">
        <v>67.529686</v>
      </c>
    </row>
    <row r="96">
      <c r="A96" s="5">
        <v>28.0</v>
      </c>
      <c r="B96" s="23" t="s">
        <v>407</v>
      </c>
      <c r="C96" s="114">
        <v>2019.0</v>
      </c>
      <c r="D96" s="114">
        <v>3.0</v>
      </c>
      <c r="E96" s="114">
        <v>39.0</v>
      </c>
      <c r="F96" s="5">
        <v>60.9108325</v>
      </c>
    </row>
    <row r="97">
      <c r="A97" s="5">
        <v>29.0</v>
      </c>
      <c r="B97" s="23" t="s">
        <v>381</v>
      </c>
      <c r="C97" s="114">
        <v>2019.0</v>
      </c>
      <c r="D97" s="114">
        <v>3.0</v>
      </c>
      <c r="E97" s="114">
        <v>39.0</v>
      </c>
      <c r="F97" s="5">
        <v>66.66081</v>
      </c>
    </row>
    <row r="98">
      <c r="A98" s="5">
        <v>30.0</v>
      </c>
      <c r="B98" s="23" t="s">
        <v>390</v>
      </c>
      <c r="C98" s="114">
        <v>2019.0</v>
      </c>
      <c r="D98" s="114">
        <v>3.0</v>
      </c>
      <c r="E98" s="114">
        <v>39.0</v>
      </c>
      <c r="F98" s="5">
        <v>71.7499658</v>
      </c>
    </row>
    <row r="99">
      <c r="A99" s="5">
        <v>31.0</v>
      </c>
      <c r="B99" s="23" t="s">
        <v>398</v>
      </c>
      <c r="C99" s="114">
        <v>2019.0</v>
      </c>
      <c r="D99" s="114">
        <v>3.0</v>
      </c>
      <c r="E99" s="114">
        <v>39.0</v>
      </c>
      <c r="F99" s="5">
        <v>56.1791484</v>
      </c>
    </row>
    <row r="100">
      <c r="A100" s="5">
        <v>32.0</v>
      </c>
      <c r="B100" s="23" t="s">
        <v>399</v>
      </c>
      <c r="C100" s="114">
        <v>2019.0</v>
      </c>
      <c r="D100" s="114">
        <v>3.0</v>
      </c>
      <c r="E100" s="114">
        <v>39.0</v>
      </c>
      <c r="F100" s="5">
        <v>69.4466187</v>
      </c>
    </row>
    <row r="101">
      <c r="A101" s="96" t="s">
        <v>3</v>
      </c>
      <c r="B101" s="23" t="s">
        <v>400</v>
      </c>
      <c r="C101" s="114">
        <v>2021.0</v>
      </c>
      <c r="D101" s="114">
        <v>3.0</v>
      </c>
      <c r="E101" s="114">
        <v>39.0</v>
      </c>
      <c r="F101" s="5">
        <v>67.6200172</v>
      </c>
    </row>
    <row r="102">
      <c r="A102" s="96" t="s">
        <v>4</v>
      </c>
      <c r="B102" s="23" t="s">
        <v>378</v>
      </c>
      <c r="C102" s="114">
        <v>2021.0</v>
      </c>
      <c r="D102" s="114">
        <v>3.0</v>
      </c>
      <c r="E102" s="114">
        <v>39.0</v>
      </c>
      <c r="F102" s="5">
        <v>59.8510396</v>
      </c>
    </row>
    <row r="103">
      <c r="A103" s="96" t="s">
        <v>5</v>
      </c>
      <c r="B103" s="23" t="s">
        <v>384</v>
      </c>
      <c r="C103" s="114">
        <v>2021.0</v>
      </c>
      <c r="D103" s="114">
        <v>3.0</v>
      </c>
      <c r="E103" s="114">
        <v>39.0</v>
      </c>
      <c r="F103" s="5">
        <v>73.3962675</v>
      </c>
    </row>
    <row r="104">
      <c r="A104" s="96" t="s">
        <v>6</v>
      </c>
      <c r="B104" s="23" t="s">
        <v>394</v>
      </c>
      <c r="C104" s="114">
        <v>2021.0</v>
      </c>
      <c r="D104" s="114">
        <v>3.0</v>
      </c>
      <c r="E104" s="114">
        <v>39.0</v>
      </c>
      <c r="F104" s="5">
        <v>66.1253073</v>
      </c>
    </row>
    <row r="105">
      <c r="A105" s="96" t="s">
        <v>7</v>
      </c>
      <c r="B105" s="23" t="s">
        <v>385</v>
      </c>
      <c r="C105" s="114">
        <v>2021.0</v>
      </c>
      <c r="D105" s="114">
        <v>3.0</v>
      </c>
      <c r="E105" s="114">
        <v>39.0</v>
      </c>
      <c r="F105" s="5">
        <v>60.3923214</v>
      </c>
    </row>
    <row r="106">
      <c r="A106" s="96" t="s">
        <v>8</v>
      </c>
      <c r="B106" s="23" t="s">
        <v>405</v>
      </c>
      <c r="C106" s="114">
        <v>2021.0</v>
      </c>
      <c r="D106" s="114">
        <v>3.0</v>
      </c>
      <c r="E106" s="114">
        <v>39.0</v>
      </c>
      <c r="F106" s="5">
        <v>55.3552405</v>
      </c>
    </row>
    <row r="107">
      <c r="A107" s="96" t="s">
        <v>9</v>
      </c>
      <c r="B107" s="23" t="s">
        <v>397</v>
      </c>
      <c r="C107" s="114">
        <v>2021.0</v>
      </c>
      <c r="D107" s="114">
        <v>3.0</v>
      </c>
      <c r="E107" s="114">
        <v>39.0</v>
      </c>
      <c r="F107" s="5">
        <v>65.8822662</v>
      </c>
    </row>
    <row r="108">
      <c r="A108" s="96" t="s">
        <v>10</v>
      </c>
      <c r="B108" s="23" t="s">
        <v>388</v>
      </c>
      <c r="C108" s="114">
        <v>2021.0</v>
      </c>
      <c r="D108" s="114">
        <v>3.0</v>
      </c>
      <c r="E108" s="114">
        <v>39.0</v>
      </c>
      <c r="F108" s="5">
        <v>68.3277117</v>
      </c>
    </row>
    <row r="109">
      <c r="A109" s="96" t="s">
        <v>11</v>
      </c>
      <c r="B109" s="23" t="s">
        <v>402</v>
      </c>
      <c r="C109" s="114">
        <v>2021.0</v>
      </c>
      <c r="D109" s="114">
        <v>3.0</v>
      </c>
      <c r="E109" s="114">
        <v>39.0</v>
      </c>
      <c r="F109" s="5">
        <v>66.6572495</v>
      </c>
    </row>
    <row r="110">
      <c r="A110" s="96" t="s">
        <v>12</v>
      </c>
      <c r="B110" s="23" t="s">
        <v>401</v>
      </c>
      <c r="C110" s="114">
        <v>2021.0</v>
      </c>
      <c r="D110" s="114">
        <v>3.0</v>
      </c>
      <c r="E110" s="114">
        <v>39.0</v>
      </c>
      <c r="F110" s="5">
        <v>75.342413</v>
      </c>
    </row>
    <row r="111">
      <c r="A111" s="5">
        <v>10.0</v>
      </c>
      <c r="B111" s="23" t="s">
        <v>403</v>
      </c>
      <c r="C111" s="114">
        <v>2021.0</v>
      </c>
      <c r="D111" s="114">
        <v>3.0</v>
      </c>
      <c r="E111" s="114">
        <v>39.0</v>
      </c>
      <c r="F111" s="5">
        <v>61.1015565</v>
      </c>
    </row>
    <row r="112">
      <c r="A112" s="5">
        <v>11.0</v>
      </c>
      <c r="B112" s="23" t="s">
        <v>395</v>
      </c>
      <c r="C112" s="114">
        <v>2021.0</v>
      </c>
      <c r="D112" s="114">
        <v>3.0</v>
      </c>
      <c r="E112" s="114">
        <v>39.0</v>
      </c>
      <c r="F112" s="5">
        <v>61.9484808</v>
      </c>
    </row>
    <row r="113">
      <c r="A113" s="5">
        <v>12.0</v>
      </c>
      <c r="B113" s="23" t="s">
        <v>377</v>
      </c>
      <c r="C113" s="114">
        <v>2021.0</v>
      </c>
      <c r="D113" s="114">
        <v>3.0</v>
      </c>
      <c r="E113" s="114">
        <v>39.0</v>
      </c>
      <c r="F113" s="5">
        <v>64.4422214</v>
      </c>
    </row>
    <row r="114">
      <c r="A114" s="5">
        <v>13.0</v>
      </c>
      <c r="B114" s="23" t="s">
        <v>382</v>
      </c>
      <c r="C114" s="114">
        <v>2021.0</v>
      </c>
      <c r="D114" s="114">
        <v>3.0</v>
      </c>
      <c r="E114" s="114">
        <v>39.0</v>
      </c>
      <c r="F114" s="5">
        <v>72.8626541</v>
      </c>
    </row>
    <row r="115">
      <c r="A115" s="5">
        <v>14.0</v>
      </c>
      <c r="B115" s="23" t="s">
        <v>404</v>
      </c>
      <c r="C115" s="114">
        <v>2021.0</v>
      </c>
      <c r="D115" s="114">
        <v>3.0</v>
      </c>
      <c r="E115" s="114">
        <v>39.0</v>
      </c>
      <c r="F115" s="5">
        <v>77.0156137</v>
      </c>
    </row>
    <row r="116">
      <c r="A116" s="5">
        <v>15.0</v>
      </c>
      <c r="B116" s="23" t="s">
        <v>383</v>
      </c>
      <c r="C116" s="114">
        <v>2021.0</v>
      </c>
      <c r="D116" s="114">
        <v>3.0</v>
      </c>
      <c r="E116" s="114">
        <v>39.0</v>
      </c>
      <c r="F116" s="5">
        <v>71.5620843</v>
      </c>
    </row>
    <row r="117">
      <c r="A117" s="5">
        <v>16.0</v>
      </c>
      <c r="B117" s="23" t="s">
        <v>380</v>
      </c>
      <c r="C117" s="114">
        <v>2021.0</v>
      </c>
      <c r="D117" s="114">
        <v>3.0</v>
      </c>
      <c r="E117" s="114">
        <v>39.0</v>
      </c>
      <c r="F117" s="5">
        <v>62.5356358</v>
      </c>
    </row>
    <row r="118">
      <c r="A118" s="5">
        <v>17.0</v>
      </c>
      <c r="B118" s="23" t="s">
        <v>387</v>
      </c>
      <c r="C118" s="114">
        <v>2021.0</v>
      </c>
      <c r="D118" s="114">
        <v>3.0</v>
      </c>
      <c r="E118" s="114">
        <v>39.0</v>
      </c>
      <c r="F118" s="5">
        <v>71.2848642</v>
      </c>
    </row>
    <row r="119">
      <c r="A119" s="5">
        <v>18.0</v>
      </c>
      <c r="B119" s="23" t="s">
        <v>393</v>
      </c>
      <c r="C119" s="114">
        <v>2021.0</v>
      </c>
      <c r="D119" s="114">
        <v>3.0</v>
      </c>
      <c r="E119" s="114">
        <v>39.0</v>
      </c>
      <c r="F119" s="5">
        <v>66.2250857</v>
      </c>
    </row>
    <row r="120">
      <c r="A120" s="5">
        <v>19.0</v>
      </c>
      <c r="B120" s="23" t="s">
        <v>408</v>
      </c>
      <c r="C120" s="114">
        <v>2021.0</v>
      </c>
      <c r="D120" s="114">
        <v>3.0</v>
      </c>
      <c r="E120" s="114">
        <v>39.0</v>
      </c>
      <c r="F120" s="5">
        <v>57.7881312</v>
      </c>
    </row>
    <row r="121">
      <c r="A121" s="5">
        <v>20.0</v>
      </c>
      <c r="B121" s="23" t="s">
        <v>379</v>
      </c>
      <c r="C121" s="114">
        <v>2021.0</v>
      </c>
      <c r="D121" s="114">
        <v>3.0</v>
      </c>
      <c r="E121" s="114">
        <v>39.0</v>
      </c>
      <c r="F121" s="5">
        <v>69.9075625</v>
      </c>
    </row>
    <row r="122">
      <c r="A122" s="5">
        <v>21.0</v>
      </c>
      <c r="B122" s="23" t="s">
        <v>386</v>
      </c>
      <c r="C122" s="114">
        <v>2021.0</v>
      </c>
      <c r="D122" s="114">
        <v>3.0</v>
      </c>
      <c r="E122" s="114">
        <v>39.0</v>
      </c>
      <c r="F122" s="5">
        <v>70.7279262</v>
      </c>
    </row>
    <row r="123">
      <c r="A123" s="5">
        <v>22.0</v>
      </c>
      <c r="B123" s="23" t="s">
        <v>406</v>
      </c>
      <c r="C123" s="114">
        <v>2021.0</v>
      </c>
      <c r="D123" s="114">
        <v>3.0</v>
      </c>
      <c r="E123" s="114">
        <v>39.0</v>
      </c>
      <c r="F123" s="5">
        <v>60.9905364</v>
      </c>
    </row>
    <row r="124">
      <c r="A124" s="5">
        <v>23.0</v>
      </c>
      <c r="B124" s="23" t="s">
        <v>392</v>
      </c>
      <c r="C124" s="114">
        <v>2021.0</v>
      </c>
      <c r="D124" s="114">
        <v>3.0</v>
      </c>
      <c r="E124" s="114">
        <v>39.0</v>
      </c>
      <c r="F124" s="5">
        <v>66.9000643</v>
      </c>
    </row>
    <row r="125">
      <c r="A125" s="5">
        <v>24.0</v>
      </c>
      <c r="B125" s="23" t="s">
        <v>389</v>
      </c>
      <c r="C125" s="114">
        <v>2021.0</v>
      </c>
      <c r="D125" s="114">
        <v>3.0</v>
      </c>
      <c r="E125" s="114">
        <v>39.0</v>
      </c>
      <c r="F125" s="5">
        <v>60.1600242</v>
      </c>
    </row>
    <row r="126">
      <c r="A126" s="5">
        <v>25.0</v>
      </c>
      <c r="B126" s="23" t="s">
        <v>391</v>
      </c>
      <c r="C126" s="114">
        <v>2021.0</v>
      </c>
      <c r="D126" s="114">
        <v>3.0</v>
      </c>
      <c r="E126" s="114">
        <v>39.0</v>
      </c>
      <c r="F126" s="5">
        <v>61.3808108</v>
      </c>
    </row>
    <row r="127">
      <c r="A127" s="5">
        <v>26.0</v>
      </c>
      <c r="B127" s="23" t="s">
        <v>396</v>
      </c>
      <c r="C127" s="114">
        <v>2021.0</v>
      </c>
      <c r="D127" s="114">
        <v>3.0</v>
      </c>
      <c r="E127" s="114">
        <v>39.0</v>
      </c>
      <c r="F127" s="5">
        <v>59.4564249</v>
      </c>
    </row>
    <row r="128">
      <c r="A128" s="5">
        <v>27.0</v>
      </c>
      <c r="B128" s="23" t="s">
        <v>376</v>
      </c>
      <c r="C128" s="114">
        <v>2021.0</v>
      </c>
      <c r="D128" s="114">
        <v>3.0</v>
      </c>
      <c r="E128" s="114">
        <v>39.0</v>
      </c>
      <c r="F128" s="5">
        <v>68.2872203</v>
      </c>
    </row>
    <row r="129">
      <c r="A129" s="5">
        <v>28.0</v>
      </c>
      <c r="B129" s="23" t="s">
        <v>407</v>
      </c>
      <c r="C129" s="114">
        <v>2021.0</v>
      </c>
      <c r="D129" s="114">
        <v>3.0</v>
      </c>
      <c r="E129" s="114">
        <v>39.0</v>
      </c>
      <c r="F129" s="5">
        <v>61.17741</v>
      </c>
    </row>
    <row r="130">
      <c r="A130" s="5">
        <v>29.0</v>
      </c>
      <c r="B130" s="23" t="s">
        <v>381</v>
      </c>
      <c r="C130" s="114">
        <v>2021.0</v>
      </c>
      <c r="D130" s="114">
        <v>3.0</v>
      </c>
      <c r="E130" s="114">
        <v>39.0</v>
      </c>
      <c r="F130" s="5">
        <v>63.5094241</v>
      </c>
    </row>
    <row r="131">
      <c r="A131" s="5">
        <v>30.0</v>
      </c>
      <c r="B131" s="23" t="s">
        <v>390</v>
      </c>
      <c r="C131" s="114">
        <v>2021.0</v>
      </c>
      <c r="D131" s="114">
        <v>3.0</v>
      </c>
      <c r="E131" s="114">
        <v>39.0</v>
      </c>
      <c r="F131" s="5">
        <v>64.8591646</v>
      </c>
    </row>
    <row r="132">
      <c r="A132" s="5">
        <v>31.0</v>
      </c>
      <c r="B132" s="23" t="s">
        <v>398</v>
      </c>
      <c r="C132" s="114">
        <v>2021.0</v>
      </c>
      <c r="D132" s="114">
        <v>3.0</v>
      </c>
      <c r="E132" s="114">
        <v>39.0</v>
      </c>
      <c r="F132" s="5">
        <v>57.455034</v>
      </c>
    </row>
    <row r="133">
      <c r="A133" s="5">
        <v>32.0</v>
      </c>
      <c r="B133" s="23" t="s">
        <v>399</v>
      </c>
      <c r="C133" s="114">
        <v>2021.0</v>
      </c>
      <c r="D133" s="114">
        <v>3.0</v>
      </c>
      <c r="E133" s="114">
        <v>39.0</v>
      </c>
      <c r="F133" s="5">
        <v>71.8336224</v>
      </c>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78" t="s">
        <v>1</v>
      </c>
      <c r="B1" s="78" t="s">
        <v>374</v>
      </c>
      <c r="C1" s="78" t="s">
        <v>0</v>
      </c>
      <c r="D1" s="78" t="s">
        <v>37</v>
      </c>
      <c r="E1" s="78" t="s">
        <v>39</v>
      </c>
      <c r="F1" s="140" t="s">
        <v>375</v>
      </c>
      <c r="H1" s="108"/>
      <c r="I1" s="78"/>
      <c r="J1" s="108"/>
      <c r="K1" s="108"/>
      <c r="L1" s="108"/>
      <c r="M1" s="140"/>
      <c r="N1" s="34"/>
      <c r="O1" s="34"/>
      <c r="P1" s="34"/>
    </row>
    <row r="2">
      <c r="A2" s="49" t="s">
        <v>3</v>
      </c>
      <c r="B2" s="23" t="s">
        <v>400</v>
      </c>
      <c r="C2" s="34">
        <v>2005.0</v>
      </c>
      <c r="D2" s="9" t="s">
        <v>6</v>
      </c>
      <c r="E2" s="9" t="s">
        <v>284</v>
      </c>
      <c r="F2" s="35">
        <v>22.6919</v>
      </c>
      <c r="H2" s="23"/>
      <c r="I2" s="23"/>
      <c r="J2" s="35"/>
      <c r="K2" s="34"/>
      <c r="L2" s="34"/>
      <c r="M2" s="35"/>
      <c r="N2" s="35"/>
      <c r="O2" s="34"/>
      <c r="P2" s="34"/>
    </row>
    <row r="3">
      <c r="A3" s="49" t="s">
        <v>4</v>
      </c>
      <c r="B3" s="23" t="s">
        <v>378</v>
      </c>
      <c r="C3" s="34">
        <v>2005.0</v>
      </c>
      <c r="D3" s="9" t="s">
        <v>6</v>
      </c>
      <c r="E3" s="9" t="s">
        <v>284</v>
      </c>
      <c r="F3" s="35">
        <v>23.2194</v>
      </c>
      <c r="H3" s="23"/>
      <c r="I3" s="23"/>
      <c r="J3" s="35"/>
      <c r="K3" s="34"/>
      <c r="L3" s="34"/>
      <c r="M3" s="35"/>
      <c r="N3" s="35"/>
      <c r="O3" s="34"/>
      <c r="P3" s="34"/>
    </row>
    <row r="4">
      <c r="A4" s="23" t="s">
        <v>5</v>
      </c>
      <c r="B4" s="23" t="s">
        <v>384</v>
      </c>
      <c r="C4" s="34">
        <v>2005.0</v>
      </c>
      <c r="D4" s="9" t="s">
        <v>6</v>
      </c>
      <c r="E4" s="9" t="s">
        <v>284</v>
      </c>
      <c r="F4" s="35">
        <v>20.5885</v>
      </c>
      <c r="H4" s="23"/>
      <c r="I4" s="23"/>
      <c r="J4" s="35"/>
      <c r="K4" s="34"/>
      <c r="L4" s="34"/>
      <c r="M4" s="35"/>
      <c r="N4" s="35"/>
      <c r="O4" s="34"/>
      <c r="P4" s="34"/>
    </row>
    <row r="5">
      <c r="A5" s="23" t="s">
        <v>6</v>
      </c>
      <c r="B5" s="23" t="s">
        <v>394</v>
      </c>
      <c r="C5" s="34">
        <v>2005.0</v>
      </c>
      <c r="D5" s="9" t="s">
        <v>6</v>
      </c>
      <c r="E5" s="9" t="s">
        <v>284</v>
      </c>
      <c r="F5" s="35">
        <v>18.3455</v>
      </c>
      <c r="H5" s="23"/>
      <c r="I5" s="23"/>
      <c r="J5" s="35"/>
      <c r="K5" s="34"/>
      <c r="L5" s="34"/>
      <c r="M5" s="35"/>
      <c r="N5" s="35"/>
      <c r="O5" s="34"/>
      <c r="P5" s="34"/>
    </row>
    <row r="6">
      <c r="A6" s="23" t="s">
        <v>7</v>
      </c>
      <c r="B6" s="23" t="s">
        <v>385</v>
      </c>
      <c r="C6" s="34">
        <v>2005.0</v>
      </c>
      <c r="D6" s="9" t="s">
        <v>6</v>
      </c>
      <c r="E6" s="9" t="s">
        <v>284</v>
      </c>
      <c r="F6" s="35">
        <v>22.6439</v>
      </c>
      <c r="H6" s="23"/>
      <c r="I6" s="23"/>
      <c r="J6" s="35"/>
      <c r="K6" s="34"/>
      <c r="L6" s="34"/>
      <c r="M6" s="35"/>
      <c r="N6" s="35"/>
      <c r="O6" s="34"/>
      <c r="P6" s="34"/>
    </row>
    <row r="7">
      <c r="A7" s="23" t="s">
        <v>8</v>
      </c>
      <c r="B7" s="23" t="s">
        <v>405</v>
      </c>
      <c r="C7" s="34">
        <v>2005.0</v>
      </c>
      <c r="D7" s="9" t="s">
        <v>6</v>
      </c>
      <c r="E7" s="9" t="s">
        <v>284</v>
      </c>
      <c r="F7" s="35">
        <v>26.9692</v>
      </c>
      <c r="H7" s="23"/>
      <c r="I7" s="23"/>
      <c r="J7" s="35"/>
      <c r="K7" s="34"/>
      <c r="L7" s="34"/>
      <c r="M7" s="35"/>
      <c r="N7" s="35"/>
      <c r="O7" s="34"/>
      <c r="P7" s="34"/>
    </row>
    <row r="8">
      <c r="A8" s="23" t="s">
        <v>9</v>
      </c>
      <c r="B8" s="23" t="s">
        <v>397</v>
      </c>
      <c r="C8" s="34">
        <v>2005.0</v>
      </c>
      <c r="D8" s="9" t="s">
        <v>6</v>
      </c>
      <c r="E8" s="9" t="s">
        <v>284</v>
      </c>
      <c r="F8" s="35">
        <v>18.3863</v>
      </c>
      <c r="H8" s="23"/>
      <c r="I8" s="23"/>
      <c r="J8" s="35"/>
      <c r="K8" s="34"/>
      <c r="L8" s="34"/>
      <c r="M8" s="35"/>
      <c r="N8" s="35"/>
      <c r="O8" s="34"/>
      <c r="P8" s="34"/>
    </row>
    <row r="9">
      <c r="A9" s="23" t="s">
        <v>10</v>
      </c>
      <c r="B9" s="23" t="s">
        <v>388</v>
      </c>
      <c r="C9" s="34">
        <v>2005.0</v>
      </c>
      <c r="D9" s="9" t="s">
        <v>6</v>
      </c>
      <c r="E9" s="9" t="s">
        <v>284</v>
      </c>
      <c r="F9" s="35">
        <v>28.9863</v>
      </c>
      <c r="H9" s="23"/>
      <c r="I9" s="23"/>
      <c r="J9" s="35"/>
      <c r="K9" s="34"/>
      <c r="L9" s="34"/>
      <c r="M9" s="35"/>
      <c r="N9" s="35"/>
      <c r="O9" s="34"/>
      <c r="P9" s="34"/>
    </row>
    <row r="10">
      <c r="A10" s="23" t="s">
        <v>11</v>
      </c>
      <c r="B10" s="23" t="s">
        <v>402</v>
      </c>
      <c r="C10" s="34">
        <v>2005.0</v>
      </c>
      <c r="D10" s="9" t="s">
        <v>6</v>
      </c>
      <c r="E10" s="9" t="s">
        <v>284</v>
      </c>
      <c r="F10" s="35">
        <v>20.5138</v>
      </c>
      <c r="H10" s="23"/>
      <c r="I10" s="23"/>
      <c r="J10" s="35"/>
      <c r="K10" s="34"/>
      <c r="L10" s="34"/>
      <c r="M10" s="35"/>
      <c r="N10" s="35"/>
      <c r="O10" s="34"/>
      <c r="P10" s="34"/>
    </row>
    <row r="11">
      <c r="A11" s="23" t="s">
        <v>12</v>
      </c>
      <c r="B11" s="23" t="s">
        <v>401</v>
      </c>
      <c r="C11" s="34">
        <v>2005.0</v>
      </c>
      <c r="D11" s="9" t="s">
        <v>6</v>
      </c>
      <c r="E11" s="9" t="s">
        <v>284</v>
      </c>
      <c r="F11" s="35">
        <v>16.2463</v>
      </c>
      <c r="H11" s="23"/>
      <c r="I11" s="23"/>
      <c r="J11" s="35"/>
      <c r="K11" s="34"/>
      <c r="L11" s="34"/>
      <c r="M11" s="35"/>
      <c r="N11" s="35"/>
      <c r="O11" s="34"/>
      <c r="P11" s="34"/>
    </row>
    <row r="12">
      <c r="A12" s="23" t="s">
        <v>13</v>
      </c>
      <c r="B12" s="23" t="s">
        <v>403</v>
      </c>
      <c r="C12" s="34">
        <v>2005.0</v>
      </c>
      <c r="D12" s="9" t="s">
        <v>6</v>
      </c>
      <c r="E12" s="9" t="s">
        <v>284</v>
      </c>
      <c r="F12" s="35">
        <v>25.7989</v>
      </c>
      <c r="H12" s="34"/>
      <c r="I12" s="23"/>
      <c r="J12" s="35"/>
      <c r="K12" s="34"/>
      <c r="L12" s="34"/>
      <c r="M12" s="35"/>
      <c r="N12" s="35"/>
      <c r="O12" s="34"/>
      <c r="P12" s="34"/>
    </row>
    <row r="13">
      <c r="A13" s="23" t="s">
        <v>14</v>
      </c>
      <c r="B13" s="23" t="s">
        <v>395</v>
      </c>
      <c r="C13" s="34">
        <v>2005.0</v>
      </c>
      <c r="D13" s="9" t="s">
        <v>6</v>
      </c>
      <c r="E13" s="9" t="s">
        <v>284</v>
      </c>
      <c r="F13" s="35">
        <v>26.3717</v>
      </c>
      <c r="H13" s="34"/>
      <c r="I13" s="23"/>
      <c r="J13" s="35"/>
      <c r="K13" s="34"/>
      <c r="L13" s="34"/>
      <c r="M13" s="35"/>
      <c r="N13" s="35"/>
      <c r="O13" s="34"/>
      <c r="P13" s="34"/>
    </row>
    <row r="14">
      <c r="A14" s="23" t="s">
        <v>15</v>
      </c>
      <c r="B14" s="23" t="s">
        <v>377</v>
      </c>
      <c r="C14" s="34">
        <v>2005.0</v>
      </c>
      <c r="D14" s="9" t="s">
        <v>6</v>
      </c>
      <c r="E14" s="9" t="s">
        <v>284</v>
      </c>
      <c r="F14" s="35">
        <v>26.0522</v>
      </c>
      <c r="H14" s="34"/>
      <c r="I14" s="23"/>
      <c r="J14" s="35"/>
      <c r="K14" s="34"/>
      <c r="L14" s="34"/>
      <c r="M14" s="35"/>
      <c r="N14" s="35"/>
      <c r="O14" s="34"/>
      <c r="P14" s="34"/>
    </row>
    <row r="15">
      <c r="A15" s="23" t="s">
        <v>16</v>
      </c>
      <c r="B15" s="23" t="s">
        <v>382</v>
      </c>
      <c r="C15" s="34">
        <v>2005.0</v>
      </c>
      <c r="D15" s="9" t="s">
        <v>6</v>
      </c>
      <c r="E15" s="9" t="s">
        <v>284</v>
      </c>
      <c r="F15" s="35">
        <v>24.3273</v>
      </c>
      <c r="H15" s="34"/>
      <c r="I15" s="23"/>
      <c r="J15" s="35"/>
      <c r="K15" s="34"/>
      <c r="L15" s="34"/>
      <c r="M15" s="35"/>
      <c r="N15" s="35"/>
      <c r="O15" s="34"/>
      <c r="P15" s="34"/>
    </row>
    <row r="16">
      <c r="A16" s="23" t="s">
        <v>17</v>
      </c>
      <c r="B16" s="23" t="s">
        <v>404</v>
      </c>
      <c r="C16" s="34">
        <v>2005.0</v>
      </c>
      <c r="D16" s="9" t="s">
        <v>6</v>
      </c>
      <c r="E16" s="9" t="s">
        <v>284</v>
      </c>
      <c r="F16" s="35">
        <v>20.9434</v>
      </c>
      <c r="H16" s="34"/>
      <c r="I16" s="23"/>
      <c r="J16" s="35"/>
      <c r="K16" s="34"/>
      <c r="L16" s="34"/>
      <c r="M16" s="35"/>
      <c r="N16" s="35"/>
      <c r="O16" s="34"/>
      <c r="P16" s="34"/>
    </row>
    <row r="17">
      <c r="A17" s="23" t="s">
        <v>18</v>
      </c>
      <c r="B17" s="23" t="s">
        <v>383</v>
      </c>
      <c r="C17" s="34">
        <v>2005.0</v>
      </c>
      <c r="D17" s="9" t="s">
        <v>6</v>
      </c>
      <c r="E17" s="9" t="s">
        <v>284</v>
      </c>
      <c r="F17" s="35">
        <v>22.8347</v>
      </c>
      <c r="H17" s="34"/>
      <c r="I17" s="23"/>
      <c r="J17" s="35"/>
      <c r="K17" s="34"/>
      <c r="L17" s="34"/>
      <c r="M17" s="35"/>
      <c r="N17" s="35"/>
      <c r="O17" s="34"/>
      <c r="P17" s="34"/>
    </row>
    <row r="18">
      <c r="A18" s="23" t="s">
        <v>19</v>
      </c>
      <c r="B18" s="23" t="s">
        <v>380</v>
      </c>
      <c r="C18" s="34">
        <v>2005.0</v>
      </c>
      <c r="D18" s="9" t="s">
        <v>6</v>
      </c>
      <c r="E18" s="9" t="s">
        <v>284</v>
      </c>
      <c r="F18" s="35">
        <v>25.858</v>
      </c>
      <c r="H18" s="34"/>
      <c r="I18" s="23"/>
      <c r="J18" s="35"/>
      <c r="K18" s="34"/>
      <c r="L18" s="34"/>
      <c r="M18" s="35"/>
      <c r="N18" s="35"/>
      <c r="O18" s="34"/>
      <c r="P18" s="34"/>
    </row>
    <row r="19">
      <c r="A19" s="23" t="s">
        <v>20</v>
      </c>
      <c r="B19" s="23" t="s">
        <v>387</v>
      </c>
      <c r="C19" s="34">
        <v>2005.0</v>
      </c>
      <c r="D19" s="9" t="s">
        <v>6</v>
      </c>
      <c r="E19" s="9" t="s">
        <v>284</v>
      </c>
      <c r="F19" s="35">
        <v>20.9821</v>
      </c>
      <c r="H19" s="34"/>
      <c r="I19" s="23"/>
      <c r="J19" s="35"/>
      <c r="K19" s="34"/>
      <c r="L19" s="34"/>
      <c r="M19" s="35"/>
      <c r="N19" s="35"/>
      <c r="O19" s="34"/>
      <c r="P19" s="34"/>
    </row>
    <row r="20">
      <c r="A20" s="23" t="s">
        <v>21</v>
      </c>
      <c r="B20" s="23" t="s">
        <v>393</v>
      </c>
      <c r="C20" s="34">
        <v>2005.0</v>
      </c>
      <c r="D20" s="9" t="s">
        <v>6</v>
      </c>
      <c r="E20" s="9" t="s">
        <v>284</v>
      </c>
      <c r="F20" s="35">
        <v>19.2692</v>
      </c>
      <c r="H20" s="34"/>
      <c r="I20" s="23"/>
      <c r="J20" s="35"/>
      <c r="K20" s="34"/>
      <c r="L20" s="34"/>
      <c r="M20" s="35"/>
      <c r="N20" s="35"/>
      <c r="O20" s="34"/>
      <c r="P20" s="34"/>
    </row>
    <row r="21">
      <c r="A21" s="23" t="s">
        <v>22</v>
      </c>
      <c r="B21" s="23" t="s">
        <v>408</v>
      </c>
      <c r="C21" s="34">
        <v>2005.0</v>
      </c>
      <c r="D21" s="9" t="s">
        <v>6</v>
      </c>
      <c r="E21" s="9" t="s">
        <v>284</v>
      </c>
      <c r="F21" s="35">
        <v>23.3406</v>
      </c>
      <c r="H21" s="34"/>
      <c r="I21" s="23"/>
      <c r="J21" s="35"/>
      <c r="K21" s="34"/>
      <c r="L21" s="34"/>
      <c r="M21" s="35"/>
      <c r="N21" s="35"/>
      <c r="O21" s="34"/>
      <c r="P21" s="34"/>
    </row>
    <row r="22">
      <c r="A22" s="23" t="s">
        <v>23</v>
      </c>
      <c r="B22" s="23" t="s">
        <v>379</v>
      </c>
      <c r="C22" s="34">
        <v>2005.0</v>
      </c>
      <c r="D22" s="9" t="s">
        <v>6</v>
      </c>
      <c r="E22" s="9" t="s">
        <v>284</v>
      </c>
      <c r="F22" s="35">
        <v>23.3106</v>
      </c>
      <c r="H22" s="34"/>
      <c r="I22" s="23"/>
      <c r="J22" s="35"/>
      <c r="K22" s="34"/>
      <c r="L22" s="34"/>
      <c r="M22" s="35"/>
      <c r="N22" s="35"/>
      <c r="O22" s="34"/>
      <c r="P22" s="34"/>
    </row>
    <row r="23">
      <c r="A23" s="23" t="s">
        <v>24</v>
      </c>
      <c r="B23" s="23" t="s">
        <v>386</v>
      </c>
      <c r="C23" s="34">
        <v>2005.0</v>
      </c>
      <c r="D23" s="9" t="s">
        <v>6</v>
      </c>
      <c r="E23" s="9" t="s">
        <v>284</v>
      </c>
      <c r="F23" s="35">
        <v>22.5857</v>
      </c>
      <c r="H23" s="34"/>
      <c r="I23" s="23"/>
      <c r="J23" s="35"/>
      <c r="K23" s="34"/>
      <c r="L23" s="34"/>
      <c r="M23" s="35"/>
      <c r="N23" s="35"/>
      <c r="O23" s="34"/>
      <c r="P23" s="34"/>
    </row>
    <row r="24">
      <c r="A24" s="23" t="s">
        <v>25</v>
      </c>
      <c r="B24" s="23" t="s">
        <v>406</v>
      </c>
      <c r="C24" s="34">
        <v>2005.0</v>
      </c>
      <c r="D24" s="9" t="s">
        <v>6</v>
      </c>
      <c r="E24" s="9" t="s">
        <v>284</v>
      </c>
      <c r="F24" s="35">
        <v>22.6104</v>
      </c>
      <c r="H24" s="34"/>
      <c r="I24" s="23"/>
      <c r="J24" s="35"/>
      <c r="K24" s="34"/>
      <c r="L24" s="34"/>
      <c r="M24" s="35"/>
      <c r="N24" s="35"/>
      <c r="O24" s="34"/>
      <c r="P24" s="34"/>
    </row>
    <row r="25">
      <c r="A25" s="23" t="s">
        <v>26</v>
      </c>
      <c r="B25" s="23" t="s">
        <v>392</v>
      </c>
      <c r="C25" s="34">
        <v>2005.0</v>
      </c>
      <c r="D25" s="9" t="s">
        <v>6</v>
      </c>
      <c r="E25" s="9" t="s">
        <v>284</v>
      </c>
      <c r="F25" s="35">
        <v>20.5569</v>
      </c>
      <c r="H25" s="34"/>
      <c r="I25" s="23"/>
      <c r="J25" s="35"/>
      <c r="K25" s="34"/>
      <c r="L25" s="34"/>
      <c r="M25" s="35"/>
      <c r="N25" s="35"/>
      <c r="O25" s="34"/>
      <c r="P25" s="34"/>
    </row>
    <row r="26">
      <c r="A26" s="23" t="s">
        <v>27</v>
      </c>
      <c r="B26" s="23" t="s">
        <v>389</v>
      </c>
      <c r="C26" s="34">
        <v>2005.0</v>
      </c>
      <c r="D26" s="9" t="s">
        <v>6</v>
      </c>
      <c r="E26" s="9" t="s">
        <v>284</v>
      </c>
      <c r="F26" s="35">
        <v>23.426</v>
      </c>
      <c r="H26" s="34"/>
      <c r="I26" s="23"/>
      <c r="J26" s="35"/>
      <c r="K26" s="34"/>
      <c r="L26" s="34"/>
      <c r="M26" s="35"/>
      <c r="N26" s="35"/>
      <c r="O26" s="34"/>
      <c r="P26" s="34"/>
    </row>
    <row r="27">
      <c r="A27" s="23" t="s">
        <v>28</v>
      </c>
      <c r="B27" s="23" t="s">
        <v>391</v>
      </c>
      <c r="C27" s="34">
        <v>2005.0</v>
      </c>
      <c r="D27" s="9" t="s">
        <v>6</v>
      </c>
      <c r="E27" s="9" t="s">
        <v>284</v>
      </c>
      <c r="F27" s="35">
        <v>18.8707</v>
      </c>
      <c r="H27" s="34"/>
      <c r="I27" s="23"/>
      <c r="J27" s="35"/>
      <c r="K27" s="34"/>
      <c r="L27" s="34"/>
      <c r="M27" s="35"/>
      <c r="N27" s="35"/>
      <c r="O27" s="34"/>
      <c r="P27" s="34"/>
    </row>
    <row r="28">
      <c r="A28" s="23" t="s">
        <v>29</v>
      </c>
      <c r="B28" s="23" t="s">
        <v>396</v>
      </c>
      <c r="C28" s="34">
        <v>2005.0</v>
      </c>
      <c r="D28" s="9" t="s">
        <v>6</v>
      </c>
      <c r="E28" s="9" t="s">
        <v>284</v>
      </c>
      <c r="F28" s="35">
        <v>18.7394</v>
      </c>
      <c r="H28" s="34"/>
      <c r="I28" s="23"/>
      <c r="J28" s="35"/>
      <c r="K28" s="34"/>
      <c r="L28" s="34"/>
      <c r="M28" s="35"/>
      <c r="N28" s="35"/>
      <c r="O28" s="34"/>
      <c r="P28" s="34"/>
    </row>
    <row r="29">
      <c r="A29" s="23" t="s">
        <v>30</v>
      </c>
      <c r="B29" s="23" t="s">
        <v>376</v>
      </c>
      <c r="C29" s="34">
        <v>2005.0</v>
      </c>
      <c r="D29" s="9" t="s">
        <v>6</v>
      </c>
      <c r="E29" s="9" t="s">
        <v>284</v>
      </c>
      <c r="F29" s="35">
        <v>25.5159</v>
      </c>
      <c r="H29" s="34"/>
      <c r="I29" s="23"/>
      <c r="J29" s="35"/>
      <c r="K29" s="34"/>
      <c r="L29" s="34"/>
      <c r="M29" s="35"/>
      <c r="N29" s="35"/>
      <c r="O29" s="34"/>
      <c r="P29" s="34"/>
    </row>
    <row r="30">
      <c r="A30" s="23" t="s">
        <v>31</v>
      </c>
      <c r="B30" s="23" t="s">
        <v>407</v>
      </c>
      <c r="C30" s="34">
        <v>2005.0</v>
      </c>
      <c r="D30" s="9" t="s">
        <v>6</v>
      </c>
      <c r="E30" s="9" t="s">
        <v>284</v>
      </c>
      <c r="F30" s="35">
        <v>19.6002</v>
      </c>
      <c r="H30" s="34"/>
      <c r="I30" s="23"/>
      <c r="J30" s="35"/>
      <c r="K30" s="34"/>
      <c r="L30" s="34"/>
      <c r="M30" s="35"/>
      <c r="N30" s="35"/>
      <c r="O30" s="34"/>
      <c r="P30" s="34"/>
    </row>
    <row r="31">
      <c r="A31" s="23" t="s">
        <v>32</v>
      </c>
      <c r="B31" s="23" t="s">
        <v>381</v>
      </c>
      <c r="C31" s="34">
        <v>2005.0</v>
      </c>
      <c r="D31" s="9" t="s">
        <v>6</v>
      </c>
      <c r="E31" s="9" t="s">
        <v>284</v>
      </c>
      <c r="F31" s="35">
        <v>23.3378</v>
      </c>
      <c r="H31" s="34"/>
      <c r="I31" s="23"/>
      <c r="J31" s="35"/>
      <c r="K31" s="34"/>
      <c r="L31" s="34"/>
      <c r="M31" s="35"/>
      <c r="N31" s="35"/>
      <c r="O31" s="34"/>
      <c r="P31" s="34"/>
    </row>
    <row r="32">
      <c r="A32" s="23" t="s">
        <v>33</v>
      </c>
      <c r="B32" s="23" t="s">
        <v>390</v>
      </c>
      <c r="C32" s="34">
        <v>2005.0</v>
      </c>
      <c r="D32" s="9" t="s">
        <v>6</v>
      </c>
      <c r="E32" s="9" t="s">
        <v>284</v>
      </c>
      <c r="F32" s="35">
        <v>23.9685</v>
      </c>
      <c r="H32" s="34"/>
      <c r="I32" s="23"/>
      <c r="J32" s="35"/>
      <c r="K32" s="34"/>
      <c r="L32" s="34"/>
      <c r="M32" s="35"/>
      <c r="N32" s="35"/>
      <c r="O32" s="34"/>
      <c r="P32" s="34"/>
    </row>
    <row r="33">
      <c r="A33" s="23" t="s">
        <v>34</v>
      </c>
      <c r="B33" s="23" t="s">
        <v>398</v>
      </c>
      <c r="C33" s="34">
        <v>2005.0</v>
      </c>
      <c r="D33" s="9" t="s">
        <v>6</v>
      </c>
      <c r="E33" s="9" t="s">
        <v>284</v>
      </c>
      <c r="F33" s="35">
        <v>19.7361</v>
      </c>
      <c r="H33" s="34"/>
      <c r="I33" s="23"/>
      <c r="J33" s="35"/>
      <c r="K33" s="34"/>
      <c r="L33" s="34"/>
      <c r="M33" s="35"/>
      <c r="N33" s="35"/>
      <c r="O33" s="34"/>
      <c r="P33" s="34"/>
    </row>
    <row r="34">
      <c r="A34" s="23" t="s">
        <v>35</v>
      </c>
      <c r="B34" s="23" t="s">
        <v>399</v>
      </c>
      <c r="C34" s="34">
        <v>2005.0</v>
      </c>
      <c r="D34" s="9" t="s">
        <v>6</v>
      </c>
      <c r="E34" s="9" t="s">
        <v>284</v>
      </c>
      <c r="F34" s="35">
        <v>31.2478</v>
      </c>
      <c r="H34" s="34"/>
      <c r="I34" s="23"/>
      <c r="J34" s="35"/>
      <c r="K34" s="34"/>
      <c r="L34" s="34"/>
      <c r="M34" s="35"/>
      <c r="N34" s="35"/>
      <c r="O34" s="34"/>
      <c r="P34" s="34"/>
    </row>
    <row r="35">
      <c r="A35" s="141" t="s">
        <v>3</v>
      </c>
      <c r="B35" s="142" t="s">
        <v>400</v>
      </c>
      <c r="C35" s="34">
        <v>2006.0</v>
      </c>
      <c r="D35" s="9" t="s">
        <v>6</v>
      </c>
      <c r="E35" s="9" t="s">
        <v>284</v>
      </c>
      <c r="F35" s="35">
        <v>22.8543</v>
      </c>
    </row>
    <row r="36">
      <c r="A36" s="141" t="s">
        <v>4</v>
      </c>
      <c r="B36" s="142" t="s">
        <v>378</v>
      </c>
      <c r="C36" s="34">
        <v>2006.0</v>
      </c>
      <c r="D36" s="9" t="s">
        <v>6</v>
      </c>
      <c r="E36" s="9" t="s">
        <v>284</v>
      </c>
      <c r="F36" s="35">
        <v>24.3894</v>
      </c>
    </row>
    <row r="37">
      <c r="A37" s="142" t="s">
        <v>5</v>
      </c>
      <c r="B37" s="142" t="s">
        <v>384</v>
      </c>
      <c r="C37" s="34">
        <v>2006.0</v>
      </c>
      <c r="D37" s="9" t="s">
        <v>6</v>
      </c>
      <c r="E37" s="9" t="s">
        <v>284</v>
      </c>
      <c r="F37" s="35">
        <v>16.5011</v>
      </c>
    </row>
    <row r="38">
      <c r="A38" s="142" t="s">
        <v>6</v>
      </c>
      <c r="B38" s="142" t="s">
        <v>394</v>
      </c>
      <c r="C38" s="34">
        <v>2006.0</v>
      </c>
      <c r="D38" s="9" t="s">
        <v>6</v>
      </c>
      <c r="E38" s="9" t="s">
        <v>284</v>
      </c>
      <c r="F38" s="35">
        <v>20.1571</v>
      </c>
    </row>
    <row r="39">
      <c r="A39" s="142" t="s">
        <v>7</v>
      </c>
      <c r="B39" s="142" t="s">
        <v>385</v>
      </c>
      <c r="C39" s="34">
        <v>2006.0</v>
      </c>
      <c r="D39" s="9" t="s">
        <v>6</v>
      </c>
      <c r="E39" s="9" t="s">
        <v>284</v>
      </c>
      <c r="F39" s="35">
        <v>20.9688</v>
      </c>
    </row>
    <row r="40">
      <c r="A40" s="142" t="s">
        <v>8</v>
      </c>
      <c r="B40" s="142" t="s">
        <v>405</v>
      </c>
      <c r="C40" s="34">
        <v>2006.0</v>
      </c>
      <c r="D40" s="9" t="s">
        <v>6</v>
      </c>
      <c r="E40" s="9" t="s">
        <v>284</v>
      </c>
      <c r="F40" s="35">
        <v>27.8542</v>
      </c>
    </row>
    <row r="41">
      <c r="A41" s="142" t="s">
        <v>9</v>
      </c>
      <c r="B41" s="142" t="s">
        <v>397</v>
      </c>
      <c r="C41" s="34">
        <v>2006.0</v>
      </c>
      <c r="D41" s="9" t="s">
        <v>6</v>
      </c>
      <c r="E41" s="9" t="s">
        <v>284</v>
      </c>
      <c r="F41" s="35">
        <v>17.6581</v>
      </c>
    </row>
    <row r="42">
      <c r="A42" s="142" t="s">
        <v>10</v>
      </c>
      <c r="B42" s="142" t="s">
        <v>388</v>
      </c>
      <c r="C42" s="34">
        <v>2006.0</v>
      </c>
      <c r="D42" s="9" t="s">
        <v>6</v>
      </c>
      <c r="E42" s="9" t="s">
        <v>284</v>
      </c>
      <c r="F42" s="35">
        <v>30.7867</v>
      </c>
    </row>
    <row r="43">
      <c r="A43" s="142" t="s">
        <v>11</v>
      </c>
      <c r="B43" s="142" t="s">
        <v>402</v>
      </c>
      <c r="C43" s="34">
        <v>2006.0</v>
      </c>
      <c r="D43" s="9" t="s">
        <v>6</v>
      </c>
      <c r="E43" s="9" t="s">
        <v>284</v>
      </c>
      <c r="F43" s="35">
        <v>20.0096</v>
      </c>
    </row>
    <row r="44">
      <c r="A44" s="142" t="s">
        <v>12</v>
      </c>
      <c r="B44" s="142" t="s">
        <v>401</v>
      </c>
      <c r="C44" s="34">
        <v>2006.0</v>
      </c>
      <c r="D44" s="9" t="s">
        <v>6</v>
      </c>
      <c r="E44" s="9" t="s">
        <v>284</v>
      </c>
      <c r="F44" s="35">
        <v>19.3233</v>
      </c>
    </row>
    <row r="45">
      <c r="A45" s="142" t="s">
        <v>13</v>
      </c>
      <c r="B45" s="142" t="s">
        <v>403</v>
      </c>
      <c r="C45" s="34">
        <v>2006.0</v>
      </c>
      <c r="D45" s="9" t="s">
        <v>6</v>
      </c>
      <c r="E45" s="9" t="s">
        <v>284</v>
      </c>
      <c r="F45" s="35">
        <v>23.9211</v>
      </c>
    </row>
    <row r="46">
      <c r="A46" s="142" t="s">
        <v>14</v>
      </c>
      <c r="B46" s="142" t="s">
        <v>395</v>
      </c>
      <c r="C46" s="34">
        <v>2006.0</v>
      </c>
      <c r="D46" s="9" t="s">
        <v>6</v>
      </c>
      <c r="E46" s="9" t="s">
        <v>284</v>
      </c>
      <c r="F46" s="35">
        <v>29.0257</v>
      </c>
    </row>
    <row r="47">
      <c r="A47" s="142" t="s">
        <v>15</v>
      </c>
      <c r="B47" s="142" t="s">
        <v>377</v>
      </c>
      <c r="C47" s="34">
        <v>2006.0</v>
      </c>
      <c r="D47" s="9" t="s">
        <v>6</v>
      </c>
      <c r="E47" s="9" t="s">
        <v>284</v>
      </c>
      <c r="F47" s="35">
        <v>29.5977</v>
      </c>
    </row>
    <row r="48">
      <c r="A48" s="142" t="s">
        <v>16</v>
      </c>
      <c r="B48" s="142" t="s">
        <v>382</v>
      </c>
      <c r="C48" s="34">
        <v>2006.0</v>
      </c>
      <c r="D48" s="9" t="s">
        <v>6</v>
      </c>
      <c r="E48" s="9" t="s">
        <v>284</v>
      </c>
      <c r="F48" s="35">
        <v>24.7233</v>
      </c>
    </row>
    <row r="49">
      <c r="A49" s="142" t="s">
        <v>17</v>
      </c>
      <c r="B49" s="142" t="s">
        <v>404</v>
      </c>
      <c r="C49" s="34">
        <v>2006.0</v>
      </c>
      <c r="D49" s="9" t="s">
        <v>6</v>
      </c>
      <c r="E49" s="9" t="s">
        <v>284</v>
      </c>
      <c r="F49" s="35">
        <v>20.8083</v>
      </c>
    </row>
    <row r="50">
      <c r="A50" s="142" t="s">
        <v>18</v>
      </c>
      <c r="B50" s="142" t="s">
        <v>383</v>
      </c>
      <c r="C50" s="34">
        <v>2006.0</v>
      </c>
      <c r="D50" s="9" t="s">
        <v>6</v>
      </c>
      <c r="E50" s="9" t="s">
        <v>284</v>
      </c>
      <c r="F50" s="35">
        <v>22.328</v>
      </c>
    </row>
    <row r="51">
      <c r="A51" s="142" t="s">
        <v>19</v>
      </c>
      <c r="B51" s="142" t="s">
        <v>380</v>
      </c>
      <c r="C51" s="34">
        <v>2006.0</v>
      </c>
      <c r="D51" s="9" t="s">
        <v>6</v>
      </c>
      <c r="E51" s="9" t="s">
        <v>284</v>
      </c>
      <c r="F51" s="35">
        <v>23.8172</v>
      </c>
    </row>
    <row r="52">
      <c r="A52" s="142" t="s">
        <v>20</v>
      </c>
      <c r="B52" s="142" t="s">
        <v>387</v>
      </c>
      <c r="C52" s="34">
        <v>2006.0</v>
      </c>
      <c r="D52" s="9" t="s">
        <v>6</v>
      </c>
      <c r="E52" s="9" t="s">
        <v>284</v>
      </c>
      <c r="F52" s="35">
        <v>18.6763</v>
      </c>
    </row>
    <row r="53">
      <c r="A53" s="142" t="s">
        <v>21</v>
      </c>
      <c r="B53" s="142" t="s">
        <v>393</v>
      </c>
      <c r="C53" s="34">
        <v>2006.0</v>
      </c>
      <c r="D53" s="9" t="s">
        <v>6</v>
      </c>
      <c r="E53" s="9" t="s">
        <v>284</v>
      </c>
      <c r="F53" s="35">
        <v>19.6192</v>
      </c>
    </row>
    <row r="54">
      <c r="A54" s="142" t="s">
        <v>22</v>
      </c>
      <c r="B54" s="142" t="s">
        <v>408</v>
      </c>
      <c r="C54" s="34">
        <v>2006.0</v>
      </c>
      <c r="D54" s="9" t="s">
        <v>6</v>
      </c>
      <c r="E54" s="9" t="s">
        <v>284</v>
      </c>
      <c r="F54" s="35">
        <v>22.8874</v>
      </c>
    </row>
    <row r="55">
      <c r="A55" s="142" t="s">
        <v>23</v>
      </c>
      <c r="B55" s="142" t="s">
        <v>379</v>
      </c>
      <c r="C55" s="34">
        <v>2006.0</v>
      </c>
      <c r="D55" s="9" t="s">
        <v>6</v>
      </c>
      <c r="E55" s="9" t="s">
        <v>284</v>
      </c>
      <c r="F55" s="35">
        <v>24.3177</v>
      </c>
    </row>
    <row r="56">
      <c r="A56" s="142" t="s">
        <v>24</v>
      </c>
      <c r="B56" s="142" t="s">
        <v>386</v>
      </c>
      <c r="C56" s="34">
        <v>2006.0</v>
      </c>
      <c r="D56" s="9" t="s">
        <v>6</v>
      </c>
      <c r="E56" s="9" t="s">
        <v>284</v>
      </c>
      <c r="F56" s="35">
        <v>22.1579</v>
      </c>
    </row>
    <row r="57">
      <c r="A57" s="142" t="s">
        <v>25</v>
      </c>
      <c r="B57" s="142" t="s">
        <v>406</v>
      </c>
      <c r="C57" s="34">
        <v>2006.0</v>
      </c>
      <c r="D57" s="9" t="s">
        <v>6</v>
      </c>
      <c r="E57" s="9" t="s">
        <v>284</v>
      </c>
      <c r="F57" s="35">
        <v>23.0014</v>
      </c>
    </row>
    <row r="58">
      <c r="A58" s="142" t="s">
        <v>26</v>
      </c>
      <c r="B58" s="142" t="s">
        <v>392</v>
      </c>
      <c r="C58" s="34">
        <v>2006.0</v>
      </c>
      <c r="D58" s="9" t="s">
        <v>6</v>
      </c>
      <c r="E58" s="9" t="s">
        <v>284</v>
      </c>
      <c r="F58" s="35">
        <v>19.7727</v>
      </c>
    </row>
    <row r="59">
      <c r="A59" s="142" t="s">
        <v>27</v>
      </c>
      <c r="B59" s="142" t="s">
        <v>389</v>
      </c>
      <c r="C59" s="34">
        <v>2006.0</v>
      </c>
      <c r="D59" s="9" t="s">
        <v>6</v>
      </c>
      <c r="E59" s="9" t="s">
        <v>284</v>
      </c>
      <c r="F59" s="35">
        <v>22.8395</v>
      </c>
    </row>
    <row r="60">
      <c r="A60" s="142" t="s">
        <v>28</v>
      </c>
      <c r="B60" s="142" t="s">
        <v>391</v>
      </c>
      <c r="C60" s="34">
        <v>2006.0</v>
      </c>
      <c r="D60" s="9" t="s">
        <v>6</v>
      </c>
      <c r="E60" s="9" t="s">
        <v>284</v>
      </c>
      <c r="F60" s="35">
        <v>18.5145</v>
      </c>
    </row>
    <row r="61">
      <c r="A61" s="142" t="s">
        <v>29</v>
      </c>
      <c r="B61" s="142" t="s">
        <v>396</v>
      </c>
      <c r="C61" s="34">
        <v>2006.0</v>
      </c>
      <c r="D61" s="9" t="s">
        <v>6</v>
      </c>
      <c r="E61" s="9" t="s">
        <v>284</v>
      </c>
      <c r="F61" s="35">
        <v>18.1848</v>
      </c>
    </row>
    <row r="62">
      <c r="A62" s="142" t="s">
        <v>30</v>
      </c>
      <c r="B62" s="142" t="s">
        <v>376</v>
      </c>
      <c r="C62" s="34">
        <v>2006.0</v>
      </c>
      <c r="D62" s="9" t="s">
        <v>6</v>
      </c>
      <c r="E62" s="9" t="s">
        <v>284</v>
      </c>
      <c r="F62" s="35">
        <v>23.4423</v>
      </c>
    </row>
    <row r="63">
      <c r="A63" s="142" t="s">
        <v>31</v>
      </c>
      <c r="B63" s="142" t="s">
        <v>407</v>
      </c>
      <c r="C63" s="34">
        <v>2006.0</v>
      </c>
      <c r="D63" s="9" t="s">
        <v>6</v>
      </c>
      <c r="E63" s="9" t="s">
        <v>284</v>
      </c>
      <c r="F63" s="35">
        <v>20.8445</v>
      </c>
    </row>
    <row r="64">
      <c r="A64" s="142" t="s">
        <v>32</v>
      </c>
      <c r="B64" s="142" t="s">
        <v>381</v>
      </c>
      <c r="C64" s="34">
        <v>2006.0</v>
      </c>
      <c r="D64" s="9" t="s">
        <v>6</v>
      </c>
      <c r="E64" s="9" t="s">
        <v>284</v>
      </c>
      <c r="F64" s="35">
        <v>25.21</v>
      </c>
    </row>
    <row r="65">
      <c r="A65" s="142" t="s">
        <v>33</v>
      </c>
      <c r="B65" s="142" t="s">
        <v>390</v>
      </c>
      <c r="C65" s="34">
        <v>2006.0</v>
      </c>
      <c r="D65" s="9" t="s">
        <v>6</v>
      </c>
      <c r="E65" s="9" t="s">
        <v>284</v>
      </c>
      <c r="F65" s="35">
        <v>23.2099</v>
      </c>
    </row>
    <row r="66">
      <c r="A66" s="142" t="s">
        <v>34</v>
      </c>
      <c r="B66" s="142" t="s">
        <v>398</v>
      </c>
      <c r="C66" s="34">
        <v>2006.0</v>
      </c>
      <c r="D66" s="9" t="s">
        <v>6</v>
      </c>
      <c r="E66" s="9" t="s">
        <v>284</v>
      </c>
      <c r="F66" s="35">
        <v>18.9347</v>
      </c>
    </row>
    <row r="67">
      <c r="A67" s="142" t="s">
        <v>35</v>
      </c>
      <c r="B67" s="142" t="s">
        <v>399</v>
      </c>
      <c r="C67" s="34">
        <v>2006.0</v>
      </c>
      <c r="D67" s="9" t="s">
        <v>6</v>
      </c>
      <c r="E67" s="9" t="s">
        <v>284</v>
      </c>
      <c r="F67" s="35">
        <v>29.8239</v>
      </c>
    </row>
    <row r="68">
      <c r="A68" s="141" t="s">
        <v>3</v>
      </c>
      <c r="B68" s="142" t="s">
        <v>400</v>
      </c>
      <c r="C68" s="34">
        <v>2007.0</v>
      </c>
      <c r="D68" s="9" t="s">
        <v>6</v>
      </c>
      <c r="E68" s="9" t="s">
        <v>284</v>
      </c>
      <c r="F68" s="35">
        <v>22.5821</v>
      </c>
    </row>
    <row r="69">
      <c r="A69" s="141" t="s">
        <v>4</v>
      </c>
      <c r="B69" s="142" t="s">
        <v>378</v>
      </c>
      <c r="C69" s="34">
        <v>2007.0</v>
      </c>
      <c r="D69" s="9" t="s">
        <v>6</v>
      </c>
      <c r="E69" s="9" t="s">
        <v>284</v>
      </c>
      <c r="F69" s="35">
        <v>25.3217</v>
      </c>
    </row>
    <row r="70">
      <c r="A70" s="142" t="s">
        <v>5</v>
      </c>
      <c r="B70" s="142" t="s">
        <v>384</v>
      </c>
      <c r="C70" s="34">
        <v>2007.0</v>
      </c>
      <c r="D70" s="9" t="s">
        <v>6</v>
      </c>
      <c r="E70" s="9" t="s">
        <v>284</v>
      </c>
      <c r="F70" s="35">
        <v>18.6867</v>
      </c>
    </row>
    <row r="71">
      <c r="A71" s="142" t="s">
        <v>6</v>
      </c>
      <c r="B71" s="142" t="s">
        <v>394</v>
      </c>
      <c r="C71" s="34">
        <v>2007.0</v>
      </c>
      <c r="D71" s="9" t="s">
        <v>6</v>
      </c>
      <c r="E71" s="9" t="s">
        <v>284</v>
      </c>
      <c r="F71" s="35">
        <v>17.8935</v>
      </c>
    </row>
    <row r="72">
      <c r="A72" s="142" t="s">
        <v>7</v>
      </c>
      <c r="B72" s="142" t="s">
        <v>385</v>
      </c>
      <c r="C72" s="34">
        <v>2007.0</v>
      </c>
      <c r="D72" s="9" t="s">
        <v>6</v>
      </c>
      <c r="E72" s="9" t="s">
        <v>284</v>
      </c>
      <c r="F72" s="35">
        <v>23.454</v>
      </c>
    </row>
    <row r="73">
      <c r="A73" s="142" t="s">
        <v>8</v>
      </c>
      <c r="B73" s="142" t="s">
        <v>405</v>
      </c>
      <c r="C73" s="34">
        <v>2007.0</v>
      </c>
      <c r="D73" s="9" t="s">
        <v>6</v>
      </c>
      <c r="E73" s="9" t="s">
        <v>284</v>
      </c>
      <c r="F73" s="35">
        <v>23.5746</v>
      </c>
    </row>
    <row r="74">
      <c r="A74" s="142" t="s">
        <v>9</v>
      </c>
      <c r="B74" s="142" t="s">
        <v>397</v>
      </c>
      <c r="C74" s="34">
        <v>2007.0</v>
      </c>
      <c r="D74" s="9" t="s">
        <v>6</v>
      </c>
      <c r="E74" s="9" t="s">
        <v>284</v>
      </c>
      <c r="F74" s="35">
        <v>17.9239</v>
      </c>
    </row>
    <row r="75">
      <c r="A75" s="142" t="s">
        <v>10</v>
      </c>
      <c r="B75" s="142" t="s">
        <v>388</v>
      </c>
      <c r="C75" s="34">
        <v>2007.0</v>
      </c>
      <c r="D75" s="9" t="s">
        <v>6</v>
      </c>
      <c r="E75" s="9" t="s">
        <v>284</v>
      </c>
      <c r="F75" s="35">
        <v>29.8111</v>
      </c>
    </row>
    <row r="76">
      <c r="A76" s="142" t="s">
        <v>11</v>
      </c>
      <c r="B76" s="142" t="s">
        <v>402</v>
      </c>
      <c r="C76" s="34">
        <v>2007.0</v>
      </c>
      <c r="D76" s="9" t="s">
        <v>6</v>
      </c>
      <c r="E76" s="9" t="s">
        <v>284</v>
      </c>
      <c r="F76" s="35">
        <v>22.8365</v>
      </c>
    </row>
    <row r="77">
      <c r="A77" s="142" t="s">
        <v>12</v>
      </c>
      <c r="B77" s="142" t="s">
        <v>401</v>
      </c>
      <c r="C77" s="34">
        <v>2007.0</v>
      </c>
      <c r="D77" s="9" t="s">
        <v>6</v>
      </c>
      <c r="E77" s="9" t="s">
        <v>284</v>
      </c>
      <c r="F77" s="35">
        <v>17.3072</v>
      </c>
    </row>
    <row r="78">
      <c r="A78" s="142" t="s">
        <v>13</v>
      </c>
      <c r="B78" s="142" t="s">
        <v>403</v>
      </c>
      <c r="C78" s="34">
        <v>2007.0</v>
      </c>
      <c r="D78" s="9" t="s">
        <v>6</v>
      </c>
      <c r="E78" s="9" t="s">
        <v>284</v>
      </c>
      <c r="F78" s="35">
        <v>23.0099</v>
      </c>
    </row>
    <row r="79">
      <c r="A79" s="142" t="s">
        <v>14</v>
      </c>
      <c r="B79" s="142" t="s">
        <v>395</v>
      </c>
      <c r="C79" s="34">
        <v>2007.0</v>
      </c>
      <c r="D79" s="9" t="s">
        <v>6</v>
      </c>
      <c r="E79" s="9" t="s">
        <v>284</v>
      </c>
      <c r="F79" s="35">
        <v>26.4733</v>
      </c>
    </row>
    <row r="80">
      <c r="A80" s="142" t="s">
        <v>15</v>
      </c>
      <c r="B80" s="142" t="s">
        <v>377</v>
      </c>
      <c r="C80" s="34">
        <v>2007.0</v>
      </c>
      <c r="D80" s="9" t="s">
        <v>6</v>
      </c>
      <c r="E80" s="9" t="s">
        <v>284</v>
      </c>
      <c r="F80" s="35">
        <v>25.2898</v>
      </c>
    </row>
    <row r="81">
      <c r="A81" s="142" t="s">
        <v>16</v>
      </c>
      <c r="B81" s="142" t="s">
        <v>382</v>
      </c>
      <c r="C81" s="34">
        <v>2007.0</v>
      </c>
      <c r="D81" s="9" t="s">
        <v>6</v>
      </c>
      <c r="E81" s="9" t="s">
        <v>284</v>
      </c>
      <c r="F81" s="35">
        <v>25.3423</v>
      </c>
    </row>
    <row r="82">
      <c r="A82" s="142" t="s">
        <v>17</v>
      </c>
      <c r="B82" s="142" t="s">
        <v>404</v>
      </c>
      <c r="C82" s="34">
        <v>2007.0</v>
      </c>
      <c r="D82" s="9" t="s">
        <v>6</v>
      </c>
      <c r="E82" s="9" t="s">
        <v>284</v>
      </c>
      <c r="F82" s="35">
        <v>20.2801</v>
      </c>
    </row>
    <row r="83">
      <c r="A83" s="142" t="s">
        <v>18</v>
      </c>
      <c r="B83" s="142" t="s">
        <v>383</v>
      </c>
      <c r="C83" s="34">
        <v>2007.0</v>
      </c>
      <c r="D83" s="9" t="s">
        <v>6</v>
      </c>
      <c r="E83" s="9" t="s">
        <v>284</v>
      </c>
      <c r="F83" s="35">
        <v>22.0049</v>
      </c>
    </row>
    <row r="84">
      <c r="A84" s="142" t="s">
        <v>19</v>
      </c>
      <c r="B84" s="142" t="s">
        <v>380</v>
      </c>
      <c r="C84" s="34">
        <v>2007.0</v>
      </c>
      <c r="D84" s="9" t="s">
        <v>6</v>
      </c>
      <c r="E84" s="9" t="s">
        <v>284</v>
      </c>
      <c r="F84" s="35">
        <v>27.8658</v>
      </c>
    </row>
    <row r="85">
      <c r="A85" s="142" t="s">
        <v>20</v>
      </c>
      <c r="B85" s="142" t="s">
        <v>387</v>
      </c>
      <c r="C85" s="34">
        <v>2007.0</v>
      </c>
      <c r="D85" s="9" t="s">
        <v>6</v>
      </c>
      <c r="E85" s="9" t="s">
        <v>284</v>
      </c>
      <c r="F85" s="35">
        <v>20.4124</v>
      </c>
    </row>
    <row r="86">
      <c r="A86" s="142" t="s">
        <v>21</v>
      </c>
      <c r="B86" s="142" t="s">
        <v>393</v>
      </c>
      <c r="C86" s="34">
        <v>2007.0</v>
      </c>
      <c r="D86" s="9" t="s">
        <v>6</v>
      </c>
      <c r="E86" s="9" t="s">
        <v>284</v>
      </c>
      <c r="F86" s="35">
        <v>19.7949</v>
      </c>
    </row>
    <row r="87">
      <c r="A87" s="142" t="s">
        <v>22</v>
      </c>
      <c r="B87" s="142" t="s">
        <v>408</v>
      </c>
      <c r="C87" s="34">
        <v>2007.0</v>
      </c>
      <c r="D87" s="9" t="s">
        <v>6</v>
      </c>
      <c r="E87" s="9" t="s">
        <v>284</v>
      </c>
      <c r="F87" s="35">
        <v>21.3407</v>
      </c>
    </row>
    <row r="88">
      <c r="A88" s="142" t="s">
        <v>23</v>
      </c>
      <c r="B88" s="142" t="s">
        <v>379</v>
      </c>
      <c r="C88" s="34">
        <v>2007.0</v>
      </c>
      <c r="D88" s="9" t="s">
        <v>6</v>
      </c>
      <c r="E88" s="9" t="s">
        <v>284</v>
      </c>
      <c r="F88" s="35">
        <v>26.5444</v>
      </c>
    </row>
    <row r="89">
      <c r="A89" s="142" t="s">
        <v>24</v>
      </c>
      <c r="B89" s="142" t="s">
        <v>386</v>
      </c>
      <c r="C89" s="34">
        <v>2007.0</v>
      </c>
      <c r="D89" s="9" t="s">
        <v>6</v>
      </c>
      <c r="E89" s="9" t="s">
        <v>284</v>
      </c>
      <c r="F89" s="35">
        <v>21.3467</v>
      </c>
    </row>
    <row r="90">
      <c r="A90" s="142" t="s">
        <v>25</v>
      </c>
      <c r="B90" s="142" t="s">
        <v>406</v>
      </c>
      <c r="C90" s="34">
        <v>2007.0</v>
      </c>
      <c r="D90" s="9" t="s">
        <v>6</v>
      </c>
      <c r="E90" s="9" t="s">
        <v>284</v>
      </c>
      <c r="F90" s="35">
        <v>22.5527</v>
      </c>
    </row>
    <row r="91">
      <c r="A91" s="142" t="s">
        <v>26</v>
      </c>
      <c r="B91" s="142" t="s">
        <v>392</v>
      </c>
      <c r="C91" s="34">
        <v>2007.0</v>
      </c>
      <c r="D91" s="9" t="s">
        <v>6</v>
      </c>
      <c r="E91" s="9" t="s">
        <v>284</v>
      </c>
      <c r="F91" s="35">
        <v>18.7778</v>
      </c>
    </row>
    <row r="92">
      <c r="A92" s="142" t="s">
        <v>27</v>
      </c>
      <c r="B92" s="142" t="s">
        <v>389</v>
      </c>
      <c r="C92" s="34">
        <v>2007.0</v>
      </c>
      <c r="D92" s="9" t="s">
        <v>6</v>
      </c>
      <c r="E92" s="9" t="s">
        <v>284</v>
      </c>
      <c r="F92" s="35">
        <v>24.6244</v>
      </c>
    </row>
    <row r="93">
      <c r="A93" s="142" t="s">
        <v>28</v>
      </c>
      <c r="B93" s="142" t="s">
        <v>391</v>
      </c>
      <c r="C93" s="34">
        <v>2007.0</v>
      </c>
      <c r="D93" s="9" t="s">
        <v>6</v>
      </c>
      <c r="E93" s="9" t="s">
        <v>284</v>
      </c>
      <c r="F93" s="35">
        <v>21.0333</v>
      </c>
    </row>
    <row r="94">
      <c r="A94" s="142" t="s">
        <v>29</v>
      </c>
      <c r="B94" s="142" t="s">
        <v>396</v>
      </c>
      <c r="C94" s="34">
        <v>2007.0</v>
      </c>
      <c r="D94" s="9" t="s">
        <v>6</v>
      </c>
      <c r="E94" s="9" t="s">
        <v>284</v>
      </c>
      <c r="F94" s="35">
        <v>16.103</v>
      </c>
    </row>
    <row r="95">
      <c r="A95" s="142" t="s">
        <v>30</v>
      </c>
      <c r="B95" s="142" t="s">
        <v>376</v>
      </c>
      <c r="C95" s="34">
        <v>2007.0</v>
      </c>
      <c r="D95" s="9" t="s">
        <v>6</v>
      </c>
      <c r="E95" s="9" t="s">
        <v>284</v>
      </c>
      <c r="F95" s="35">
        <v>25.7455</v>
      </c>
    </row>
    <row r="96">
      <c r="A96" s="142" t="s">
        <v>31</v>
      </c>
      <c r="B96" s="142" t="s">
        <v>407</v>
      </c>
      <c r="C96" s="34">
        <v>2007.0</v>
      </c>
      <c r="D96" s="9" t="s">
        <v>6</v>
      </c>
      <c r="E96" s="9" t="s">
        <v>284</v>
      </c>
      <c r="F96" s="35">
        <v>21.939</v>
      </c>
    </row>
    <row r="97">
      <c r="A97" s="142" t="s">
        <v>32</v>
      </c>
      <c r="B97" s="142" t="s">
        <v>381</v>
      </c>
      <c r="C97" s="34">
        <v>2007.0</v>
      </c>
      <c r="D97" s="9" t="s">
        <v>6</v>
      </c>
      <c r="E97" s="9" t="s">
        <v>284</v>
      </c>
      <c r="F97" s="35">
        <v>24.0114</v>
      </c>
    </row>
    <row r="98">
      <c r="A98" s="142" t="s">
        <v>33</v>
      </c>
      <c r="B98" s="142" t="s">
        <v>390</v>
      </c>
      <c r="C98" s="34">
        <v>2007.0</v>
      </c>
      <c r="D98" s="9" t="s">
        <v>6</v>
      </c>
      <c r="E98" s="9" t="s">
        <v>284</v>
      </c>
      <c r="F98" s="35">
        <v>22.2692</v>
      </c>
    </row>
    <row r="99">
      <c r="A99" s="142" t="s">
        <v>34</v>
      </c>
      <c r="B99" s="142" t="s">
        <v>398</v>
      </c>
      <c r="C99" s="34">
        <v>2007.0</v>
      </c>
      <c r="D99" s="9" t="s">
        <v>6</v>
      </c>
      <c r="E99" s="9" t="s">
        <v>284</v>
      </c>
      <c r="F99" s="35">
        <v>18.0772</v>
      </c>
    </row>
    <row r="100">
      <c r="A100" s="142" t="s">
        <v>35</v>
      </c>
      <c r="B100" s="142" t="s">
        <v>399</v>
      </c>
      <c r="C100" s="34">
        <v>2007.0</v>
      </c>
      <c r="D100" s="9" t="s">
        <v>6</v>
      </c>
      <c r="E100" s="9" t="s">
        <v>284</v>
      </c>
      <c r="F100" s="35">
        <v>32.0122</v>
      </c>
    </row>
    <row r="101">
      <c r="A101" s="141" t="s">
        <v>3</v>
      </c>
      <c r="B101" s="142" t="s">
        <v>400</v>
      </c>
      <c r="C101" s="34">
        <v>2008.0</v>
      </c>
      <c r="D101" s="9" t="s">
        <v>6</v>
      </c>
      <c r="E101" s="9" t="s">
        <v>284</v>
      </c>
      <c r="F101" s="35">
        <v>22.9821</v>
      </c>
    </row>
    <row r="102">
      <c r="A102" s="141" t="s">
        <v>4</v>
      </c>
      <c r="B102" s="142" t="s">
        <v>378</v>
      </c>
      <c r="C102" s="34">
        <v>2008.0</v>
      </c>
      <c r="D102" s="9" t="s">
        <v>6</v>
      </c>
      <c r="E102" s="9" t="s">
        <v>284</v>
      </c>
      <c r="F102" s="35">
        <v>25.5875</v>
      </c>
    </row>
    <row r="103">
      <c r="A103" s="142" t="s">
        <v>5</v>
      </c>
      <c r="B103" s="142" t="s">
        <v>384</v>
      </c>
      <c r="C103" s="34">
        <v>2008.0</v>
      </c>
      <c r="D103" s="9" t="s">
        <v>6</v>
      </c>
      <c r="E103" s="9" t="s">
        <v>284</v>
      </c>
      <c r="F103" s="35">
        <v>20.826</v>
      </c>
    </row>
    <row r="104">
      <c r="A104" s="142" t="s">
        <v>6</v>
      </c>
      <c r="B104" s="142" t="s">
        <v>394</v>
      </c>
      <c r="C104" s="34">
        <v>2008.0</v>
      </c>
      <c r="D104" s="9" t="s">
        <v>6</v>
      </c>
      <c r="E104" s="9" t="s">
        <v>284</v>
      </c>
      <c r="F104" s="35">
        <v>18.3546</v>
      </c>
    </row>
    <row r="105">
      <c r="A105" s="142" t="s">
        <v>7</v>
      </c>
      <c r="B105" s="142" t="s">
        <v>385</v>
      </c>
      <c r="C105" s="34">
        <v>2008.0</v>
      </c>
      <c r="D105" s="9" t="s">
        <v>6</v>
      </c>
      <c r="E105" s="9" t="s">
        <v>284</v>
      </c>
      <c r="F105" s="35">
        <v>21.3658</v>
      </c>
    </row>
    <row r="106">
      <c r="A106" s="142" t="s">
        <v>8</v>
      </c>
      <c r="B106" s="142" t="s">
        <v>405</v>
      </c>
      <c r="C106" s="34">
        <v>2008.0</v>
      </c>
      <c r="D106" s="9" t="s">
        <v>6</v>
      </c>
      <c r="E106" s="9" t="s">
        <v>284</v>
      </c>
      <c r="F106" s="35">
        <v>24.8944</v>
      </c>
    </row>
    <row r="107">
      <c r="A107" s="142" t="s">
        <v>9</v>
      </c>
      <c r="B107" s="142" t="s">
        <v>397</v>
      </c>
      <c r="C107" s="34">
        <v>2008.0</v>
      </c>
      <c r="D107" s="9" t="s">
        <v>6</v>
      </c>
      <c r="E107" s="9" t="s">
        <v>284</v>
      </c>
      <c r="F107" s="35">
        <v>17.359</v>
      </c>
    </row>
    <row r="108">
      <c r="A108" s="142" t="s">
        <v>10</v>
      </c>
      <c r="B108" s="142" t="s">
        <v>388</v>
      </c>
      <c r="C108" s="34">
        <v>2008.0</v>
      </c>
      <c r="D108" s="9" t="s">
        <v>6</v>
      </c>
      <c r="E108" s="9" t="s">
        <v>284</v>
      </c>
      <c r="F108" s="35">
        <v>31.5328</v>
      </c>
    </row>
    <row r="109">
      <c r="A109" s="142" t="s">
        <v>11</v>
      </c>
      <c r="B109" s="142" t="s">
        <v>402</v>
      </c>
      <c r="C109" s="34">
        <v>2008.0</v>
      </c>
      <c r="D109" s="9" t="s">
        <v>6</v>
      </c>
      <c r="E109" s="9" t="s">
        <v>284</v>
      </c>
      <c r="F109" s="35">
        <v>21.6445</v>
      </c>
    </row>
    <row r="110">
      <c r="A110" s="142" t="s">
        <v>12</v>
      </c>
      <c r="B110" s="142" t="s">
        <v>401</v>
      </c>
      <c r="C110" s="34">
        <v>2008.0</v>
      </c>
      <c r="D110" s="9" t="s">
        <v>6</v>
      </c>
      <c r="E110" s="9" t="s">
        <v>284</v>
      </c>
      <c r="F110" s="35">
        <v>16.8958</v>
      </c>
    </row>
    <row r="111">
      <c r="A111" s="142" t="s">
        <v>13</v>
      </c>
      <c r="B111" s="142" t="s">
        <v>403</v>
      </c>
      <c r="C111" s="34">
        <v>2008.0</v>
      </c>
      <c r="D111" s="9" t="s">
        <v>6</v>
      </c>
      <c r="E111" s="9" t="s">
        <v>284</v>
      </c>
      <c r="F111" s="35">
        <v>24.3292</v>
      </c>
    </row>
    <row r="112">
      <c r="A112" s="142" t="s">
        <v>14</v>
      </c>
      <c r="B112" s="142" t="s">
        <v>395</v>
      </c>
      <c r="C112" s="34">
        <v>2008.0</v>
      </c>
      <c r="D112" s="9" t="s">
        <v>6</v>
      </c>
      <c r="E112" s="9" t="s">
        <v>284</v>
      </c>
      <c r="F112" s="35">
        <v>26.266</v>
      </c>
    </row>
    <row r="113">
      <c r="A113" s="142" t="s">
        <v>15</v>
      </c>
      <c r="B113" s="142" t="s">
        <v>377</v>
      </c>
      <c r="C113" s="34">
        <v>2008.0</v>
      </c>
      <c r="D113" s="9" t="s">
        <v>6</v>
      </c>
      <c r="E113" s="9" t="s">
        <v>284</v>
      </c>
      <c r="F113" s="35">
        <v>26.1129</v>
      </c>
    </row>
    <row r="114">
      <c r="A114" s="142" t="s">
        <v>16</v>
      </c>
      <c r="B114" s="142" t="s">
        <v>382</v>
      </c>
      <c r="C114" s="34">
        <v>2008.0</v>
      </c>
      <c r="D114" s="9" t="s">
        <v>6</v>
      </c>
      <c r="E114" s="9" t="s">
        <v>284</v>
      </c>
      <c r="F114" s="35">
        <v>25.0476</v>
      </c>
    </row>
    <row r="115">
      <c r="A115" s="142" t="s">
        <v>17</v>
      </c>
      <c r="B115" s="142" t="s">
        <v>404</v>
      </c>
      <c r="C115" s="34">
        <v>2008.0</v>
      </c>
      <c r="D115" s="9" t="s">
        <v>6</v>
      </c>
      <c r="E115" s="9" t="s">
        <v>284</v>
      </c>
      <c r="F115" s="35">
        <v>20.3343</v>
      </c>
    </row>
    <row r="116">
      <c r="A116" s="142" t="s">
        <v>18</v>
      </c>
      <c r="B116" s="142" t="s">
        <v>383</v>
      </c>
      <c r="C116" s="34">
        <v>2008.0</v>
      </c>
      <c r="D116" s="9" t="s">
        <v>6</v>
      </c>
      <c r="E116" s="9" t="s">
        <v>284</v>
      </c>
      <c r="F116" s="35">
        <v>23.8563</v>
      </c>
    </row>
    <row r="117">
      <c r="A117" s="142" t="s">
        <v>19</v>
      </c>
      <c r="B117" s="142" t="s">
        <v>380</v>
      </c>
      <c r="C117" s="34">
        <v>2008.0</v>
      </c>
      <c r="D117" s="9" t="s">
        <v>6</v>
      </c>
      <c r="E117" s="9" t="s">
        <v>284</v>
      </c>
      <c r="F117" s="35">
        <v>28.2007</v>
      </c>
    </row>
    <row r="118">
      <c r="A118" s="142" t="s">
        <v>20</v>
      </c>
      <c r="B118" s="142" t="s">
        <v>387</v>
      </c>
      <c r="C118" s="34">
        <v>2008.0</v>
      </c>
      <c r="D118" s="9" t="s">
        <v>6</v>
      </c>
      <c r="E118" s="9" t="s">
        <v>284</v>
      </c>
      <c r="F118" s="35">
        <v>20.7676</v>
      </c>
    </row>
    <row r="119">
      <c r="A119" s="142" t="s">
        <v>21</v>
      </c>
      <c r="B119" s="142" t="s">
        <v>393</v>
      </c>
      <c r="C119" s="34">
        <v>2008.0</v>
      </c>
      <c r="D119" s="9" t="s">
        <v>6</v>
      </c>
      <c r="E119" s="9" t="s">
        <v>284</v>
      </c>
      <c r="F119" s="35">
        <v>20.0035</v>
      </c>
    </row>
    <row r="120">
      <c r="A120" s="142" t="s">
        <v>22</v>
      </c>
      <c r="B120" s="142" t="s">
        <v>408</v>
      </c>
      <c r="C120" s="34">
        <v>2008.0</v>
      </c>
      <c r="D120" s="9" t="s">
        <v>6</v>
      </c>
      <c r="E120" s="9" t="s">
        <v>284</v>
      </c>
      <c r="F120" s="35">
        <v>21.0776</v>
      </c>
    </row>
    <row r="121">
      <c r="A121" s="142" t="s">
        <v>23</v>
      </c>
      <c r="B121" s="142" t="s">
        <v>379</v>
      </c>
      <c r="C121" s="34">
        <v>2008.0</v>
      </c>
      <c r="D121" s="9" t="s">
        <v>6</v>
      </c>
      <c r="E121" s="9" t="s">
        <v>284</v>
      </c>
      <c r="F121" s="35">
        <v>26.532</v>
      </c>
    </row>
    <row r="122">
      <c r="A122" s="142" t="s">
        <v>24</v>
      </c>
      <c r="B122" s="142" t="s">
        <v>386</v>
      </c>
      <c r="C122" s="34">
        <v>2008.0</v>
      </c>
      <c r="D122" s="9" t="s">
        <v>6</v>
      </c>
      <c r="E122" s="9" t="s">
        <v>284</v>
      </c>
      <c r="F122" s="35">
        <v>20.2922</v>
      </c>
    </row>
    <row r="123">
      <c r="A123" s="142" t="s">
        <v>25</v>
      </c>
      <c r="B123" s="142" t="s">
        <v>406</v>
      </c>
      <c r="C123" s="34">
        <v>2008.0</v>
      </c>
      <c r="D123" s="9" t="s">
        <v>6</v>
      </c>
      <c r="E123" s="9" t="s">
        <v>284</v>
      </c>
      <c r="F123" s="35">
        <v>22.7595</v>
      </c>
    </row>
    <row r="124">
      <c r="A124" s="142" t="s">
        <v>26</v>
      </c>
      <c r="B124" s="142" t="s">
        <v>392</v>
      </c>
      <c r="C124" s="34">
        <v>2008.0</v>
      </c>
      <c r="D124" s="9" t="s">
        <v>6</v>
      </c>
      <c r="E124" s="9" t="s">
        <v>284</v>
      </c>
      <c r="F124" s="35">
        <v>18.2339</v>
      </c>
    </row>
    <row r="125">
      <c r="A125" s="142" t="s">
        <v>27</v>
      </c>
      <c r="B125" s="142" t="s">
        <v>389</v>
      </c>
      <c r="C125" s="34">
        <v>2008.0</v>
      </c>
      <c r="D125" s="9" t="s">
        <v>6</v>
      </c>
      <c r="E125" s="9" t="s">
        <v>284</v>
      </c>
      <c r="F125" s="35">
        <v>22.8917</v>
      </c>
    </row>
    <row r="126">
      <c r="A126" s="142" t="s">
        <v>28</v>
      </c>
      <c r="B126" s="142" t="s">
        <v>391</v>
      </c>
      <c r="C126" s="34">
        <v>2008.0</v>
      </c>
      <c r="D126" s="9" t="s">
        <v>6</v>
      </c>
      <c r="E126" s="9" t="s">
        <v>284</v>
      </c>
      <c r="F126" s="35">
        <v>17.7269</v>
      </c>
    </row>
    <row r="127">
      <c r="A127" s="142" t="s">
        <v>29</v>
      </c>
      <c r="B127" s="142" t="s">
        <v>396</v>
      </c>
      <c r="C127" s="34">
        <v>2008.0</v>
      </c>
      <c r="D127" s="9" t="s">
        <v>6</v>
      </c>
      <c r="E127" s="9" t="s">
        <v>284</v>
      </c>
      <c r="F127" s="35">
        <v>18.8989</v>
      </c>
    </row>
    <row r="128">
      <c r="A128" s="142" t="s">
        <v>30</v>
      </c>
      <c r="B128" s="142" t="s">
        <v>376</v>
      </c>
      <c r="C128" s="34">
        <v>2008.0</v>
      </c>
      <c r="D128" s="9" t="s">
        <v>6</v>
      </c>
      <c r="E128" s="9" t="s">
        <v>284</v>
      </c>
      <c r="F128" s="35">
        <v>23.747</v>
      </c>
    </row>
    <row r="129">
      <c r="A129" s="142" t="s">
        <v>31</v>
      </c>
      <c r="B129" s="142" t="s">
        <v>407</v>
      </c>
      <c r="C129" s="34">
        <v>2008.0</v>
      </c>
      <c r="D129" s="9" t="s">
        <v>6</v>
      </c>
      <c r="E129" s="9" t="s">
        <v>284</v>
      </c>
      <c r="F129" s="35">
        <v>21.029</v>
      </c>
    </row>
    <row r="130">
      <c r="A130" s="142" t="s">
        <v>32</v>
      </c>
      <c r="B130" s="142" t="s">
        <v>381</v>
      </c>
      <c r="C130" s="34">
        <v>2008.0</v>
      </c>
      <c r="D130" s="9" t="s">
        <v>6</v>
      </c>
      <c r="E130" s="9" t="s">
        <v>284</v>
      </c>
      <c r="F130" s="35">
        <v>22.1841</v>
      </c>
    </row>
    <row r="131">
      <c r="A131" s="142" t="s">
        <v>33</v>
      </c>
      <c r="B131" s="142" t="s">
        <v>390</v>
      </c>
      <c r="C131" s="34">
        <v>2008.0</v>
      </c>
      <c r="D131" s="9" t="s">
        <v>6</v>
      </c>
      <c r="E131" s="9" t="s">
        <v>284</v>
      </c>
      <c r="F131" s="35">
        <v>24.9471</v>
      </c>
    </row>
    <row r="132">
      <c r="A132" s="142" t="s">
        <v>34</v>
      </c>
      <c r="B132" s="142" t="s">
        <v>398</v>
      </c>
      <c r="C132" s="34">
        <v>2008.0</v>
      </c>
      <c r="D132" s="9" t="s">
        <v>6</v>
      </c>
      <c r="E132" s="9" t="s">
        <v>284</v>
      </c>
      <c r="F132" s="35">
        <v>19.8862</v>
      </c>
    </row>
    <row r="133">
      <c r="A133" s="142" t="s">
        <v>35</v>
      </c>
      <c r="B133" s="142" t="s">
        <v>399</v>
      </c>
      <c r="C133" s="34">
        <v>2008.0</v>
      </c>
      <c r="D133" s="9" t="s">
        <v>6</v>
      </c>
      <c r="E133" s="9" t="s">
        <v>284</v>
      </c>
      <c r="F133" s="35">
        <v>32.264</v>
      </c>
    </row>
    <row r="134">
      <c r="A134" s="141" t="s">
        <v>3</v>
      </c>
      <c r="B134" s="142" t="s">
        <v>400</v>
      </c>
      <c r="C134" s="34">
        <v>2009.0</v>
      </c>
      <c r="D134" s="9" t="s">
        <v>6</v>
      </c>
      <c r="E134" s="9" t="s">
        <v>284</v>
      </c>
      <c r="F134" s="35">
        <v>23.5379</v>
      </c>
    </row>
    <row r="135">
      <c r="A135" s="141" t="s">
        <v>4</v>
      </c>
      <c r="B135" s="142" t="s">
        <v>378</v>
      </c>
      <c r="C135" s="34">
        <v>2009.0</v>
      </c>
      <c r="D135" s="9" t="s">
        <v>6</v>
      </c>
      <c r="E135" s="9" t="s">
        <v>284</v>
      </c>
      <c r="F135" s="35">
        <v>27.9055</v>
      </c>
    </row>
    <row r="136">
      <c r="A136" s="142" t="s">
        <v>5</v>
      </c>
      <c r="B136" s="142" t="s">
        <v>384</v>
      </c>
      <c r="C136" s="34">
        <v>2009.0</v>
      </c>
      <c r="D136" s="9" t="s">
        <v>6</v>
      </c>
      <c r="E136" s="9" t="s">
        <v>284</v>
      </c>
      <c r="F136" s="35">
        <v>23.2197</v>
      </c>
    </row>
    <row r="137">
      <c r="A137" s="142" t="s">
        <v>6</v>
      </c>
      <c r="B137" s="142" t="s">
        <v>394</v>
      </c>
      <c r="C137" s="34">
        <v>2009.0</v>
      </c>
      <c r="D137" s="9" t="s">
        <v>6</v>
      </c>
      <c r="E137" s="9" t="s">
        <v>284</v>
      </c>
      <c r="F137" s="35">
        <v>19.8751</v>
      </c>
    </row>
    <row r="138">
      <c r="A138" s="142" t="s">
        <v>7</v>
      </c>
      <c r="B138" s="142" t="s">
        <v>385</v>
      </c>
      <c r="C138" s="34">
        <v>2009.0</v>
      </c>
      <c r="D138" s="9" t="s">
        <v>6</v>
      </c>
      <c r="E138" s="9" t="s">
        <v>284</v>
      </c>
      <c r="F138" s="35">
        <v>20.001</v>
      </c>
    </row>
    <row r="139">
      <c r="A139" s="142" t="s">
        <v>8</v>
      </c>
      <c r="B139" s="142" t="s">
        <v>405</v>
      </c>
      <c r="C139" s="34">
        <v>2009.0</v>
      </c>
      <c r="D139" s="9" t="s">
        <v>6</v>
      </c>
      <c r="E139" s="9" t="s">
        <v>284</v>
      </c>
      <c r="F139" s="35">
        <v>27.2717</v>
      </c>
    </row>
    <row r="140">
      <c r="A140" s="142" t="s">
        <v>9</v>
      </c>
      <c r="B140" s="142" t="s">
        <v>397</v>
      </c>
      <c r="C140" s="34">
        <v>2009.0</v>
      </c>
      <c r="D140" s="9" t="s">
        <v>6</v>
      </c>
      <c r="E140" s="9" t="s">
        <v>284</v>
      </c>
      <c r="F140" s="35">
        <v>19.6775</v>
      </c>
    </row>
    <row r="141">
      <c r="A141" s="142" t="s">
        <v>10</v>
      </c>
      <c r="B141" s="142" t="s">
        <v>388</v>
      </c>
      <c r="C141" s="34">
        <v>2009.0</v>
      </c>
      <c r="D141" s="9" t="s">
        <v>6</v>
      </c>
      <c r="E141" s="9" t="s">
        <v>284</v>
      </c>
      <c r="F141" s="35">
        <v>27.3442</v>
      </c>
    </row>
    <row r="142">
      <c r="A142" s="142" t="s">
        <v>11</v>
      </c>
      <c r="B142" s="142" t="s">
        <v>402</v>
      </c>
      <c r="C142" s="34">
        <v>2009.0</v>
      </c>
      <c r="D142" s="9" t="s">
        <v>6</v>
      </c>
      <c r="E142" s="9" t="s">
        <v>284</v>
      </c>
      <c r="F142" s="35">
        <v>27.1972</v>
      </c>
    </row>
    <row r="143">
      <c r="A143" s="142" t="s">
        <v>12</v>
      </c>
      <c r="B143" s="142" t="s">
        <v>401</v>
      </c>
      <c r="C143" s="34">
        <v>2009.0</v>
      </c>
      <c r="D143" s="9" t="s">
        <v>6</v>
      </c>
      <c r="E143" s="9" t="s">
        <v>284</v>
      </c>
      <c r="F143" s="35">
        <v>16.4814</v>
      </c>
    </row>
    <row r="144">
      <c r="A144" s="142" t="s">
        <v>13</v>
      </c>
      <c r="B144" s="142" t="s">
        <v>403</v>
      </c>
      <c r="C144" s="34">
        <v>2009.0</v>
      </c>
      <c r="D144" s="9" t="s">
        <v>6</v>
      </c>
      <c r="E144" s="9" t="s">
        <v>284</v>
      </c>
      <c r="F144" s="35">
        <v>25.2416</v>
      </c>
    </row>
    <row r="145">
      <c r="A145" s="142" t="s">
        <v>14</v>
      </c>
      <c r="B145" s="142" t="s">
        <v>395</v>
      </c>
      <c r="C145" s="34">
        <v>2009.0</v>
      </c>
      <c r="D145" s="9" t="s">
        <v>6</v>
      </c>
      <c r="E145" s="9" t="s">
        <v>284</v>
      </c>
      <c r="F145" s="35">
        <v>30.1165</v>
      </c>
    </row>
    <row r="146">
      <c r="A146" s="142" t="s">
        <v>15</v>
      </c>
      <c r="B146" s="142" t="s">
        <v>377</v>
      </c>
      <c r="C146" s="34">
        <v>2009.0</v>
      </c>
      <c r="D146" s="9" t="s">
        <v>6</v>
      </c>
      <c r="E146" s="9" t="s">
        <v>284</v>
      </c>
      <c r="F146" s="35">
        <v>28.4385</v>
      </c>
    </row>
    <row r="147">
      <c r="A147" s="142" t="s">
        <v>16</v>
      </c>
      <c r="B147" s="142" t="s">
        <v>382</v>
      </c>
      <c r="C147" s="34">
        <v>2009.0</v>
      </c>
      <c r="D147" s="9" t="s">
        <v>6</v>
      </c>
      <c r="E147" s="9" t="s">
        <v>284</v>
      </c>
      <c r="F147" s="35">
        <v>24.3855</v>
      </c>
    </row>
    <row r="148">
      <c r="A148" s="142" t="s">
        <v>17</v>
      </c>
      <c r="B148" s="142" t="s">
        <v>404</v>
      </c>
      <c r="C148" s="34">
        <v>2009.0</v>
      </c>
      <c r="D148" s="9" t="s">
        <v>6</v>
      </c>
      <c r="E148" s="9" t="s">
        <v>284</v>
      </c>
      <c r="F148" s="35">
        <v>21.6084</v>
      </c>
    </row>
    <row r="149">
      <c r="A149" s="142" t="s">
        <v>18</v>
      </c>
      <c r="B149" s="142" t="s">
        <v>383</v>
      </c>
      <c r="C149" s="34">
        <v>2009.0</v>
      </c>
      <c r="D149" s="9" t="s">
        <v>6</v>
      </c>
      <c r="E149" s="9" t="s">
        <v>284</v>
      </c>
      <c r="F149" s="35">
        <v>22.867</v>
      </c>
    </row>
    <row r="150">
      <c r="A150" s="142" t="s">
        <v>19</v>
      </c>
      <c r="B150" s="142" t="s">
        <v>380</v>
      </c>
      <c r="C150" s="34">
        <v>2009.0</v>
      </c>
      <c r="D150" s="9" t="s">
        <v>6</v>
      </c>
      <c r="E150" s="9" t="s">
        <v>284</v>
      </c>
      <c r="F150" s="35">
        <v>24.4457</v>
      </c>
    </row>
    <row r="151">
      <c r="A151" s="142" t="s">
        <v>20</v>
      </c>
      <c r="B151" s="142" t="s">
        <v>387</v>
      </c>
      <c r="C151" s="34">
        <v>2009.0</v>
      </c>
      <c r="D151" s="9" t="s">
        <v>6</v>
      </c>
      <c r="E151" s="9" t="s">
        <v>284</v>
      </c>
      <c r="F151" s="35">
        <v>21.3394</v>
      </c>
    </row>
    <row r="152">
      <c r="A152" s="142" t="s">
        <v>21</v>
      </c>
      <c r="B152" s="142" t="s">
        <v>393</v>
      </c>
      <c r="C152" s="34">
        <v>2009.0</v>
      </c>
      <c r="D152" s="9" t="s">
        <v>6</v>
      </c>
      <c r="E152" s="9" t="s">
        <v>284</v>
      </c>
      <c r="F152" s="35">
        <v>20.5475</v>
      </c>
    </row>
    <row r="153">
      <c r="A153" s="142" t="s">
        <v>22</v>
      </c>
      <c r="B153" s="142" t="s">
        <v>408</v>
      </c>
      <c r="C153" s="34">
        <v>2009.0</v>
      </c>
      <c r="D153" s="9" t="s">
        <v>6</v>
      </c>
      <c r="E153" s="9" t="s">
        <v>284</v>
      </c>
      <c r="F153" s="35">
        <v>24.6556</v>
      </c>
    </row>
    <row r="154">
      <c r="A154" s="142" t="s">
        <v>23</v>
      </c>
      <c r="B154" s="142" t="s">
        <v>379</v>
      </c>
      <c r="C154" s="34">
        <v>2009.0</v>
      </c>
      <c r="D154" s="9" t="s">
        <v>6</v>
      </c>
      <c r="E154" s="9" t="s">
        <v>284</v>
      </c>
      <c r="F154" s="35">
        <v>25.13</v>
      </c>
    </row>
    <row r="155">
      <c r="A155" s="142" t="s">
        <v>24</v>
      </c>
      <c r="B155" s="142" t="s">
        <v>386</v>
      </c>
      <c r="C155" s="34">
        <v>2009.0</v>
      </c>
      <c r="D155" s="9" t="s">
        <v>6</v>
      </c>
      <c r="E155" s="9" t="s">
        <v>284</v>
      </c>
      <c r="F155" s="35">
        <v>20.5141</v>
      </c>
    </row>
    <row r="156">
      <c r="A156" s="142" t="s">
        <v>25</v>
      </c>
      <c r="B156" s="142" t="s">
        <v>406</v>
      </c>
      <c r="C156" s="34">
        <v>2009.0</v>
      </c>
      <c r="D156" s="9" t="s">
        <v>6</v>
      </c>
      <c r="E156" s="9" t="s">
        <v>284</v>
      </c>
      <c r="F156" s="35">
        <v>24.5924</v>
      </c>
    </row>
    <row r="157">
      <c r="A157" s="142" t="s">
        <v>26</v>
      </c>
      <c r="B157" s="142" t="s">
        <v>392</v>
      </c>
      <c r="C157" s="34">
        <v>2009.0</v>
      </c>
      <c r="D157" s="9" t="s">
        <v>6</v>
      </c>
      <c r="E157" s="9" t="s">
        <v>284</v>
      </c>
      <c r="F157" s="35">
        <v>18.7637</v>
      </c>
    </row>
    <row r="158">
      <c r="A158" s="142" t="s">
        <v>27</v>
      </c>
      <c r="B158" s="142" t="s">
        <v>389</v>
      </c>
      <c r="C158" s="34">
        <v>2009.0</v>
      </c>
      <c r="D158" s="9" t="s">
        <v>6</v>
      </c>
      <c r="E158" s="9" t="s">
        <v>284</v>
      </c>
      <c r="F158" s="35">
        <v>24.4447</v>
      </c>
    </row>
    <row r="159">
      <c r="A159" s="142" t="s">
        <v>28</v>
      </c>
      <c r="B159" s="142" t="s">
        <v>391</v>
      </c>
      <c r="C159" s="34">
        <v>2009.0</v>
      </c>
      <c r="D159" s="9" t="s">
        <v>6</v>
      </c>
      <c r="E159" s="9" t="s">
        <v>284</v>
      </c>
      <c r="F159" s="35">
        <v>19.1715</v>
      </c>
    </row>
    <row r="160">
      <c r="A160" s="142" t="s">
        <v>29</v>
      </c>
      <c r="B160" s="142" t="s">
        <v>396</v>
      </c>
      <c r="C160" s="34">
        <v>2009.0</v>
      </c>
      <c r="D160" s="9" t="s">
        <v>6</v>
      </c>
      <c r="E160" s="9" t="s">
        <v>284</v>
      </c>
      <c r="F160" s="35">
        <v>21.0087</v>
      </c>
    </row>
    <row r="161">
      <c r="A161" s="142" t="s">
        <v>30</v>
      </c>
      <c r="B161" s="142" t="s">
        <v>376</v>
      </c>
      <c r="C161" s="34">
        <v>2009.0</v>
      </c>
      <c r="D161" s="9" t="s">
        <v>6</v>
      </c>
      <c r="E161" s="9" t="s">
        <v>284</v>
      </c>
      <c r="F161" s="35">
        <v>26.0789</v>
      </c>
    </row>
    <row r="162">
      <c r="A162" s="142" t="s">
        <v>31</v>
      </c>
      <c r="B162" s="142" t="s">
        <v>407</v>
      </c>
      <c r="C162" s="34">
        <v>2009.0</v>
      </c>
      <c r="D162" s="9" t="s">
        <v>6</v>
      </c>
      <c r="E162" s="9" t="s">
        <v>284</v>
      </c>
      <c r="F162" s="35">
        <v>22.6729</v>
      </c>
    </row>
    <row r="163">
      <c r="A163" s="142" t="s">
        <v>32</v>
      </c>
      <c r="B163" s="142" t="s">
        <v>381</v>
      </c>
      <c r="C163" s="34">
        <v>2009.0</v>
      </c>
      <c r="D163" s="9" t="s">
        <v>6</v>
      </c>
      <c r="E163" s="9" t="s">
        <v>284</v>
      </c>
      <c r="F163" s="35">
        <v>22.6177</v>
      </c>
    </row>
    <row r="164">
      <c r="A164" s="142" t="s">
        <v>33</v>
      </c>
      <c r="B164" s="142" t="s">
        <v>390</v>
      </c>
      <c r="C164" s="34">
        <v>2009.0</v>
      </c>
      <c r="D164" s="9" t="s">
        <v>6</v>
      </c>
      <c r="E164" s="9" t="s">
        <v>284</v>
      </c>
      <c r="F164" s="35">
        <v>24.97</v>
      </c>
    </row>
    <row r="165">
      <c r="A165" s="142" t="s">
        <v>34</v>
      </c>
      <c r="B165" s="142" t="s">
        <v>398</v>
      </c>
      <c r="C165" s="34">
        <v>2009.0</v>
      </c>
      <c r="D165" s="9" t="s">
        <v>6</v>
      </c>
      <c r="E165" s="9" t="s">
        <v>284</v>
      </c>
      <c r="F165" s="35">
        <v>20.0916</v>
      </c>
    </row>
    <row r="166">
      <c r="A166" s="142" t="s">
        <v>35</v>
      </c>
      <c r="B166" s="142" t="s">
        <v>399</v>
      </c>
      <c r="C166" s="34">
        <v>2009.0</v>
      </c>
      <c r="D166" s="9" t="s">
        <v>6</v>
      </c>
      <c r="E166" s="9" t="s">
        <v>284</v>
      </c>
      <c r="F166" s="35">
        <v>31.23</v>
      </c>
    </row>
    <row r="167">
      <c r="A167" s="49" t="s">
        <v>3</v>
      </c>
      <c r="B167" s="23" t="s">
        <v>400</v>
      </c>
      <c r="C167" s="34">
        <v>2010.0</v>
      </c>
      <c r="D167" s="9" t="s">
        <v>6</v>
      </c>
      <c r="E167" s="9" t="s">
        <v>284</v>
      </c>
      <c r="F167" s="35">
        <v>23.535</v>
      </c>
    </row>
    <row r="168">
      <c r="A168" s="49" t="s">
        <v>4</v>
      </c>
      <c r="B168" s="23" t="s">
        <v>378</v>
      </c>
      <c r="C168" s="34">
        <v>2010.0</v>
      </c>
      <c r="D168" s="9" t="s">
        <v>6</v>
      </c>
      <c r="E168" s="9" t="s">
        <v>284</v>
      </c>
      <c r="F168" s="35">
        <v>24.5535</v>
      </c>
    </row>
    <row r="169">
      <c r="A169" s="23" t="s">
        <v>5</v>
      </c>
      <c r="B169" s="23" t="s">
        <v>384</v>
      </c>
      <c r="C169" s="34">
        <v>2010.0</v>
      </c>
      <c r="D169" s="9" t="s">
        <v>6</v>
      </c>
      <c r="E169" s="9" t="s">
        <v>284</v>
      </c>
      <c r="F169" s="35">
        <v>22.0265</v>
      </c>
    </row>
    <row r="170">
      <c r="A170" s="23" t="s">
        <v>6</v>
      </c>
      <c r="B170" s="23" t="s">
        <v>394</v>
      </c>
      <c r="C170" s="34">
        <v>2010.0</v>
      </c>
      <c r="D170" s="9" t="s">
        <v>6</v>
      </c>
      <c r="E170" s="9" t="s">
        <v>284</v>
      </c>
      <c r="F170" s="35">
        <v>20.271</v>
      </c>
    </row>
    <row r="171">
      <c r="A171" s="23" t="s">
        <v>7</v>
      </c>
      <c r="B171" s="23" t="s">
        <v>385</v>
      </c>
      <c r="C171" s="34">
        <v>2010.0</v>
      </c>
      <c r="D171" s="9" t="s">
        <v>6</v>
      </c>
      <c r="E171" s="9" t="s">
        <v>284</v>
      </c>
      <c r="F171" s="35">
        <v>21.4423</v>
      </c>
    </row>
    <row r="172">
      <c r="A172" s="23" t="s">
        <v>8</v>
      </c>
      <c r="B172" s="23" t="s">
        <v>405</v>
      </c>
      <c r="C172" s="34">
        <v>2010.0</v>
      </c>
      <c r="D172" s="9" t="s">
        <v>6</v>
      </c>
      <c r="E172" s="9" t="s">
        <v>284</v>
      </c>
      <c r="F172" s="35">
        <v>26.1074</v>
      </c>
    </row>
    <row r="173">
      <c r="A173" s="23" t="s">
        <v>9</v>
      </c>
      <c r="B173" s="23" t="s">
        <v>397</v>
      </c>
      <c r="C173" s="34">
        <v>2010.0</v>
      </c>
      <c r="D173" s="9" t="s">
        <v>6</v>
      </c>
      <c r="E173" s="9" t="s">
        <v>284</v>
      </c>
      <c r="F173" s="35">
        <v>18.9071</v>
      </c>
    </row>
    <row r="174">
      <c r="A174" s="23" t="s">
        <v>10</v>
      </c>
      <c r="B174" s="23" t="s">
        <v>388</v>
      </c>
      <c r="C174" s="34">
        <v>2010.0</v>
      </c>
      <c r="D174" s="9" t="s">
        <v>6</v>
      </c>
      <c r="E174" s="9" t="s">
        <v>284</v>
      </c>
      <c r="F174" s="35">
        <v>26.819</v>
      </c>
    </row>
    <row r="175">
      <c r="A175" s="23" t="s">
        <v>11</v>
      </c>
      <c r="B175" s="23" t="s">
        <v>402</v>
      </c>
      <c r="C175" s="34">
        <v>2010.0</v>
      </c>
      <c r="D175" s="9" t="s">
        <v>6</v>
      </c>
      <c r="E175" s="9" t="s">
        <v>284</v>
      </c>
      <c r="F175" s="35">
        <v>24.6552</v>
      </c>
    </row>
    <row r="176">
      <c r="A176" s="23" t="s">
        <v>12</v>
      </c>
      <c r="B176" s="23" t="s">
        <v>401</v>
      </c>
      <c r="C176" s="34">
        <v>2010.0</v>
      </c>
      <c r="D176" s="9" t="s">
        <v>6</v>
      </c>
      <c r="E176" s="9" t="s">
        <v>284</v>
      </c>
      <c r="F176" s="35">
        <v>17.3319</v>
      </c>
    </row>
    <row r="177">
      <c r="A177" s="23" t="s">
        <v>13</v>
      </c>
      <c r="B177" s="23" t="s">
        <v>403</v>
      </c>
      <c r="C177" s="34">
        <v>2010.0</v>
      </c>
      <c r="D177" s="9" t="s">
        <v>6</v>
      </c>
      <c r="E177" s="9" t="s">
        <v>284</v>
      </c>
      <c r="F177" s="35">
        <v>27.2524</v>
      </c>
    </row>
    <row r="178">
      <c r="A178" s="23" t="s">
        <v>14</v>
      </c>
      <c r="B178" s="23" t="s">
        <v>395</v>
      </c>
      <c r="C178" s="34">
        <v>2010.0</v>
      </c>
      <c r="D178" s="9" t="s">
        <v>6</v>
      </c>
      <c r="E178" s="9" t="s">
        <v>284</v>
      </c>
      <c r="F178" s="35">
        <v>26.2139</v>
      </c>
    </row>
    <row r="179">
      <c r="A179" s="23" t="s">
        <v>15</v>
      </c>
      <c r="B179" s="23" t="s">
        <v>377</v>
      </c>
      <c r="C179" s="34">
        <v>2010.0</v>
      </c>
      <c r="D179" s="9" t="s">
        <v>6</v>
      </c>
      <c r="E179" s="9" t="s">
        <v>284</v>
      </c>
      <c r="F179" s="35">
        <v>26.8614</v>
      </c>
    </row>
    <row r="180">
      <c r="A180" s="23" t="s">
        <v>16</v>
      </c>
      <c r="B180" s="23" t="s">
        <v>382</v>
      </c>
      <c r="C180" s="34">
        <v>2010.0</v>
      </c>
      <c r="D180" s="9" t="s">
        <v>6</v>
      </c>
      <c r="E180" s="9" t="s">
        <v>284</v>
      </c>
      <c r="F180" s="35">
        <v>27.2242</v>
      </c>
    </row>
    <row r="181">
      <c r="A181" s="23" t="s">
        <v>17</v>
      </c>
      <c r="B181" s="23" t="s">
        <v>404</v>
      </c>
      <c r="C181" s="34">
        <v>2010.0</v>
      </c>
      <c r="D181" s="9" t="s">
        <v>6</v>
      </c>
      <c r="E181" s="9" t="s">
        <v>284</v>
      </c>
      <c r="F181" s="35">
        <v>20.897</v>
      </c>
    </row>
    <row r="182">
      <c r="A182" s="23" t="s">
        <v>18</v>
      </c>
      <c r="B182" s="23" t="s">
        <v>383</v>
      </c>
      <c r="C182" s="34">
        <v>2010.0</v>
      </c>
      <c r="D182" s="9" t="s">
        <v>6</v>
      </c>
      <c r="E182" s="9" t="s">
        <v>284</v>
      </c>
      <c r="F182" s="35">
        <v>23.4983</v>
      </c>
    </row>
    <row r="183">
      <c r="A183" s="23" t="s">
        <v>19</v>
      </c>
      <c r="B183" s="23" t="s">
        <v>380</v>
      </c>
      <c r="C183" s="34">
        <v>2010.0</v>
      </c>
      <c r="D183" s="9" t="s">
        <v>6</v>
      </c>
      <c r="E183" s="9" t="s">
        <v>284</v>
      </c>
      <c r="F183" s="35">
        <v>26.1224</v>
      </c>
    </row>
    <row r="184">
      <c r="A184" s="23" t="s">
        <v>20</v>
      </c>
      <c r="B184" s="23" t="s">
        <v>387</v>
      </c>
      <c r="C184" s="34">
        <v>2010.0</v>
      </c>
      <c r="D184" s="9" t="s">
        <v>6</v>
      </c>
      <c r="E184" s="9" t="s">
        <v>284</v>
      </c>
      <c r="F184" s="35">
        <v>20.7233</v>
      </c>
    </row>
    <row r="185">
      <c r="A185" s="23" t="s">
        <v>21</v>
      </c>
      <c r="B185" s="23" t="s">
        <v>393</v>
      </c>
      <c r="C185" s="34">
        <v>2010.0</v>
      </c>
      <c r="D185" s="9" t="s">
        <v>6</v>
      </c>
      <c r="E185" s="9" t="s">
        <v>284</v>
      </c>
      <c r="F185" s="35">
        <v>21.0747</v>
      </c>
    </row>
    <row r="186">
      <c r="A186" s="23" t="s">
        <v>22</v>
      </c>
      <c r="B186" s="23" t="s">
        <v>408</v>
      </c>
      <c r="C186" s="34">
        <v>2010.0</v>
      </c>
      <c r="D186" s="9" t="s">
        <v>6</v>
      </c>
      <c r="E186" s="9" t="s">
        <v>284</v>
      </c>
      <c r="F186" s="35">
        <v>24.7039</v>
      </c>
    </row>
    <row r="187">
      <c r="A187" s="23" t="s">
        <v>23</v>
      </c>
      <c r="B187" s="23" t="s">
        <v>379</v>
      </c>
      <c r="C187" s="34">
        <v>2010.0</v>
      </c>
      <c r="D187" s="9" t="s">
        <v>6</v>
      </c>
      <c r="E187" s="9" t="s">
        <v>284</v>
      </c>
      <c r="F187" s="35">
        <v>27.5871</v>
      </c>
    </row>
    <row r="188">
      <c r="A188" s="23" t="s">
        <v>24</v>
      </c>
      <c r="B188" s="23" t="s">
        <v>386</v>
      </c>
      <c r="C188" s="34">
        <v>2010.0</v>
      </c>
      <c r="D188" s="9" t="s">
        <v>6</v>
      </c>
      <c r="E188" s="9" t="s">
        <v>284</v>
      </c>
      <c r="F188" s="35">
        <v>22.1851</v>
      </c>
    </row>
    <row r="189">
      <c r="A189" s="23" t="s">
        <v>25</v>
      </c>
      <c r="B189" s="23" t="s">
        <v>406</v>
      </c>
      <c r="C189" s="34">
        <v>2010.0</v>
      </c>
      <c r="D189" s="9" t="s">
        <v>6</v>
      </c>
      <c r="E189" s="9" t="s">
        <v>284</v>
      </c>
      <c r="F189" s="35">
        <v>26.1575</v>
      </c>
    </row>
    <row r="190">
      <c r="A190" s="23" t="s">
        <v>26</v>
      </c>
      <c r="B190" s="23" t="s">
        <v>392</v>
      </c>
      <c r="C190" s="34">
        <v>2010.0</v>
      </c>
      <c r="D190" s="9" t="s">
        <v>6</v>
      </c>
      <c r="E190" s="9" t="s">
        <v>284</v>
      </c>
      <c r="F190" s="35">
        <v>19.1977</v>
      </c>
    </row>
    <row r="191">
      <c r="A191" s="23" t="s">
        <v>27</v>
      </c>
      <c r="B191" s="23" t="s">
        <v>389</v>
      </c>
      <c r="C191" s="34">
        <v>2010.0</v>
      </c>
      <c r="D191" s="9" t="s">
        <v>6</v>
      </c>
      <c r="E191" s="9" t="s">
        <v>284</v>
      </c>
      <c r="F191" s="35">
        <v>25.2901</v>
      </c>
    </row>
    <row r="192">
      <c r="A192" s="23" t="s">
        <v>28</v>
      </c>
      <c r="B192" s="23" t="s">
        <v>391</v>
      </c>
      <c r="C192" s="34">
        <v>2010.0</v>
      </c>
      <c r="D192" s="9" t="s">
        <v>6</v>
      </c>
      <c r="E192" s="9" t="s">
        <v>284</v>
      </c>
      <c r="F192" s="35">
        <v>17.2127</v>
      </c>
    </row>
    <row r="193">
      <c r="A193" s="23" t="s">
        <v>29</v>
      </c>
      <c r="B193" s="23" t="s">
        <v>396</v>
      </c>
      <c r="C193" s="34">
        <v>2010.0</v>
      </c>
      <c r="D193" s="9" t="s">
        <v>6</v>
      </c>
      <c r="E193" s="9" t="s">
        <v>284</v>
      </c>
      <c r="F193" s="35">
        <v>22.7762</v>
      </c>
    </row>
    <row r="194">
      <c r="A194" s="23" t="s">
        <v>30</v>
      </c>
      <c r="B194" s="23" t="s">
        <v>376</v>
      </c>
      <c r="C194" s="34">
        <v>2010.0</v>
      </c>
      <c r="D194" s="9" t="s">
        <v>6</v>
      </c>
      <c r="E194" s="9" t="s">
        <v>284</v>
      </c>
      <c r="F194" s="35">
        <v>27.9898</v>
      </c>
    </row>
    <row r="195">
      <c r="A195" s="23" t="s">
        <v>31</v>
      </c>
      <c r="B195" s="23" t="s">
        <v>407</v>
      </c>
      <c r="C195" s="34">
        <v>2010.0</v>
      </c>
      <c r="D195" s="9" t="s">
        <v>6</v>
      </c>
      <c r="E195" s="9" t="s">
        <v>284</v>
      </c>
      <c r="F195" s="35">
        <v>25.3467</v>
      </c>
    </row>
    <row r="196">
      <c r="A196" s="23" t="s">
        <v>32</v>
      </c>
      <c r="B196" s="23" t="s">
        <v>381</v>
      </c>
      <c r="C196" s="34">
        <v>2010.0</v>
      </c>
      <c r="D196" s="9" t="s">
        <v>6</v>
      </c>
      <c r="E196" s="9" t="s">
        <v>284</v>
      </c>
      <c r="F196" s="35">
        <v>23.4321</v>
      </c>
    </row>
    <row r="197">
      <c r="A197" s="23" t="s">
        <v>33</v>
      </c>
      <c r="B197" s="23" t="s">
        <v>390</v>
      </c>
      <c r="C197" s="34">
        <v>2010.0</v>
      </c>
      <c r="D197" s="9" t="s">
        <v>6</v>
      </c>
      <c r="E197" s="9" t="s">
        <v>284</v>
      </c>
      <c r="F197" s="35">
        <v>23.4251</v>
      </c>
    </row>
    <row r="198">
      <c r="A198" s="23" t="s">
        <v>34</v>
      </c>
      <c r="B198" s="23" t="s">
        <v>398</v>
      </c>
      <c r="C198" s="34">
        <v>2010.0</v>
      </c>
      <c r="D198" s="9" t="s">
        <v>6</v>
      </c>
      <c r="E198" s="9" t="s">
        <v>284</v>
      </c>
      <c r="F198" s="35">
        <v>18.5487</v>
      </c>
    </row>
    <row r="199">
      <c r="A199" s="23" t="s">
        <v>35</v>
      </c>
      <c r="B199" s="23" t="s">
        <v>399</v>
      </c>
      <c r="C199" s="34">
        <v>2010.0</v>
      </c>
      <c r="D199" s="9" t="s">
        <v>6</v>
      </c>
      <c r="E199" s="9" t="s">
        <v>284</v>
      </c>
      <c r="F199" s="35">
        <v>29.9428</v>
      </c>
    </row>
    <row r="200">
      <c r="A200" s="141" t="s">
        <v>3</v>
      </c>
      <c r="B200" s="142" t="s">
        <v>400</v>
      </c>
      <c r="C200" s="34">
        <v>2011.0</v>
      </c>
      <c r="D200" s="9" t="s">
        <v>6</v>
      </c>
      <c r="E200" s="9" t="s">
        <v>284</v>
      </c>
      <c r="F200" s="35">
        <v>23.6638</v>
      </c>
    </row>
    <row r="201">
      <c r="A201" s="141" t="s">
        <v>4</v>
      </c>
      <c r="B201" s="142" t="s">
        <v>378</v>
      </c>
      <c r="C201" s="34">
        <v>2011.0</v>
      </c>
      <c r="D201" s="9" t="s">
        <v>6</v>
      </c>
      <c r="E201" s="9" t="s">
        <v>284</v>
      </c>
      <c r="F201" s="35">
        <v>25.5714</v>
      </c>
    </row>
    <row r="202">
      <c r="A202" s="142" t="s">
        <v>5</v>
      </c>
      <c r="B202" s="142" t="s">
        <v>384</v>
      </c>
      <c r="C202" s="34">
        <v>2011.0</v>
      </c>
      <c r="D202" s="9" t="s">
        <v>6</v>
      </c>
      <c r="E202" s="9" t="s">
        <v>284</v>
      </c>
      <c r="F202" s="35">
        <v>21.8978</v>
      </c>
    </row>
    <row r="203">
      <c r="A203" s="142" t="s">
        <v>6</v>
      </c>
      <c r="B203" s="142" t="s">
        <v>394</v>
      </c>
      <c r="C203" s="34">
        <v>2011.0</v>
      </c>
      <c r="D203" s="9" t="s">
        <v>6</v>
      </c>
      <c r="E203" s="9" t="s">
        <v>284</v>
      </c>
      <c r="F203" s="35">
        <v>20.5566</v>
      </c>
    </row>
    <row r="204">
      <c r="A204" s="142" t="s">
        <v>7</v>
      </c>
      <c r="B204" s="142" t="s">
        <v>385</v>
      </c>
      <c r="C204" s="34">
        <v>2011.0</v>
      </c>
      <c r="D204" s="9" t="s">
        <v>6</v>
      </c>
      <c r="E204" s="9" t="s">
        <v>284</v>
      </c>
      <c r="F204" s="35">
        <v>21.7756</v>
      </c>
    </row>
    <row r="205">
      <c r="A205" s="142" t="s">
        <v>8</v>
      </c>
      <c r="B205" s="142" t="s">
        <v>405</v>
      </c>
      <c r="C205" s="34">
        <v>2011.0</v>
      </c>
      <c r="D205" s="9" t="s">
        <v>6</v>
      </c>
      <c r="E205" s="9" t="s">
        <v>284</v>
      </c>
      <c r="F205" s="35">
        <v>22.9142</v>
      </c>
    </row>
    <row r="206">
      <c r="A206" s="142" t="s">
        <v>9</v>
      </c>
      <c r="B206" s="142" t="s">
        <v>397</v>
      </c>
      <c r="C206" s="34">
        <v>2011.0</v>
      </c>
      <c r="D206" s="9" t="s">
        <v>6</v>
      </c>
      <c r="E206" s="9" t="s">
        <v>284</v>
      </c>
      <c r="F206" s="35">
        <v>19.5753</v>
      </c>
    </row>
    <row r="207">
      <c r="A207" s="142" t="s">
        <v>10</v>
      </c>
      <c r="B207" s="142" t="s">
        <v>388</v>
      </c>
      <c r="C207" s="34">
        <v>2011.0</v>
      </c>
      <c r="D207" s="9" t="s">
        <v>6</v>
      </c>
      <c r="E207" s="9" t="s">
        <v>284</v>
      </c>
      <c r="F207" s="35">
        <v>29.2799</v>
      </c>
    </row>
    <row r="208">
      <c r="A208" s="142" t="s">
        <v>11</v>
      </c>
      <c r="B208" s="142" t="s">
        <v>402</v>
      </c>
      <c r="C208" s="34">
        <v>2011.0</v>
      </c>
      <c r="D208" s="9" t="s">
        <v>6</v>
      </c>
      <c r="E208" s="9" t="s">
        <v>284</v>
      </c>
      <c r="F208" s="35">
        <v>25.7289</v>
      </c>
    </row>
    <row r="209">
      <c r="A209" s="142" t="s">
        <v>12</v>
      </c>
      <c r="B209" s="142" t="s">
        <v>401</v>
      </c>
      <c r="C209" s="34">
        <v>2011.0</v>
      </c>
      <c r="D209" s="9" t="s">
        <v>6</v>
      </c>
      <c r="E209" s="9" t="s">
        <v>284</v>
      </c>
      <c r="F209" s="35">
        <v>18.5423</v>
      </c>
    </row>
    <row r="210">
      <c r="A210" s="142" t="s">
        <v>13</v>
      </c>
      <c r="B210" s="142" t="s">
        <v>403</v>
      </c>
      <c r="C210" s="34">
        <v>2011.0</v>
      </c>
      <c r="D210" s="9" t="s">
        <v>6</v>
      </c>
      <c r="E210" s="9" t="s">
        <v>284</v>
      </c>
      <c r="F210" s="35">
        <v>28.0609</v>
      </c>
    </row>
    <row r="211">
      <c r="A211" s="142" t="s">
        <v>14</v>
      </c>
      <c r="B211" s="142" t="s">
        <v>395</v>
      </c>
      <c r="C211" s="34">
        <v>2011.0</v>
      </c>
      <c r="D211" s="9" t="s">
        <v>6</v>
      </c>
      <c r="E211" s="9" t="s">
        <v>284</v>
      </c>
      <c r="F211" s="35">
        <v>28.7275</v>
      </c>
    </row>
    <row r="212">
      <c r="A212" s="142" t="s">
        <v>15</v>
      </c>
      <c r="B212" s="142" t="s">
        <v>377</v>
      </c>
      <c r="C212" s="34">
        <v>2011.0</v>
      </c>
      <c r="D212" s="9" t="s">
        <v>6</v>
      </c>
      <c r="E212" s="9" t="s">
        <v>284</v>
      </c>
      <c r="F212" s="35">
        <v>27.5953</v>
      </c>
    </row>
    <row r="213">
      <c r="A213" s="142" t="s">
        <v>16</v>
      </c>
      <c r="B213" s="142" t="s">
        <v>382</v>
      </c>
      <c r="C213" s="34">
        <v>2011.0</v>
      </c>
      <c r="D213" s="9" t="s">
        <v>6</v>
      </c>
      <c r="E213" s="9" t="s">
        <v>284</v>
      </c>
      <c r="F213" s="35">
        <v>24.7056</v>
      </c>
    </row>
    <row r="214">
      <c r="A214" s="142" t="s">
        <v>17</v>
      </c>
      <c r="B214" s="142" t="s">
        <v>404</v>
      </c>
      <c r="C214" s="34">
        <v>2011.0</v>
      </c>
      <c r="D214" s="9" t="s">
        <v>6</v>
      </c>
      <c r="E214" s="9" t="s">
        <v>284</v>
      </c>
      <c r="F214" s="35">
        <v>21.8385</v>
      </c>
    </row>
    <row r="215">
      <c r="A215" s="142" t="s">
        <v>18</v>
      </c>
      <c r="B215" s="142" t="s">
        <v>383</v>
      </c>
      <c r="C215" s="34">
        <v>2011.0</v>
      </c>
      <c r="D215" s="9" t="s">
        <v>6</v>
      </c>
      <c r="E215" s="9" t="s">
        <v>284</v>
      </c>
      <c r="F215" s="35">
        <v>21.8394</v>
      </c>
    </row>
    <row r="216">
      <c r="A216" s="142" t="s">
        <v>19</v>
      </c>
      <c r="B216" s="142" t="s">
        <v>380</v>
      </c>
      <c r="C216" s="34">
        <v>2011.0</v>
      </c>
      <c r="D216" s="9" t="s">
        <v>6</v>
      </c>
      <c r="E216" s="9" t="s">
        <v>284</v>
      </c>
      <c r="F216" s="35">
        <v>28.6405</v>
      </c>
    </row>
    <row r="217">
      <c r="A217" s="142" t="s">
        <v>20</v>
      </c>
      <c r="B217" s="142" t="s">
        <v>387</v>
      </c>
      <c r="C217" s="34">
        <v>2011.0</v>
      </c>
      <c r="D217" s="9" t="s">
        <v>6</v>
      </c>
      <c r="E217" s="9" t="s">
        <v>284</v>
      </c>
      <c r="F217" s="35">
        <v>21.0734</v>
      </c>
    </row>
    <row r="218">
      <c r="A218" s="142" t="s">
        <v>21</v>
      </c>
      <c r="B218" s="142" t="s">
        <v>393</v>
      </c>
      <c r="C218" s="34">
        <v>2011.0</v>
      </c>
      <c r="D218" s="9" t="s">
        <v>6</v>
      </c>
      <c r="E218" s="9" t="s">
        <v>284</v>
      </c>
      <c r="F218" s="35">
        <v>19.9884</v>
      </c>
    </row>
    <row r="219">
      <c r="A219" s="142" t="s">
        <v>22</v>
      </c>
      <c r="B219" s="142" t="s">
        <v>408</v>
      </c>
      <c r="C219" s="34">
        <v>2011.0</v>
      </c>
      <c r="D219" s="9" t="s">
        <v>6</v>
      </c>
      <c r="E219" s="9" t="s">
        <v>284</v>
      </c>
      <c r="F219" s="35">
        <v>22.4995</v>
      </c>
    </row>
    <row r="220">
      <c r="A220" s="142" t="s">
        <v>23</v>
      </c>
      <c r="B220" s="142" t="s">
        <v>379</v>
      </c>
      <c r="C220" s="34">
        <v>2011.0</v>
      </c>
      <c r="D220" s="9" t="s">
        <v>6</v>
      </c>
      <c r="E220" s="9" t="s">
        <v>284</v>
      </c>
      <c r="F220" s="35">
        <v>25.9868</v>
      </c>
    </row>
    <row r="221">
      <c r="A221" s="142" t="s">
        <v>24</v>
      </c>
      <c r="B221" s="142" t="s">
        <v>386</v>
      </c>
      <c r="C221" s="34">
        <v>2011.0</v>
      </c>
      <c r="D221" s="9" t="s">
        <v>6</v>
      </c>
      <c r="E221" s="9" t="s">
        <v>284</v>
      </c>
      <c r="F221" s="35">
        <v>24.7904</v>
      </c>
    </row>
    <row r="222">
      <c r="A222" s="142" t="s">
        <v>25</v>
      </c>
      <c r="B222" s="142" t="s">
        <v>406</v>
      </c>
      <c r="C222" s="34">
        <v>2011.0</v>
      </c>
      <c r="D222" s="9" t="s">
        <v>6</v>
      </c>
      <c r="E222" s="9" t="s">
        <v>284</v>
      </c>
      <c r="F222" s="35">
        <v>24.6595</v>
      </c>
    </row>
    <row r="223">
      <c r="A223" s="142" t="s">
        <v>26</v>
      </c>
      <c r="B223" s="142" t="s">
        <v>392</v>
      </c>
      <c r="C223" s="34">
        <v>2011.0</v>
      </c>
      <c r="D223" s="9" t="s">
        <v>6</v>
      </c>
      <c r="E223" s="9" t="s">
        <v>284</v>
      </c>
      <c r="F223" s="35">
        <v>19.3093</v>
      </c>
    </row>
    <row r="224">
      <c r="A224" s="142" t="s">
        <v>27</v>
      </c>
      <c r="B224" s="142" t="s">
        <v>389</v>
      </c>
      <c r="C224" s="34">
        <v>2011.0</v>
      </c>
      <c r="D224" s="9" t="s">
        <v>6</v>
      </c>
      <c r="E224" s="9" t="s">
        <v>284</v>
      </c>
      <c r="F224" s="35">
        <v>23.6302</v>
      </c>
    </row>
    <row r="225">
      <c r="A225" s="142" t="s">
        <v>28</v>
      </c>
      <c r="B225" s="142" t="s">
        <v>391</v>
      </c>
      <c r="C225" s="34">
        <v>2011.0</v>
      </c>
      <c r="D225" s="9" t="s">
        <v>6</v>
      </c>
      <c r="E225" s="9" t="s">
        <v>284</v>
      </c>
      <c r="F225" s="35">
        <v>20.7055</v>
      </c>
    </row>
    <row r="226">
      <c r="A226" s="142" t="s">
        <v>29</v>
      </c>
      <c r="B226" s="142" t="s">
        <v>396</v>
      </c>
      <c r="C226" s="34">
        <v>2011.0</v>
      </c>
      <c r="D226" s="9" t="s">
        <v>6</v>
      </c>
      <c r="E226" s="9" t="s">
        <v>284</v>
      </c>
      <c r="F226" s="35">
        <v>19.8761</v>
      </c>
    </row>
    <row r="227">
      <c r="A227" s="142" t="s">
        <v>30</v>
      </c>
      <c r="B227" s="142" t="s">
        <v>376</v>
      </c>
      <c r="C227" s="34">
        <v>2011.0</v>
      </c>
      <c r="D227" s="9" t="s">
        <v>6</v>
      </c>
      <c r="E227" s="9" t="s">
        <v>284</v>
      </c>
      <c r="F227" s="35">
        <v>26.0129</v>
      </c>
    </row>
    <row r="228">
      <c r="A228" s="142" t="s">
        <v>31</v>
      </c>
      <c r="B228" s="142" t="s">
        <v>407</v>
      </c>
      <c r="C228" s="34">
        <v>2011.0</v>
      </c>
      <c r="D228" s="9" t="s">
        <v>6</v>
      </c>
      <c r="E228" s="9" t="s">
        <v>284</v>
      </c>
      <c r="F228" s="35">
        <v>24.7688</v>
      </c>
    </row>
    <row r="229">
      <c r="A229" s="142" t="s">
        <v>32</v>
      </c>
      <c r="B229" s="142" t="s">
        <v>381</v>
      </c>
      <c r="C229" s="34">
        <v>2011.0</v>
      </c>
      <c r="D229" s="9" t="s">
        <v>6</v>
      </c>
      <c r="E229" s="9" t="s">
        <v>284</v>
      </c>
      <c r="F229" s="35">
        <v>23.0708</v>
      </c>
    </row>
    <row r="230">
      <c r="A230" s="142" t="s">
        <v>33</v>
      </c>
      <c r="B230" s="142" t="s">
        <v>390</v>
      </c>
      <c r="C230" s="34">
        <v>2011.0</v>
      </c>
      <c r="D230" s="9" t="s">
        <v>6</v>
      </c>
      <c r="E230" s="9" t="s">
        <v>284</v>
      </c>
      <c r="F230" s="35">
        <v>23.4979</v>
      </c>
    </row>
    <row r="231">
      <c r="A231" s="142" t="s">
        <v>34</v>
      </c>
      <c r="B231" s="142" t="s">
        <v>398</v>
      </c>
      <c r="C231" s="34">
        <v>2011.0</v>
      </c>
      <c r="D231" s="9" t="s">
        <v>6</v>
      </c>
      <c r="E231" s="9" t="s">
        <v>284</v>
      </c>
      <c r="F231" s="35">
        <v>18.399</v>
      </c>
    </row>
    <row r="232">
      <c r="A232" s="142" t="s">
        <v>35</v>
      </c>
      <c r="B232" s="142" t="s">
        <v>399</v>
      </c>
      <c r="C232" s="34">
        <v>2011.0</v>
      </c>
      <c r="D232" s="9" t="s">
        <v>6</v>
      </c>
      <c r="E232" s="9" t="s">
        <v>284</v>
      </c>
      <c r="F232" s="35">
        <v>30.1028</v>
      </c>
    </row>
    <row r="233">
      <c r="A233" s="141" t="s">
        <v>3</v>
      </c>
      <c r="B233" s="142" t="s">
        <v>400</v>
      </c>
      <c r="C233" s="34">
        <v>2012.0</v>
      </c>
      <c r="D233" s="9" t="s">
        <v>6</v>
      </c>
      <c r="E233" s="9" t="s">
        <v>284</v>
      </c>
      <c r="F233" s="35">
        <v>23.0551</v>
      </c>
    </row>
    <row r="234">
      <c r="A234" s="141" t="s">
        <v>4</v>
      </c>
      <c r="B234" s="142" t="s">
        <v>378</v>
      </c>
      <c r="C234" s="34">
        <v>2012.0</v>
      </c>
      <c r="D234" s="9" t="s">
        <v>6</v>
      </c>
      <c r="E234" s="9" t="s">
        <v>284</v>
      </c>
      <c r="F234" s="35">
        <v>25.0099</v>
      </c>
    </row>
    <row r="235">
      <c r="A235" s="142" t="s">
        <v>5</v>
      </c>
      <c r="B235" s="142" t="s">
        <v>384</v>
      </c>
      <c r="C235" s="34">
        <v>2012.0</v>
      </c>
      <c r="D235" s="9" t="s">
        <v>6</v>
      </c>
      <c r="E235" s="9" t="s">
        <v>284</v>
      </c>
      <c r="F235" s="35">
        <v>22.4343</v>
      </c>
    </row>
    <row r="236">
      <c r="A236" s="142" t="s">
        <v>6</v>
      </c>
      <c r="B236" s="142" t="s">
        <v>394</v>
      </c>
      <c r="C236" s="34">
        <v>2012.0</v>
      </c>
      <c r="D236" s="9" t="s">
        <v>6</v>
      </c>
      <c r="E236" s="9" t="s">
        <v>284</v>
      </c>
      <c r="F236" s="35">
        <v>19.9357</v>
      </c>
    </row>
    <row r="237">
      <c r="A237" s="142" t="s">
        <v>7</v>
      </c>
      <c r="B237" s="142" t="s">
        <v>385</v>
      </c>
      <c r="C237" s="34">
        <v>2012.0</v>
      </c>
      <c r="D237" s="9" t="s">
        <v>6</v>
      </c>
      <c r="E237" s="9" t="s">
        <v>284</v>
      </c>
      <c r="F237" s="35">
        <v>19.8604</v>
      </c>
    </row>
    <row r="238">
      <c r="A238" s="142" t="s">
        <v>8</v>
      </c>
      <c r="B238" s="142" t="s">
        <v>405</v>
      </c>
      <c r="C238" s="34">
        <v>2012.0</v>
      </c>
      <c r="D238" s="9" t="s">
        <v>6</v>
      </c>
      <c r="E238" s="9" t="s">
        <v>284</v>
      </c>
      <c r="F238" s="35">
        <v>21.5674</v>
      </c>
    </row>
    <row r="239">
      <c r="A239" s="142" t="s">
        <v>9</v>
      </c>
      <c r="B239" s="142" t="s">
        <v>397</v>
      </c>
      <c r="C239" s="34">
        <v>2012.0</v>
      </c>
      <c r="D239" s="9" t="s">
        <v>6</v>
      </c>
      <c r="E239" s="9" t="s">
        <v>284</v>
      </c>
      <c r="F239" s="35">
        <v>19.161</v>
      </c>
    </row>
    <row r="240">
      <c r="A240" s="142" t="s">
        <v>10</v>
      </c>
      <c r="B240" s="142" t="s">
        <v>388</v>
      </c>
      <c r="C240" s="34">
        <v>2012.0</v>
      </c>
      <c r="D240" s="9" t="s">
        <v>6</v>
      </c>
      <c r="E240" s="9" t="s">
        <v>284</v>
      </c>
      <c r="F240" s="35">
        <v>27.0343</v>
      </c>
    </row>
    <row r="241">
      <c r="A241" s="142" t="s">
        <v>11</v>
      </c>
      <c r="B241" s="142" t="s">
        <v>402</v>
      </c>
      <c r="C241" s="34">
        <v>2012.0</v>
      </c>
      <c r="D241" s="9" t="s">
        <v>6</v>
      </c>
      <c r="E241" s="9" t="s">
        <v>284</v>
      </c>
      <c r="F241" s="35">
        <v>24.0288</v>
      </c>
    </row>
    <row r="242">
      <c r="A242" s="142" t="s">
        <v>12</v>
      </c>
      <c r="B242" s="142" t="s">
        <v>401</v>
      </c>
      <c r="C242" s="34">
        <v>2012.0</v>
      </c>
      <c r="D242" s="9" t="s">
        <v>6</v>
      </c>
      <c r="E242" s="9" t="s">
        <v>284</v>
      </c>
      <c r="F242" s="35">
        <v>18.6321</v>
      </c>
    </row>
    <row r="243">
      <c r="A243" s="142" t="s">
        <v>13</v>
      </c>
      <c r="B243" s="142" t="s">
        <v>403</v>
      </c>
      <c r="C243" s="34">
        <v>2012.0</v>
      </c>
      <c r="D243" s="9" t="s">
        <v>6</v>
      </c>
      <c r="E243" s="9" t="s">
        <v>284</v>
      </c>
      <c r="F243" s="35">
        <v>24.9207</v>
      </c>
    </row>
    <row r="244">
      <c r="A244" s="142" t="s">
        <v>14</v>
      </c>
      <c r="B244" s="142" t="s">
        <v>395</v>
      </c>
      <c r="C244" s="34">
        <v>2012.0</v>
      </c>
      <c r="D244" s="9" t="s">
        <v>6</v>
      </c>
      <c r="E244" s="9" t="s">
        <v>284</v>
      </c>
      <c r="F244" s="35">
        <v>27.3384</v>
      </c>
    </row>
    <row r="245">
      <c r="A245" s="142" t="s">
        <v>15</v>
      </c>
      <c r="B245" s="142" t="s">
        <v>377</v>
      </c>
      <c r="C245" s="34">
        <v>2012.0</v>
      </c>
      <c r="D245" s="9" t="s">
        <v>6</v>
      </c>
      <c r="E245" s="9" t="s">
        <v>284</v>
      </c>
      <c r="F245" s="35">
        <v>26.4603</v>
      </c>
    </row>
    <row r="246">
      <c r="A246" s="142" t="s">
        <v>16</v>
      </c>
      <c r="B246" s="142" t="s">
        <v>382</v>
      </c>
      <c r="C246" s="34">
        <v>2012.0</v>
      </c>
      <c r="D246" s="9" t="s">
        <v>6</v>
      </c>
      <c r="E246" s="9" t="s">
        <v>284</v>
      </c>
      <c r="F246" s="35">
        <v>22.5283</v>
      </c>
    </row>
    <row r="247">
      <c r="A247" s="142" t="s">
        <v>17</v>
      </c>
      <c r="B247" s="142" t="s">
        <v>404</v>
      </c>
      <c r="C247" s="34">
        <v>2012.0</v>
      </c>
      <c r="D247" s="9" t="s">
        <v>6</v>
      </c>
      <c r="E247" s="9" t="s">
        <v>284</v>
      </c>
      <c r="F247" s="35">
        <v>20.2761</v>
      </c>
    </row>
    <row r="248">
      <c r="A248" s="142" t="s">
        <v>18</v>
      </c>
      <c r="B248" s="142" t="s">
        <v>383</v>
      </c>
      <c r="C248" s="34">
        <v>2012.0</v>
      </c>
      <c r="D248" s="9" t="s">
        <v>6</v>
      </c>
      <c r="E248" s="9" t="s">
        <v>284</v>
      </c>
      <c r="F248" s="35">
        <v>24.3523</v>
      </c>
    </row>
    <row r="249">
      <c r="A249" s="142" t="s">
        <v>19</v>
      </c>
      <c r="B249" s="142" t="s">
        <v>380</v>
      </c>
      <c r="C249" s="34">
        <v>2012.0</v>
      </c>
      <c r="D249" s="9" t="s">
        <v>6</v>
      </c>
      <c r="E249" s="9" t="s">
        <v>284</v>
      </c>
      <c r="F249" s="35">
        <v>23.4441</v>
      </c>
    </row>
    <row r="250">
      <c r="A250" s="142" t="s">
        <v>20</v>
      </c>
      <c r="B250" s="142" t="s">
        <v>387</v>
      </c>
      <c r="C250" s="34">
        <v>2012.0</v>
      </c>
      <c r="D250" s="9" t="s">
        <v>6</v>
      </c>
      <c r="E250" s="9" t="s">
        <v>284</v>
      </c>
      <c r="F250" s="35">
        <v>19.0288</v>
      </c>
    </row>
    <row r="251">
      <c r="A251" s="142" t="s">
        <v>21</v>
      </c>
      <c r="B251" s="142" t="s">
        <v>393</v>
      </c>
      <c r="C251" s="34">
        <v>2012.0</v>
      </c>
      <c r="D251" s="9" t="s">
        <v>6</v>
      </c>
      <c r="E251" s="9" t="s">
        <v>284</v>
      </c>
      <c r="F251" s="35">
        <v>19.6671</v>
      </c>
    </row>
    <row r="252">
      <c r="A252" s="142" t="s">
        <v>22</v>
      </c>
      <c r="B252" s="142" t="s">
        <v>408</v>
      </c>
      <c r="C252" s="34">
        <v>2012.0</v>
      </c>
      <c r="D252" s="9" t="s">
        <v>6</v>
      </c>
      <c r="E252" s="9" t="s">
        <v>284</v>
      </c>
      <c r="F252" s="35">
        <v>21.2793</v>
      </c>
    </row>
    <row r="253">
      <c r="A253" s="142" t="s">
        <v>23</v>
      </c>
      <c r="B253" s="142" t="s">
        <v>379</v>
      </c>
      <c r="C253" s="34">
        <v>2012.0</v>
      </c>
      <c r="D253" s="9" t="s">
        <v>6</v>
      </c>
      <c r="E253" s="9" t="s">
        <v>284</v>
      </c>
      <c r="F253" s="35">
        <v>26.8993</v>
      </c>
    </row>
    <row r="254">
      <c r="A254" s="142" t="s">
        <v>24</v>
      </c>
      <c r="B254" s="142" t="s">
        <v>386</v>
      </c>
      <c r="C254" s="34">
        <v>2012.0</v>
      </c>
      <c r="D254" s="9" t="s">
        <v>6</v>
      </c>
      <c r="E254" s="9" t="s">
        <v>284</v>
      </c>
      <c r="F254" s="35">
        <v>21.6781</v>
      </c>
    </row>
    <row r="255">
      <c r="A255" s="142" t="s">
        <v>25</v>
      </c>
      <c r="B255" s="142" t="s">
        <v>406</v>
      </c>
      <c r="C255" s="34">
        <v>2012.0</v>
      </c>
      <c r="D255" s="9" t="s">
        <v>6</v>
      </c>
      <c r="E255" s="9" t="s">
        <v>284</v>
      </c>
      <c r="F255" s="35">
        <v>23.5887</v>
      </c>
    </row>
    <row r="256">
      <c r="A256" s="142" t="s">
        <v>26</v>
      </c>
      <c r="B256" s="142" t="s">
        <v>392</v>
      </c>
      <c r="C256" s="34">
        <v>2012.0</v>
      </c>
      <c r="D256" s="9" t="s">
        <v>6</v>
      </c>
      <c r="E256" s="9" t="s">
        <v>284</v>
      </c>
      <c r="F256" s="35">
        <v>18.5078</v>
      </c>
    </row>
    <row r="257">
      <c r="A257" s="142" t="s">
        <v>27</v>
      </c>
      <c r="B257" s="142" t="s">
        <v>389</v>
      </c>
      <c r="C257" s="34">
        <v>2012.0</v>
      </c>
      <c r="D257" s="9" t="s">
        <v>6</v>
      </c>
      <c r="E257" s="9" t="s">
        <v>284</v>
      </c>
      <c r="F257" s="35">
        <v>24.7454</v>
      </c>
    </row>
    <row r="258">
      <c r="A258" s="142" t="s">
        <v>28</v>
      </c>
      <c r="B258" s="142" t="s">
        <v>391</v>
      </c>
      <c r="C258" s="34">
        <v>2012.0</v>
      </c>
      <c r="D258" s="9" t="s">
        <v>6</v>
      </c>
      <c r="E258" s="9" t="s">
        <v>284</v>
      </c>
      <c r="F258" s="35">
        <v>19.5521</v>
      </c>
    </row>
    <row r="259">
      <c r="A259" s="142" t="s">
        <v>29</v>
      </c>
      <c r="B259" s="142" t="s">
        <v>396</v>
      </c>
      <c r="C259" s="34">
        <v>2012.0</v>
      </c>
      <c r="D259" s="9" t="s">
        <v>6</v>
      </c>
      <c r="E259" s="9" t="s">
        <v>284</v>
      </c>
      <c r="F259" s="35">
        <v>20.3079</v>
      </c>
    </row>
    <row r="260">
      <c r="A260" s="142" t="s">
        <v>30</v>
      </c>
      <c r="B260" s="142" t="s">
        <v>376</v>
      </c>
      <c r="C260" s="34">
        <v>2012.0</v>
      </c>
      <c r="D260" s="9" t="s">
        <v>6</v>
      </c>
      <c r="E260" s="9" t="s">
        <v>284</v>
      </c>
      <c r="F260" s="35">
        <v>26.617</v>
      </c>
    </row>
    <row r="261">
      <c r="A261" s="142" t="s">
        <v>31</v>
      </c>
      <c r="B261" s="142" t="s">
        <v>407</v>
      </c>
      <c r="C261" s="34">
        <v>2012.0</v>
      </c>
      <c r="D261" s="9" t="s">
        <v>6</v>
      </c>
      <c r="E261" s="9" t="s">
        <v>284</v>
      </c>
      <c r="F261" s="35">
        <v>22.7652</v>
      </c>
    </row>
    <row r="262">
      <c r="A262" s="142" t="s">
        <v>32</v>
      </c>
      <c r="B262" s="142" t="s">
        <v>381</v>
      </c>
      <c r="C262" s="34">
        <v>2012.0</v>
      </c>
      <c r="D262" s="9" t="s">
        <v>6</v>
      </c>
      <c r="E262" s="9" t="s">
        <v>284</v>
      </c>
      <c r="F262" s="35">
        <v>24.5251</v>
      </c>
    </row>
    <row r="263">
      <c r="A263" s="142" t="s">
        <v>33</v>
      </c>
      <c r="B263" s="142" t="s">
        <v>390</v>
      </c>
      <c r="C263" s="34">
        <v>2012.0</v>
      </c>
      <c r="D263" s="9" t="s">
        <v>6</v>
      </c>
      <c r="E263" s="9" t="s">
        <v>284</v>
      </c>
      <c r="F263" s="35">
        <v>23.2834</v>
      </c>
    </row>
    <row r="264">
      <c r="A264" s="142" t="s">
        <v>34</v>
      </c>
      <c r="B264" s="142" t="s">
        <v>398</v>
      </c>
      <c r="C264" s="34">
        <v>2012.0</v>
      </c>
      <c r="D264" s="9" t="s">
        <v>6</v>
      </c>
      <c r="E264" s="9" t="s">
        <v>284</v>
      </c>
      <c r="F264" s="35">
        <v>18.8306</v>
      </c>
    </row>
    <row r="265">
      <c r="A265" s="142" t="s">
        <v>35</v>
      </c>
      <c r="B265" s="142" t="s">
        <v>399</v>
      </c>
      <c r="C265" s="34">
        <v>2012.0</v>
      </c>
      <c r="D265" s="9" t="s">
        <v>6</v>
      </c>
      <c r="E265" s="9" t="s">
        <v>284</v>
      </c>
      <c r="F265" s="35">
        <v>31.5049</v>
      </c>
    </row>
    <row r="266">
      <c r="A266" s="141" t="s">
        <v>3</v>
      </c>
      <c r="B266" s="142" t="s">
        <v>400</v>
      </c>
      <c r="C266" s="34">
        <v>2013.0</v>
      </c>
      <c r="D266" s="9" t="s">
        <v>6</v>
      </c>
      <c r="E266" s="9" t="s">
        <v>284</v>
      </c>
      <c r="F266" s="35">
        <v>22.8715</v>
      </c>
    </row>
    <row r="267">
      <c r="A267" s="141" t="s">
        <v>4</v>
      </c>
      <c r="B267" s="142" t="s">
        <v>378</v>
      </c>
      <c r="C267" s="34">
        <v>2013.0</v>
      </c>
      <c r="D267" s="9" t="s">
        <v>6</v>
      </c>
      <c r="E267" s="9" t="s">
        <v>284</v>
      </c>
      <c r="F267" s="35">
        <v>24.2003</v>
      </c>
    </row>
    <row r="268">
      <c r="A268" s="142" t="s">
        <v>5</v>
      </c>
      <c r="B268" s="142" t="s">
        <v>384</v>
      </c>
      <c r="C268" s="34">
        <v>2013.0</v>
      </c>
      <c r="D268" s="9" t="s">
        <v>6</v>
      </c>
      <c r="E268" s="9" t="s">
        <v>284</v>
      </c>
      <c r="F268" s="35">
        <v>19.901</v>
      </c>
    </row>
    <row r="269">
      <c r="A269" s="142" t="s">
        <v>6</v>
      </c>
      <c r="B269" s="142" t="s">
        <v>394</v>
      </c>
      <c r="C269" s="34">
        <v>2013.0</v>
      </c>
      <c r="D269" s="9" t="s">
        <v>6</v>
      </c>
      <c r="E269" s="9" t="s">
        <v>284</v>
      </c>
      <c r="F269" s="35">
        <v>17.3775</v>
      </c>
    </row>
    <row r="270">
      <c r="A270" s="142" t="s">
        <v>7</v>
      </c>
      <c r="B270" s="142" t="s">
        <v>385</v>
      </c>
      <c r="C270" s="34">
        <v>2013.0</v>
      </c>
      <c r="D270" s="9" t="s">
        <v>6</v>
      </c>
      <c r="E270" s="9" t="s">
        <v>284</v>
      </c>
      <c r="F270" s="35">
        <v>19.6651</v>
      </c>
    </row>
    <row r="271">
      <c r="A271" s="142" t="s">
        <v>8</v>
      </c>
      <c r="B271" s="142" t="s">
        <v>405</v>
      </c>
      <c r="C271" s="34">
        <v>2013.0</v>
      </c>
      <c r="D271" s="9" t="s">
        <v>6</v>
      </c>
      <c r="E271" s="9" t="s">
        <v>284</v>
      </c>
      <c r="F271" s="35">
        <v>21.6887</v>
      </c>
    </row>
    <row r="272">
      <c r="A272" s="142" t="s">
        <v>9</v>
      </c>
      <c r="B272" s="142" t="s">
        <v>397</v>
      </c>
      <c r="C272" s="34">
        <v>2013.0</v>
      </c>
      <c r="D272" s="9" t="s">
        <v>6</v>
      </c>
      <c r="E272" s="9" t="s">
        <v>284</v>
      </c>
      <c r="F272" s="35">
        <v>20.243</v>
      </c>
    </row>
    <row r="273">
      <c r="A273" s="142" t="s">
        <v>10</v>
      </c>
      <c r="B273" s="142" t="s">
        <v>388</v>
      </c>
      <c r="C273" s="34">
        <v>2013.0</v>
      </c>
      <c r="D273" s="9" t="s">
        <v>6</v>
      </c>
      <c r="E273" s="9" t="s">
        <v>284</v>
      </c>
      <c r="F273" s="35">
        <v>28.5428</v>
      </c>
    </row>
    <row r="274">
      <c r="A274" s="142" t="s">
        <v>11</v>
      </c>
      <c r="B274" s="142" t="s">
        <v>402</v>
      </c>
      <c r="C274" s="34">
        <v>2013.0</v>
      </c>
      <c r="D274" s="9" t="s">
        <v>6</v>
      </c>
      <c r="E274" s="9" t="s">
        <v>284</v>
      </c>
      <c r="F274" s="35">
        <v>22.7784</v>
      </c>
    </row>
    <row r="275">
      <c r="A275" s="142" t="s">
        <v>12</v>
      </c>
      <c r="B275" s="142" t="s">
        <v>401</v>
      </c>
      <c r="C275" s="34">
        <v>2013.0</v>
      </c>
      <c r="D275" s="9" t="s">
        <v>6</v>
      </c>
      <c r="E275" s="9" t="s">
        <v>284</v>
      </c>
      <c r="F275" s="35">
        <v>18.2248</v>
      </c>
    </row>
    <row r="276">
      <c r="A276" s="142" t="s">
        <v>13</v>
      </c>
      <c r="B276" s="142" t="s">
        <v>403</v>
      </c>
      <c r="C276" s="34">
        <v>2013.0</v>
      </c>
      <c r="D276" s="9" t="s">
        <v>6</v>
      </c>
      <c r="E276" s="9" t="s">
        <v>284</v>
      </c>
      <c r="F276" s="35">
        <v>25.5256</v>
      </c>
    </row>
    <row r="277">
      <c r="A277" s="142" t="s">
        <v>14</v>
      </c>
      <c r="B277" s="142" t="s">
        <v>395</v>
      </c>
      <c r="C277" s="34">
        <v>2013.0</v>
      </c>
      <c r="D277" s="9" t="s">
        <v>6</v>
      </c>
      <c r="E277" s="9" t="s">
        <v>284</v>
      </c>
      <c r="F277" s="35">
        <v>28.1958</v>
      </c>
    </row>
    <row r="278">
      <c r="A278" s="142" t="s">
        <v>15</v>
      </c>
      <c r="B278" s="142" t="s">
        <v>377</v>
      </c>
      <c r="C278" s="34">
        <v>2013.0</v>
      </c>
      <c r="D278" s="9" t="s">
        <v>6</v>
      </c>
      <c r="E278" s="9" t="s">
        <v>284</v>
      </c>
      <c r="F278" s="35">
        <v>27.4973</v>
      </c>
    </row>
    <row r="279">
      <c r="A279" s="142" t="s">
        <v>16</v>
      </c>
      <c r="B279" s="142" t="s">
        <v>382</v>
      </c>
      <c r="C279" s="34">
        <v>2013.0</v>
      </c>
      <c r="D279" s="9" t="s">
        <v>6</v>
      </c>
      <c r="E279" s="9" t="s">
        <v>284</v>
      </c>
      <c r="F279" s="35">
        <v>23.4961</v>
      </c>
    </row>
    <row r="280">
      <c r="A280" s="142" t="s">
        <v>17</v>
      </c>
      <c r="B280" s="142" t="s">
        <v>404</v>
      </c>
      <c r="C280" s="34">
        <v>2013.0</v>
      </c>
      <c r="D280" s="9" t="s">
        <v>6</v>
      </c>
      <c r="E280" s="9" t="s">
        <v>284</v>
      </c>
      <c r="F280" s="35">
        <v>18.3904</v>
      </c>
    </row>
    <row r="281">
      <c r="A281" s="142" t="s">
        <v>18</v>
      </c>
      <c r="B281" s="142" t="s">
        <v>383</v>
      </c>
      <c r="C281" s="34">
        <v>2013.0</v>
      </c>
      <c r="D281" s="9" t="s">
        <v>6</v>
      </c>
      <c r="E281" s="9" t="s">
        <v>284</v>
      </c>
      <c r="F281" s="35">
        <v>22.4262</v>
      </c>
    </row>
    <row r="282">
      <c r="A282" s="142" t="s">
        <v>19</v>
      </c>
      <c r="B282" s="142" t="s">
        <v>380</v>
      </c>
      <c r="C282" s="34">
        <v>2013.0</v>
      </c>
      <c r="D282" s="9" t="s">
        <v>6</v>
      </c>
      <c r="E282" s="9" t="s">
        <v>284</v>
      </c>
      <c r="F282" s="35">
        <v>27.6256</v>
      </c>
    </row>
    <row r="283">
      <c r="A283" s="142" t="s">
        <v>20</v>
      </c>
      <c r="B283" s="142" t="s">
        <v>387</v>
      </c>
      <c r="C283" s="34">
        <v>2013.0</v>
      </c>
      <c r="D283" s="9" t="s">
        <v>6</v>
      </c>
      <c r="E283" s="9" t="s">
        <v>284</v>
      </c>
      <c r="F283" s="35">
        <v>20.6971</v>
      </c>
    </row>
    <row r="284">
      <c r="A284" s="142" t="s">
        <v>21</v>
      </c>
      <c r="B284" s="142" t="s">
        <v>393</v>
      </c>
      <c r="C284" s="34">
        <v>2013.0</v>
      </c>
      <c r="D284" s="9" t="s">
        <v>6</v>
      </c>
      <c r="E284" s="9" t="s">
        <v>284</v>
      </c>
      <c r="F284" s="35">
        <v>21.783</v>
      </c>
    </row>
    <row r="285">
      <c r="A285" s="142" t="s">
        <v>22</v>
      </c>
      <c r="B285" s="142" t="s">
        <v>408</v>
      </c>
      <c r="C285" s="34">
        <v>2013.0</v>
      </c>
      <c r="D285" s="9" t="s">
        <v>6</v>
      </c>
      <c r="E285" s="9" t="s">
        <v>284</v>
      </c>
      <c r="F285" s="35">
        <v>23.3689</v>
      </c>
    </row>
    <row r="286">
      <c r="A286" s="142" t="s">
        <v>23</v>
      </c>
      <c r="B286" s="142" t="s">
        <v>379</v>
      </c>
      <c r="C286" s="34">
        <v>2013.0</v>
      </c>
      <c r="D286" s="9" t="s">
        <v>6</v>
      </c>
      <c r="E286" s="9" t="s">
        <v>284</v>
      </c>
      <c r="F286" s="35">
        <v>26.2982</v>
      </c>
    </row>
    <row r="287">
      <c r="A287" s="142" t="s">
        <v>24</v>
      </c>
      <c r="B287" s="142" t="s">
        <v>386</v>
      </c>
      <c r="C287" s="34">
        <v>2013.0</v>
      </c>
      <c r="D287" s="9" t="s">
        <v>6</v>
      </c>
      <c r="E287" s="9" t="s">
        <v>284</v>
      </c>
      <c r="F287" s="35">
        <v>20.167</v>
      </c>
    </row>
    <row r="288">
      <c r="A288" s="142" t="s">
        <v>25</v>
      </c>
      <c r="B288" s="142" t="s">
        <v>406</v>
      </c>
      <c r="C288" s="34">
        <v>2013.0</v>
      </c>
      <c r="D288" s="9" t="s">
        <v>6</v>
      </c>
      <c r="E288" s="9" t="s">
        <v>284</v>
      </c>
      <c r="F288" s="35">
        <v>23.6255</v>
      </c>
    </row>
    <row r="289">
      <c r="A289" s="142" t="s">
        <v>26</v>
      </c>
      <c r="B289" s="142" t="s">
        <v>392</v>
      </c>
      <c r="C289" s="34">
        <v>2013.0</v>
      </c>
      <c r="D289" s="9" t="s">
        <v>6</v>
      </c>
      <c r="E289" s="9" t="s">
        <v>284</v>
      </c>
      <c r="F289" s="35">
        <v>18.1426</v>
      </c>
    </row>
    <row r="290">
      <c r="A290" s="142" t="s">
        <v>27</v>
      </c>
      <c r="B290" s="142" t="s">
        <v>389</v>
      </c>
      <c r="C290" s="34">
        <v>2013.0</v>
      </c>
      <c r="D290" s="9" t="s">
        <v>6</v>
      </c>
      <c r="E290" s="9" t="s">
        <v>284</v>
      </c>
      <c r="F290" s="35">
        <v>23.5955</v>
      </c>
    </row>
    <row r="291">
      <c r="A291" s="142" t="s">
        <v>28</v>
      </c>
      <c r="B291" s="142" t="s">
        <v>391</v>
      </c>
      <c r="C291" s="34">
        <v>2013.0</v>
      </c>
      <c r="D291" s="9" t="s">
        <v>6</v>
      </c>
      <c r="E291" s="9" t="s">
        <v>284</v>
      </c>
      <c r="F291" s="35">
        <v>18.8908</v>
      </c>
    </row>
    <row r="292">
      <c r="A292" s="142" t="s">
        <v>29</v>
      </c>
      <c r="B292" s="142" t="s">
        <v>396</v>
      </c>
      <c r="C292" s="34">
        <v>2013.0</v>
      </c>
      <c r="D292" s="9" t="s">
        <v>6</v>
      </c>
      <c r="E292" s="9" t="s">
        <v>284</v>
      </c>
      <c r="F292" s="35">
        <v>18.2268</v>
      </c>
    </row>
    <row r="293">
      <c r="A293" s="142" t="s">
        <v>30</v>
      </c>
      <c r="B293" s="142" t="s">
        <v>376</v>
      </c>
      <c r="C293" s="34">
        <v>2013.0</v>
      </c>
      <c r="D293" s="9" t="s">
        <v>6</v>
      </c>
      <c r="E293" s="9" t="s">
        <v>284</v>
      </c>
      <c r="F293" s="35">
        <v>27.3041</v>
      </c>
    </row>
    <row r="294">
      <c r="A294" s="142" t="s">
        <v>31</v>
      </c>
      <c r="B294" s="142" t="s">
        <v>407</v>
      </c>
      <c r="C294" s="34">
        <v>2013.0</v>
      </c>
      <c r="D294" s="9" t="s">
        <v>6</v>
      </c>
      <c r="E294" s="9" t="s">
        <v>284</v>
      </c>
      <c r="F294" s="35">
        <v>23.3102</v>
      </c>
    </row>
    <row r="295">
      <c r="A295" s="142" t="s">
        <v>32</v>
      </c>
      <c r="B295" s="142" t="s">
        <v>381</v>
      </c>
      <c r="C295" s="34">
        <v>2013.0</v>
      </c>
      <c r="D295" s="9" t="s">
        <v>6</v>
      </c>
      <c r="E295" s="9" t="s">
        <v>284</v>
      </c>
      <c r="F295" s="35">
        <v>21.8875</v>
      </c>
    </row>
    <row r="296">
      <c r="A296" s="142" t="s">
        <v>33</v>
      </c>
      <c r="B296" s="142" t="s">
        <v>390</v>
      </c>
      <c r="C296" s="34">
        <v>2013.0</v>
      </c>
      <c r="D296" s="9" t="s">
        <v>6</v>
      </c>
      <c r="E296" s="9" t="s">
        <v>284</v>
      </c>
      <c r="F296" s="35">
        <v>24.6374</v>
      </c>
    </row>
    <row r="297">
      <c r="A297" s="142" t="s">
        <v>34</v>
      </c>
      <c r="B297" s="142" t="s">
        <v>398</v>
      </c>
      <c r="C297" s="34">
        <v>2013.0</v>
      </c>
      <c r="D297" s="9" t="s">
        <v>6</v>
      </c>
      <c r="E297" s="9" t="s">
        <v>284</v>
      </c>
      <c r="F297" s="35">
        <v>18.0985</v>
      </c>
    </row>
    <row r="298">
      <c r="A298" s="142" t="s">
        <v>35</v>
      </c>
      <c r="B298" s="142" t="s">
        <v>399</v>
      </c>
      <c r="C298" s="34">
        <v>2013.0</v>
      </c>
      <c r="D298" s="9" t="s">
        <v>6</v>
      </c>
      <c r="E298" s="9" t="s">
        <v>284</v>
      </c>
      <c r="F298" s="35">
        <v>28.7389</v>
      </c>
    </row>
    <row r="299">
      <c r="A299" s="49" t="s">
        <v>3</v>
      </c>
      <c r="B299" s="23" t="s">
        <v>400</v>
      </c>
      <c r="C299" s="34">
        <v>2014.0</v>
      </c>
      <c r="D299" s="9" t="s">
        <v>6</v>
      </c>
      <c r="E299" s="9" t="s">
        <v>284</v>
      </c>
      <c r="F299" s="35">
        <v>22.4441</v>
      </c>
    </row>
    <row r="300">
      <c r="A300" s="49" t="s">
        <v>4</v>
      </c>
      <c r="B300" s="23" t="s">
        <v>378</v>
      </c>
      <c r="C300" s="34">
        <v>2014.0</v>
      </c>
      <c r="D300" s="9" t="s">
        <v>6</v>
      </c>
      <c r="E300" s="9" t="s">
        <v>284</v>
      </c>
      <c r="F300" s="35">
        <v>23.7881</v>
      </c>
    </row>
    <row r="301">
      <c r="A301" s="23" t="s">
        <v>5</v>
      </c>
      <c r="B301" s="23" t="s">
        <v>384</v>
      </c>
      <c r="C301" s="34">
        <v>2014.0</v>
      </c>
      <c r="D301" s="9" t="s">
        <v>6</v>
      </c>
      <c r="E301" s="9" t="s">
        <v>284</v>
      </c>
      <c r="F301" s="35">
        <v>21.7309</v>
      </c>
    </row>
    <row r="302">
      <c r="A302" s="23" t="s">
        <v>6</v>
      </c>
      <c r="B302" s="23" t="s">
        <v>394</v>
      </c>
      <c r="C302" s="34">
        <v>2014.0</v>
      </c>
      <c r="D302" s="9" t="s">
        <v>6</v>
      </c>
      <c r="E302" s="9" t="s">
        <v>284</v>
      </c>
      <c r="F302" s="35">
        <v>18.693</v>
      </c>
    </row>
    <row r="303">
      <c r="A303" s="23" t="s">
        <v>7</v>
      </c>
      <c r="B303" s="23" t="s">
        <v>385</v>
      </c>
      <c r="C303" s="34">
        <v>2014.0</v>
      </c>
      <c r="D303" s="9" t="s">
        <v>6</v>
      </c>
      <c r="E303" s="9" t="s">
        <v>284</v>
      </c>
      <c r="F303" s="35">
        <v>20.7848</v>
      </c>
    </row>
    <row r="304">
      <c r="A304" s="23" t="s">
        <v>8</v>
      </c>
      <c r="B304" s="23" t="s">
        <v>405</v>
      </c>
      <c r="C304" s="34">
        <v>2014.0</v>
      </c>
      <c r="D304" s="9" t="s">
        <v>6</v>
      </c>
      <c r="E304" s="9" t="s">
        <v>284</v>
      </c>
      <c r="F304" s="35">
        <v>23.9777</v>
      </c>
    </row>
    <row r="305">
      <c r="A305" s="23" t="s">
        <v>9</v>
      </c>
      <c r="B305" s="23" t="s">
        <v>397</v>
      </c>
      <c r="C305" s="34">
        <v>2014.0</v>
      </c>
      <c r="D305" s="9" t="s">
        <v>6</v>
      </c>
      <c r="E305" s="9" t="s">
        <v>284</v>
      </c>
      <c r="F305" s="35">
        <v>19.0628</v>
      </c>
    </row>
    <row r="306">
      <c r="A306" s="23" t="s">
        <v>10</v>
      </c>
      <c r="B306" s="23" t="s">
        <v>388</v>
      </c>
      <c r="C306" s="34">
        <v>2014.0</v>
      </c>
      <c r="D306" s="9" t="s">
        <v>6</v>
      </c>
      <c r="E306" s="9" t="s">
        <v>284</v>
      </c>
      <c r="F306" s="35">
        <v>26.2268</v>
      </c>
    </row>
    <row r="307">
      <c r="A307" s="23" t="s">
        <v>11</v>
      </c>
      <c r="B307" s="23" t="s">
        <v>402</v>
      </c>
      <c r="C307" s="34">
        <v>2014.0</v>
      </c>
      <c r="D307" s="9" t="s">
        <v>6</v>
      </c>
      <c r="E307" s="9" t="s">
        <v>284</v>
      </c>
      <c r="F307" s="35">
        <v>22.9751</v>
      </c>
    </row>
    <row r="308">
      <c r="A308" s="23" t="s">
        <v>12</v>
      </c>
      <c r="B308" s="23" t="s">
        <v>401</v>
      </c>
      <c r="C308" s="34">
        <v>2014.0</v>
      </c>
      <c r="D308" s="9" t="s">
        <v>6</v>
      </c>
      <c r="E308" s="9" t="s">
        <v>284</v>
      </c>
      <c r="F308" s="35">
        <v>16.5497</v>
      </c>
    </row>
    <row r="309">
      <c r="A309" s="23" t="s">
        <v>13</v>
      </c>
      <c r="B309" s="23" t="s">
        <v>403</v>
      </c>
      <c r="C309" s="34">
        <v>2014.0</v>
      </c>
      <c r="D309" s="9" t="s">
        <v>6</v>
      </c>
      <c r="E309" s="9" t="s">
        <v>284</v>
      </c>
      <c r="F309" s="35">
        <v>25.2525</v>
      </c>
    </row>
    <row r="310">
      <c r="A310" s="23" t="s">
        <v>14</v>
      </c>
      <c r="B310" s="23" t="s">
        <v>395</v>
      </c>
      <c r="C310" s="34">
        <v>2014.0</v>
      </c>
      <c r="D310" s="9" t="s">
        <v>6</v>
      </c>
      <c r="E310" s="9" t="s">
        <v>284</v>
      </c>
      <c r="F310" s="35">
        <v>25.0528</v>
      </c>
    </row>
    <row r="311">
      <c r="A311" s="23" t="s">
        <v>15</v>
      </c>
      <c r="B311" s="23" t="s">
        <v>377</v>
      </c>
      <c r="C311" s="34">
        <v>2014.0</v>
      </c>
      <c r="D311" s="9" t="s">
        <v>6</v>
      </c>
      <c r="E311" s="9" t="s">
        <v>284</v>
      </c>
      <c r="F311" s="35">
        <v>29.2841</v>
      </c>
    </row>
    <row r="312">
      <c r="A312" s="23" t="s">
        <v>16</v>
      </c>
      <c r="B312" s="23" t="s">
        <v>382</v>
      </c>
      <c r="C312" s="34">
        <v>2014.0</v>
      </c>
      <c r="D312" s="9" t="s">
        <v>6</v>
      </c>
      <c r="E312" s="9" t="s">
        <v>284</v>
      </c>
      <c r="F312" s="35">
        <v>22.062</v>
      </c>
    </row>
    <row r="313">
      <c r="A313" s="23" t="s">
        <v>17</v>
      </c>
      <c r="B313" s="23" t="s">
        <v>404</v>
      </c>
      <c r="C313" s="34">
        <v>2014.0</v>
      </c>
      <c r="D313" s="9" t="s">
        <v>6</v>
      </c>
      <c r="E313" s="9" t="s">
        <v>284</v>
      </c>
      <c r="F313" s="35">
        <v>20.9264</v>
      </c>
    </row>
    <row r="314">
      <c r="A314" s="23" t="s">
        <v>18</v>
      </c>
      <c r="B314" s="23" t="s">
        <v>383</v>
      </c>
      <c r="C314" s="34">
        <v>2014.0</v>
      </c>
      <c r="D314" s="9" t="s">
        <v>6</v>
      </c>
      <c r="E314" s="9" t="s">
        <v>284</v>
      </c>
      <c r="F314" s="35">
        <v>22.6229</v>
      </c>
    </row>
    <row r="315">
      <c r="A315" s="23" t="s">
        <v>19</v>
      </c>
      <c r="B315" s="23" t="s">
        <v>380</v>
      </c>
      <c r="C315" s="34">
        <v>2014.0</v>
      </c>
      <c r="D315" s="9" t="s">
        <v>6</v>
      </c>
      <c r="E315" s="9" t="s">
        <v>284</v>
      </c>
      <c r="F315" s="35">
        <v>26.8945</v>
      </c>
    </row>
    <row r="316">
      <c r="A316" s="23" t="s">
        <v>20</v>
      </c>
      <c r="B316" s="23" t="s">
        <v>387</v>
      </c>
      <c r="C316" s="34">
        <v>2014.0</v>
      </c>
      <c r="D316" s="9" t="s">
        <v>6</v>
      </c>
      <c r="E316" s="9" t="s">
        <v>284</v>
      </c>
      <c r="F316" s="35">
        <v>21.1839</v>
      </c>
    </row>
    <row r="317">
      <c r="A317" s="23" t="s">
        <v>21</v>
      </c>
      <c r="B317" s="23" t="s">
        <v>393</v>
      </c>
      <c r="C317" s="34">
        <v>2014.0</v>
      </c>
      <c r="D317" s="9" t="s">
        <v>6</v>
      </c>
      <c r="E317" s="9" t="s">
        <v>284</v>
      </c>
      <c r="F317" s="35">
        <v>20.3345</v>
      </c>
    </row>
    <row r="318">
      <c r="A318" s="23" t="s">
        <v>22</v>
      </c>
      <c r="B318" s="23" t="s">
        <v>408</v>
      </c>
      <c r="C318" s="34">
        <v>2014.0</v>
      </c>
      <c r="D318" s="9" t="s">
        <v>6</v>
      </c>
      <c r="E318" s="9" t="s">
        <v>284</v>
      </c>
      <c r="F318" s="35">
        <v>22.2397</v>
      </c>
    </row>
    <row r="319">
      <c r="A319" s="23" t="s">
        <v>23</v>
      </c>
      <c r="B319" s="23" t="s">
        <v>379</v>
      </c>
      <c r="C319" s="34">
        <v>2014.0</v>
      </c>
      <c r="D319" s="9" t="s">
        <v>6</v>
      </c>
      <c r="E319" s="9" t="s">
        <v>284</v>
      </c>
      <c r="F319" s="35">
        <v>25.8426</v>
      </c>
    </row>
    <row r="320">
      <c r="A320" s="23" t="s">
        <v>24</v>
      </c>
      <c r="B320" s="23" t="s">
        <v>386</v>
      </c>
      <c r="C320" s="34">
        <v>2014.0</v>
      </c>
      <c r="D320" s="9" t="s">
        <v>6</v>
      </c>
      <c r="E320" s="9" t="s">
        <v>284</v>
      </c>
      <c r="F320" s="35">
        <v>19.8339</v>
      </c>
    </row>
    <row r="321">
      <c r="A321" s="23" t="s">
        <v>25</v>
      </c>
      <c r="B321" s="23" t="s">
        <v>406</v>
      </c>
      <c r="C321" s="34">
        <v>2014.0</v>
      </c>
      <c r="D321" s="9" t="s">
        <v>6</v>
      </c>
      <c r="E321" s="9" t="s">
        <v>284</v>
      </c>
      <c r="F321" s="35">
        <v>22.7398</v>
      </c>
    </row>
    <row r="322">
      <c r="A322" s="23" t="s">
        <v>26</v>
      </c>
      <c r="B322" s="23" t="s">
        <v>392</v>
      </c>
      <c r="C322" s="34">
        <v>2014.0</v>
      </c>
      <c r="D322" s="9" t="s">
        <v>6</v>
      </c>
      <c r="E322" s="9" t="s">
        <v>284</v>
      </c>
      <c r="F322" s="35">
        <v>20.3692</v>
      </c>
    </row>
    <row r="323">
      <c r="A323" s="23" t="s">
        <v>27</v>
      </c>
      <c r="B323" s="23" t="s">
        <v>389</v>
      </c>
      <c r="C323" s="34">
        <v>2014.0</v>
      </c>
      <c r="D323" s="9" t="s">
        <v>6</v>
      </c>
      <c r="E323" s="9" t="s">
        <v>284</v>
      </c>
      <c r="F323" s="35">
        <v>23.2532</v>
      </c>
    </row>
    <row r="324">
      <c r="A324" s="23" t="s">
        <v>28</v>
      </c>
      <c r="B324" s="23" t="s">
        <v>391</v>
      </c>
      <c r="C324" s="34">
        <v>2014.0</v>
      </c>
      <c r="D324" s="9" t="s">
        <v>6</v>
      </c>
      <c r="E324" s="9" t="s">
        <v>284</v>
      </c>
      <c r="F324" s="35">
        <v>18.3388</v>
      </c>
    </row>
    <row r="325">
      <c r="A325" s="23" t="s">
        <v>29</v>
      </c>
      <c r="B325" s="23" t="s">
        <v>396</v>
      </c>
      <c r="C325" s="34">
        <v>2014.0</v>
      </c>
      <c r="D325" s="9" t="s">
        <v>6</v>
      </c>
      <c r="E325" s="9" t="s">
        <v>284</v>
      </c>
      <c r="F325" s="35">
        <v>17.604</v>
      </c>
    </row>
    <row r="326">
      <c r="A326" s="23" t="s">
        <v>30</v>
      </c>
      <c r="B326" s="23" t="s">
        <v>376</v>
      </c>
      <c r="C326" s="34">
        <v>2014.0</v>
      </c>
      <c r="D326" s="9" t="s">
        <v>6</v>
      </c>
      <c r="E326" s="9" t="s">
        <v>284</v>
      </c>
      <c r="F326" s="35">
        <v>27.5377</v>
      </c>
    </row>
    <row r="327">
      <c r="A327" s="23" t="s">
        <v>31</v>
      </c>
      <c r="B327" s="23" t="s">
        <v>407</v>
      </c>
      <c r="C327" s="34">
        <v>2014.0</v>
      </c>
      <c r="D327" s="9" t="s">
        <v>6</v>
      </c>
      <c r="E327" s="9" t="s">
        <v>284</v>
      </c>
      <c r="F327" s="35">
        <v>22.534</v>
      </c>
    </row>
    <row r="328">
      <c r="A328" s="23" t="s">
        <v>32</v>
      </c>
      <c r="B328" s="23" t="s">
        <v>381</v>
      </c>
      <c r="C328" s="34">
        <v>2014.0</v>
      </c>
      <c r="D328" s="9" t="s">
        <v>6</v>
      </c>
      <c r="E328" s="9" t="s">
        <v>284</v>
      </c>
      <c r="F328" s="35">
        <v>21.463</v>
      </c>
    </row>
    <row r="329">
      <c r="A329" s="23" t="s">
        <v>33</v>
      </c>
      <c r="B329" s="23" t="s">
        <v>390</v>
      </c>
      <c r="C329" s="34">
        <v>2014.0</v>
      </c>
      <c r="D329" s="9" t="s">
        <v>6</v>
      </c>
      <c r="E329" s="9" t="s">
        <v>284</v>
      </c>
      <c r="F329" s="35">
        <v>21.8183</v>
      </c>
    </row>
    <row r="330">
      <c r="A330" s="23" t="s">
        <v>34</v>
      </c>
      <c r="B330" s="23" t="s">
        <v>398</v>
      </c>
      <c r="C330" s="34">
        <v>2014.0</v>
      </c>
      <c r="D330" s="9" t="s">
        <v>6</v>
      </c>
      <c r="E330" s="9" t="s">
        <v>284</v>
      </c>
      <c r="F330" s="35">
        <v>19.4367</v>
      </c>
    </row>
    <row r="331">
      <c r="A331" s="23" t="s">
        <v>35</v>
      </c>
      <c r="B331" s="23" t="s">
        <v>399</v>
      </c>
      <c r="C331" s="34">
        <v>2014.0</v>
      </c>
      <c r="D331" s="9" t="s">
        <v>6</v>
      </c>
      <c r="E331" s="9" t="s">
        <v>284</v>
      </c>
      <c r="F331" s="35">
        <v>27.7606</v>
      </c>
    </row>
    <row r="332">
      <c r="A332" s="141" t="s">
        <v>3</v>
      </c>
      <c r="B332" s="142" t="s">
        <v>400</v>
      </c>
      <c r="C332" s="34">
        <v>2015.0</v>
      </c>
      <c r="D332" s="9" t="s">
        <v>6</v>
      </c>
      <c r="E332" s="9" t="s">
        <v>284</v>
      </c>
      <c r="F332" s="35">
        <v>21.5273</v>
      </c>
    </row>
    <row r="333">
      <c r="A333" s="141" t="s">
        <v>4</v>
      </c>
      <c r="B333" s="142" t="s">
        <v>378</v>
      </c>
      <c r="C333" s="34">
        <v>2015.0</v>
      </c>
      <c r="D333" s="9" t="s">
        <v>6</v>
      </c>
      <c r="E333" s="9" t="s">
        <v>284</v>
      </c>
      <c r="F333" s="35">
        <v>21.4922</v>
      </c>
    </row>
    <row r="334">
      <c r="A334" s="142" t="s">
        <v>5</v>
      </c>
      <c r="B334" s="142" t="s">
        <v>384</v>
      </c>
      <c r="C334" s="34">
        <v>2015.0</v>
      </c>
      <c r="D334" s="9" t="s">
        <v>6</v>
      </c>
      <c r="E334" s="9" t="s">
        <v>284</v>
      </c>
      <c r="F334" s="35">
        <v>19.4496</v>
      </c>
    </row>
    <row r="335">
      <c r="A335" s="142" t="s">
        <v>6</v>
      </c>
      <c r="B335" s="142" t="s">
        <v>394</v>
      </c>
      <c r="C335" s="34">
        <v>2015.0</v>
      </c>
      <c r="D335" s="9" t="s">
        <v>6</v>
      </c>
      <c r="E335" s="9" t="s">
        <v>284</v>
      </c>
      <c r="F335" s="35">
        <v>18.9029</v>
      </c>
    </row>
    <row r="336">
      <c r="A336" s="142" t="s">
        <v>7</v>
      </c>
      <c r="B336" s="142" t="s">
        <v>385</v>
      </c>
      <c r="C336" s="34">
        <v>2015.0</v>
      </c>
      <c r="D336" s="9" t="s">
        <v>6</v>
      </c>
      <c r="E336" s="9" t="s">
        <v>284</v>
      </c>
      <c r="F336" s="35">
        <v>20.8973</v>
      </c>
    </row>
    <row r="337">
      <c r="A337" s="142" t="s">
        <v>8</v>
      </c>
      <c r="B337" s="142" t="s">
        <v>405</v>
      </c>
      <c r="C337" s="34">
        <v>2015.0</v>
      </c>
      <c r="D337" s="9" t="s">
        <v>6</v>
      </c>
      <c r="E337" s="9" t="s">
        <v>284</v>
      </c>
      <c r="F337" s="35">
        <v>25.5992</v>
      </c>
    </row>
    <row r="338">
      <c r="A338" s="142" t="s">
        <v>9</v>
      </c>
      <c r="B338" s="142" t="s">
        <v>397</v>
      </c>
      <c r="C338" s="34">
        <v>2015.0</v>
      </c>
      <c r="D338" s="9" t="s">
        <v>6</v>
      </c>
      <c r="E338" s="9" t="s">
        <v>284</v>
      </c>
      <c r="F338" s="35">
        <v>17.299</v>
      </c>
    </row>
    <row r="339">
      <c r="A339" s="142" t="s">
        <v>10</v>
      </c>
      <c r="B339" s="142" t="s">
        <v>388</v>
      </c>
      <c r="C339" s="34">
        <v>2015.0</v>
      </c>
      <c r="D339" s="9" t="s">
        <v>6</v>
      </c>
      <c r="E339" s="9" t="s">
        <v>284</v>
      </c>
      <c r="F339" s="35">
        <v>27.1629</v>
      </c>
    </row>
    <row r="340">
      <c r="A340" s="142" t="s">
        <v>11</v>
      </c>
      <c r="B340" s="142" t="s">
        <v>402</v>
      </c>
      <c r="C340" s="34">
        <v>2015.0</v>
      </c>
      <c r="D340" s="9" t="s">
        <v>6</v>
      </c>
      <c r="E340" s="9" t="s">
        <v>284</v>
      </c>
      <c r="F340" s="35">
        <v>22.1694</v>
      </c>
    </row>
    <row r="341">
      <c r="A341" s="142" t="s">
        <v>12</v>
      </c>
      <c r="B341" s="142" t="s">
        <v>401</v>
      </c>
      <c r="C341" s="34">
        <v>2015.0</v>
      </c>
      <c r="D341" s="9" t="s">
        <v>6</v>
      </c>
      <c r="E341" s="9" t="s">
        <v>284</v>
      </c>
      <c r="F341" s="35">
        <v>17.306</v>
      </c>
    </row>
    <row r="342">
      <c r="A342" s="142" t="s">
        <v>13</v>
      </c>
      <c r="B342" s="142" t="s">
        <v>403</v>
      </c>
      <c r="C342" s="34">
        <v>2015.0</v>
      </c>
      <c r="D342" s="9" t="s">
        <v>6</v>
      </c>
      <c r="E342" s="9" t="s">
        <v>284</v>
      </c>
      <c r="F342" s="35">
        <v>24.5597</v>
      </c>
    </row>
    <row r="343">
      <c r="A343" s="142" t="s">
        <v>14</v>
      </c>
      <c r="B343" s="142" t="s">
        <v>395</v>
      </c>
      <c r="C343" s="34">
        <v>2015.0</v>
      </c>
      <c r="D343" s="9" t="s">
        <v>6</v>
      </c>
      <c r="E343" s="9" t="s">
        <v>284</v>
      </c>
      <c r="F343" s="35">
        <v>24.6601</v>
      </c>
    </row>
    <row r="344">
      <c r="A344" s="142" t="s">
        <v>15</v>
      </c>
      <c r="B344" s="142" t="s">
        <v>377</v>
      </c>
      <c r="C344" s="34">
        <v>2015.0</v>
      </c>
      <c r="D344" s="9" t="s">
        <v>6</v>
      </c>
      <c r="E344" s="9" t="s">
        <v>284</v>
      </c>
      <c r="F344" s="35">
        <v>25.708</v>
      </c>
    </row>
    <row r="345">
      <c r="A345" s="142" t="s">
        <v>16</v>
      </c>
      <c r="B345" s="142" t="s">
        <v>382</v>
      </c>
      <c r="C345" s="34">
        <v>2015.0</v>
      </c>
      <c r="D345" s="9" t="s">
        <v>6</v>
      </c>
      <c r="E345" s="9" t="s">
        <v>284</v>
      </c>
      <c r="F345" s="35">
        <v>21.4353</v>
      </c>
    </row>
    <row r="346">
      <c r="A346" s="142" t="s">
        <v>17</v>
      </c>
      <c r="B346" s="142" t="s">
        <v>404</v>
      </c>
      <c r="C346" s="34">
        <v>2015.0</v>
      </c>
      <c r="D346" s="9" t="s">
        <v>6</v>
      </c>
      <c r="E346" s="9" t="s">
        <v>284</v>
      </c>
      <c r="F346" s="35">
        <v>18.2852</v>
      </c>
    </row>
    <row r="347">
      <c r="A347" s="142" t="s">
        <v>18</v>
      </c>
      <c r="B347" s="142" t="s">
        <v>383</v>
      </c>
      <c r="C347" s="34">
        <v>2015.0</v>
      </c>
      <c r="D347" s="9" t="s">
        <v>6</v>
      </c>
      <c r="E347" s="9" t="s">
        <v>284</v>
      </c>
      <c r="F347" s="35">
        <v>20.5445</v>
      </c>
    </row>
    <row r="348">
      <c r="A348" s="142" t="s">
        <v>19</v>
      </c>
      <c r="B348" s="142" t="s">
        <v>380</v>
      </c>
      <c r="C348" s="34">
        <v>2015.0</v>
      </c>
      <c r="D348" s="9" t="s">
        <v>6</v>
      </c>
      <c r="E348" s="9" t="s">
        <v>284</v>
      </c>
      <c r="F348" s="35">
        <v>24.22</v>
      </c>
    </row>
    <row r="349">
      <c r="A349" s="142" t="s">
        <v>20</v>
      </c>
      <c r="B349" s="142" t="s">
        <v>387</v>
      </c>
      <c r="C349" s="34">
        <v>2015.0</v>
      </c>
      <c r="D349" s="9" t="s">
        <v>6</v>
      </c>
      <c r="E349" s="9" t="s">
        <v>284</v>
      </c>
      <c r="F349" s="35">
        <v>19.4695</v>
      </c>
    </row>
    <row r="350">
      <c r="A350" s="142" t="s">
        <v>21</v>
      </c>
      <c r="B350" s="142" t="s">
        <v>393</v>
      </c>
      <c r="C350" s="34">
        <v>2015.0</v>
      </c>
      <c r="D350" s="9" t="s">
        <v>6</v>
      </c>
      <c r="E350" s="9" t="s">
        <v>284</v>
      </c>
      <c r="F350" s="35">
        <v>19.6065</v>
      </c>
    </row>
    <row r="351">
      <c r="A351" s="142" t="s">
        <v>22</v>
      </c>
      <c r="B351" s="142" t="s">
        <v>408</v>
      </c>
      <c r="C351" s="34">
        <v>2015.0</v>
      </c>
      <c r="D351" s="9" t="s">
        <v>6</v>
      </c>
      <c r="E351" s="9" t="s">
        <v>284</v>
      </c>
      <c r="F351" s="35">
        <v>19.714</v>
      </c>
    </row>
    <row r="352">
      <c r="A352" s="142" t="s">
        <v>23</v>
      </c>
      <c r="B352" s="142" t="s">
        <v>379</v>
      </c>
      <c r="C352" s="34">
        <v>2015.0</v>
      </c>
      <c r="D352" s="9" t="s">
        <v>6</v>
      </c>
      <c r="E352" s="9" t="s">
        <v>284</v>
      </c>
      <c r="F352" s="35">
        <v>26.9879</v>
      </c>
    </row>
    <row r="353">
      <c r="A353" s="142" t="s">
        <v>24</v>
      </c>
      <c r="B353" s="142" t="s">
        <v>386</v>
      </c>
      <c r="C353" s="34">
        <v>2015.0</v>
      </c>
      <c r="D353" s="9" t="s">
        <v>6</v>
      </c>
      <c r="E353" s="9" t="s">
        <v>284</v>
      </c>
      <c r="F353" s="35">
        <v>19.8587</v>
      </c>
    </row>
    <row r="354">
      <c r="A354" s="142" t="s">
        <v>25</v>
      </c>
      <c r="B354" s="142" t="s">
        <v>406</v>
      </c>
      <c r="C354" s="34">
        <v>2015.0</v>
      </c>
      <c r="D354" s="9" t="s">
        <v>6</v>
      </c>
      <c r="E354" s="9" t="s">
        <v>284</v>
      </c>
      <c r="F354" s="35">
        <v>23.3171</v>
      </c>
    </row>
    <row r="355">
      <c r="A355" s="142" t="s">
        <v>26</v>
      </c>
      <c r="B355" s="142" t="s">
        <v>392</v>
      </c>
      <c r="C355" s="34">
        <v>2015.0</v>
      </c>
      <c r="D355" s="9" t="s">
        <v>6</v>
      </c>
      <c r="E355" s="9" t="s">
        <v>284</v>
      </c>
      <c r="F355" s="35">
        <v>20.0325</v>
      </c>
    </row>
    <row r="356">
      <c r="A356" s="142" t="s">
        <v>27</v>
      </c>
      <c r="B356" s="142" t="s">
        <v>389</v>
      </c>
      <c r="C356" s="34">
        <v>2015.0</v>
      </c>
      <c r="D356" s="9" t="s">
        <v>6</v>
      </c>
      <c r="E356" s="9" t="s">
        <v>284</v>
      </c>
      <c r="F356" s="35">
        <v>20.6005</v>
      </c>
    </row>
    <row r="357">
      <c r="A357" s="142" t="s">
        <v>28</v>
      </c>
      <c r="B357" s="142" t="s">
        <v>391</v>
      </c>
      <c r="C357" s="34">
        <v>2015.0</v>
      </c>
      <c r="D357" s="9" t="s">
        <v>6</v>
      </c>
      <c r="E357" s="9" t="s">
        <v>284</v>
      </c>
      <c r="F357" s="35">
        <v>16.0111</v>
      </c>
    </row>
    <row r="358">
      <c r="A358" s="142" t="s">
        <v>29</v>
      </c>
      <c r="B358" s="142" t="s">
        <v>396</v>
      </c>
      <c r="C358" s="34">
        <v>2015.0</v>
      </c>
      <c r="D358" s="9" t="s">
        <v>6</v>
      </c>
      <c r="E358" s="9" t="s">
        <v>284</v>
      </c>
      <c r="F358" s="35">
        <v>18.0954</v>
      </c>
    </row>
    <row r="359">
      <c r="A359" s="142" t="s">
        <v>30</v>
      </c>
      <c r="B359" s="142" t="s">
        <v>376</v>
      </c>
      <c r="C359" s="34">
        <v>2015.0</v>
      </c>
      <c r="D359" s="9" t="s">
        <v>6</v>
      </c>
      <c r="E359" s="9" t="s">
        <v>284</v>
      </c>
      <c r="F359" s="35">
        <v>25.376</v>
      </c>
    </row>
    <row r="360">
      <c r="A360" s="142" t="s">
        <v>31</v>
      </c>
      <c r="B360" s="142" t="s">
        <v>407</v>
      </c>
      <c r="C360" s="34">
        <v>2015.0</v>
      </c>
      <c r="D360" s="9" t="s">
        <v>6</v>
      </c>
      <c r="E360" s="9" t="s">
        <v>284</v>
      </c>
      <c r="F360" s="35">
        <v>22.604</v>
      </c>
    </row>
    <row r="361">
      <c r="A361" s="142" t="s">
        <v>32</v>
      </c>
      <c r="B361" s="142" t="s">
        <v>381</v>
      </c>
      <c r="C361" s="34">
        <v>2015.0</v>
      </c>
      <c r="D361" s="9" t="s">
        <v>6</v>
      </c>
      <c r="E361" s="9" t="s">
        <v>284</v>
      </c>
      <c r="F361" s="35">
        <v>20.2643</v>
      </c>
    </row>
    <row r="362">
      <c r="A362" s="142" t="s">
        <v>33</v>
      </c>
      <c r="B362" s="142" t="s">
        <v>390</v>
      </c>
      <c r="C362" s="34">
        <v>2015.0</v>
      </c>
      <c r="D362" s="9" t="s">
        <v>6</v>
      </c>
      <c r="E362" s="9" t="s">
        <v>284</v>
      </c>
      <c r="F362" s="35">
        <v>23.168</v>
      </c>
    </row>
    <row r="363">
      <c r="A363" s="142" t="s">
        <v>34</v>
      </c>
      <c r="B363" s="142" t="s">
        <v>398</v>
      </c>
      <c r="C363" s="34">
        <v>2015.0</v>
      </c>
      <c r="D363" s="9" t="s">
        <v>6</v>
      </c>
      <c r="E363" s="9" t="s">
        <v>284</v>
      </c>
      <c r="F363" s="35">
        <v>17.7393</v>
      </c>
    </row>
    <row r="364">
      <c r="A364" s="142" t="s">
        <v>35</v>
      </c>
      <c r="B364" s="142" t="s">
        <v>399</v>
      </c>
      <c r="C364" s="34">
        <v>2015.0</v>
      </c>
      <c r="D364" s="9" t="s">
        <v>6</v>
      </c>
      <c r="E364" s="9" t="s">
        <v>284</v>
      </c>
      <c r="F364" s="35">
        <v>28.9452</v>
      </c>
    </row>
    <row r="365">
      <c r="A365" s="141" t="s">
        <v>3</v>
      </c>
      <c r="B365" s="142" t="s">
        <v>400</v>
      </c>
      <c r="C365" s="34">
        <v>2016.0</v>
      </c>
      <c r="D365" s="9" t="s">
        <v>6</v>
      </c>
      <c r="E365" s="9" t="s">
        <v>284</v>
      </c>
      <c r="F365" s="35">
        <v>21.5261</v>
      </c>
    </row>
    <row r="366">
      <c r="A366" s="141" t="s">
        <v>4</v>
      </c>
      <c r="B366" s="142" t="s">
        <v>378</v>
      </c>
      <c r="C366" s="34">
        <v>2016.0</v>
      </c>
      <c r="D366" s="9" t="s">
        <v>6</v>
      </c>
      <c r="E366" s="9" t="s">
        <v>284</v>
      </c>
      <c r="F366" s="35">
        <v>22.6327</v>
      </c>
    </row>
    <row r="367">
      <c r="A367" s="142" t="s">
        <v>5</v>
      </c>
      <c r="B367" s="142" t="s">
        <v>384</v>
      </c>
      <c r="C367" s="34">
        <v>2016.0</v>
      </c>
      <c r="D367" s="9" t="s">
        <v>6</v>
      </c>
      <c r="E367" s="9" t="s">
        <v>284</v>
      </c>
      <c r="F367" s="35">
        <v>17.3025</v>
      </c>
    </row>
    <row r="368">
      <c r="A368" s="142" t="s">
        <v>6</v>
      </c>
      <c r="B368" s="142" t="s">
        <v>394</v>
      </c>
      <c r="C368" s="34">
        <v>2016.0</v>
      </c>
      <c r="D368" s="9" t="s">
        <v>6</v>
      </c>
      <c r="E368" s="9" t="s">
        <v>284</v>
      </c>
      <c r="F368" s="35">
        <v>20.4852</v>
      </c>
    </row>
    <row r="369">
      <c r="A369" s="142" t="s">
        <v>7</v>
      </c>
      <c r="B369" s="142" t="s">
        <v>385</v>
      </c>
      <c r="C369" s="34">
        <v>2016.0</v>
      </c>
      <c r="D369" s="9" t="s">
        <v>6</v>
      </c>
      <c r="E369" s="9" t="s">
        <v>284</v>
      </c>
      <c r="F369" s="35">
        <v>19.3265</v>
      </c>
    </row>
    <row r="370">
      <c r="A370" s="142" t="s">
        <v>8</v>
      </c>
      <c r="B370" s="142" t="s">
        <v>405</v>
      </c>
      <c r="C370" s="34">
        <v>2016.0</v>
      </c>
      <c r="D370" s="9" t="s">
        <v>6</v>
      </c>
      <c r="E370" s="9" t="s">
        <v>284</v>
      </c>
      <c r="F370" s="35">
        <v>23.3928</v>
      </c>
    </row>
    <row r="371">
      <c r="A371" s="142" t="s">
        <v>9</v>
      </c>
      <c r="B371" s="142" t="s">
        <v>397</v>
      </c>
      <c r="C371" s="34">
        <v>2016.0</v>
      </c>
      <c r="D371" s="9" t="s">
        <v>6</v>
      </c>
      <c r="E371" s="9" t="s">
        <v>284</v>
      </c>
      <c r="F371" s="35">
        <v>18.4816</v>
      </c>
    </row>
    <row r="372">
      <c r="A372" s="142" t="s">
        <v>10</v>
      </c>
      <c r="B372" s="142" t="s">
        <v>388</v>
      </c>
      <c r="C372" s="34">
        <v>2016.0</v>
      </c>
      <c r="D372" s="9" t="s">
        <v>6</v>
      </c>
      <c r="E372" s="9" t="s">
        <v>284</v>
      </c>
      <c r="F372" s="35">
        <v>26.7486</v>
      </c>
    </row>
    <row r="373">
      <c r="A373" s="142" t="s">
        <v>11</v>
      </c>
      <c r="B373" s="142" t="s">
        <v>402</v>
      </c>
      <c r="C373" s="34">
        <v>2016.0</v>
      </c>
      <c r="D373" s="9" t="s">
        <v>6</v>
      </c>
      <c r="E373" s="9" t="s">
        <v>284</v>
      </c>
      <c r="F373" s="35">
        <v>20.8709</v>
      </c>
    </row>
    <row r="374">
      <c r="A374" s="142" t="s">
        <v>12</v>
      </c>
      <c r="B374" s="142" t="s">
        <v>401</v>
      </c>
      <c r="C374" s="34">
        <v>2016.0</v>
      </c>
      <c r="D374" s="9" t="s">
        <v>6</v>
      </c>
      <c r="E374" s="9" t="s">
        <v>284</v>
      </c>
      <c r="F374" s="35">
        <v>16.0574</v>
      </c>
    </row>
    <row r="375">
      <c r="A375" s="142" t="s">
        <v>13</v>
      </c>
      <c r="B375" s="142" t="s">
        <v>403</v>
      </c>
      <c r="C375" s="34">
        <v>2016.0</v>
      </c>
      <c r="D375" s="9" t="s">
        <v>6</v>
      </c>
      <c r="E375" s="9" t="s">
        <v>284</v>
      </c>
      <c r="F375" s="35">
        <v>21.2074</v>
      </c>
    </row>
    <row r="376">
      <c r="A376" s="142" t="s">
        <v>14</v>
      </c>
      <c r="B376" s="142" t="s">
        <v>395</v>
      </c>
      <c r="C376" s="34">
        <v>2016.0</v>
      </c>
      <c r="D376" s="9" t="s">
        <v>6</v>
      </c>
      <c r="E376" s="9" t="s">
        <v>284</v>
      </c>
      <c r="F376" s="35">
        <v>21.133</v>
      </c>
    </row>
    <row r="377">
      <c r="A377" s="142" t="s">
        <v>15</v>
      </c>
      <c r="B377" s="142" t="s">
        <v>377</v>
      </c>
      <c r="C377" s="34">
        <v>2016.0</v>
      </c>
      <c r="D377" s="9" t="s">
        <v>6</v>
      </c>
      <c r="E377" s="9" t="s">
        <v>284</v>
      </c>
      <c r="F377" s="35">
        <v>26.8503</v>
      </c>
    </row>
    <row r="378">
      <c r="A378" s="142" t="s">
        <v>16</v>
      </c>
      <c r="B378" s="142" t="s">
        <v>382</v>
      </c>
      <c r="C378" s="34">
        <v>2016.0</v>
      </c>
      <c r="D378" s="9" t="s">
        <v>6</v>
      </c>
      <c r="E378" s="9" t="s">
        <v>284</v>
      </c>
      <c r="F378" s="35">
        <v>21.4479</v>
      </c>
    </row>
    <row r="379">
      <c r="A379" s="142" t="s">
        <v>17</v>
      </c>
      <c r="B379" s="142" t="s">
        <v>404</v>
      </c>
      <c r="C379" s="34">
        <v>2016.0</v>
      </c>
      <c r="D379" s="9" t="s">
        <v>6</v>
      </c>
      <c r="E379" s="9" t="s">
        <v>284</v>
      </c>
      <c r="F379" s="35">
        <v>19.694</v>
      </c>
    </row>
    <row r="380">
      <c r="A380" s="142" t="s">
        <v>18</v>
      </c>
      <c r="B380" s="142" t="s">
        <v>383</v>
      </c>
      <c r="C380" s="34">
        <v>2016.0</v>
      </c>
      <c r="D380" s="9" t="s">
        <v>6</v>
      </c>
      <c r="E380" s="9" t="s">
        <v>284</v>
      </c>
      <c r="F380" s="35">
        <v>21.2173</v>
      </c>
    </row>
    <row r="381">
      <c r="A381" s="142" t="s">
        <v>19</v>
      </c>
      <c r="B381" s="142" t="s">
        <v>380</v>
      </c>
      <c r="C381" s="34">
        <v>2016.0</v>
      </c>
      <c r="D381" s="9" t="s">
        <v>6</v>
      </c>
      <c r="E381" s="9" t="s">
        <v>284</v>
      </c>
      <c r="F381" s="35">
        <v>23.3119</v>
      </c>
    </row>
    <row r="382">
      <c r="A382" s="142" t="s">
        <v>20</v>
      </c>
      <c r="B382" s="142" t="s">
        <v>387</v>
      </c>
      <c r="C382" s="34">
        <v>2016.0</v>
      </c>
      <c r="D382" s="9" t="s">
        <v>6</v>
      </c>
      <c r="E382" s="9" t="s">
        <v>284</v>
      </c>
      <c r="F382" s="35">
        <v>20.0593</v>
      </c>
    </row>
    <row r="383">
      <c r="A383" s="142" t="s">
        <v>21</v>
      </c>
      <c r="B383" s="142" t="s">
        <v>393</v>
      </c>
      <c r="C383" s="34">
        <v>2016.0</v>
      </c>
      <c r="D383" s="9" t="s">
        <v>6</v>
      </c>
      <c r="E383" s="9" t="s">
        <v>284</v>
      </c>
      <c r="F383" s="35">
        <v>18.6085</v>
      </c>
    </row>
    <row r="384">
      <c r="A384" s="142" t="s">
        <v>22</v>
      </c>
      <c r="B384" s="142" t="s">
        <v>408</v>
      </c>
      <c r="C384" s="34">
        <v>2016.0</v>
      </c>
      <c r="D384" s="9" t="s">
        <v>6</v>
      </c>
      <c r="E384" s="9" t="s">
        <v>284</v>
      </c>
      <c r="F384" s="35">
        <v>20.8907</v>
      </c>
    </row>
    <row r="385">
      <c r="A385" s="142" t="s">
        <v>23</v>
      </c>
      <c r="B385" s="142" t="s">
        <v>379</v>
      </c>
      <c r="C385" s="34">
        <v>2016.0</v>
      </c>
      <c r="D385" s="9" t="s">
        <v>6</v>
      </c>
      <c r="E385" s="9" t="s">
        <v>284</v>
      </c>
      <c r="F385" s="35">
        <v>27.423</v>
      </c>
    </row>
    <row r="386">
      <c r="A386" s="142" t="s">
        <v>24</v>
      </c>
      <c r="B386" s="142" t="s">
        <v>386</v>
      </c>
      <c r="C386" s="34">
        <v>2016.0</v>
      </c>
      <c r="D386" s="9" t="s">
        <v>6</v>
      </c>
      <c r="E386" s="9" t="s">
        <v>284</v>
      </c>
      <c r="F386" s="35">
        <v>20.6371</v>
      </c>
    </row>
    <row r="387">
      <c r="A387" s="142" t="s">
        <v>25</v>
      </c>
      <c r="B387" s="142" t="s">
        <v>406</v>
      </c>
      <c r="C387" s="34">
        <v>2016.0</v>
      </c>
      <c r="D387" s="9" t="s">
        <v>6</v>
      </c>
      <c r="E387" s="9" t="s">
        <v>284</v>
      </c>
      <c r="F387" s="35">
        <v>20.4017</v>
      </c>
    </row>
    <row r="388">
      <c r="A388" s="142" t="s">
        <v>26</v>
      </c>
      <c r="B388" s="142" t="s">
        <v>392</v>
      </c>
      <c r="C388" s="34">
        <v>2016.0</v>
      </c>
      <c r="D388" s="9" t="s">
        <v>6</v>
      </c>
      <c r="E388" s="9" t="s">
        <v>284</v>
      </c>
      <c r="F388" s="35">
        <v>18.4021</v>
      </c>
    </row>
    <row r="389">
      <c r="A389" s="142" t="s">
        <v>27</v>
      </c>
      <c r="B389" s="142" t="s">
        <v>389</v>
      </c>
      <c r="C389" s="34">
        <v>2016.0</v>
      </c>
      <c r="D389" s="9" t="s">
        <v>6</v>
      </c>
      <c r="E389" s="9" t="s">
        <v>284</v>
      </c>
      <c r="F389" s="35">
        <v>22.0724</v>
      </c>
    </row>
    <row r="390">
      <c r="A390" s="142" t="s">
        <v>28</v>
      </c>
      <c r="B390" s="142" t="s">
        <v>391</v>
      </c>
      <c r="C390" s="34">
        <v>2016.0</v>
      </c>
      <c r="D390" s="9" t="s">
        <v>6</v>
      </c>
      <c r="E390" s="9" t="s">
        <v>284</v>
      </c>
      <c r="F390" s="35">
        <v>18.9929</v>
      </c>
    </row>
    <row r="391">
      <c r="A391" s="142" t="s">
        <v>29</v>
      </c>
      <c r="B391" s="142" t="s">
        <v>396</v>
      </c>
      <c r="C391" s="34">
        <v>2016.0</v>
      </c>
      <c r="D391" s="9" t="s">
        <v>6</v>
      </c>
      <c r="E391" s="9" t="s">
        <v>284</v>
      </c>
      <c r="F391" s="35">
        <v>20.1369</v>
      </c>
    </row>
    <row r="392">
      <c r="A392" s="142" t="s">
        <v>30</v>
      </c>
      <c r="B392" s="142" t="s">
        <v>376</v>
      </c>
      <c r="C392" s="34">
        <v>2016.0</v>
      </c>
      <c r="D392" s="9" t="s">
        <v>6</v>
      </c>
      <c r="E392" s="9" t="s">
        <v>284</v>
      </c>
      <c r="F392" s="35">
        <v>28.2797</v>
      </c>
    </row>
    <row r="393">
      <c r="A393" s="142" t="s">
        <v>31</v>
      </c>
      <c r="B393" s="142" t="s">
        <v>407</v>
      </c>
      <c r="C393" s="34">
        <v>2016.0</v>
      </c>
      <c r="D393" s="9" t="s">
        <v>6</v>
      </c>
      <c r="E393" s="9" t="s">
        <v>284</v>
      </c>
      <c r="F393" s="35">
        <v>20.3247</v>
      </c>
    </row>
    <row r="394">
      <c r="A394" s="142" t="s">
        <v>32</v>
      </c>
      <c r="B394" s="142" t="s">
        <v>381</v>
      </c>
      <c r="C394" s="34">
        <v>2016.0</v>
      </c>
      <c r="D394" s="9" t="s">
        <v>6</v>
      </c>
      <c r="E394" s="9" t="s">
        <v>284</v>
      </c>
      <c r="F394" s="35">
        <v>21.0995</v>
      </c>
    </row>
    <row r="395">
      <c r="A395" s="142" t="s">
        <v>33</v>
      </c>
      <c r="B395" s="142" t="s">
        <v>390</v>
      </c>
      <c r="C395" s="34">
        <v>2016.0</v>
      </c>
      <c r="D395" s="9" t="s">
        <v>6</v>
      </c>
      <c r="E395" s="9" t="s">
        <v>284</v>
      </c>
      <c r="F395" s="35">
        <v>24.993</v>
      </c>
    </row>
    <row r="396">
      <c r="A396" s="142" t="s">
        <v>34</v>
      </c>
      <c r="B396" s="142" t="s">
        <v>398</v>
      </c>
      <c r="C396" s="34">
        <v>2016.0</v>
      </c>
      <c r="D396" s="9" t="s">
        <v>6</v>
      </c>
      <c r="E396" s="9" t="s">
        <v>284</v>
      </c>
      <c r="F396" s="35">
        <v>18.6361</v>
      </c>
    </row>
    <row r="397">
      <c r="A397" s="142" t="s">
        <v>35</v>
      </c>
      <c r="B397" s="142" t="s">
        <v>399</v>
      </c>
      <c r="C397" s="34">
        <v>2016.0</v>
      </c>
      <c r="D397" s="9" t="s">
        <v>6</v>
      </c>
      <c r="E397" s="9" t="s">
        <v>284</v>
      </c>
      <c r="F397" s="35">
        <v>26.6865</v>
      </c>
    </row>
    <row r="398">
      <c r="A398" s="141" t="s">
        <v>3</v>
      </c>
      <c r="B398" s="142" t="s">
        <v>400</v>
      </c>
      <c r="C398" s="34">
        <v>2017.0</v>
      </c>
      <c r="D398" s="9" t="s">
        <v>6</v>
      </c>
      <c r="E398" s="9" t="s">
        <v>284</v>
      </c>
      <c r="F398" s="35">
        <v>20.5556</v>
      </c>
    </row>
    <row r="399">
      <c r="A399" s="141" t="s">
        <v>4</v>
      </c>
      <c r="B399" s="142" t="s">
        <v>378</v>
      </c>
      <c r="C399" s="34">
        <v>2017.0</v>
      </c>
      <c r="D399" s="9" t="s">
        <v>6</v>
      </c>
      <c r="E399" s="9" t="s">
        <v>284</v>
      </c>
      <c r="F399" s="35">
        <v>20.1357</v>
      </c>
    </row>
    <row r="400">
      <c r="A400" s="142" t="s">
        <v>5</v>
      </c>
      <c r="B400" s="142" t="s">
        <v>384</v>
      </c>
      <c r="C400" s="34">
        <v>2017.0</v>
      </c>
      <c r="D400" s="9" t="s">
        <v>6</v>
      </c>
      <c r="E400" s="9" t="s">
        <v>284</v>
      </c>
      <c r="F400" s="35">
        <v>16.8128</v>
      </c>
    </row>
    <row r="401">
      <c r="A401" s="142" t="s">
        <v>6</v>
      </c>
      <c r="B401" s="142" t="s">
        <v>394</v>
      </c>
      <c r="C401" s="34">
        <v>2017.0</v>
      </c>
      <c r="D401" s="9" t="s">
        <v>6</v>
      </c>
      <c r="E401" s="9" t="s">
        <v>284</v>
      </c>
      <c r="F401" s="35">
        <v>15.91</v>
      </c>
    </row>
    <row r="402">
      <c r="A402" s="142" t="s">
        <v>7</v>
      </c>
      <c r="B402" s="142" t="s">
        <v>385</v>
      </c>
      <c r="C402" s="34">
        <v>2017.0</v>
      </c>
      <c r="D402" s="9" t="s">
        <v>6</v>
      </c>
      <c r="E402" s="9" t="s">
        <v>284</v>
      </c>
      <c r="F402" s="35">
        <v>20.8541</v>
      </c>
    </row>
    <row r="403">
      <c r="A403" s="142" t="s">
        <v>8</v>
      </c>
      <c r="B403" s="142" t="s">
        <v>405</v>
      </c>
      <c r="C403" s="34">
        <v>2017.0</v>
      </c>
      <c r="D403" s="9" t="s">
        <v>6</v>
      </c>
      <c r="E403" s="9" t="s">
        <v>284</v>
      </c>
      <c r="F403" s="35">
        <v>21.7177</v>
      </c>
    </row>
    <row r="404">
      <c r="A404" s="142" t="s">
        <v>9</v>
      </c>
      <c r="B404" s="142" t="s">
        <v>397</v>
      </c>
      <c r="C404" s="34">
        <v>2017.0</v>
      </c>
      <c r="D404" s="9" t="s">
        <v>6</v>
      </c>
      <c r="E404" s="9" t="s">
        <v>284</v>
      </c>
      <c r="F404" s="35">
        <v>17.2042</v>
      </c>
    </row>
    <row r="405">
      <c r="A405" s="142" t="s">
        <v>10</v>
      </c>
      <c r="B405" s="142" t="s">
        <v>388</v>
      </c>
      <c r="C405" s="34">
        <v>2017.0</v>
      </c>
      <c r="D405" s="9" t="s">
        <v>6</v>
      </c>
      <c r="E405" s="9" t="s">
        <v>284</v>
      </c>
      <c r="F405" s="35">
        <v>26.962</v>
      </c>
    </row>
    <row r="406">
      <c r="A406" s="142" t="s">
        <v>11</v>
      </c>
      <c r="B406" s="142" t="s">
        <v>402</v>
      </c>
      <c r="C406" s="34">
        <v>2017.0</v>
      </c>
      <c r="D406" s="9" t="s">
        <v>6</v>
      </c>
      <c r="E406" s="9" t="s">
        <v>284</v>
      </c>
      <c r="F406" s="35">
        <v>20.5448</v>
      </c>
    </row>
    <row r="407">
      <c r="A407" s="142" t="s">
        <v>12</v>
      </c>
      <c r="B407" s="142" t="s">
        <v>401</v>
      </c>
      <c r="C407" s="34">
        <v>2017.0</v>
      </c>
      <c r="D407" s="9" t="s">
        <v>6</v>
      </c>
      <c r="E407" s="9" t="s">
        <v>284</v>
      </c>
      <c r="F407" s="35">
        <v>14.9392</v>
      </c>
    </row>
    <row r="408">
      <c r="A408" s="142" t="s">
        <v>13</v>
      </c>
      <c r="B408" s="142" t="s">
        <v>403</v>
      </c>
      <c r="C408" s="34">
        <v>2017.0</v>
      </c>
      <c r="D408" s="9" t="s">
        <v>6</v>
      </c>
      <c r="E408" s="9" t="s">
        <v>284</v>
      </c>
      <c r="F408" s="35">
        <v>21.6032</v>
      </c>
    </row>
    <row r="409">
      <c r="A409" s="142" t="s">
        <v>14</v>
      </c>
      <c r="B409" s="142" t="s">
        <v>395</v>
      </c>
      <c r="C409" s="34">
        <v>2017.0</v>
      </c>
      <c r="D409" s="9" t="s">
        <v>6</v>
      </c>
      <c r="E409" s="9" t="s">
        <v>284</v>
      </c>
      <c r="F409" s="35">
        <v>21.7322</v>
      </c>
    </row>
    <row r="410">
      <c r="A410" s="142" t="s">
        <v>15</v>
      </c>
      <c r="B410" s="142" t="s">
        <v>377</v>
      </c>
      <c r="C410" s="34">
        <v>2017.0</v>
      </c>
      <c r="D410" s="9" t="s">
        <v>6</v>
      </c>
      <c r="E410" s="9" t="s">
        <v>284</v>
      </c>
      <c r="F410" s="35">
        <v>25.9515</v>
      </c>
    </row>
    <row r="411">
      <c r="A411" s="142" t="s">
        <v>16</v>
      </c>
      <c r="B411" s="142" t="s">
        <v>382</v>
      </c>
      <c r="C411" s="34">
        <v>2017.0</v>
      </c>
      <c r="D411" s="9" t="s">
        <v>6</v>
      </c>
      <c r="E411" s="9" t="s">
        <v>284</v>
      </c>
      <c r="F411" s="35">
        <v>23.4306</v>
      </c>
    </row>
    <row r="412">
      <c r="A412" s="142" t="s">
        <v>17</v>
      </c>
      <c r="B412" s="142" t="s">
        <v>404</v>
      </c>
      <c r="C412" s="34">
        <v>2017.0</v>
      </c>
      <c r="D412" s="9" t="s">
        <v>6</v>
      </c>
      <c r="E412" s="9" t="s">
        <v>284</v>
      </c>
      <c r="F412" s="35">
        <v>18.0538</v>
      </c>
    </row>
    <row r="413">
      <c r="A413" s="142" t="s">
        <v>18</v>
      </c>
      <c r="B413" s="142" t="s">
        <v>383</v>
      </c>
      <c r="C413" s="34">
        <v>2017.0</v>
      </c>
      <c r="D413" s="9" t="s">
        <v>6</v>
      </c>
      <c r="E413" s="9" t="s">
        <v>284</v>
      </c>
      <c r="F413" s="35">
        <v>19.4806</v>
      </c>
    </row>
    <row r="414">
      <c r="A414" s="142" t="s">
        <v>19</v>
      </c>
      <c r="B414" s="142" t="s">
        <v>380</v>
      </c>
      <c r="C414" s="34">
        <v>2017.0</v>
      </c>
      <c r="D414" s="9" t="s">
        <v>6</v>
      </c>
      <c r="E414" s="9" t="s">
        <v>284</v>
      </c>
      <c r="F414" s="35">
        <v>22.711</v>
      </c>
    </row>
    <row r="415">
      <c r="A415" s="142" t="s">
        <v>20</v>
      </c>
      <c r="B415" s="142" t="s">
        <v>387</v>
      </c>
      <c r="C415" s="34">
        <v>2017.0</v>
      </c>
      <c r="D415" s="9" t="s">
        <v>6</v>
      </c>
      <c r="E415" s="9" t="s">
        <v>284</v>
      </c>
      <c r="F415" s="35">
        <v>21.4257</v>
      </c>
    </row>
    <row r="416">
      <c r="A416" s="142" t="s">
        <v>21</v>
      </c>
      <c r="B416" s="142" t="s">
        <v>393</v>
      </c>
      <c r="C416" s="34">
        <v>2017.0</v>
      </c>
      <c r="D416" s="9" t="s">
        <v>6</v>
      </c>
      <c r="E416" s="9" t="s">
        <v>284</v>
      </c>
      <c r="F416" s="35">
        <v>16.3025</v>
      </c>
    </row>
    <row r="417">
      <c r="A417" s="142" t="s">
        <v>22</v>
      </c>
      <c r="B417" s="142" t="s">
        <v>408</v>
      </c>
      <c r="C417" s="34">
        <v>2017.0</v>
      </c>
      <c r="D417" s="9" t="s">
        <v>6</v>
      </c>
      <c r="E417" s="9" t="s">
        <v>284</v>
      </c>
      <c r="F417" s="35">
        <v>19.5445</v>
      </c>
    </row>
    <row r="418">
      <c r="A418" s="142" t="s">
        <v>23</v>
      </c>
      <c r="B418" s="142" t="s">
        <v>379</v>
      </c>
      <c r="C418" s="34">
        <v>2017.0</v>
      </c>
      <c r="D418" s="9" t="s">
        <v>6</v>
      </c>
      <c r="E418" s="9" t="s">
        <v>284</v>
      </c>
      <c r="F418" s="35">
        <v>25.3007</v>
      </c>
    </row>
    <row r="419">
      <c r="A419" s="142" t="s">
        <v>24</v>
      </c>
      <c r="B419" s="142" t="s">
        <v>386</v>
      </c>
      <c r="C419" s="34">
        <v>2017.0</v>
      </c>
      <c r="D419" s="9" t="s">
        <v>6</v>
      </c>
      <c r="E419" s="9" t="s">
        <v>284</v>
      </c>
      <c r="F419" s="35">
        <v>18.7862</v>
      </c>
    </row>
    <row r="420">
      <c r="A420" s="142" t="s">
        <v>25</v>
      </c>
      <c r="B420" s="142" t="s">
        <v>406</v>
      </c>
      <c r="C420" s="34">
        <v>2017.0</v>
      </c>
      <c r="D420" s="9" t="s">
        <v>6</v>
      </c>
      <c r="E420" s="9" t="s">
        <v>284</v>
      </c>
      <c r="F420" s="35">
        <v>20.1494</v>
      </c>
    </row>
    <row r="421">
      <c r="A421" s="142" t="s">
        <v>26</v>
      </c>
      <c r="B421" s="142" t="s">
        <v>392</v>
      </c>
      <c r="C421" s="34">
        <v>2017.0</v>
      </c>
      <c r="D421" s="9" t="s">
        <v>6</v>
      </c>
      <c r="E421" s="9" t="s">
        <v>284</v>
      </c>
      <c r="F421" s="35">
        <v>19.1712</v>
      </c>
    </row>
    <row r="422">
      <c r="A422" s="142" t="s">
        <v>27</v>
      </c>
      <c r="B422" s="142" t="s">
        <v>389</v>
      </c>
      <c r="C422" s="34">
        <v>2017.0</v>
      </c>
      <c r="D422" s="9" t="s">
        <v>6</v>
      </c>
      <c r="E422" s="9" t="s">
        <v>284</v>
      </c>
      <c r="F422" s="35">
        <v>22.6188</v>
      </c>
    </row>
    <row r="423">
      <c r="A423" s="142" t="s">
        <v>28</v>
      </c>
      <c r="B423" s="142" t="s">
        <v>391</v>
      </c>
      <c r="C423" s="34">
        <v>2017.0</v>
      </c>
      <c r="D423" s="9" t="s">
        <v>6</v>
      </c>
      <c r="E423" s="9" t="s">
        <v>284</v>
      </c>
      <c r="F423" s="35">
        <v>16.5396</v>
      </c>
    </row>
    <row r="424">
      <c r="A424" s="142" t="s">
        <v>29</v>
      </c>
      <c r="B424" s="142" t="s">
        <v>396</v>
      </c>
      <c r="C424" s="34">
        <v>2017.0</v>
      </c>
      <c r="D424" s="9" t="s">
        <v>6</v>
      </c>
      <c r="E424" s="9" t="s">
        <v>284</v>
      </c>
      <c r="F424" s="35">
        <v>17.6323</v>
      </c>
    </row>
    <row r="425">
      <c r="A425" s="142" t="s">
        <v>30</v>
      </c>
      <c r="B425" s="142" t="s">
        <v>376</v>
      </c>
      <c r="C425" s="34">
        <v>2017.0</v>
      </c>
      <c r="D425" s="9" t="s">
        <v>6</v>
      </c>
      <c r="E425" s="9" t="s">
        <v>284</v>
      </c>
      <c r="F425" s="35">
        <v>27.4177</v>
      </c>
    </row>
    <row r="426">
      <c r="A426" s="142" t="s">
        <v>31</v>
      </c>
      <c r="B426" s="142" t="s">
        <v>407</v>
      </c>
      <c r="C426" s="34">
        <v>2017.0</v>
      </c>
      <c r="D426" s="9" t="s">
        <v>6</v>
      </c>
      <c r="E426" s="9" t="s">
        <v>284</v>
      </c>
      <c r="F426" s="35">
        <v>19.9381</v>
      </c>
    </row>
    <row r="427">
      <c r="A427" s="142" t="s">
        <v>32</v>
      </c>
      <c r="B427" s="142" t="s">
        <v>381</v>
      </c>
      <c r="C427" s="34">
        <v>2017.0</v>
      </c>
      <c r="D427" s="9" t="s">
        <v>6</v>
      </c>
      <c r="E427" s="9" t="s">
        <v>284</v>
      </c>
      <c r="F427" s="35">
        <v>19.693</v>
      </c>
    </row>
    <row r="428">
      <c r="A428" s="142" t="s">
        <v>33</v>
      </c>
      <c r="B428" s="142" t="s">
        <v>390</v>
      </c>
      <c r="C428" s="34">
        <v>2017.0</v>
      </c>
      <c r="D428" s="9" t="s">
        <v>6</v>
      </c>
      <c r="E428" s="9" t="s">
        <v>284</v>
      </c>
      <c r="F428" s="35">
        <v>24.3638</v>
      </c>
    </row>
    <row r="429">
      <c r="A429" s="142" t="s">
        <v>34</v>
      </c>
      <c r="B429" s="142" t="s">
        <v>398</v>
      </c>
      <c r="C429" s="34">
        <v>2017.0</v>
      </c>
      <c r="D429" s="9" t="s">
        <v>6</v>
      </c>
      <c r="E429" s="9" t="s">
        <v>284</v>
      </c>
      <c r="F429" s="35">
        <v>16.6117</v>
      </c>
    </row>
    <row r="430">
      <c r="A430" s="142" t="s">
        <v>35</v>
      </c>
      <c r="B430" s="142" t="s">
        <v>399</v>
      </c>
      <c r="C430" s="34">
        <v>2017.0</v>
      </c>
      <c r="D430" s="9" t="s">
        <v>6</v>
      </c>
      <c r="E430" s="9" t="s">
        <v>284</v>
      </c>
      <c r="F430" s="35">
        <v>24.2875</v>
      </c>
    </row>
    <row r="431">
      <c r="A431" s="49" t="s">
        <v>3</v>
      </c>
      <c r="B431" s="23" t="s">
        <v>400</v>
      </c>
      <c r="C431" s="34">
        <v>2018.0</v>
      </c>
      <c r="D431" s="9" t="s">
        <v>6</v>
      </c>
      <c r="E431" s="9" t="s">
        <v>284</v>
      </c>
      <c r="F431" s="35">
        <v>20.1526</v>
      </c>
    </row>
    <row r="432">
      <c r="A432" s="49" t="s">
        <v>4</v>
      </c>
      <c r="B432" s="23" t="s">
        <v>378</v>
      </c>
      <c r="C432" s="34">
        <v>2018.0</v>
      </c>
      <c r="D432" s="9" t="s">
        <v>6</v>
      </c>
      <c r="E432" s="9" t="s">
        <v>284</v>
      </c>
      <c r="F432" s="35">
        <v>19.8922</v>
      </c>
    </row>
    <row r="433">
      <c r="A433" s="23" t="s">
        <v>5</v>
      </c>
      <c r="B433" s="23" t="s">
        <v>384</v>
      </c>
      <c r="C433" s="34">
        <v>2018.0</v>
      </c>
      <c r="D433" s="9" t="s">
        <v>6</v>
      </c>
      <c r="E433" s="9" t="s">
        <v>284</v>
      </c>
      <c r="F433" s="35">
        <v>17.5809</v>
      </c>
    </row>
    <row r="434">
      <c r="A434" s="23" t="s">
        <v>6</v>
      </c>
      <c r="B434" s="23" t="s">
        <v>394</v>
      </c>
      <c r="C434" s="34">
        <v>2018.0</v>
      </c>
      <c r="D434" s="9" t="s">
        <v>6</v>
      </c>
      <c r="E434" s="9" t="s">
        <v>284</v>
      </c>
      <c r="F434" s="35">
        <v>16.6788</v>
      </c>
    </row>
    <row r="435">
      <c r="A435" s="23" t="s">
        <v>7</v>
      </c>
      <c r="B435" s="23" t="s">
        <v>385</v>
      </c>
      <c r="C435" s="34">
        <v>2018.0</v>
      </c>
      <c r="D435" s="9" t="s">
        <v>6</v>
      </c>
      <c r="E435" s="9" t="s">
        <v>284</v>
      </c>
      <c r="F435" s="35">
        <v>18.6408</v>
      </c>
    </row>
    <row r="436">
      <c r="A436" s="23" t="s">
        <v>8</v>
      </c>
      <c r="B436" s="23" t="s">
        <v>405</v>
      </c>
      <c r="C436" s="34">
        <v>2018.0</v>
      </c>
      <c r="D436" s="9" t="s">
        <v>6</v>
      </c>
      <c r="E436" s="9" t="s">
        <v>284</v>
      </c>
      <c r="F436" s="35">
        <v>20.5651</v>
      </c>
    </row>
    <row r="437">
      <c r="A437" s="23" t="s">
        <v>9</v>
      </c>
      <c r="B437" s="23" t="s">
        <v>397</v>
      </c>
      <c r="C437" s="34">
        <v>2018.0</v>
      </c>
      <c r="D437" s="9" t="s">
        <v>6</v>
      </c>
      <c r="E437" s="9" t="s">
        <v>284</v>
      </c>
      <c r="F437" s="35">
        <v>15.0851</v>
      </c>
    </row>
    <row r="438">
      <c r="A438" s="23" t="s">
        <v>10</v>
      </c>
      <c r="B438" s="23" t="s">
        <v>388</v>
      </c>
      <c r="C438" s="34">
        <v>2018.0</v>
      </c>
      <c r="D438" s="9" t="s">
        <v>6</v>
      </c>
      <c r="E438" s="9" t="s">
        <v>284</v>
      </c>
      <c r="F438" s="35">
        <v>27.6661</v>
      </c>
    </row>
    <row r="439">
      <c r="A439" s="23" t="s">
        <v>11</v>
      </c>
      <c r="B439" s="23" t="s">
        <v>402</v>
      </c>
      <c r="C439" s="34">
        <v>2018.0</v>
      </c>
      <c r="D439" s="9" t="s">
        <v>6</v>
      </c>
      <c r="E439" s="9" t="s">
        <v>284</v>
      </c>
      <c r="F439" s="35">
        <v>16.9839</v>
      </c>
    </row>
    <row r="440">
      <c r="A440" s="23" t="s">
        <v>12</v>
      </c>
      <c r="B440" s="23" t="s">
        <v>401</v>
      </c>
      <c r="C440" s="34">
        <v>2018.0</v>
      </c>
      <c r="D440" s="9" t="s">
        <v>6</v>
      </c>
      <c r="E440" s="9" t="s">
        <v>284</v>
      </c>
      <c r="F440" s="35">
        <v>12.5186</v>
      </c>
    </row>
    <row r="441">
      <c r="A441" s="23" t="s">
        <v>13</v>
      </c>
      <c r="B441" s="23" t="s">
        <v>403</v>
      </c>
      <c r="C441" s="34">
        <v>2018.0</v>
      </c>
      <c r="D441" s="9" t="s">
        <v>6</v>
      </c>
      <c r="E441" s="9" t="s">
        <v>284</v>
      </c>
      <c r="F441" s="35">
        <v>23.273</v>
      </c>
    </row>
    <row r="442">
      <c r="A442" s="23" t="s">
        <v>14</v>
      </c>
      <c r="B442" s="23" t="s">
        <v>395</v>
      </c>
      <c r="C442" s="34">
        <v>2018.0</v>
      </c>
      <c r="D442" s="9" t="s">
        <v>6</v>
      </c>
      <c r="E442" s="9" t="s">
        <v>284</v>
      </c>
      <c r="F442" s="35">
        <v>22.7494</v>
      </c>
    </row>
    <row r="443">
      <c r="A443" s="23" t="s">
        <v>15</v>
      </c>
      <c r="B443" s="23" t="s">
        <v>377</v>
      </c>
      <c r="C443" s="34">
        <v>2018.0</v>
      </c>
      <c r="D443" s="9" t="s">
        <v>6</v>
      </c>
      <c r="E443" s="9" t="s">
        <v>284</v>
      </c>
      <c r="F443" s="35">
        <v>28.9961</v>
      </c>
    </row>
    <row r="444">
      <c r="A444" s="23" t="s">
        <v>16</v>
      </c>
      <c r="B444" s="23" t="s">
        <v>382</v>
      </c>
      <c r="C444" s="34">
        <v>2018.0</v>
      </c>
      <c r="D444" s="9" t="s">
        <v>6</v>
      </c>
      <c r="E444" s="9" t="s">
        <v>284</v>
      </c>
      <c r="F444" s="35">
        <v>23.8241</v>
      </c>
    </row>
    <row r="445">
      <c r="A445" s="23" t="s">
        <v>17</v>
      </c>
      <c r="B445" s="23" t="s">
        <v>404</v>
      </c>
      <c r="C445" s="34">
        <v>2018.0</v>
      </c>
      <c r="D445" s="9" t="s">
        <v>6</v>
      </c>
      <c r="E445" s="9" t="s">
        <v>284</v>
      </c>
      <c r="F445" s="35">
        <v>17.3316</v>
      </c>
    </row>
    <row r="446">
      <c r="A446" s="23" t="s">
        <v>18</v>
      </c>
      <c r="B446" s="23" t="s">
        <v>383</v>
      </c>
      <c r="C446" s="34">
        <v>2018.0</v>
      </c>
      <c r="D446" s="9" t="s">
        <v>6</v>
      </c>
      <c r="E446" s="9" t="s">
        <v>284</v>
      </c>
      <c r="F446" s="35">
        <v>18.4524</v>
      </c>
    </row>
    <row r="447">
      <c r="A447" s="23" t="s">
        <v>19</v>
      </c>
      <c r="B447" s="23" t="s">
        <v>380</v>
      </c>
      <c r="C447" s="34">
        <v>2018.0</v>
      </c>
      <c r="D447" s="9" t="s">
        <v>6</v>
      </c>
      <c r="E447" s="9" t="s">
        <v>284</v>
      </c>
      <c r="F447" s="35">
        <v>22.7959</v>
      </c>
    </row>
    <row r="448">
      <c r="A448" s="23" t="s">
        <v>20</v>
      </c>
      <c r="B448" s="23" t="s">
        <v>387</v>
      </c>
      <c r="C448" s="34">
        <v>2018.0</v>
      </c>
      <c r="D448" s="9" t="s">
        <v>6</v>
      </c>
      <c r="E448" s="9" t="s">
        <v>284</v>
      </c>
      <c r="F448" s="35">
        <v>20.2905</v>
      </c>
    </row>
    <row r="449">
      <c r="A449" s="23" t="s">
        <v>21</v>
      </c>
      <c r="B449" s="23" t="s">
        <v>393</v>
      </c>
      <c r="C449" s="34">
        <v>2018.0</v>
      </c>
      <c r="D449" s="9" t="s">
        <v>6</v>
      </c>
      <c r="E449" s="9" t="s">
        <v>284</v>
      </c>
      <c r="F449" s="35">
        <v>18.2103</v>
      </c>
    </row>
    <row r="450">
      <c r="A450" s="23" t="s">
        <v>22</v>
      </c>
      <c r="B450" s="23" t="s">
        <v>408</v>
      </c>
      <c r="C450" s="34">
        <v>2018.0</v>
      </c>
      <c r="D450" s="9" t="s">
        <v>6</v>
      </c>
      <c r="E450" s="9" t="s">
        <v>284</v>
      </c>
      <c r="F450" s="35">
        <v>17.1169</v>
      </c>
    </row>
    <row r="451">
      <c r="A451" s="23" t="s">
        <v>23</v>
      </c>
      <c r="B451" s="23" t="s">
        <v>379</v>
      </c>
      <c r="C451" s="34">
        <v>2018.0</v>
      </c>
      <c r="D451" s="9" t="s">
        <v>6</v>
      </c>
      <c r="E451" s="9" t="s">
        <v>284</v>
      </c>
      <c r="F451" s="35">
        <v>25.8098</v>
      </c>
    </row>
    <row r="452">
      <c r="A452" s="23" t="s">
        <v>24</v>
      </c>
      <c r="B452" s="23" t="s">
        <v>386</v>
      </c>
      <c r="C452" s="34">
        <v>2018.0</v>
      </c>
      <c r="D452" s="9" t="s">
        <v>6</v>
      </c>
      <c r="E452" s="9" t="s">
        <v>284</v>
      </c>
      <c r="F452" s="35">
        <v>19.4099</v>
      </c>
    </row>
    <row r="453">
      <c r="A453" s="23" t="s">
        <v>25</v>
      </c>
      <c r="B453" s="23" t="s">
        <v>406</v>
      </c>
      <c r="C453" s="34">
        <v>2018.0</v>
      </c>
      <c r="D453" s="9" t="s">
        <v>6</v>
      </c>
      <c r="E453" s="9" t="s">
        <v>284</v>
      </c>
      <c r="F453" s="35">
        <v>17.3482</v>
      </c>
    </row>
    <row r="454">
      <c r="A454" s="23" t="s">
        <v>26</v>
      </c>
      <c r="B454" s="23" t="s">
        <v>392</v>
      </c>
      <c r="C454" s="34">
        <v>2018.0</v>
      </c>
      <c r="D454" s="9" t="s">
        <v>6</v>
      </c>
      <c r="E454" s="9" t="s">
        <v>284</v>
      </c>
      <c r="F454" s="35">
        <v>19.5726</v>
      </c>
    </row>
    <row r="455">
      <c r="A455" s="23" t="s">
        <v>27</v>
      </c>
      <c r="B455" s="23" t="s">
        <v>389</v>
      </c>
      <c r="C455" s="34">
        <v>2018.0</v>
      </c>
      <c r="D455" s="9" t="s">
        <v>6</v>
      </c>
      <c r="E455" s="9" t="s">
        <v>284</v>
      </c>
      <c r="F455" s="35">
        <v>24.5056</v>
      </c>
    </row>
    <row r="456">
      <c r="A456" s="23" t="s">
        <v>28</v>
      </c>
      <c r="B456" s="23" t="s">
        <v>391</v>
      </c>
      <c r="C456" s="34">
        <v>2018.0</v>
      </c>
      <c r="D456" s="9" t="s">
        <v>6</v>
      </c>
      <c r="E456" s="9" t="s">
        <v>284</v>
      </c>
      <c r="F456" s="35">
        <v>14.0612</v>
      </c>
    </row>
    <row r="457">
      <c r="A457" s="23" t="s">
        <v>29</v>
      </c>
      <c r="B457" s="23" t="s">
        <v>396</v>
      </c>
      <c r="C457" s="34">
        <v>2018.0</v>
      </c>
      <c r="D457" s="9" t="s">
        <v>6</v>
      </c>
      <c r="E457" s="9" t="s">
        <v>284</v>
      </c>
      <c r="F457" s="35">
        <v>16.742</v>
      </c>
    </row>
    <row r="458">
      <c r="A458" s="23" t="s">
        <v>30</v>
      </c>
      <c r="B458" s="23" t="s">
        <v>376</v>
      </c>
      <c r="C458" s="34">
        <v>2018.0</v>
      </c>
      <c r="D458" s="9" t="s">
        <v>6</v>
      </c>
      <c r="E458" s="9" t="s">
        <v>284</v>
      </c>
      <c r="F458" s="35">
        <v>26.6224</v>
      </c>
    </row>
    <row r="459">
      <c r="A459" s="23" t="s">
        <v>31</v>
      </c>
      <c r="B459" s="23" t="s">
        <v>407</v>
      </c>
      <c r="C459" s="34">
        <v>2018.0</v>
      </c>
      <c r="D459" s="9" t="s">
        <v>6</v>
      </c>
      <c r="E459" s="9" t="s">
        <v>284</v>
      </c>
      <c r="F459" s="35">
        <v>21.66</v>
      </c>
    </row>
    <row r="460">
      <c r="A460" s="23" t="s">
        <v>32</v>
      </c>
      <c r="B460" s="23" t="s">
        <v>381</v>
      </c>
      <c r="C460" s="34">
        <v>2018.0</v>
      </c>
      <c r="D460" s="9" t="s">
        <v>6</v>
      </c>
      <c r="E460" s="9" t="s">
        <v>284</v>
      </c>
      <c r="F460" s="35">
        <v>19.0454</v>
      </c>
    </row>
    <row r="461">
      <c r="A461" s="23" t="s">
        <v>33</v>
      </c>
      <c r="B461" s="23" t="s">
        <v>390</v>
      </c>
      <c r="C461" s="34">
        <v>2018.0</v>
      </c>
      <c r="D461" s="9" t="s">
        <v>6</v>
      </c>
      <c r="E461" s="9" t="s">
        <v>284</v>
      </c>
      <c r="F461" s="35">
        <v>24.2274</v>
      </c>
    </row>
    <row r="462">
      <c r="A462" s="23" t="s">
        <v>34</v>
      </c>
      <c r="B462" s="23" t="s">
        <v>398</v>
      </c>
      <c r="C462" s="34">
        <v>2018.0</v>
      </c>
      <c r="D462" s="9" t="s">
        <v>6</v>
      </c>
      <c r="E462" s="9" t="s">
        <v>284</v>
      </c>
      <c r="F462" s="35">
        <v>17.6267</v>
      </c>
    </row>
    <row r="463">
      <c r="A463" s="23" t="s">
        <v>35</v>
      </c>
      <c r="B463" s="23" t="s">
        <v>399</v>
      </c>
      <c r="C463" s="34">
        <v>2018.0</v>
      </c>
      <c r="D463" s="9" t="s">
        <v>6</v>
      </c>
      <c r="E463" s="9" t="s">
        <v>284</v>
      </c>
      <c r="F463" s="35">
        <v>24.5657</v>
      </c>
    </row>
    <row r="464">
      <c r="A464" s="141" t="s">
        <v>3</v>
      </c>
      <c r="B464" s="142" t="s">
        <v>400</v>
      </c>
      <c r="C464" s="34">
        <v>2019.0</v>
      </c>
      <c r="D464" s="9" t="s">
        <v>6</v>
      </c>
      <c r="E464" s="9" t="s">
        <v>284</v>
      </c>
      <c r="F464" s="35">
        <v>20.1828</v>
      </c>
    </row>
    <row r="465">
      <c r="A465" s="141" t="s">
        <v>4</v>
      </c>
      <c r="B465" s="142" t="s">
        <v>378</v>
      </c>
      <c r="C465" s="34">
        <v>2019.0</v>
      </c>
      <c r="D465" s="9" t="s">
        <v>6</v>
      </c>
      <c r="E465" s="9" t="s">
        <v>284</v>
      </c>
      <c r="F465" s="35">
        <v>19.6637</v>
      </c>
    </row>
    <row r="466">
      <c r="A466" s="142" t="s">
        <v>5</v>
      </c>
      <c r="B466" s="142" t="s">
        <v>384</v>
      </c>
      <c r="C466" s="34">
        <v>2019.0</v>
      </c>
      <c r="D466" s="9" t="s">
        <v>6</v>
      </c>
      <c r="E466" s="9" t="s">
        <v>284</v>
      </c>
      <c r="F466" s="35">
        <v>15.7504</v>
      </c>
    </row>
    <row r="467">
      <c r="A467" s="142" t="s">
        <v>6</v>
      </c>
      <c r="B467" s="142" t="s">
        <v>394</v>
      </c>
      <c r="C467" s="34">
        <v>2019.0</v>
      </c>
      <c r="D467" s="9" t="s">
        <v>6</v>
      </c>
      <c r="E467" s="9" t="s">
        <v>284</v>
      </c>
      <c r="F467" s="35">
        <v>16.9987</v>
      </c>
    </row>
    <row r="468">
      <c r="A468" s="142" t="s">
        <v>7</v>
      </c>
      <c r="B468" s="142" t="s">
        <v>385</v>
      </c>
      <c r="C468" s="34">
        <v>2019.0</v>
      </c>
      <c r="D468" s="9" t="s">
        <v>6</v>
      </c>
      <c r="E468" s="9" t="s">
        <v>284</v>
      </c>
      <c r="F468" s="35">
        <v>20.823</v>
      </c>
    </row>
    <row r="469">
      <c r="A469" s="142" t="s">
        <v>8</v>
      </c>
      <c r="B469" s="142" t="s">
        <v>405</v>
      </c>
      <c r="C469" s="34">
        <v>2019.0</v>
      </c>
      <c r="D469" s="9" t="s">
        <v>6</v>
      </c>
      <c r="E469" s="9" t="s">
        <v>284</v>
      </c>
      <c r="F469" s="35">
        <v>18.5284</v>
      </c>
    </row>
    <row r="470">
      <c r="A470" s="142" t="s">
        <v>9</v>
      </c>
      <c r="B470" s="142" t="s">
        <v>397</v>
      </c>
      <c r="C470" s="34">
        <v>2019.0</v>
      </c>
      <c r="D470" s="9" t="s">
        <v>6</v>
      </c>
      <c r="E470" s="9" t="s">
        <v>284</v>
      </c>
      <c r="F470" s="35">
        <v>17.5503</v>
      </c>
    </row>
    <row r="471">
      <c r="A471" s="142" t="s">
        <v>10</v>
      </c>
      <c r="B471" s="142" t="s">
        <v>388</v>
      </c>
      <c r="C471" s="34">
        <v>2019.0</v>
      </c>
      <c r="D471" s="9" t="s">
        <v>6</v>
      </c>
      <c r="E471" s="9" t="s">
        <v>284</v>
      </c>
      <c r="F471" s="35">
        <v>28.7924</v>
      </c>
    </row>
    <row r="472">
      <c r="A472" s="142" t="s">
        <v>11</v>
      </c>
      <c r="B472" s="142" t="s">
        <v>402</v>
      </c>
      <c r="C472" s="34">
        <v>2019.0</v>
      </c>
      <c r="D472" s="9" t="s">
        <v>6</v>
      </c>
      <c r="E472" s="9" t="s">
        <v>284</v>
      </c>
      <c r="F472" s="35">
        <v>19.482</v>
      </c>
    </row>
    <row r="473">
      <c r="A473" s="142" t="s">
        <v>12</v>
      </c>
      <c r="B473" s="142" t="s">
        <v>401</v>
      </c>
      <c r="C473" s="34">
        <v>2019.0</v>
      </c>
      <c r="D473" s="9" t="s">
        <v>6</v>
      </c>
      <c r="E473" s="9" t="s">
        <v>284</v>
      </c>
      <c r="F473" s="35">
        <v>16.0098</v>
      </c>
    </row>
    <row r="474">
      <c r="A474" s="142" t="s">
        <v>13</v>
      </c>
      <c r="B474" s="142" t="s">
        <v>403</v>
      </c>
      <c r="C474" s="34">
        <v>2019.0</v>
      </c>
      <c r="D474" s="9" t="s">
        <v>6</v>
      </c>
      <c r="E474" s="9" t="s">
        <v>284</v>
      </c>
      <c r="F474" s="35">
        <v>20.5691</v>
      </c>
    </row>
    <row r="475">
      <c r="A475" s="142" t="s">
        <v>14</v>
      </c>
      <c r="B475" s="142" t="s">
        <v>395</v>
      </c>
      <c r="C475" s="34">
        <v>2019.0</v>
      </c>
      <c r="D475" s="9" t="s">
        <v>6</v>
      </c>
      <c r="E475" s="9" t="s">
        <v>284</v>
      </c>
      <c r="F475" s="35">
        <v>24.6861</v>
      </c>
    </row>
    <row r="476">
      <c r="A476" s="142" t="s">
        <v>15</v>
      </c>
      <c r="B476" s="142" t="s">
        <v>377</v>
      </c>
      <c r="C476" s="34">
        <v>2019.0</v>
      </c>
      <c r="D476" s="9" t="s">
        <v>6</v>
      </c>
      <c r="E476" s="9" t="s">
        <v>284</v>
      </c>
      <c r="F476" s="35">
        <v>26.5129</v>
      </c>
    </row>
    <row r="477">
      <c r="A477" s="142" t="s">
        <v>16</v>
      </c>
      <c r="B477" s="142" t="s">
        <v>382</v>
      </c>
      <c r="C477" s="34">
        <v>2019.0</v>
      </c>
      <c r="D477" s="9" t="s">
        <v>6</v>
      </c>
      <c r="E477" s="9" t="s">
        <v>284</v>
      </c>
      <c r="F477" s="35">
        <v>19.7768</v>
      </c>
    </row>
    <row r="478">
      <c r="A478" s="142" t="s">
        <v>17</v>
      </c>
      <c r="B478" s="142" t="s">
        <v>404</v>
      </c>
      <c r="C478" s="34">
        <v>2019.0</v>
      </c>
      <c r="D478" s="9" t="s">
        <v>6</v>
      </c>
      <c r="E478" s="9" t="s">
        <v>284</v>
      </c>
      <c r="F478" s="35">
        <v>16.9248</v>
      </c>
    </row>
    <row r="479">
      <c r="A479" s="142" t="s">
        <v>18</v>
      </c>
      <c r="B479" s="142" t="s">
        <v>383</v>
      </c>
      <c r="C479" s="34">
        <v>2019.0</v>
      </c>
      <c r="D479" s="9" t="s">
        <v>6</v>
      </c>
      <c r="E479" s="9" t="s">
        <v>284</v>
      </c>
      <c r="F479" s="35">
        <v>17.484</v>
      </c>
    </row>
    <row r="480">
      <c r="A480" s="142" t="s">
        <v>19</v>
      </c>
      <c r="B480" s="142" t="s">
        <v>380</v>
      </c>
      <c r="C480" s="34">
        <v>2019.0</v>
      </c>
      <c r="D480" s="9" t="s">
        <v>6</v>
      </c>
      <c r="E480" s="9" t="s">
        <v>284</v>
      </c>
      <c r="F480" s="35">
        <v>21.8415</v>
      </c>
    </row>
    <row r="481">
      <c r="A481" s="142" t="s">
        <v>20</v>
      </c>
      <c r="B481" s="142" t="s">
        <v>387</v>
      </c>
      <c r="C481" s="34">
        <v>2019.0</v>
      </c>
      <c r="D481" s="9" t="s">
        <v>6</v>
      </c>
      <c r="E481" s="9" t="s">
        <v>284</v>
      </c>
      <c r="F481" s="35">
        <v>17.1051</v>
      </c>
    </row>
    <row r="482">
      <c r="A482" s="142" t="s">
        <v>21</v>
      </c>
      <c r="B482" s="142" t="s">
        <v>393</v>
      </c>
      <c r="C482" s="34">
        <v>2019.0</v>
      </c>
      <c r="D482" s="9" t="s">
        <v>6</v>
      </c>
      <c r="E482" s="9" t="s">
        <v>284</v>
      </c>
      <c r="F482" s="35">
        <v>16.5722</v>
      </c>
    </row>
    <row r="483">
      <c r="A483" s="142" t="s">
        <v>22</v>
      </c>
      <c r="B483" s="142" t="s">
        <v>408</v>
      </c>
      <c r="C483" s="34">
        <v>2019.0</v>
      </c>
      <c r="D483" s="9" t="s">
        <v>6</v>
      </c>
      <c r="E483" s="9" t="s">
        <v>284</v>
      </c>
      <c r="F483" s="35">
        <v>17.4401</v>
      </c>
    </row>
    <row r="484">
      <c r="A484" s="142" t="s">
        <v>23</v>
      </c>
      <c r="B484" s="142" t="s">
        <v>379</v>
      </c>
      <c r="C484" s="34">
        <v>2019.0</v>
      </c>
      <c r="D484" s="9" t="s">
        <v>6</v>
      </c>
      <c r="E484" s="9" t="s">
        <v>284</v>
      </c>
      <c r="F484" s="35">
        <v>24.1966</v>
      </c>
    </row>
    <row r="485">
      <c r="A485" s="142" t="s">
        <v>24</v>
      </c>
      <c r="B485" s="142" t="s">
        <v>386</v>
      </c>
      <c r="C485" s="34">
        <v>2019.0</v>
      </c>
      <c r="D485" s="9" t="s">
        <v>6</v>
      </c>
      <c r="E485" s="9" t="s">
        <v>284</v>
      </c>
      <c r="F485" s="35">
        <v>20.4308</v>
      </c>
    </row>
    <row r="486">
      <c r="A486" s="142" t="s">
        <v>25</v>
      </c>
      <c r="B486" s="142" t="s">
        <v>406</v>
      </c>
      <c r="C486" s="34">
        <v>2019.0</v>
      </c>
      <c r="D486" s="9" t="s">
        <v>6</v>
      </c>
      <c r="E486" s="9" t="s">
        <v>284</v>
      </c>
      <c r="F486" s="35">
        <v>18.7387</v>
      </c>
    </row>
    <row r="487">
      <c r="A487" s="142" t="s">
        <v>26</v>
      </c>
      <c r="B487" s="142" t="s">
        <v>392</v>
      </c>
      <c r="C487" s="34">
        <v>2019.0</v>
      </c>
      <c r="D487" s="9" t="s">
        <v>6</v>
      </c>
      <c r="E487" s="9" t="s">
        <v>284</v>
      </c>
      <c r="F487" s="35">
        <v>15.546</v>
      </c>
    </row>
    <row r="488">
      <c r="A488" s="142" t="s">
        <v>27</v>
      </c>
      <c r="B488" s="142" t="s">
        <v>389</v>
      </c>
      <c r="C488" s="34">
        <v>2019.0</v>
      </c>
      <c r="D488" s="9" t="s">
        <v>6</v>
      </c>
      <c r="E488" s="9" t="s">
        <v>284</v>
      </c>
      <c r="F488" s="35">
        <v>22.1021</v>
      </c>
    </row>
    <row r="489">
      <c r="A489" s="142" t="s">
        <v>28</v>
      </c>
      <c r="B489" s="142" t="s">
        <v>391</v>
      </c>
      <c r="C489" s="34">
        <v>2019.0</v>
      </c>
      <c r="D489" s="9" t="s">
        <v>6</v>
      </c>
      <c r="E489" s="9" t="s">
        <v>284</v>
      </c>
      <c r="F489" s="35">
        <v>17.4582</v>
      </c>
    </row>
    <row r="490">
      <c r="A490" s="142" t="s">
        <v>29</v>
      </c>
      <c r="B490" s="142" t="s">
        <v>396</v>
      </c>
      <c r="C490" s="34">
        <v>2019.0</v>
      </c>
      <c r="D490" s="9" t="s">
        <v>6</v>
      </c>
      <c r="E490" s="9" t="s">
        <v>284</v>
      </c>
      <c r="F490" s="35">
        <v>19.5683</v>
      </c>
    </row>
    <row r="491">
      <c r="A491" s="142" t="s">
        <v>30</v>
      </c>
      <c r="B491" s="142" t="s">
        <v>376</v>
      </c>
      <c r="C491" s="34">
        <v>2019.0</v>
      </c>
      <c r="D491" s="9" t="s">
        <v>6</v>
      </c>
      <c r="E491" s="9" t="s">
        <v>284</v>
      </c>
      <c r="F491" s="35">
        <v>25.0963</v>
      </c>
    </row>
    <row r="492">
      <c r="A492" s="142" t="s">
        <v>31</v>
      </c>
      <c r="B492" s="142" t="s">
        <v>407</v>
      </c>
      <c r="C492" s="34">
        <v>2019.0</v>
      </c>
      <c r="D492" s="9" t="s">
        <v>6</v>
      </c>
      <c r="E492" s="9" t="s">
        <v>284</v>
      </c>
      <c r="F492" s="35">
        <v>20.8905</v>
      </c>
    </row>
    <row r="493">
      <c r="A493" s="142" t="s">
        <v>32</v>
      </c>
      <c r="B493" s="142" t="s">
        <v>381</v>
      </c>
      <c r="C493" s="34">
        <v>2019.0</v>
      </c>
      <c r="D493" s="9" t="s">
        <v>6</v>
      </c>
      <c r="E493" s="9" t="s">
        <v>284</v>
      </c>
      <c r="F493" s="35">
        <v>19.6203</v>
      </c>
    </row>
    <row r="494">
      <c r="A494" s="142" t="s">
        <v>33</v>
      </c>
      <c r="B494" s="142" t="s">
        <v>390</v>
      </c>
      <c r="C494" s="34">
        <v>2019.0</v>
      </c>
      <c r="D494" s="9" t="s">
        <v>6</v>
      </c>
      <c r="E494" s="9" t="s">
        <v>284</v>
      </c>
      <c r="F494" s="35">
        <v>25.4435</v>
      </c>
    </row>
    <row r="495">
      <c r="A495" s="142" t="s">
        <v>34</v>
      </c>
      <c r="B495" s="142" t="s">
        <v>398</v>
      </c>
      <c r="C495" s="34">
        <v>2019.0</v>
      </c>
      <c r="D495" s="9" t="s">
        <v>6</v>
      </c>
      <c r="E495" s="9" t="s">
        <v>284</v>
      </c>
      <c r="F495" s="35">
        <v>16.3875</v>
      </c>
    </row>
    <row r="496">
      <c r="A496" s="142" t="s">
        <v>35</v>
      </c>
      <c r="B496" s="142" t="s">
        <v>399</v>
      </c>
      <c r="C496" s="34">
        <v>2019.0</v>
      </c>
      <c r="D496" s="9" t="s">
        <v>6</v>
      </c>
      <c r="E496" s="9" t="s">
        <v>284</v>
      </c>
      <c r="F496" s="35">
        <v>24.2625</v>
      </c>
    </row>
    <row r="497">
      <c r="A497" s="141" t="s">
        <v>3</v>
      </c>
      <c r="B497" s="142" t="s">
        <v>400</v>
      </c>
      <c r="C497" s="34">
        <v>2020.0</v>
      </c>
      <c r="D497" s="9" t="s">
        <v>6</v>
      </c>
      <c r="E497" s="9" t="s">
        <v>284</v>
      </c>
      <c r="F497" s="35">
        <v>19.6163</v>
      </c>
    </row>
    <row r="498">
      <c r="A498" s="141" t="s">
        <v>4</v>
      </c>
      <c r="B498" s="142" t="s">
        <v>378</v>
      </c>
      <c r="C498" s="34">
        <v>2020.0</v>
      </c>
      <c r="D498" s="9" t="s">
        <v>6</v>
      </c>
      <c r="E498" s="9" t="s">
        <v>284</v>
      </c>
      <c r="F498" s="35">
        <v>18.7271</v>
      </c>
    </row>
    <row r="499">
      <c r="A499" s="142" t="s">
        <v>5</v>
      </c>
      <c r="B499" s="142" t="s">
        <v>384</v>
      </c>
      <c r="C499" s="34">
        <v>2020.0</v>
      </c>
      <c r="D499" s="9" t="s">
        <v>6</v>
      </c>
      <c r="E499" s="9" t="s">
        <v>284</v>
      </c>
      <c r="F499" s="35">
        <v>15.5976</v>
      </c>
    </row>
    <row r="500">
      <c r="A500" s="142" t="s">
        <v>6</v>
      </c>
      <c r="B500" s="142" t="s">
        <v>394</v>
      </c>
      <c r="C500" s="34">
        <v>2020.0</v>
      </c>
      <c r="D500" s="9" t="s">
        <v>6</v>
      </c>
      <c r="E500" s="9" t="s">
        <v>284</v>
      </c>
      <c r="F500" s="35">
        <v>17.313</v>
      </c>
    </row>
    <row r="501">
      <c r="A501" s="142" t="s">
        <v>7</v>
      </c>
      <c r="B501" s="142" t="s">
        <v>385</v>
      </c>
      <c r="C501" s="34">
        <v>2020.0</v>
      </c>
      <c r="D501" s="9" t="s">
        <v>6</v>
      </c>
      <c r="E501" s="9" t="s">
        <v>284</v>
      </c>
      <c r="F501" s="35">
        <v>17.8338</v>
      </c>
    </row>
    <row r="502">
      <c r="A502" s="142" t="s">
        <v>8</v>
      </c>
      <c r="B502" s="142" t="s">
        <v>405</v>
      </c>
      <c r="C502" s="34">
        <v>2020.0</v>
      </c>
      <c r="D502" s="9" t="s">
        <v>6</v>
      </c>
      <c r="E502" s="9" t="s">
        <v>284</v>
      </c>
      <c r="F502" s="35">
        <v>19.4151</v>
      </c>
    </row>
    <row r="503">
      <c r="A503" s="142" t="s">
        <v>9</v>
      </c>
      <c r="B503" s="142" t="s">
        <v>397</v>
      </c>
      <c r="C503" s="34">
        <v>2020.0</v>
      </c>
      <c r="D503" s="9" t="s">
        <v>6</v>
      </c>
      <c r="E503" s="9" t="s">
        <v>284</v>
      </c>
      <c r="F503" s="35">
        <v>15.0237</v>
      </c>
    </row>
    <row r="504">
      <c r="A504" s="142" t="s">
        <v>10</v>
      </c>
      <c r="B504" s="142" t="s">
        <v>388</v>
      </c>
      <c r="C504" s="34">
        <v>2020.0</v>
      </c>
      <c r="D504" s="9" t="s">
        <v>6</v>
      </c>
      <c r="E504" s="9" t="s">
        <v>284</v>
      </c>
      <c r="F504" s="35">
        <v>28.6782</v>
      </c>
    </row>
    <row r="505">
      <c r="A505" s="142" t="s">
        <v>11</v>
      </c>
      <c r="B505" s="142" t="s">
        <v>402</v>
      </c>
      <c r="C505" s="34">
        <v>2020.0</v>
      </c>
      <c r="D505" s="9" t="s">
        <v>6</v>
      </c>
      <c r="E505" s="9" t="s">
        <v>284</v>
      </c>
      <c r="F505" s="35">
        <v>19.5884</v>
      </c>
    </row>
    <row r="506">
      <c r="A506" s="142" t="s">
        <v>12</v>
      </c>
      <c r="B506" s="142" t="s">
        <v>401</v>
      </c>
      <c r="C506" s="34">
        <v>2020.0</v>
      </c>
      <c r="D506" s="9" t="s">
        <v>6</v>
      </c>
      <c r="E506" s="9" t="s">
        <v>284</v>
      </c>
      <c r="F506" s="35">
        <v>16.7086</v>
      </c>
    </row>
    <row r="507">
      <c r="A507" s="142" t="s">
        <v>13</v>
      </c>
      <c r="B507" s="142" t="s">
        <v>403</v>
      </c>
      <c r="C507" s="34">
        <v>2020.0</v>
      </c>
      <c r="D507" s="9" t="s">
        <v>6</v>
      </c>
      <c r="E507" s="9" t="s">
        <v>284</v>
      </c>
      <c r="F507" s="35">
        <v>19.6658</v>
      </c>
    </row>
    <row r="508">
      <c r="A508" s="142" t="s">
        <v>14</v>
      </c>
      <c r="B508" s="142" t="s">
        <v>395</v>
      </c>
      <c r="C508" s="34">
        <v>2020.0</v>
      </c>
      <c r="D508" s="9" t="s">
        <v>6</v>
      </c>
      <c r="E508" s="9" t="s">
        <v>284</v>
      </c>
      <c r="F508" s="35">
        <v>22.734</v>
      </c>
    </row>
    <row r="509">
      <c r="A509" s="142" t="s">
        <v>15</v>
      </c>
      <c r="B509" s="142" t="s">
        <v>377</v>
      </c>
      <c r="C509" s="34">
        <v>2020.0</v>
      </c>
      <c r="D509" s="9" t="s">
        <v>6</v>
      </c>
      <c r="E509" s="9" t="s">
        <v>284</v>
      </c>
      <c r="F509" s="35">
        <v>22.2413</v>
      </c>
    </row>
    <row r="510">
      <c r="A510" s="142" t="s">
        <v>16</v>
      </c>
      <c r="B510" s="142" t="s">
        <v>382</v>
      </c>
      <c r="C510" s="34">
        <v>2020.0</v>
      </c>
      <c r="D510" s="9" t="s">
        <v>6</v>
      </c>
      <c r="E510" s="9" t="s">
        <v>284</v>
      </c>
      <c r="F510" s="35">
        <v>22.0296</v>
      </c>
    </row>
    <row r="511">
      <c r="A511" s="142" t="s">
        <v>17</v>
      </c>
      <c r="B511" s="142" t="s">
        <v>404</v>
      </c>
      <c r="C511" s="34">
        <v>2020.0</v>
      </c>
      <c r="D511" s="9" t="s">
        <v>6</v>
      </c>
      <c r="E511" s="9" t="s">
        <v>284</v>
      </c>
      <c r="F511" s="35">
        <v>17.0873</v>
      </c>
    </row>
    <row r="512">
      <c r="A512" s="142" t="s">
        <v>18</v>
      </c>
      <c r="B512" s="142" t="s">
        <v>383</v>
      </c>
      <c r="C512" s="34">
        <v>2020.0</v>
      </c>
      <c r="D512" s="9" t="s">
        <v>6</v>
      </c>
      <c r="E512" s="9" t="s">
        <v>284</v>
      </c>
      <c r="F512" s="35">
        <v>19.2807</v>
      </c>
    </row>
    <row r="513">
      <c r="A513" s="142" t="s">
        <v>19</v>
      </c>
      <c r="B513" s="142" t="s">
        <v>380</v>
      </c>
      <c r="C513" s="34">
        <v>2020.0</v>
      </c>
      <c r="D513" s="9" t="s">
        <v>6</v>
      </c>
      <c r="E513" s="9" t="s">
        <v>284</v>
      </c>
      <c r="F513" s="35">
        <v>23.3393</v>
      </c>
    </row>
    <row r="514">
      <c r="A514" s="142" t="s">
        <v>20</v>
      </c>
      <c r="B514" s="142" t="s">
        <v>387</v>
      </c>
      <c r="C514" s="34">
        <v>2020.0</v>
      </c>
      <c r="D514" s="9" t="s">
        <v>6</v>
      </c>
      <c r="E514" s="9" t="s">
        <v>284</v>
      </c>
      <c r="F514" s="35">
        <v>18.8548</v>
      </c>
    </row>
    <row r="515">
      <c r="A515" s="142" t="s">
        <v>21</v>
      </c>
      <c r="B515" s="142" t="s">
        <v>393</v>
      </c>
      <c r="C515" s="34">
        <v>2020.0</v>
      </c>
      <c r="D515" s="9" t="s">
        <v>6</v>
      </c>
      <c r="E515" s="9" t="s">
        <v>284</v>
      </c>
      <c r="F515" s="35">
        <v>17.2687</v>
      </c>
    </row>
    <row r="516">
      <c r="A516" s="142" t="s">
        <v>22</v>
      </c>
      <c r="B516" s="142" t="s">
        <v>408</v>
      </c>
      <c r="C516" s="34">
        <v>2020.0</v>
      </c>
      <c r="D516" s="9" t="s">
        <v>6</v>
      </c>
      <c r="E516" s="9" t="s">
        <v>284</v>
      </c>
      <c r="F516" s="35">
        <v>18.663</v>
      </c>
    </row>
    <row r="517">
      <c r="A517" s="142" t="s">
        <v>23</v>
      </c>
      <c r="B517" s="142" t="s">
        <v>379</v>
      </c>
      <c r="C517" s="34">
        <v>2020.0</v>
      </c>
      <c r="D517" s="9" t="s">
        <v>6</v>
      </c>
      <c r="E517" s="9" t="s">
        <v>284</v>
      </c>
      <c r="F517" s="35">
        <v>22.3503</v>
      </c>
    </row>
    <row r="518">
      <c r="A518" s="142" t="s">
        <v>24</v>
      </c>
      <c r="B518" s="142" t="s">
        <v>386</v>
      </c>
      <c r="C518" s="34">
        <v>2020.0</v>
      </c>
      <c r="D518" s="9" t="s">
        <v>6</v>
      </c>
      <c r="E518" s="9" t="s">
        <v>284</v>
      </c>
      <c r="F518" s="35">
        <v>19.5562</v>
      </c>
    </row>
    <row r="519">
      <c r="A519" s="142" t="s">
        <v>25</v>
      </c>
      <c r="B519" s="142" t="s">
        <v>406</v>
      </c>
      <c r="C519" s="34">
        <v>2020.0</v>
      </c>
      <c r="D519" s="9" t="s">
        <v>6</v>
      </c>
      <c r="E519" s="9" t="s">
        <v>284</v>
      </c>
      <c r="F519" s="35">
        <v>17.5756</v>
      </c>
    </row>
    <row r="520">
      <c r="A520" s="142" t="s">
        <v>26</v>
      </c>
      <c r="B520" s="142" t="s">
        <v>392</v>
      </c>
      <c r="C520" s="34">
        <v>2020.0</v>
      </c>
      <c r="D520" s="9" t="s">
        <v>6</v>
      </c>
      <c r="E520" s="9" t="s">
        <v>284</v>
      </c>
      <c r="F520" s="35">
        <v>18.4717</v>
      </c>
    </row>
    <row r="521">
      <c r="A521" s="142" t="s">
        <v>27</v>
      </c>
      <c r="B521" s="142" t="s">
        <v>389</v>
      </c>
      <c r="C521" s="34">
        <v>2020.0</v>
      </c>
      <c r="D521" s="9" t="s">
        <v>6</v>
      </c>
      <c r="E521" s="9" t="s">
        <v>284</v>
      </c>
      <c r="F521" s="35">
        <v>20.2691</v>
      </c>
    </row>
    <row r="522">
      <c r="A522" s="142" t="s">
        <v>28</v>
      </c>
      <c r="B522" s="142" t="s">
        <v>391</v>
      </c>
      <c r="C522" s="34">
        <v>2020.0</v>
      </c>
      <c r="D522" s="9" t="s">
        <v>6</v>
      </c>
      <c r="E522" s="9" t="s">
        <v>284</v>
      </c>
      <c r="F522" s="35">
        <v>15.627</v>
      </c>
    </row>
    <row r="523">
      <c r="A523" s="142" t="s">
        <v>29</v>
      </c>
      <c r="B523" s="142" t="s">
        <v>396</v>
      </c>
      <c r="C523" s="34">
        <v>2020.0</v>
      </c>
      <c r="D523" s="9" t="s">
        <v>6</v>
      </c>
      <c r="E523" s="9" t="s">
        <v>284</v>
      </c>
      <c r="F523" s="35">
        <v>18.3709</v>
      </c>
    </row>
    <row r="524">
      <c r="A524" s="142" t="s">
        <v>30</v>
      </c>
      <c r="B524" s="142" t="s">
        <v>376</v>
      </c>
      <c r="C524" s="34">
        <v>2020.0</v>
      </c>
      <c r="D524" s="9" t="s">
        <v>6</v>
      </c>
      <c r="E524" s="9" t="s">
        <v>284</v>
      </c>
      <c r="F524" s="35">
        <v>20.2716</v>
      </c>
    </row>
    <row r="525">
      <c r="A525" s="142" t="s">
        <v>31</v>
      </c>
      <c r="B525" s="142" t="s">
        <v>407</v>
      </c>
      <c r="C525" s="34">
        <v>2020.0</v>
      </c>
      <c r="D525" s="9" t="s">
        <v>6</v>
      </c>
      <c r="E525" s="9" t="s">
        <v>284</v>
      </c>
      <c r="F525" s="35">
        <v>16.3418</v>
      </c>
    </row>
    <row r="526">
      <c r="A526" s="142" t="s">
        <v>32</v>
      </c>
      <c r="B526" s="142" t="s">
        <v>381</v>
      </c>
      <c r="C526" s="34">
        <v>2020.0</v>
      </c>
      <c r="D526" s="9" t="s">
        <v>6</v>
      </c>
      <c r="E526" s="9" t="s">
        <v>284</v>
      </c>
      <c r="F526" s="35">
        <v>18.5486</v>
      </c>
    </row>
    <row r="527">
      <c r="A527" s="142" t="s">
        <v>33</v>
      </c>
      <c r="B527" s="142" t="s">
        <v>390</v>
      </c>
      <c r="C527" s="34">
        <v>2020.0</v>
      </c>
      <c r="D527" s="9" t="s">
        <v>6</v>
      </c>
      <c r="E527" s="9" t="s">
        <v>284</v>
      </c>
      <c r="F527" s="35">
        <v>20.9289</v>
      </c>
    </row>
    <row r="528">
      <c r="A528" s="142" t="s">
        <v>34</v>
      </c>
      <c r="B528" s="142" t="s">
        <v>398</v>
      </c>
      <c r="C528" s="34">
        <v>2020.0</v>
      </c>
      <c r="D528" s="9" t="s">
        <v>6</v>
      </c>
      <c r="E528" s="9" t="s">
        <v>284</v>
      </c>
      <c r="F528" s="35">
        <v>15.3239</v>
      </c>
    </row>
    <row r="529">
      <c r="A529" s="142" t="s">
        <v>35</v>
      </c>
      <c r="B529" s="142" t="s">
        <v>399</v>
      </c>
      <c r="C529" s="34">
        <v>2020.0</v>
      </c>
      <c r="D529" s="9" t="s">
        <v>6</v>
      </c>
      <c r="E529" s="9" t="s">
        <v>284</v>
      </c>
      <c r="F529" s="35">
        <v>24.2414</v>
      </c>
    </row>
    <row r="530">
      <c r="A530" s="141" t="s">
        <v>3</v>
      </c>
      <c r="B530" s="142" t="s">
        <v>400</v>
      </c>
      <c r="C530" s="34">
        <v>2021.0</v>
      </c>
      <c r="D530" s="9" t="s">
        <v>6</v>
      </c>
      <c r="E530" s="9" t="s">
        <v>284</v>
      </c>
      <c r="F530" s="35">
        <v>21.2279</v>
      </c>
    </row>
    <row r="531">
      <c r="A531" s="141" t="s">
        <v>4</v>
      </c>
      <c r="B531" s="142" t="s">
        <v>378</v>
      </c>
      <c r="C531" s="34">
        <v>2021.0</v>
      </c>
      <c r="D531" s="9" t="s">
        <v>6</v>
      </c>
      <c r="E531" s="9" t="s">
        <v>284</v>
      </c>
      <c r="F531" s="35">
        <v>20.3375</v>
      </c>
    </row>
    <row r="532">
      <c r="A532" s="142" t="s">
        <v>5</v>
      </c>
      <c r="B532" s="142" t="s">
        <v>384</v>
      </c>
      <c r="C532" s="34">
        <v>2021.0</v>
      </c>
      <c r="D532" s="9" t="s">
        <v>6</v>
      </c>
      <c r="E532" s="9" t="s">
        <v>284</v>
      </c>
      <c r="F532" s="35">
        <v>18.7333</v>
      </c>
    </row>
    <row r="533">
      <c r="A533" s="142" t="s">
        <v>6</v>
      </c>
      <c r="B533" s="142" t="s">
        <v>394</v>
      </c>
      <c r="C533" s="34">
        <v>2021.0</v>
      </c>
      <c r="D533" s="9" t="s">
        <v>6</v>
      </c>
      <c r="E533" s="9" t="s">
        <v>284</v>
      </c>
      <c r="F533" s="35">
        <v>18.5306</v>
      </c>
    </row>
    <row r="534">
      <c r="A534" s="142" t="s">
        <v>7</v>
      </c>
      <c r="B534" s="142" t="s">
        <v>385</v>
      </c>
      <c r="C534" s="34">
        <v>2021.0</v>
      </c>
      <c r="D534" s="9" t="s">
        <v>6</v>
      </c>
      <c r="E534" s="9" t="s">
        <v>284</v>
      </c>
      <c r="F534" s="35">
        <v>18.4388</v>
      </c>
    </row>
    <row r="535">
      <c r="A535" s="142" t="s">
        <v>8</v>
      </c>
      <c r="B535" s="142" t="s">
        <v>405</v>
      </c>
      <c r="C535" s="34">
        <v>2021.0</v>
      </c>
      <c r="D535" s="9" t="s">
        <v>6</v>
      </c>
      <c r="E535" s="9" t="s">
        <v>284</v>
      </c>
      <c r="F535" s="35">
        <v>22.9337</v>
      </c>
    </row>
    <row r="536">
      <c r="A536" s="142" t="s">
        <v>9</v>
      </c>
      <c r="B536" s="142" t="s">
        <v>397</v>
      </c>
      <c r="C536" s="34">
        <v>2021.0</v>
      </c>
      <c r="D536" s="9" t="s">
        <v>6</v>
      </c>
      <c r="E536" s="9" t="s">
        <v>284</v>
      </c>
      <c r="F536" s="35">
        <v>16.9062</v>
      </c>
    </row>
    <row r="537">
      <c r="A537" s="142" t="s">
        <v>10</v>
      </c>
      <c r="B537" s="142" t="s">
        <v>388</v>
      </c>
      <c r="C537" s="34">
        <v>2021.0</v>
      </c>
      <c r="D537" s="9" t="s">
        <v>6</v>
      </c>
      <c r="E537" s="9" t="s">
        <v>284</v>
      </c>
      <c r="F537" s="35">
        <v>27.4241</v>
      </c>
    </row>
    <row r="538">
      <c r="A538" s="142" t="s">
        <v>11</v>
      </c>
      <c r="B538" s="142" t="s">
        <v>402</v>
      </c>
      <c r="C538" s="34">
        <v>2021.0</v>
      </c>
      <c r="D538" s="9" t="s">
        <v>6</v>
      </c>
      <c r="E538" s="9" t="s">
        <v>284</v>
      </c>
      <c r="F538" s="35">
        <v>20.5412</v>
      </c>
    </row>
    <row r="539">
      <c r="A539" s="142" t="s">
        <v>12</v>
      </c>
      <c r="B539" s="142" t="s">
        <v>401</v>
      </c>
      <c r="C539" s="34">
        <v>2021.0</v>
      </c>
      <c r="D539" s="9" t="s">
        <v>6</v>
      </c>
      <c r="E539" s="9" t="s">
        <v>284</v>
      </c>
      <c r="F539" s="35">
        <v>19.8652</v>
      </c>
    </row>
    <row r="540">
      <c r="A540" s="142" t="s">
        <v>13</v>
      </c>
      <c r="B540" s="142" t="s">
        <v>403</v>
      </c>
      <c r="C540" s="34">
        <v>2021.0</v>
      </c>
      <c r="D540" s="9" t="s">
        <v>6</v>
      </c>
      <c r="E540" s="9" t="s">
        <v>284</v>
      </c>
      <c r="F540" s="35">
        <v>21.3901</v>
      </c>
    </row>
    <row r="541">
      <c r="A541" s="142" t="s">
        <v>14</v>
      </c>
      <c r="B541" s="142" t="s">
        <v>395</v>
      </c>
      <c r="C541" s="34">
        <v>2021.0</v>
      </c>
      <c r="D541" s="9" t="s">
        <v>6</v>
      </c>
      <c r="E541" s="9" t="s">
        <v>284</v>
      </c>
      <c r="F541" s="35">
        <v>23.9733</v>
      </c>
    </row>
    <row r="542">
      <c r="A542" s="142" t="s">
        <v>15</v>
      </c>
      <c r="B542" s="142" t="s">
        <v>377</v>
      </c>
      <c r="C542" s="34">
        <v>2021.0</v>
      </c>
      <c r="D542" s="9" t="s">
        <v>6</v>
      </c>
      <c r="E542" s="9" t="s">
        <v>284</v>
      </c>
      <c r="F542" s="35">
        <v>24.4276</v>
      </c>
    </row>
    <row r="543">
      <c r="A543" s="142" t="s">
        <v>16</v>
      </c>
      <c r="B543" s="142" t="s">
        <v>382</v>
      </c>
      <c r="C543" s="34">
        <v>2021.0</v>
      </c>
      <c r="D543" s="9" t="s">
        <v>6</v>
      </c>
      <c r="E543" s="9" t="s">
        <v>284</v>
      </c>
      <c r="F543" s="35">
        <v>22.1209</v>
      </c>
    </row>
    <row r="544">
      <c r="A544" s="142" t="s">
        <v>17</v>
      </c>
      <c r="B544" s="142" t="s">
        <v>404</v>
      </c>
      <c r="C544" s="34">
        <v>2021.0</v>
      </c>
      <c r="D544" s="9" t="s">
        <v>6</v>
      </c>
      <c r="E544" s="9" t="s">
        <v>284</v>
      </c>
      <c r="F544" s="35">
        <v>19.264</v>
      </c>
    </row>
    <row r="545">
      <c r="A545" s="142" t="s">
        <v>18</v>
      </c>
      <c r="B545" s="142" t="s">
        <v>383</v>
      </c>
      <c r="C545" s="34">
        <v>2021.0</v>
      </c>
      <c r="D545" s="9" t="s">
        <v>6</v>
      </c>
      <c r="E545" s="9" t="s">
        <v>284</v>
      </c>
      <c r="F545" s="35">
        <v>21.5951</v>
      </c>
    </row>
    <row r="546">
      <c r="A546" s="142" t="s">
        <v>19</v>
      </c>
      <c r="B546" s="142" t="s">
        <v>380</v>
      </c>
      <c r="C546" s="34">
        <v>2021.0</v>
      </c>
      <c r="D546" s="9" t="s">
        <v>6</v>
      </c>
      <c r="E546" s="9" t="s">
        <v>284</v>
      </c>
      <c r="F546" s="35">
        <v>22.9602</v>
      </c>
    </row>
    <row r="547">
      <c r="A547" s="142" t="s">
        <v>20</v>
      </c>
      <c r="B547" s="142" t="s">
        <v>387</v>
      </c>
      <c r="C547" s="34">
        <v>2021.0</v>
      </c>
      <c r="D547" s="9" t="s">
        <v>6</v>
      </c>
      <c r="E547" s="9" t="s">
        <v>284</v>
      </c>
      <c r="F547" s="35">
        <v>21.0361</v>
      </c>
    </row>
    <row r="548">
      <c r="A548" s="142" t="s">
        <v>21</v>
      </c>
      <c r="B548" s="142" t="s">
        <v>393</v>
      </c>
      <c r="C548" s="34">
        <v>2021.0</v>
      </c>
      <c r="D548" s="9" t="s">
        <v>6</v>
      </c>
      <c r="E548" s="9" t="s">
        <v>284</v>
      </c>
      <c r="F548" s="35">
        <v>15.7355</v>
      </c>
    </row>
    <row r="549">
      <c r="A549" s="142" t="s">
        <v>22</v>
      </c>
      <c r="B549" s="142" t="s">
        <v>408</v>
      </c>
      <c r="C549" s="34">
        <v>2021.0</v>
      </c>
      <c r="D549" s="9" t="s">
        <v>6</v>
      </c>
      <c r="E549" s="9" t="s">
        <v>284</v>
      </c>
      <c r="F549" s="35">
        <v>21.0668</v>
      </c>
    </row>
    <row r="550">
      <c r="A550" s="142" t="s">
        <v>23</v>
      </c>
      <c r="B550" s="142" t="s">
        <v>379</v>
      </c>
      <c r="C550" s="34">
        <v>2021.0</v>
      </c>
      <c r="D550" s="9" t="s">
        <v>6</v>
      </c>
      <c r="E550" s="9" t="s">
        <v>284</v>
      </c>
      <c r="F550" s="35">
        <v>22.0688</v>
      </c>
    </row>
    <row r="551">
      <c r="A551" s="142" t="s">
        <v>24</v>
      </c>
      <c r="B551" s="142" t="s">
        <v>386</v>
      </c>
      <c r="C551" s="34">
        <v>2021.0</v>
      </c>
      <c r="D551" s="9" t="s">
        <v>6</v>
      </c>
      <c r="E551" s="9" t="s">
        <v>284</v>
      </c>
      <c r="F551" s="35">
        <v>17.9902</v>
      </c>
    </row>
    <row r="552">
      <c r="A552" s="142" t="s">
        <v>25</v>
      </c>
      <c r="B552" s="142" t="s">
        <v>406</v>
      </c>
      <c r="C552" s="34">
        <v>2021.0</v>
      </c>
      <c r="D552" s="9" t="s">
        <v>6</v>
      </c>
      <c r="E552" s="9" t="s">
        <v>284</v>
      </c>
      <c r="F552" s="35">
        <v>21.6572</v>
      </c>
    </row>
    <row r="553">
      <c r="A553" s="142" t="s">
        <v>26</v>
      </c>
      <c r="B553" s="142" t="s">
        <v>392</v>
      </c>
      <c r="C553" s="34">
        <v>2021.0</v>
      </c>
      <c r="D553" s="9" t="s">
        <v>6</v>
      </c>
      <c r="E553" s="9" t="s">
        <v>284</v>
      </c>
      <c r="F553" s="35">
        <v>21.1291</v>
      </c>
    </row>
    <row r="554">
      <c r="A554" s="142" t="s">
        <v>27</v>
      </c>
      <c r="B554" s="142" t="s">
        <v>389</v>
      </c>
      <c r="C554" s="34">
        <v>2021.0</v>
      </c>
      <c r="D554" s="9" t="s">
        <v>6</v>
      </c>
      <c r="E554" s="9" t="s">
        <v>284</v>
      </c>
      <c r="F554" s="35">
        <v>25.5384</v>
      </c>
    </row>
    <row r="555">
      <c r="A555" s="142" t="s">
        <v>28</v>
      </c>
      <c r="B555" s="142" t="s">
        <v>391</v>
      </c>
      <c r="C555" s="34">
        <v>2021.0</v>
      </c>
      <c r="D555" s="9" t="s">
        <v>6</v>
      </c>
      <c r="E555" s="9" t="s">
        <v>284</v>
      </c>
      <c r="F555" s="35">
        <v>13.193</v>
      </c>
    </row>
    <row r="556">
      <c r="A556" s="142" t="s">
        <v>29</v>
      </c>
      <c r="B556" s="142" t="s">
        <v>396</v>
      </c>
      <c r="C556" s="34">
        <v>2021.0</v>
      </c>
      <c r="D556" s="9" t="s">
        <v>6</v>
      </c>
      <c r="E556" s="9" t="s">
        <v>284</v>
      </c>
      <c r="F556" s="35">
        <v>17.7755</v>
      </c>
    </row>
    <row r="557">
      <c r="A557" s="142" t="s">
        <v>30</v>
      </c>
      <c r="B557" s="142" t="s">
        <v>376</v>
      </c>
      <c r="C557" s="34">
        <v>2021.0</v>
      </c>
      <c r="D557" s="9" t="s">
        <v>6</v>
      </c>
      <c r="E557" s="9" t="s">
        <v>284</v>
      </c>
      <c r="F557" s="35">
        <v>20.2299</v>
      </c>
    </row>
    <row r="558">
      <c r="A558" s="142" t="s">
        <v>31</v>
      </c>
      <c r="B558" s="142" t="s">
        <v>407</v>
      </c>
      <c r="C558" s="34">
        <v>2021.0</v>
      </c>
      <c r="D558" s="9" t="s">
        <v>6</v>
      </c>
      <c r="E558" s="9" t="s">
        <v>284</v>
      </c>
      <c r="F558" s="35">
        <v>19.4434</v>
      </c>
    </row>
    <row r="559">
      <c r="A559" s="142" t="s">
        <v>32</v>
      </c>
      <c r="B559" s="142" t="s">
        <v>381</v>
      </c>
      <c r="C559" s="34">
        <v>2021.0</v>
      </c>
      <c r="D559" s="9" t="s">
        <v>6</v>
      </c>
      <c r="E559" s="9" t="s">
        <v>284</v>
      </c>
      <c r="F559" s="35">
        <v>22.435</v>
      </c>
    </row>
    <row r="560">
      <c r="A560" s="142" t="s">
        <v>33</v>
      </c>
      <c r="B560" s="142" t="s">
        <v>390</v>
      </c>
      <c r="C560" s="34">
        <v>2021.0</v>
      </c>
      <c r="D560" s="9" t="s">
        <v>6</v>
      </c>
      <c r="E560" s="9" t="s">
        <v>284</v>
      </c>
      <c r="F560" s="35">
        <v>25.9228</v>
      </c>
    </row>
    <row r="561">
      <c r="A561" s="142" t="s">
        <v>34</v>
      </c>
      <c r="B561" s="142" t="s">
        <v>398</v>
      </c>
      <c r="C561" s="34">
        <v>2021.0</v>
      </c>
      <c r="D561" s="9" t="s">
        <v>6</v>
      </c>
      <c r="E561" s="9" t="s">
        <v>284</v>
      </c>
      <c r="F561" s="35">
        <v>15.4149</v>
      </c>
    </row>
    <row r="562">
      <c r="A562" s="142" t="s">
        <v>35</v>
      </c>
      <c r="B562" s="142" t="s">
        <v>399</v>
      </c>
      <c r="C562" s="34">
        <v>2021.0</v>
      </c>
      <c r="D562" s="9" t="s">
        <v>6</v>
      </c>
      <c r="E562" s="9" t="s">
        <v>284</v>
      </c>
      <c r="F562" s="35">
        <v>19.8309</v>
      </c>
    </row>
    <row r="563">
      <c r="A563" s="49" t="s">
        <v>3</v>
      </c>
      <c r="B563" s="23" t="s">
        <v>400</v>
      </c>
      <c r="C563" s="35">
        <v>2022.0</v>
      </c>
      <c r="D563" s="7" t="s">
        <v>6</v>
      </c>
      <c r="E563" s="9" t="s">
        <v>284</v>
      </c>
      <c r="F563" s="35">
        <v>19.0217604</v>
      </c>
    </row>
    <row r="564">
      <c r="A564" s="49" t="s">
        <v>4</v>
      </c>
      <c r="B564" s="23" t="s">
        <v>378</v>
      </c>
      <c r="C564" s="35">
        <v>2022.0</v>
      </c>
      <c r="D564" s="7" t="s">
        <v>6</v>
      </c>
      <c r="E564" s="9" t="s">
        <v>284</v>
      </c>
      <c r="F564" s="35">
        <v>18.3743119</v>
      </c>
    </row>
    <row r="565">
      <c r="A565" s="23" t="s">
        <v>5</v>
      </c>
      <c r="B565" s="23" t="s">
        <v>384</v>
      </c>
      <c r="C565" s="35">
        <v>2022.0</v>
      </c>
      <c r="D565" s="7" t="s">
        <v>6</v>
      </c>
      <c r="E565" s="9" t="s">
        <v>284</v>
      </c>
      <c r="F565" s="35">
        <v>16.0698218</v>
      </c>
    </row>
    <row r="566">
      <c r="A566" s="23" t="s">
        <v>6</v>
      </c>
      <c r="B566" s="23" t="s">
        <v>394</v>
      </c>
      <c r="C566" s="35">
        <v>2022.0</v>
      </c>
      <c r="D566" s="7" t="s">
        <v>6</v>
      </c>
      <c r="E566" s="9" t="s">
        <v>284</v>
      </c>
      <c r="F566" s="35">
        <v>15.4120398</v>
      </c>
    </row>
    <row r="567">
      <c r="A567" s="23" t="s">
        <v>7</v>
      </c>
      <c r="B567" s="23" t="s">
        <v>385</v>
      </c>
      <c r="C567" s="35">
        <v>2022.0</v>
      </c>
      <c r="D567" s="7" t="s">
        <v>6</v>
      </c>
      <c r="E567" s="9" t="s">
        <v>284</v>
      </c>
      <c r="F567" s="35">
        <v>17.8468794</v>
      </c>
    </row>
    <row r="568">
      <c r="A568" s="23" t="s">
        <v>8</v>
      </c>
      <c r="B568" s="23" t="s">
        <v>405</v>
      </c>
      <c r="C568" s="35">
        <v>2022.0</v>
      </c>
      <c r="D568" s="7" t="s">
        <v>6</v>
      </c>
      <c r="E568" s="9" t="s">
        <v>284</v>
      </c>
      <c r="F568" s="35">
        <v>18.3815926</v>
      </c>
    </row>
    <row r="569">
      <c r="A569" s="23" t="s">
        <v>9</v>
      </c>
      <c r="B569" s="23" t="s">
        <v>397</v>
      </c>
      <c r="C569" s="35">
        <v>2022.0</v>
      </c>
      <c r="D569" s="7" t="s">
        <v>6</v>
      </c>
      <c r="E569" s="9" t="s">
        <v>284</v>
      </c>
      <c r="F569" s="35">
        <v>14.8092929</v>
      </c>
    </row>
    <row r="570">
      <c r="A570" s="23" t="s">
        <v>10</v>
      </c>
      <c r="B570" s="23" t="s">
        <v>388</v>
      </c>
      <c r="C570" s="35">
        <v>2022.0</v>
      </c>
      <c r="D570" s="7" t="s">
        <v>6</v>
      </c>
      <c r="E570" s="9" t="s">
        <v>284</v>
      </c>
      <c r="F570" s="35">
        <v>27.2720877</v>
      </c>
    </row>
    <row r="571">
      <c r="A571" s="23" t="s">
        <v>11</v>
      </c>
      <c r="B571" s="23" t="s">
        <v>402</v>
      </c>
      <c r="C571" s="35">
        <v>2022.0</v>
      </c>
      <c r="D571" s="7" t="s">
        <v>6</v>
      </c>
      <c r="E571" s="9" t="s">
        <v>284</v>
      </c>
      <c r="F571" s="35">
        <v>17.925159</v>
      </c>
    </row>
    <row r="572">
      <c r="A572" s="23" t="s">
        <v>12</v>
      </c>
      <c r="B572" s="23" t="s">
        <v>401</v>
      </c>
      <c r="C572" s="35">
        <v>2022.0</v>
      </c>
      <c r="D572" s="7" t="s">
        <v>6</v>
      </c>
      <c r="E572" s="9" t="s">
        <v>284</v>
      </c>
      <c r="F572" s="35">
        <v>13.3070425</v>
      </c>
    </row>
    <row r="573">
      <c r="A573" s="143" t="s">
        <v>13</v>
      </c>
      <c r="B573" s="23" t="s">
        <v>403</v>
      </c>
      <c r="C573" s="35">
        <v>2022.0</v>
      </c>
      <c r="D573" s="7" t="s">
        <v>6</v>
      </c>
      <c r="E573" s="9" t="s">
        <v>284</v>
      </c>
      <c r="F573" s="35">
        <v>17.6899432</v>
      </c>
    </row>
    <row r="574">
      <c r="A574" s="143" t="s">
        <v>14</v>
      </c>
      <c r="B574" s="23" t="s">
        <v>395</v>
      </c>
      <c r="C574" s="35">
        <v>2022.0</v>
      </c>
      <c r="D574" s="7" t="s">
        <v>6</v>
      </c>
      <c r="E574" s="9" t="s">
        <v>284</v>
      </c>
      <c r="F574" s="35">
        <v>22.6565419</v>
      </c>
    </row>
    <row r="575">
      <c r="A575" s="143" t="s">
        <v>15</v>
      </c>
      <c r="B575" s="23" t="s">
        <v>377</v>
      </c>
      <c r="C575" s="35">
        <v>2022.0</v>
      </c>
      <c r="D575" s="7" t="s">
        <v>6</v>
      </c>
      <c r="E575" s="9" t="s">
        <v>284</v>
      </c>
      <c r="F575" s="35">
        <v>25.5612896</v>
      </c>
    </row>
    <row r="576">
      <c r="A576" s="143" t="s">
        <v>16</v>
      </c>
      <c r="B576" s="23" t="s">
        <v>382</v>
      </c>
      <c r="C576" s="35">
        <v>2022.0</v>
      </c>
      <c r="D576" s="7" t="s">
        <v>6</v>
      </c>
      <c r="E576" s="9" t="s">
        <v>284</v>
      </c>
      <c r="F576" s="35">
        <v>18.3665001</v>
      </c>
    </row>
    <row r="577">
      <c r="A577" s="143" t="s">
        <v>17</v>
      </c>
      <c r="B577" s="23" t="s">
        <v>404</v>
      </c>
      <c r="C577" s="35">
        <v>2022.0</v>
      </c>
      <c r="D577" s="7" t="s">
        <v>6</v>
      </c>
      <c r="E577" s="9" t="s">
        <v>284</v>
      </c>
      <c r="F577" s="35">
        <v>17.1284684</v>
      </c>
    </row>
    <row r="578">
      <c r="A578" s="143" t="s">
        <v>18</v>
      </c>
      <c r="B578" s="23" t="s">
        <v>383</v>
      </c>
      <c r="C578" s="35">
        <v>2022.0</v>
      </c>
      <c r="D578" s="7" t="s">
        <v>6</v>
      </c>
      <c r="E578" s="9" t="s">
        <v>284</v>
      </c>
      <c r="F578" s="35">
        <v>17.0975898</v>
      </c>
    </row>
    <row r="579">
      <c r="A579" s="143" t="s">
        <v>19</v>
      </c>
      <c r="B579" s="23" t="s">
        <v>380</v>
      </c>
      <c r="C579" s="35">
        <v>2022.0</v>
      </c>
      <c r="D579" s="7" t="s">
        <v>6</v>
      </c>
      <c r="E579" s="9" t="s">
        <v>284</v>
      </c>
      <c r="F579" s="35">
        <v>20.0671166</v>
      </c>
    </row>
    <row r="580">
      <c r="A580" s="143" t="s">
        <v>20</v>
      </c>
      <c r="B580" s="23" t="s">
        <v>387</v>
      </c>
      <c r="C580" s="35">
        <v>2022.0</v>
      </c>
      <c r="D580" s="7" t="s">
        <v>6</v>
      </c>
      <c r="E580" s="9" t="s">
        <v>284</v>
      </c>
      <c r="F580" s="35">
        <v>18.7232852</v>
      </c>
    </row>
    <row r="581">
      <c r="A581" s="143" t="s">
        <v>21</v>
      </c>
      <c r="B581" s="23" t="s">
        <v>393</v>
      </c>
      <c r="C581" s="35">
        <v>2022.0</v>
      </c>
      <c r="D581" s="7" t="s">
        <v>6</v>
      </c>
      <c r="E581" s="9" t="s">
        <v>284</v>
      </c>
      <c r="F581" s="35">
        <v>16.2672221</v>
      </c>
    </row>
    <row r="582">
      <c r="A582" s="143" t="s">
        <v>22</v>
      </c>
      <c r="B582" s="23" t="s">
        <v>408</v>
      </c>
      <c r="C582" s="35">
        <v>2022.0</v>
      </c>
      <c r="D582" s="7" t="s">
        <v>6</v>
      </c>
      <c r="E582" s="9" t="s">
        <v>284</v>
      </c>
      <c r="F582" s="35">
        <v>17.7660384</v>
      </c>
    </row>
    <row r="583">
      <c r="A583" s="143" t="s">
        <v>23</v>
      </c>
      <c r="B583" s="23" t="s">
        <v>379</v>
      </c>
      <c r="C583" s="35">
        <v>2022.0</v>
      </c>
      <c r="D583" s="7" t="s">
        <v>6</v>
      </c>
      <c r="E583" s="9" t="s">
        <v>284</v>
      </c>
      <c r="F583" s="35">
        <v>23.9258972</v>
      </c>
    </row>
    <row r="584">
      <c r="A584" s="143" t="s">
        <v>24</v>
      </c>
      <c r="B584" s="23" t="s">
        <v>386</v>
      </c>
      <c r="C584" s="35">
        <v>2022.0</v>
      </c>
      <c r="D584" s="7" t="s">
        <v>6</v>
      </c>
      <c r="E584" s="9" t="s">
        <v>284</v>
      </c>
      <c r="F584" s="35">
        <v>17.8950832</v>
      </c>
    </row>
    <row r="585">
      <c r="A585" s="143" t="s">
        <v>25</v>
      </c>
      <c r="B585" s="23" t="s">
        <v>406</v>
      </c>
      <c r="C585" s="35">
        <v>2022.0</v>
      </c>
      <c r="D585" s="7" t="s">
        <v>6</v>
      </c>
      <c r="E585" s="9" t="s">
        <v>284</v>
      </c>
      <c r="F585" s="35">
        <v>20.2226562</v>
      </c>
    </row>
    <row r="586">
      <c r="A586" s="143" t="s">
        <v>26</v>
      </c>
      <c r="B586" s="23" t="s">
        <v>392</v>
      </c>
      <c r="C586" s="35">
        <v>2022.0</v>
      </c>
      <c r="D586" s="7" t="s">
        <v>6</v>
      </c>
      <c r="E586" s="9" t="s">
        <v>284</v>
      </c>
      <c r="F586" s="35">
        <v>16.5946436</v>
      </c>
    </row>
    <row r="587">
      <c r="A587" s="143" t="s">
        <v>27</v>
      </c>
      <c r="B587" s="23" t="s">
        <v>389</v>
      </c>
      <c r="C587" s="35">
        <v>2022.0</v>
      </c>
      <c r="D587" s="7" t="s">
        <v>6</v>
      </c>
      <c r="E587" s="9" t="s">
        <v>284</v>
      </c>
      <c r="F587" s="35">
        <v>22.6151001</v>
      </c>
    </row>
    <row r="588">
      <c r="A588" s="143" t="s">
        <v>28</v>
      </c>
      <c r="B588" s="23" t="s">
        <v>391</v>
      </c>
      <c r="C588" s="35">
        <v>2022.0</v>
      </c>
      <c r="D588" s="7" t="s">
        <v>6</v>
      </c>
      <c r="E588" s="9" t="s">
        <v>284</v>
      </c>
      <c r="F588" s="35">
        <v>17.6444944</v>
      </c>
    </row>
    <row r="589">
      <c r="A589" s="143" t="s">
        <v>29</v>
      </c>
      <c r="B589" s="23" t="s">
        <v>396</v>
      </c>
      <c r="C589" s="35">
        <v>2022.0</v>
      </c>
      <c r="D589" s="7" t="s">
        <v>6</v>
      </c>
      <c r="E589" s="9" t="s">
        <v>284</v>
      </c>
      <c r="F589" s="35">
        <v>16.6212847</v>
      </c>
    </row>
    <row r="590">
      <c r="A590" s="143" t="s">
        <v>30</v>
      </c>
      <c r="B590" s="23" t="s">
        <v>376</v>
      </c>
      <c r="C590" s="35">
        <v>2022.0</v>
      </c>
      <c r="D590" s="7" t="s">
        <v>6</v>
      </c>
      <c r="E590" s="9" t="s">
        <v>284</v>
      </c>
      <c r="F590" s="35">
        <v>22.924784</v>
      </c>
    </row>
    <row r="591">
      <c r="A591" s="143" t="s">
        <v>31</v>
      </c>
      <c r="B591" s="23" t="s">
        <v>407</v>
      </c>
      <c r="C591" s="35">
        <v>2022.0</v>
      </c>
      <c r="D591" s="7" t="s">
        <v>6</v>
      </c>
      <c r="E591" s="9" t="s">
        <v>284</v>
      </c>
      <c r="F591" s="35">
        <v>19.6747614</v>
      </c>
    </row>
    <row r="592">
      <c r="A592" s="143" t="s">
        <v>32</v>
      </c>
      <c r="B592" s="23" t="s">
        <v>381</v>
      </c>
      <c r="C592" s="35">
        <v>2022.0</v>
      </c>
      <c r="D592" s="7" t="s">
        <v>6</v>
      </c>
      <c r="E592" s="9" t="s">
        <v>284</v>
      </c>
      <c r="F592" s="35">
        <v>17.4041686</v>
      </c>
    </row>
    <row r="593">
      <c r="A593" s="143" t="s">
        <v>33</v>
      </c>
      <c r="B593" s="23" t="s">
        <v>390</v>
      </c>
      <c r="C593" s="35">
        <v>2022.0</v>
      </c>
      <c r="D593" s="7" t="s">
        <v>6</v>
      </c>
      <c r="E593" s="9" t="s">
        <v>284</v>
      </c>
      <c r="F593" s="35">
        <v>23.2926907</v>
      </c>
    </row>
    <row r="594">
      <c r="A594" s="143" t="s">
        <v>34</v>
      </c>
      <c r="B594" s="23" t="s">
        <v>398</v>
      </c>
      <c r="C594" s="35">
        <v>2022.0</v>
      </c>
      <c r="D594" s="7" t="s">
        <v>6</v>
      </c>
      <c r="E594" s="9" t="s">
        <v>284</v>
      </c>
      <c r="F594" s="35">
        <v>16.6028448</v>
      </c>
    </row>
    <row r="595">
      <c r="A595" s="143" t="s">
        <v>35</v>
      </c>
      <c r="B595" s="23" t="s">
        <v>399</v>
      </c>
      <c r="C595" s="35">
        <v>2022.0</v>
      </c>
      <c r="D595" s="7" t="s">
        <v>6</v>
      </c>
      <c r="E595" s="9" t="s">
        <v>284</v>
      </c>
      <c r="F595" s="35">
        <v>20.4793083</v>
      </c>
    </row>
    <row r="596">
      <c r="A596" s="23"/>
      <c r="B596" s="23"/>
    </row>
    <row r="597">
      <c r="A597" s="23"/>
      <c r="B597" s="23"/>
    </row>
    <row r="598">
      <c r="A598" s="23"/>
      <c r="B598" s="23"/>
    </row>
    <row r="599">
      <c r="A599" s="23"/>
      <c r="B599" s="23"/>
    </row>
    <row r="600">
      <c r="A600" s="23"/>
      <c r="B600" s="23"/>
    </row>
    <row r="601">
      <c r="A601" s="23"/>
      <c r="B601" s="23"/>
    </row>
    <row r="602">
      <c r="A602" s="23"/>
      <c r="B602" s="23"/>
    </row>
    <row r="603">
      <c r="A603" s="23"/>
      <c r="B603" s="23"/>
    </row>
    <row r="604">
      <c r="A604" s="23"/>
      <c r="B604" s="23"/>
    </row>
    <row r="605">
      <c r="A605" s="23"/>
      <c r="B605" s="23"/>
    </row>
    <row r="606">
      <c r="A606" s="23"/>
      <c r="B606" s="23"/>
    </row>
    <row r="607">
      <c r="A607" s="23"/>
      <c r="B607" s="23"/>
    </row>
    <row r="608">
      <c r="A608" s="23"/>
      <c r="B608" s="23"/>
    </row>
    <row r="609">
      <c r="A609" s="23"/>
      <c r="B609" s="23"/>
    </row>
    <row r="610">
      <c r="A610" s="23"/>
      <c r="B610" s="23"/>
    </row>
    <row r="611">
      <c r="A611" s="23"/>
      <c r="B611" s="23"/>
    </row>
    <row r="612">
      <c r="A612" s="23"/>
      <c r="B612" s="23"/>
    </row>
    <row r="613">
      <c r="A613" s="23"/>
      <c r="B613" s="23"/>
    </row>
    <row r="614">
      <c r="A614" s="23"/>
      <c r="B614" s="23"/>
    </row>
    <row r="615">
      <c r="A615" s="23"/>
      <c r="B615" s="23"/>
    </row>
    <row r="616">
      <c r="A616" s="23"/>
      <c r="B616" s="23"/>
    </row>
    <row r="617">
      <c r="A617" s="23"/>
      <c r="B617" s="23"/>
    </row>
    <row r="618">
      <c r="A618" s="23"/>
      <c r="B618" s="23"/>
    </row>
    <row r="619">
      <c r="A619" s="23"/>
      <c r="B619" s="23"/>
    </row>
    <row r="620">
      <c r="A620" s="23"/>
      <c r="B620" s="23"/>
    </row>
    <row r="621">
      <c r="A621" s="23"/>
      <c r="B621" s="23"/>
    </row>
    <row r="622">
      <c r="A622" s="23"/>
      <c r="B622" s="23"/>
    </row>
    <row r="623">
      <c r="A623" s="23"/>
      <c r="B623" s="23"/>
    </row>
    <row r="624">
      <c r="A624" s="23"/>
      <c r="B624" s="23"/>
    </row>
    <row r="625">
      <c r="A625" s="23"/>
      <c r="B625" s="23"/>
    </row>
    <row r="626">
      <c r="A626" s="23"/>
      <c r="B626" s="23"/>
    </row>
    <row r="627">
      <c r="A627" s="23"/>
      <c r="B627" s="23"/>
    </row>
    <row r="628">
      <c r="A628" s="23"/>
      <c r="B628" s="23"/>
    </row>
    <row r="629">
      <c r="A629" s="142"/>
      <c r="B629" s="142"/>
    </row>
    <row r="630">
      <c r="A630" s="142"/>
      <c r="B630" s="142"/>
    </row>
    <row r="631">
      <c r="A631" s="142"/>
      <c r="B631" s="142"/>
    </row>
    <row r="632">
      <c r="A632" s="142"/>
      <c r="B632" s="142"/>
    </row>
    <row r="633">
      <c r="A633" s="142"/>
      <c r="B633" s="142"/>
    </row>
    <row r="634">
      <c r="A634" s="142"/>
      <c r="B634" s="142"/>
    </row>
    <row r="635">
      <c r="A635" s="142"/>
      <c r="B635" s="142"/>
    </row>
    <row r="636">
      <c r="A636" s="142"/>
      <c r="B636" s="142"/>
    </row>
    <row r="637">
      <c r="A637" s="142"/>
      <c r="B637" s="142"/>
    </row>
    <row r="638">
      <c r="A638" s="142"/>
      <c r="B638" s="142"/>
    </row>
    <row r="639">
      <c r="A639" s="142"/>
      <c r="B639" s="142"/>
    </row>
    <row r="640">
      <c r="A640" s="142"/>
      <c r="B640" s="142"/>
    </row>
    <row r="641">
      <c r="A641" s="142"/>
      <c r="B641" s="142"/>
    </row>
    <row r="642">
      <c r="A642" s="142"/>
      <c r="B642" s="142"/>
    </row>
    <row r="643">
      <c r="A643" s="142"/>
      <c r="B643" s="142"/>
    </row>
    <row r="644">
      <c r="A644" s="142"/>
      <c r="B644" s="142"/>
    </row>
    <row r="645">
      <c r="A645" s="142"/>
      <c r="B645" s="142"/>
    </row>
    <row r="646">
      <c r="A646" s="142"/>
      <c r="B646" s="142"/>
    </row>
    <row r="647">
      <c r="A647" s="142"/>
      <c r="B647" s="142"/>
    </row>
    <row r="648">
      <c r="A648" s="142"/>
      <c r="B648" s="142"/>
    </row>
    <row r="649">
      <c r="A649" s="142"/>
      <c r="B649" s="142"/>
    </row>
    <row r="650">
      <c r="A650" s="142"/>
      <c r="B650" s="142"/>
    </row>
    <row r="651">
      <c r="A651" s="142"/>
      <c r="B651" s="142"/>
    </row>
    <row r="652">
      <c r="A652" s="142"/>
      <c r="B652" s="142"/>
    </row>
    <row r="653">
      <c r="A653" s="142"/>
      <c r="B653" s="142"/>
    </row>
    <row r="654">
      <c r="A654" s="142"/>
      <c r="B654" s="142"/>
    </row>
    <row r="655">
      <c r="A655" s="142"/>
      <c r="B655" s="142"/>
    </row>
    <row r="656">
      <c r="A656" s="142"/>
      <c r="B656" s="142"/>
    </row>
    <row r="657">
      <c r="A657" s="142"/>
      <c r="B657" s="142"/>
    </row>
    <row r="658">
      <c r="A658" s="142"/>
      <c r="B658" s="142"/>
    </row>
    <row r="659">
      <c r="A659" s="142"/>
      <c r="B659" s="142"/>
    </row>
    <row r="660">
      <c r="A660" s="142"/>
      <c r="B660" s="142"/>
    </row>
    <row r="661">
      <c r="A661" s="142"/>
      <c r="B661" s="142"/>
    </row>
    <row r="662">
      <c r="A662" s="142"/>
      <c r="B662" s="142"/>
    </row>
    <row r="663">
      <c r="A663" s="142"/>
      <c r="B663" s="142"/>
    </row>
    <row r="664">
      <c r="A664" s="142"/>
      <c r="B664" s="142"/>
    </row>
    <row r="665">
      <c r="A665" s="142"/>
      <c r="B665" s="142"/>
    </row>
    <row r="666">
      <c r="A666" s="142"/>
      <c r="B666" s="142"/>
    </row>
    <row r="667">
      <c r="A667" s="142"/>
      <c r="B667" s="142"/>
    </row>
    <row r="668">
      <c r="A668" s="142"/>
      <c r="B668" s="142"/>
    </row>
    <row r="669">
      <c r="A669" s="142"/>
      <c r="B669" s="142"/>
    </row>
    <row r="670">
      <c r="A670" s="142"/>
      <c r="B670" s="142"/>
    </row>
    <row r="671">
      <c r="A671" s="142"/>
      <c r="B671" s="142"/>
    </row>
    <row r="672">
      <c r="A672" s="142"/>
      <c r="B672" s="142"/>
    </row>
    <row r="673">
      <c r="A673" s="142"/>
      <c r="B673" s="142"/>
    </row>
    <row r="674">
      <c r="A674" s="142"/>
      <c r="B674" s="142"/>
    </row>
    <row r="675">
      <c r="A675" s="142"/>
      <c r="B675" s="142"/>
    </row>
    <row r="676">
      <c r="A676" s="142"/>
      <c r="B676" s="142"/>
    </row>
    <row r="677">
      <c r="A677" s="142"/>
      <c r="B677" s="142"/>
    </row>
    <row r="678">
      <c r="A678" s="142"/>
      <c r="B678" s="142"/>
    </row>
    <row r="679">
      <c r="A679" s="142"/>
      <c r="B679" s="142"/>
    </row>
    <row r="680">
      <c r="A680" s="142"/>
      <c r="B680" s="142"/>
    </row>
    <row r="681">
      <c r="A681" s="142"/>
      <c r="B681" s="142"/>
    </row>
    <row r="682">
      <c r="A682" s="142"/>
      <c r="B682" s="142"/>
    </row>
    <row r="683">
      <c r="A683" s="142"/>
      <c r="B683" s="142"/>
    </row>
    <row r="684">
      <c r="A684" s="142"/>
      <c r="B684" s="142"/>
    </row>
    <row r="685">
      <c r="A685" s="142"/>
      <c r="B685" s="142"/>
    </row>
    <row r="686">
      <c r="A686" s="142"/>
      <c r="B686" s="142"/>
    </row>
    <row r="687">
      <c r="A687" s="142"/>
      <c r="B687" s="142"/>
    </row>
    <row r="688">
      <c r="A688" s="142"/>
      <c r="B688" s="142"/>
    </row>
    <row r="689">
      <c r="A689" s="142"/>
      <c r="B689" s="142"/>
    </row>
    <row r="690">
      <c r="A690" s="142"/>
      <c r="B690" s="142"/>
    </row>
    <row r="691">
      <c r="A691" s="142"/>
      <c r="B691" s="142"/>
    </row>
    <row r="692">
      <c r="A692" s="142"/>
      <c r="B692" s="142"/>
    </row>
    <row r="693">
      <c r="A693" s="142"/>
      <c r="B693" s="142"/>
    </row>
    <row r="694">
      <c r="A694" s="142"/>
      <c r="B694" s="142"/>
    </row>
    <row r="695">
      <c r="A695" s="142"/>
      <c r="B695" s="142"/>
    </row>
    <row r="696">
      <c r="A696" s="142"/>
      <c r="B696" s="142"/>
    </row>
    <row r="697">
      <c r="A697" s="142"/>
      <c r="B697" s="142"/>
    </row>
    <row r="698">
      <c r="A698" s="142"/>
      <c r="B698" s="142"/>
    </row>
    <row r="699">
      <c r="A699" s="142"/>
      <c r="B699" s="142"/>
    </row>
    <row r="700">
      <c r="A700" s="142"/>
      <c r="B700" s="142"/>
    </row>
    <row r="701">
      <c r="A701" s="142"/>
      <c r="B701" s="142"/>
    </row>
    <row r="702">
      <c r="A702" s="142"/>
      <c r="B702" s="142"/>
    </row>
    <row r="703">
      <c r="A703" s="142"/>
      <c r="B703" s="142"/>
    </row>
    <row r="704">
      <c r="A704" s="142"/>
      <c r="B704" s="142"/>
    </row>
    <row r="705">
      <c r="A705" s="142"/>
      <c r="B705" s="142"/>
    </row>
    <row r="706">
      <c r="A706" s="142"/>
      <c r="B706" s="142"/>
    </row>
    <row r="707">
      <c r="A707" s="142"/>
      <c r="B707" s="142"/>
    </row>
    <row r="708">
      <c r="A708" s="142"/>
      <c r="B708" s="142"/>
    </row>
    <row r="709">
      <c r="A709" s="142"/>
      <c r="B709" s="142"/>
    </row>
    <row r="710">
      <c r="A710" s="142"/>
      <c r="B710" s="142"/>
    </row>
    <row r="711">
      <c r="A711" s="142"/>
      <c r="B711" s="142"/>
    </row>
    <row r="712">
      <c r="A712" s="142"/>
      <c r="B712" s="142"/>
    </row>
    <row r="713">
      <c r="A713" s="142"/>
      <c r="B713" s="142"/>
    </row>
    <row r="714">
      <c r="A714" s="142"/>
      <c r="B714" s="142"/>
    </row>
    <row r="715">
      <c r="A715" s="142"/>
      <c r="B715" s="142"/>
    </row>
    <row r="716">
      <c r="A716" s="142"/>
      <c r="B716" s="142"/>
    </row>
    <row r="717">
      <c r="A717" s="142"/>
      <c r="B717" s="142"/>
    </row>
    <row r="718">
      <c r="A718" s="142"/>
      <c r="B718" s="142"/>
    </row>
    <row r="719">
      <c r="A719" s="142"/>
      <c r="B719" s="142"/>
    </row>
    <row r="720">
      <c r="A720" s="142"/>
      <c r="B720" s="142"/>
    </row>
    <row r="721">
      <c r="A721" s="142"/>
      <c r="B721" s="142"/>
    </row>
    <row r="722">
      <c r="A722" s="142"/>
      <c r="B722" s="142"/>
    </row>
    <row r="723">
      <c r="A723" s="142"/>
      <c r="B723" s="142"/>
    </row>
    <row r="724">
      <c r="A724" s="142"/>
      <c r="B724" s="142"/>
    </row>
    <row r="725">
      <c r="A725" s="142"/>
      <c r="B725" s="142"/>
    </row>
    <row r="726">
      <c r="A726" s="142"/>
      <c r="B726" s="142"/>
    </row>
    <row r="727">
      <c r="A727" s="142"/>
      <c r="B727" s="142"/>
    </row>
    <row r="728">
      <c r="A728" s="23"/>
      <c r="B728" s="23"/>
    </row>
    <row r="729">
      <c r="A729" s="23"/>
      <c r="B729" s="23"/>
    </row>
    <row r="730">
      <c r="A730" s="23"/>
      <c r="B730" s="23"/>
    </row>
    <row r="731">
      <c r="A731" s="23"/>
      <c r="B731" s="23"/>
    </row>
    <row r="732">
      <c r="A732" s="23"/>
      <c r="B732" s="23"/>
    </row>
    <row r="733">
      <c r="A733" s="23"/>
      <c r="B733" s="23"/>
    </row>
    <row r="734">
      <c r="A734" s="23"/>
      <c r="B734" s="23"/>
    </row>
    <row r="735">
      <c r="A735" s="23"/>
      <c r="B735" s="23"/>
    </row>
    <row r="736">
      <c r="A736" s="23"/>
      <c r="B736" s="23"/>
    </row>
    <row r="737">
      <c r="A737" s="23"/>
      <c r="B737" s="23"/>
    </row>
    <row r="738">
      <c r="A738" s="23"/>
      <c r="B738" s="23"/>
    </row>
    <row r="739">
      <c r="A739" s="23"/>
      <c r="B739" s="23"/>
    </row>
    <row r="740">
      <c r="A740" s="23"/>
      <c r="B740" s="23"/>
    </row>
    <row r="741">
      <c r="A741" s="23"/>
      <c r="B741" s="23"/>
    </row>
    <row r="742">
      <c r="A742" s="23"/>
      <c r="B742" s="23"/>
    </row>
    <row r="743">
      <c r="A743" s="23"/>
      <c r="B743" s="23"/>
    </row>
    <row r="744">
      <c r="A744" s="23"/>
      <c r="B744" s="23"/>
    </row>
    <row r="745">
      <c r="A745" s="23"/>
      <c r="B745" s="23"/>
    </row>
    <row r="746">
      <c r="A746" s="23"/>
      <c r="B746" s="23"/>
    </row>
    <row r="747">
      <c r="A747" s="23"/>
      <c r="B747" s="23"/>
    </row>
    <row r="748">
      <c r="A748" s="23"/>
      <c r="B748" s="23"/>
    </row>
    <row r="749">
      <c r="A749" s="23"/>
      <c r="B749" s="23"/>
    </row>
    <row r="750">
      <c r="A750" s="23"/>
      <c r="B750" s="23"/>
    </row>
    <row r="751">
      <c r="A751" s="23"/>
      <c r="B751" s="23"/>
    </row>
    <row r="752">
      <c r="A752" s="23"/>
      <c r="B752" s="23"/>
    </row>
    <row r="753">
      <c r="A753" s="23"/>
      <c r="B753" s="23"/>
    </row>
    <row r="754">
      <c r="A754" s="23"/>
      <c r="B754" s="23"/>
    </row>
    <row r="755">
      <c r="A755" s="23"/>
      <c r="B755" s="23"/>
    </row>
    <row r="756">
      <c r="A756" s="23"/>
      <c r="B756" s="23"/>
    </row>
    <row r="757">
      <c r="A757" s="23"/>
      <c r="B757" s="23"/>
    </row>
    <row r="758">
      <c r="A758" s="23"/>
      <c r="B758" s="23"/>
    </row>
    <row r="759">
      <c r="A759" s="23"/>
      <c r="B759" s="23"/>
    </row>
    <row r="760">
      <c r="A760" s="23"/>
      <c r="B760" s="23"/>
    </row>
    <row r="761">
      <c r="A761" s="142"/>
      <c r="B761" s="142"/>
    </row>
    <row r="762">
      <c r="A762" s="142"/>
      <c r="B762" s="142"/>
    </row>
    <row r="763">
      <c r="A763" s="142"/>
      <c r="B763" s="142"/>
    </row>
    <row r="764">
      <c r="A764" s="142"/>
      <c r="B764" s="142"/>
    </row>
    <row r="765">
      <c r="A765" s="142"/>
      <c r="B765" s="142"/>
    </row>
    <row r="766">
      <c r="A766" s="142"/>
      <c r="B766" s="142"/>
    </row>
    <row r="767">
      <c r="A767" s="142"/>
      <c r="B767" s="142"/>
    </row>
    <row r="768">
      <c r="A768" s="142"/>
      <c r="B768" s="142"/>
    </row>
    <row r="769">
      <c r="A769" s="142"/>
      <c r="B769" s="142"/>
    </row>
    <row r="770">
      <c r="A770" s="142"/>
      <c r="B770" s="142"/>
    </row>
    <row r="771">
      <c r="A771" s="142"/>
      <c r="B771" s="142"/>
    </row>
    <row r="772">
      <c r="A772" s="142"/>
      <c r="B772" s="142"/>
    </row>
    <row r="773">
      <c r="A773" s="142"/>
      <c r="B773" s="142"/>
    </row>
    <row r="774">
      <c r="A774" s="142"/>
      <c r="B774" s="142"/>
    </row>
    <row r="775">
      <c r="A775" s="142"/>
      <c r="B775" s="142"/>
    </row>
    <row r="776">
      <c r="A776" s="142"/>
      <c r="B776" s="142"/>
    </row>
    <row r="777">
      <c r="A777" s="142"/>
      <c r="B777" s="142"/>
    </row>
    <row r="778">
      <c r="A778" s="142"/>
      <c r="B778" s="142"/>
    </row>
    <row r="779">
      <c r="A779" s="142"/>
      <c r="B779" s="142"/>
    </row>
    <row r="780">
      <c r="A780" s="142"/>
      <c r="B780" s="142"/>
    </row>
    <row r="781">
      <c r="A781" s="142"/>
      <c r="B781" s="142"/>
    </row>
    <row r="782">
      <c r="A782" s="142"/>
      <c r="B782" s="142"/>
    </row>
    <row r="783">
      <c r="A783" s="142"/>
      <c r="B783" s="142"/>
    </row>
    <row r="784">
      <c r="A784" s="142"/>
      <c r="B784" s="142"/>
    </row>
    <row r="785">
      <c r="A785" s="142"/>
      <c r="B785" s="142"/>
    </row>
    <row r="786">
      <c r="A786" s="142"/>
      <c r="B786" s="142"/>
    </row>
    <row r="787">
      <c r="A787" s="142"/>
      <c r="B787" s="142"/>
    </row>
    <row r="788">
      <c r="A788" s="142"/>
      <c r="B788" s="142"/>
    </row>
    <row r="789">
      <c r="A789" s="142"/>
      <c r="B789" s="142"/>
    </row>
    <row r="790">
      <c r="A790" s="142"/>
      <c r="B790" s="142"/>
    </row>
    <row r="791">
      <c r="A791" s="142"/>
      <c r="B791" s="142"/>
    </row>
    <row r="792">
      <c r="A792" s="142"/>
      <c r="B792" s="142"/>
    </row>
    <row r="793">
      <c r="A793" s="142"/>
      <c r="B793" s="142"/>
    </row>
    <row r="794">
      <c r="A794" s="142"/>
      <c r="B794" s="142"/>
    </row>
    <row r="795">
      <c r="A795" s="142"/>
      <c r="B795" s="142"/>
    </row>
    <row r="796">
      <c r="A796" s="142"/>
      <c r="B796" s="142"/>
    </row>
    <row r="797">
      <c r="A797" s="142"/>
      <c r="B797" s="142"/>
    </row>
    <row r="798">
      <c r="A798" s="142"/>
      <c r="B798" s="142"/>
    </row>
    <row r="799">
      <c r="A799" s="142"/>
      <c r="B799" s="142"/>
    </row>
    <row r="800">
      <c r="A800" s="142"/>
      <c r="B800" s="142"/>
    </row>
    <row r="801">
      <c r="A801" s="142"/>
      <c r="B801" s="142"/>
    </row>
    <row r="802">
      <c r="A802" s="142"/>
      <c r="B802" s="142"/>
    </row>
    <row r="803">
      <c r="A803" s="142"/>
      <c r="B803" s="142"/>
    </row>
    <row r="804">
      <c r="A804" s="142"/>
      <c r="B804" s="142"/>
    </row>
    <row r="805">
      <c r="A805" s="142"/>
      <c r="B805" s="142"/>
    </row>
    <row r="806">
      <c r="A806" s="142"/>
      <c r="B806" s="142"/>
    </row>
    <row r="807">
      <c r="A807" s="142"/>
      <c r="B807" s="142"/>
    </row>
    <row r="808">
      <c r="A808" s="142"/>
      <c r="B808" s="142"/>
    </row>
    <row r="809">
      <c r="A809" s="142"/>
      <c r="B809" s="142"/>
    </row>
    <row r="810">
      <c r="A810" s="142"/>
      <c r="B810" s="142"/>
    </row>
    <row r="811">
      <c r="A811" s="142"/>
      <c r="B811" s="142"/>
    </row>
    <row r="812">
      <c r="A812" s="142"/>
      <c r="B812" s="142"/>
    </row>
    <row r="813">
      <c r="A813" s="142"/>
      <c r="B813" s="142"/>
    </row>
    <row r="814">
      <c r="A814" s="142"/>
      <c r="B814" s="142"/>
    </row>
    <row r="815">
      <c r="A815" s="142"/>
      <c r="B815" s="142"/>
    </row>
    <row r="816">
      <c r="A816" s="142"/>
      <c r="B816" s="142"/>
    </row>
    <row r="817">
      <c r="A817" s="142"/>
      <c r="B817" s="142"/>
    </row>
    <row r="818">
      <c r="A818" s="142"/>
      <c r="B818" s="142"/>
    </row>
    <row r="819">
      <c r="A819" s="142"/>
      <c r="B819" s="142"/>
    </row>
    <row r="820">
      <c r="A820" s="142"/>
      <c r="B820" s="142"/>
    </row>
    <row r="821">
      <c r="A821" s="142"/>
      <c r="B821" s="142"/>
    </row>
    <row r="822">
      <c r="A822" s="142"/>
      <c r="B822" s="142"/>
    </row>
    <row r="823">
      <c r="A823" s="142"/>
      <c r="B823" s="142"/>
    </row>
    <row r="824">
      <c r="A824" s="142"/>
      <c r="B824" s="142"/>
    </row>
    <row r="825">
      <c r="A825" s="142"/>
      <c r="B825" s="142"/>
    </row>
    <row r="826">
      <c r="A826" s="142"/>
      <c r="B826" s="142"/>
    </row>
    <row r="827">
      <c r="A827" s="142"/>
      <c r="B827" s="142"/>
    </row>
    <row r="828">
      <c r="A828" s="142"/>
      <c r="B828" s="142"/>
    </row>
    <row r="829">
      <c r="A829" s="142"/>
      <c r="B829" s="142"/>
    </row>
    <row r="830">
      <c r="A830" s="142"/>
      <c r="B830" s="142"/>
    </row>
    <row r="831">
      <c r="A831" s="142"/>
      <c r="B831" s="142"/>
    </row>
    <row r="832">
      <c r="A832" s="142"/>
      <c r="B832" s="142"/>
    </row>
    <row r="833">
      <c r="A833" s="142"/>
      <c r="B833" s="142"/>
    </row>
    <row r="834">
      <c r="A834" s="142"/>
      <c r="B834" s="142"/>
    </row>
    <row r="835">
      <c r="A835" s="142"/>
      <c r="B835" s="142"/>
    </row>
    <row r="836">
      <c r="A836" s="142"/>
      <c r="B836" s="142"/>
    </row>
    <row r="837">
      <c r="A837" s="142"/>
      <c r="B837" s="142"/>
    </row>
    <row r="838">
      <c r="A838" s="142"/>
      <c r="B838" s="142"/>
    </row>
    <row r="839">
      <c r="A839" s="142"/>
      <c r="B839" s="142"/>
    </row>
    <row r="840">
      <c r="A840" s="142"/>
      <c r="B840" s="142"/>
    </row>
    <row r="841">
      <c r="A841" s="142"/>
      <c r="B841" s="142"/>
    </row>
    <row r="842">
      <c r="A842" s="142"/>
      <c r="B842" s="142"/>
    </row>
    <row r="843">
      <c r="A843" s="142"/>
      <c r="B843" s="142"/>
    </row>
    <row r="844">
      <c r="A844" s="142"/>
      <c r="B844" s="142"/>
    </row>
    <row r="845">
      <c r="A845" s="142"/>
      <c r="B845" s="142"/>
    </row>
    <row r="846">
      <c r="A846" s="142"/>
      <c r="B846" s="142"/>
    </row>
    <row r="847">
      <c r="A847" s="142"/>
      <c r="B847" s="142"/>
    </row>
    <row r="848">
      <c r="A848" s="142"/>
      <c r="B848" s="142"/>
    </row>
    <row r="849">
      <c r="A849" s="142"/>
      <c r="B849" s="142"/>
    </row>
    <row r="850">
      <c r="A850" s="142"/>
      <c r="B850" s="142"/>
    </row>
    <row r="851">
      <c r="A851" s="142"/>
      <c r="B851" s="142"/>
    </row>
    <row r="852">
      <c r="A852" s="142"/>
      <c r="B852" s="142"/>
    </row>
    <row r="853">
      <c r="A853" s="142"/>
      <c r="B853" s="142"/>
    </row>
    <row r="854">
      <c r="A854" s="142"/>
      <c r="B854" s="142"/>
    </row>
    <row r="855">
      <c r="A855" s="142"/>
      <c r="B855" s="142"/>
    </row>
    <row r="856">
      <c r="A856" s="142"/>
      <c r="B856" s="142"/>
    </row>
    <row r="857">
      <c r="A857" s="142"/>
      <c r="B857" s="142"/>
    </row>
    <row r="858">
      <c r="A858" s="142"/>
      <c r="B858" s="142"/>
    </row>
    <row r="859">
      <c r="A859" s="142"/>
      <c r="B859" s="142"/>
    </row>
    <row r="860">
      <c r="A860" s="142"/>
      <c r="B860" s="142"/>
    </row>
  </sheetData>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144" t="s">
        <v>375</v>
      </c>
    </row>
    <row r="2">
      <c r="A2" s="49" t="s">
        <v>3</v>
      </c>
      <c r="B2" s="23" t="s">
        <v>400</v>
      </c>
      <c r="C2" s="7">
        <v>2010.0</v>
      </c>
      <c r="D2" s="9" t="s">
        <v>6</v>
      </c>
      <c r="E2" s="9" t="s">
        <v>289</v>
      </c>
      <c r="F2" s="75">
        <v>18.8</v>
      </c>
    </row>
    <row r="3">
      <c r="A3" s="49" t="s">
        <v>4</v>
      </c>
      <c r="B3" s="23" t="s">
        <v>378</v>
      </c>
      <c r="C3" s="7">
        <v>2010.0</v>
      </c>
      <c r="D3" s="9" t="s">
        <v>6</v>
      </c>
      <c r="E3" s="9" t="s">
        <v>289</v>
      </c>
      <c r="F3" s="75">
        <v>18.4</v>
      </c>
    </row>
    <row r="4">
      <c r="A4" s="23" t="s">
        <v>5</v>
      </c>
      <c r="B4" s="23" t="s">
        <v>384</v>
      </c>
      <c r="C4" s="7">
        <v>2010.0</v>
      </c>
      <c r="D4" s="9" t="s">
        <v>6</v>
      </c>
      <c r="E4" s="9" t="s">
        <v>289</v>
      </c>
      <c r="F4" s="75">
        <v>20.3</v>
      </c>
    </row>
    <row r="5">
      <c r="A5" s="23" t="s">
        <v>6</v>
      </c>
      <c r="B5" s="23" t="s">
        <v>394</v>
      </c>
      <c r="C5" s="7">
        <v>2010.0</v>
      </c>
      <c r="D5" s="9" t="s">
        <v>6</v>
      </c>
      <c r="E5" s="9" t="s">
        <v>289</v>
      </c>
      <c r="F5" s="75">
        <v>19.7</v>
      </c>
    </row>
    <row r="6">
      <c r="A6" s="23" t="s">
        <v>7</v>
      </c>
      <c r="B6" s="23" t="s">
        <v>385</v>
      </c>
      <c r="C6" s="7">
        <v>2010.0</v>
      </c>
      <c r="D6" s="9" t="s">
        <v>6</v>
      </c>
      <c r="E6" s="9" t="s">
        <v>289</v>
      </c>
      <c r="F6" s="75">
        <v>20.2</v>
      </c>
    </row>
    <row r="7">
      <c r="A7" s="23" t="s">
        <v>8</v>
      </c>
      <c r="B7" s="23" t="s">
        <v>405</v>
      </c>
      <c r="C7" s="7">
        <v>2010.0</v>
      </c>
      <c r="D7" s="9" t="s">
        <v>6</v>
      </c>
      <c r="E7" s="9" t="s">
        <v>289</v>
      </c>
      <c r="F7" s="75">
        <v>21.8</v>
      </c>
    </row>
    <row r="8">
      <c r="A8" s="23" t="s">
        <v>9</v>
      </c>
      <c r="B8" s="23" t="s">
        <v>397</v>
      </c>
      <c r="C8" s="7">
        <v>2010.0</v>
      </c>
      <c r="D8" s="9" t="s">
        <v>6</v>
      </c>
      <c r="E8" s="9" t="s">
        <v>289</v>
      </c>
      <c r="F8" s="75">
        <v>19.6</v>
      </c>
    </row>
    <row r="9">
      <c r="A9" s="23" t="s">
        <v>10</v>
      </c>
      <c r="B9" s="23" t="s">
        <v>388</v>
      </c>
      <c r="C9" s="7">
        <v>2010.0</v>
      </c>
      <c r="D9" s="9" t="s">
        <v>6</v>
      </c>
      <c r="E9" s="9" t="s">
        <v>289</v>
      </c>
      <c r="F9" s="75">
        <v>18.8</v>
      </c>
    </row>
    <row r="10">
      <c r="A10" s="23" t="s">
        <v>11</v>
      </c>
      <c r="B10" s="23" t="s">
        <v>402</v>
      </c>
      <c r="C10" s="7">
        <v>2010.0</v>
      </c>
      <c r="D10" s="9" t="s">
        <v>6</v>
      </c>
      <c r="E10" s="9" t="s">
        <v>289</v>
      </c>
      <c r="F10" s="75">
        <v>23.0</v>
      </c>
    </row>
    <row r="11">
      <c r="A11" s="23" t="s">
        <v>12</v>
      </c>
      <c r="B11" s="23" t="s">
        <v>401</v>
      </c>
      <c r="C11" s="7">
        <v>2010.0</v>
      </c>
      <c r="D11" s="9" t="s">
        <v>6</v>
      </c>
      <c r="E11" s="9" t="s">
        <v>289</v>
      </c>
      <c r="F11" s="75">
        <v>16.5</v>
      </c>
    </row>
    <row r="12">
      <c r="A12" s="23" t="s">
        <v>13</v>
      </c>
      <c r="B12" s="23" t="s">
        <v>403</v>
      </c>
      <c r="C12" s="7">
        <v>2010.0</v>
      </c>
      <c r="D12" s="9" t="s">
        <v>6</v>
      </c>
      <c r="E12" s="9" t="s">
        <v>289</v>
      </c>
      <c r="F12" s="75">
        <v>21.4</v>
      </c>
    </row>
    <row r="13">
      <c r="A13" s="23" t="s">
        <v>14</v>
      </c>
      <c r="B13" s="23" t="s">
        <v>395</v>
      </c>
      <c r="C13" s="7">
        <v>2010.0</v>
      </c>
      <c r="D13" s="9" t="s">
        <v>6</v>
      </c>
      <c r="E13" s="9" t="s">
        <v>289</v>
      </c>
      <c r="F13" s="75">
        <v>17.6</v>
      </c>
    </row>
    <row r="14">
      <c r="A14" s="23" t="s">
        <v>15</v>
      </c>
      <c r="B14" s="23" t="s">
        <v>377</v>
      </c>
      <c r="C14" s="7">
        <v>2010.0</v>
      </c>
      <c r="D14" s="9" t="s">
        <v>6</v>
      </c>
      <c r="E14" s="9" t="s">
        <v>289</v>
      </c>
      <c r="F14" s="75">
        <v>19.6</v>
      </c>
    </row>
    <row r="15">
      <c r="A15" s="23" t="s">
        <v>16</v>
      </c>
      <c r="B15" s="23" t="s">
        <v>382</v>
      </c>
      <c r="C15" s="7">
        <v>2010.0</v>
      </c>
      <c r="D15" s="9" t="s">
        <v>6</v>
      </c>
      <c r="E15" s="9" t="s">
        <v>289</v>
      </c>
      <c r="F15" s="75">
        <v>19.5</v>
      </c>
    </row>
    <row r="16">
      <c r="A16" s="23" t="s">
        <v>17</v>
      </c>
      <c r="B16" s="23" t="s">
        <v>404</v>
      </c>
      <c r="C16" s="7">
        <v>2010.0</v>
      </c>
      <c r="D16" s="9" t="s">
        <v>6</v>
      </c>
      <c r="E16" s="9" t="s">
        <v>289</v>
      </c>
      <c r="F16" s="75">
        <v>17.2</v>
      </c>
    </row>
    <row r="17">
      <c r="A17" s="23" t="s">
        <v>18</v>
      </c>
      <c r="B17" s="23" t="s">
        <v>383</v>
      </c>
      <c r="C17" s="7">
        <v>2010.0</v>
      </c>
      <c r="D17" s="9" t="s">
        <v>6</v>
      </c>
      <c r="E17" s="9" t="s">
        <v>289</v>
      </c>
      <c r="F17" s="75">
        <v>18.8</v>
      </c>
    </row>
    <row r="18">
      <c r="A18" s="23" t="s">
        <v>19</v>
      </c>
      <c r="B18" s="23" t="s">
        <v>380</v>
      </c>
      <c r="C18" s="7">
        <v>2010.0</v>
      </c>
      <c r="D18" s="9" t="s">
        <v>6</v>
      </c>
      <c r="E18" s="9" t="s">
        <v>289</v>
      </c>
      <c r="F18" s="75">
        <v>18.9</v>
      </c>
    </row>
    <row r="19">
      <c r="A19" s="23" t="s">
        <v>20</v>
      </c>
      <c r="B19" s="23" t="s">
        <v>387</v>
      </c>
      <c r="C19" s="7">
        <v>2010.0</v>
      </c>
      <c r="D19" s="9" t="s">
        <v>6</v>
      </c>
      <c r="E19" s="9" t="s">
        <v>289</v>
      </c>
      <c r="F19" s="75">
        <v>18.8</v>
      </c>
    </row>
    <row r="20">
      <c r="A20" s="23" t="s">
        <v>21</v>
      </c>
      <c r="B20" s="23" t="s">
        <v>393</v>
      </c>
      <c r="C20" s="7">
        <v>2010.0</v>
      </c>
      <c r="D20" s="9" t="s">
        <v>6</v>
      </c>
      <c r="E20" s="9" t="s">
        <v>289</v>
      </c>
      <c r="F20" s="75">
        <v>21.0</v>
      </c>
    </row>
    <row r="21">
      <c r="A21" s="23" t="s">
        <v>22</v>
      </c>
      <c r="B21" s="23" t="s">
        <v>408</v>
      </c>
      <c r="C21" s="7">
        <v>2010.0</v>
      </c>
      <c r="D21" s="9" t="s">
        <v>6</v>
      </c>
      <c r="E21" s="9" t="s">
        <v>289</v>
      </c>
      <c r="F21" s="75">
        <v>16.9</v>
      </c>
    </row>
    <row r="22">
      <c r="A22" s="23" t="s">
        <v>23</v>
      </c>
      <c r="B22" s="23" t="s">
        <v>379</v>
      </c>
      <c r="C22" s="7">
        <v>2010.0</v>
      </c>
      <c r="D22" s="9" t="s">
        <v>6</v>
      </c>
      <c r="E22" s="9" t="s">
        <v>289</v>
      </c>
      <c r="F22" s="75">
        <v>18.4</v>
      </c>
    </row>
    <row r="23">
      <c r="A23" s="23" t="s">
        <v>24</v>
      </c>
      <c r="B23" s="23" t="s">
        <v>386</v>
      </c>
      <c r="C23" s="7">
        <v>2010.0</v>
      </c>
      <c r="D23" s="9" t="s">
        <v>6</v>
      </c>
      <c r="E23" s="9" t="s">
        <v>289</v>
      </c>
      <c r="F23" s="75">
        <v>18.2</v>
      </c>
    </row>
    <row r="24">
      <c r="A24" s="23" t="s">
        <v>25</v>
      </c>
      <c r="B24" s="23" t="s">
        <v>406</v>
      </c>
      <c r="C24" s="7">
        <v>2010.0</v>
      </c>
      <c r="D24" s="9" t="s">
        <v>6</v>
      </c>
      <c r="E24" s="9" t="s">
        <v>289</v>
      </c>
      <c r="F24" s="75">
        <v>16.7</v>
      </c>
    </row>
    <row r="25">
      <c r="A25" s="23" t="s">
        <v>26</v>
      </c>
      <c r="B25" s="23" t="s">
        <v>392</v>
      </c>
      <c r="C25" s="7">
        <v>2010.0</v>
      </c>
      <c r="D25" s="9" t="s">
        <v>6</v>
      </c>
      <c r="E25" s="9" t="s">
        <v>289</v>
      </c>
      <c r="F25" s="75">
        <v>18.1</v>
      </c>
    </row>
    <row r="26">
      <c r="A26" s="23" t="s">
        <v>27</v>
      </c>
      <c r="B26" s="23" t="s">
        <v>389</v>
      </c>
      <c r="C26" s="7">
        <v>2010.0</v>
      </c>
      <c r="D26" s="9" t="s">
        <v>6</v>
      </c>
      <c r="E26" s="9" t="s">
        <v>289</v>
      </c>
      <c r="F26" s="75">
        <v>19.4</v>
      </c>
    </row>
    <row r="27">
      <c r="A27" s="23" t="s">
        <v>28</v>
      </c>
      <c r="B27" s="23" t="s">
        <v>391</v>
      </c>
      <c r="C27" s="7">
        <v>2010.0</v>
      </c>
      <c r="D27" s="9" t="s">
        <v>6</v>
      </c>
      <c r="E27" s="9" t="s">
        <v>289</v>
      </c>
      <c r="F27" s="75">
        <v>20.8</v>
      </c>
    </row>
    <row r="28">
      <c r="A28" s="23" t="s">
        <v>29</v>
      </c>
      <c r="B28" s="23" t="s">
        <v>396</v>
      </c>
      <c r="C28" s="7">
        <v>2010.0</v>
      </c>
      <c r="D28" s="9" t="s">
        <v>6</v>
      </c>
      <c r="E28" s="9" t="s">
        <v>289</v>
      </c>
      <c r="F28" s="75">
        <v>20.0</v>
      </c>
    </row>
    <row r="29">
      <c r="A29" s="23" t="s">
        <v>30</v>
      </c>
      <c r="B29" s="23" t="s">
        <v>376</v>
      </c>
      <c r="C29" s="7">
        <v>2010.0</v>
      </c>
      <c r="D29" s="9" t="s">
        <v>6</v>
      </c>
      <c r="E29" s="9" t="s">
        <v>289</v>
      </c>
      <c r="F29" s="75">
        <v>18.0</v>
      </c>
    </row>
    <row r="30">
      <c r="A30" s="23" t="s">
        <v>31</v>
      </c>
      <c r="B30" s="23" t="s">
        <v>407</v>
      </c>
      <c r="C30" s="7">
        <v>2010.0</v>
      </c>
      <c r="D30" s="9" t="s">
        <v>6</v>
      </c>
      <c r="E30" s="9" t="s">
        <v>289</v>
      </c>
      <c r="F30" s="75">
        <v>18.9</v>
      </c>
    </row>
    <row r="31">
      <c r="A31" s="23" t="s">
        <v>32</v>
      </c>
      <c r="B31" s="23" t="s">
        <v>381</v>
      </c>
      <c r="C31" s="7">
        <v>2010.0</v>
      </c>
      <c r="D31" s="9" t="s">
        <v>6</v>
      </c>
      <c r="E31" s="9" t="s">
        <v>289</v>
      </c>
      <c r="F31" s="75">
        <v>18.7</v>
      </c>
    </row>
    <row r="32">
      <c r="A32" s="23" t="s">
        <v>33</v>
      </c>
      <c r="B32" s="23" t="s">
        <v>390</v>
      </c>
      <c r="C32" s="7">
        <v>2010.0</v>
      </c>
      <c r="D32" s="9" t="s">
        <v>6</v>
      </c>
      <c r="E32" s="9" t="s">
        <v>289</v>
      </c>
      <c r="F32" s="75">
        <v>19.8</v>
      </c>
    </row>
    <row r="33">
      <c r="A33" s="23" t="s">
        <v>34</v>
      </c>
      <c r="B33" s="23" t="s">
        <v>398</v>
      </c>
      <c r="C33" s="7">
        <v>2010.0</v>
      </c>
      <c r="D33" s="9" t="s">
        <v>6</v>
      </c>
      <c r="E33" s="9" t="s">
        <v>289</v>
      </c>
      <c r="F33" s="75">
        <v>17.9</v>
      </c>
    </row>
    <row r="34">
      <c r="A34" s="23" t="s">
        <v>35</v>
      </c>
      <c r="B34" s="23" t="s">
        <v>399</v>
      </c>
      <c r="C34" s="7">
        <v>2010.0</v>
      </c>
      <c r="D34" s="9" t="s">
        <v>6</v>
      </c>
      <c r="E34" s="9" t="s">
        <v>289</v>
      </c>
      <c r="F34" s="75">
        <v>18.9</v>
      </c>
    </row>
    <row r="35">
      <c r="A35" s="49" t="s">
        <v>3</v>
      </c>
      <c r="B35" s="23" t="s">
        <v>400</v>
      </c>
      <c r="C35" s="7">
        <v>2011.0</v>
      </c>
      <c r="D35" s="9" t="s">
        <v>6</v>
      </c>
      <c r="E35" s="9" t="s">
        <v>289</v>
      </c>
      <c r="F35" s="75">
        <v>19.2</v>
      </c>
    </row>
    <row r="36">
      <c r="A36" s="49" t="s">
        <v>4</v>
      </c>
      <c r="B36" s="23" t="s">
        <v>378</v>
      </c>
      <c r="C36" s="7">
        <v>2011.0</v>
      </c>
      <c r="D36" s="9" t="s">
        <v>6</v>
      </c>
      <c r="E36" s="9" t="s">
        <v>289</v>
      </c>
      <c r="F36" s="75">
        <v>18.9</v>
      </c>
    </row>
    <row r="37">
      <c r="A37" s="23" t="s">
        <v>5</v>
      </c>
      <c r="B37" s="23" t="s">
        <v>384</v>
      </c>
      <c r="C37" s="7">
        <v>2011.0</v>
      </c>
      <c r="D37" s="9" t="s">
        <v>6</v>
      </c>
      <c r="E37" s="9" t="s">
        <v>289</v>
      </c>
      <c r="F37" s="75">
        <v>20.6</v>
      </c>
    </row>
    <row r="38">
      <c r="A38" s="23" t="s">
        <v>6</v>
      </c>
      <c r="B38" s="23" t="s">
        <v>394</v>
      </c>
      <c r="C38" s="7">
        <v>2011.0</v>
      </c>
      <c r="D38" s="9" t="s">
        <v>6</v>
      </c>
      <c r="E38" s="9" t="s">
        <v>289</v>
      </c>
      <c r="F38" s="75">
        <v>19.1</v>
      </c>
    </row>
    <row r="39">
      <c r="A39" s="23" t="s">
        <v>7</v>
      </c>
      <c r="B39" s="23" t="s">
        <v>385</v>
      </c>
      <c r="C39" s="7">
        <v>2011.0</v>
      </c>
      <c r="D39" s="9" t="s">
        <v>6</v>
      </c>
      <c r="E39" s="9" t="s">
        <v>289</v>
      </c>
      <c r="F39" s="75">
        <v>21.0</v>
      </c>
    </row>
    <row r="40">
      <c r="A40" s="23" t="s">
        <v>8</v>
      </c>
      <c r="B40" s="23" t="s">
        <v>405</v>
      </c>
      <c r="C40" s="7">
        <v>2011.0</v>
      </c>
      <c r="D40" s="9" t="s">
        <v>6</v>
      </c>
      <c r="E40" s="9" t="s">
        <v>289</v>
      </c>
      <c r="F40" s="75">
        <v>22.7</v>
      </c>
    </row>
    <row r="41">
      <c r="A41" s="23" t="s">
        <v>9</v>
      </c>
      <c r="B41" s="23" t="s">
        <v>397</v>
      </c>
      <c r="C41" s="7">
        <v>2011.0</v>
      </c>
      <c r="D41" s="9" t="s">
        <v>6</v>
      </c>
      <c r="E41" s="9" t="s">
        <v>289</v>
      </c>
      <c r="F41" s="75">
        <v>18.8</v>
      </c>
    </row>
    <row r="42">
      <c r="A42" s="23" t="s">
        <v>10</v>
      </c>
      <c r="B42" s="23" t="s">
        <v>388</v>
      </c>
      <c r="C42" s="7">
        <v>2011.0</v>
      </c>
      <c r="D42" s="9" t="s">
        <v>6</v>
      </c>
      <c r="E42" s="9" t="s">
        <v>289</v>
      </c>
      <c r="F42" s="75">
        <v>19.5</v>
      </c>
    </row>
    <row r="43">
      <c r="A43" s="23" t="s">
        <v>11</v>
      </c>
      <c r="B43" s="23" t="s">
        <v>402</v>
      </c>
      <c r="C43" s="7">
        <v>2011.0</v>
      </c>
      <c r="D43" s="9" t="s">
        <v>6</v>
      </c>
      <c r="E43" s="9" t="s">
        <v>289</v>
      </c>
      <c r="F43" s="75">
        <v>23.2</v>
      </c>
    </row>
    <row r="44">
      <c r="A44" s="23" t="s">
        <v>12</v>
      </c>
      <c r="B44" s="23" t="s">
        <v>401</v>
      </c>
      <c r="C44" s="7">
        <v>2011.0</v>
      </c>
      <c r="D44" s="9" t="s">
        <v>6</v>
      </c>
      <c r="E44" s="9" t="s">
        <v>289</v>
      </c>
      <c r="F44" s="75">
        <v>16.6</v>
      </c>
    </row>
    <row r="45">
      <c r="A45" s="23" t="s">
        <v>13</v>
      </c>
      <c r="B45" s="23" t="s">
        <v>403</v>
      </c>
      <c r="C45" s="7">
        <v>2011.0</v>
      </c>
      <c r="D45" s="9" t="s">
        <v>6</v>
      </c>
      <c r="E45" s="9" t="s">
        <v>289</v>
      </c>
      <c r="F45" s="75">
        <v>21.6</v>
      </c>
    </row>
    <row r="46">
      <c r="A46" s="23" t="s">
        <v>14</v>
      </c>
      <c r="B46" s="23" t="s">
        <v>395</v>
      </c>
      <c r="C46" s="7">
        <v>2011.0</v>
      </c>
      <c r="D46" s="9" t="s">
        <v>6</v>
      </c>
      <c r="E46" s="9" t="s">
        <v>289</v>
      </c>
      <c r="F46" s="75">
        <v>18.2</v>
      </c>
    </row>
    <row r="47">
      <c r="A47" s="23" t="s">
        <v>15</v>
      </c>
      <c r="B47" s="23" t="s">
        <v>377</v>
      </c>
      <c r="C47" s="7">
        <v>2011.0</v>
      </c>
      <c r="D47" s="9" t="s">
        <v>6</v>
      </c>
      <c r="E47" s="9" t="s">
        <v>289</v>
      </c>
      <c r="F47" s="75">
        <v>21.1</v>
      </c>
    </row>
    <row r="48">
      <c r="A48" s="23" t="s">
        <v>16</v>
      </c>
      <c r="B48" s="23" t="s">
        <v>382</v>
      </c>
      <c r="C48" s="7">
        <v>2011.0</v>
      </c>
      <c r="D48" s="9" t="s">
        <v>6</v>
      </c>
      <c r="E48" s="9" t="s">
        <v>289</v>
      </c>
      <c r="F48" s="75">
        <v>19.4</v>
      </c>
    </row>
    <row r="49">
      <c r="A49" s="23" t="s">
        <v>17</v>
      </c>
      <c r="B49" s="23" t="s">
        <v>404</v>
      </c>
      <c r="C49" s="7">
        <v>2011.0</v>
      </c>
      <c r="D49" s="9" t="s">
        <v>6</v>
      </c>
      <c r="E49" s="9" t="s">
        <v>289</v>
      </c>
      <c r="F49" s="75">
        <v>17.7</v>
      </c>
    </row>
    <row r="50">
      <c r="A50" s="23" t="s">
        <v>18</v>
      </c>
      <c r="B50" s="23" t="s">
        <v>383</v>
      </c>
      <c r="C50" s="7">
        <v>2011.0</v>
      </c>
      <c r="D50" s="9" t="s">
        <v>6</v>
      </c>
      <c r="E50" s="9" t="s">
        <v>289</v>
      </c>
      <c r="F50" s="75">
        <v>18.8</v>
      </c>
    </row>
    <row r="51">
      <c r="A51" s="23" t="s">
        <v>19</v>
      </c>
      <c r="B51" s="23" t="s">
        <v>380</v>
      </c>
      <c r="C51" s="7">
        <v>2011.0</v>
      </c>
      <c r="D51" s="9" t="s">
        <v>6</v>
      </c>
      <c r="E51" s="9" t="s">
        <v>289</v>
      </c>
      <c r="F51" s="75">
        <v>19.1</v>
      </c>
    </row>
    <row r="52">
      <c r="A52" s="23" t="s">
        <v>20</v>
      </c>
      <c r="B52" s="23" t="s">
        <v>387</v>
      </c>
      <c r="C52" s="7">
        <v>2011.0</v>
      </c>
      <c r="D52" s="9" t="s">
        <v>6</v>
      </c>
      <c r="E52" s="9" t="s">
        <v>289</v>
      </c>
      <c r="F52" s="75">
        <v>20.2</v>
      </c>
    </row>
    <row r="53">
      <c r="A53" s="23" t="s">
        <v>21</v>
      </c>
      <c r="B53" s="23" t="s">
        <v>393</v>
      </c>
      <c r="C53" s="7">
        <v>2011.0</v>
      </c>
      <c r="D53" s="9" t="s">
        <v>6</v>
      </c>
      <c r="E53" s="9" t="s">
        <v>289</v>
      </c>
      <c r="F53" s="75">
        <v>21.7</v>
      </c>
    </row>
    <row r="54">
      <c r="A54" s="23" t="s">
        <v>22</v>
      </c>
      <c r="B54" s="23" t="s">
        <v>408</v>
      </c>
      <c r="C54" s="7">
        <v>2011.0</v>
      </c>
      <c r="D54" s="9" t="s">
        <v>6</v>
      </c>
      <c r="E54" s="9" t="s">
        <v>289</v>
      </c>
      <c r="F54" s="75">
        <v>17.1</v>
      </c>
    </row>
    <row r="55">
      <c r="A55" s="23" t="s">
        <v>23</v>
      </c>
      <c r="B55" s="23" t="s">
        <v>379</v>
      </c>
      <c r="C55" s="7">
        <v>2011.0</v>
      </c>
      <c r="D55" s="9" t="s">
        <v>6</v>
      </c>
      <c r="E55" s="9" t="s">
        <v>289</v>
      </c>
      <c r="F55" s="75">
        <v>19.0</v>
      </c>
    </row>
    <row r="56">
      <c r="A56" s="23" t="s">
        <v>24</v>
      </c>
      <c r="B56" s="23" t="s">
        <v>386</v>
      </c>
      <c r="C56" s="7">
        <v>2011.0</v>
      </c>
      <c r="D56" s="9" t="s">
        <v>6</v>
      </c>
      <c r="E56" s="9" t="s">
        <v>289</v>
      </c>
      <c r="F56" s="75">
        <v>18.9</v>
      </c>
    </row>
    <row r="57">
      <c r="A57" s="23" t="s">
        <v>25</v>
      </c>
      <c r="B57" s="23" t="s">
        <v>406</v>
      </c>
      <c r="C57" s="7">
        <v>2011.0</v>
      </c>
      <c r="D57" s="9" t="s">
        <v>6</v>
      </c>
      <c r="E57" s="9" t="s">
        <v>289</v>
      </c>
      <c r="F57" s="75">
        <v>17.1</v>
      </c>
    </row>
    <row r="58">
      <c r="A58" s="23" t="s">
        <v>26</v>
      </c>
      <c r="B58" s="23" t="s">
        <v>392</v>
      </c>
      <c r="C58" s="7">
        <v>2011.0</v>
      </c>
      <c r="D58" s="9" t="s">
        <v>6</v>
      </c>
      <c r="E58" s="9" t="s">
        <v>289</v>
      </c>
      <c r="F58" s="75">
        <v>18.5</v>
      </c>
    </row>
    <row r="59">
      <c r="A59" s="23" t="s">
        <v>27</v>
      </c>
      <c r="B59" s="23" t="s">
        <v>389</v>
      </c>
      <c r="C59" s="7">
        <v>2011.0</v>
      </c>
      <c r="D59" s="9" t="s">
        <v>6</v>
      </c>
      <c r="E59" s="9" t="s">
        <v>289</v>
      </c>
      <c r="F59" s="75">
        <v>19.3</v>
      </c>
    </row>
    <row r="60">
      <c r="A60" s="23" t="s">
        <v>28</v>
      </c>
      <c r="B60" s="23" t="s">
        <v>391</v>
      </c>
      <c r="C60" s="7">
        <v>2011.0</v>
      </c>
      <c r="D60" s="9" t="s">
        <v>6</v>
      </c>
      <c r="E60" s="9" t="s">
        <v>289</v>
      </c>
      <c r="F60" s="75">
        <v>20.6</v>
      </c>
    </row>
    <row r="61">
      <c r="A61" s="23" t="s">
        <v>29</v>
      </c>
      <c r="B61" s="23" t="s">
        <v>396</v>
      </c>
      <c r="C61" s="7">
        <v>2011.0</v>
      </c>
      <c r="D61" s="9" t="s">
        <v>6</v>
      </c>
      <c r="E61" s="9" t="s">
        <v>289</v>
      </c>
      <c r="F61" s="75">
        <v>20.6</v>
      </c>
    </row>
    <row r="62">
      <c r="A62" s="23" t="s">
        <v>30</v>
      </c>
      <c r="B62" s="23" t="s">
        <v>376</v>
      </c>
      <c r="C62" s="7">
        <v>2011.0</v>
      </c>
      <c r="D62" s="9" t="s">
        <v>6</v>
      </c>
      <c r="E62" s="9" t="s">
        <v>289</v>
      </c>
      <c r="F62" s="75">
        <v>18.2</v>
      </c>
    </row>
    <row r="63">
      <c r="A63" s="23" t="s">
        <v>31</v>
      </c>
      <c r="B63" s="23" t="s">
        <v>407</v>
      </c>
      <c r="C63" s="7">
        <v>2011.0</v>
      </c>
      <c r="D63" s="9" t="s">
        <v>6</v>
      </c>
      <c r="E63" s="9" t="s">
        <v>289</v>
      </c>
      <c r="F63" s="75">
        <v>19.3</v>
      </c>
    </row>
    <row r="64">
      <c r="A64" s="23" t="s">
        <v>32</v>
      </c>
      <c r="B64" s="23" t="s">
        <v>381</v>
      </c>
      <c r="C64" s="7">
        <v>2011.0</v>
      </c>
      <c r="D64" s="9" t="s">
        <v>6</v>
      </c>
      <c r="E64" s="9" t="s">
        <v>289</v>
      </c>
      <c r="F64" s="75">
        <v>18.9</v>
      </c>
    </row>
    <row r="65">
      <c r="A65" s="23" t="s">
        <v>33</v>
      </c>
      <c r="B65" s="23" t="s">
        <v>390</v>
      </c>
      <c r="C65" s="7">
        <v>2011.0</v>
      </c>
      <c r="D65" s="9" t="s">
        <v>6</v>
      </c>
      <c r="E65" s="9" t="s">
        <v>289</v>
      </c>
      <c r="F65" s="75">
        <v>20.2</v>
      </c>
    </row>
    <row r="66">
      <c r="A66" s="23" t="s">
        <v>34</v>
      </c>
      <c r="B66" s="23" t="s">
        <v>398</v>
      </c>
      <c r="C66" s="7">
        <v>2011.0</v>
      </c>
      <c r="D66" s="9" t="s">
        <v>6</v>
      </c>
      <c r="E66" s="9" t="s">
        <v>289</v>
      </c>
      <c r="F66" s="75">
        <v>17.7</v>
      </c>
    </row>
    <row r="67">
      <c r="A67" s="23" t="s">
        <v>35</v>
      </c>
      <c r="B67" s="23" t="s">
        <v>399</v>
      </c>
      <c r="C67" s="7">
        <v>2011.0</v>
      </c>
      <c r="D67" s="9" t="s">
        <v>6</v>
      </c>
      <c r="E67" s="9" t="s">
        <v>289</v>
      </c>
      <c r="F67" s="75">
        <v>19.0</v>
      </c>
    </row>
    <row r="68">
      <c r="A68" s="49" t="s">
        <v>3</v>
      </c>
      <c r="B68" s="23" t="s">
        <v>400</v>
      </c>
      <c r="C68" s="7">
        <v>2012.0</v>
      </c>
      <c r="D68" s="9" t="s">
        <v>6</v>
      </c>
      <c r="E68" s="9" t="s">
        <v>289</v>
      </c>
      <c r="F68" s="75">
        <v>19.4</v>
      </c>
    </row>
    <row r="69">
      <c r="A69" s="49" t="s">
        <v>4</v>
      </c>
      <c r="B69" s="23" t="s">
        <v>378</v>
      </c>
      <c r="C69" s="7">
        <v>2012.0</v>
      </c>
      <c r="D69" s="9" t="s">
        <v>6</v>
      </c>
      <c r="E69" s="9" t="s">
        <v>289</v>
      </c>
      <c r="F69" s="75">
        <v>18.9</v>
      </c>
    </row>
    <row r="70">
      <c r="A70" s="23" t="s">
        <v>5</v>
      </c>
      <c r="B70" s="23" t="s">
        <v>384</v>
      </c>
      <c r="C70" s="7">
        <v>2012.0</v>
      </c>
      <c r="D70" s="9" t="s">
        <v>6</v>
      </c>
      <c r="E70" s="9" t="s">
        <v>289</v>
      </c>
      <c r="F70" s="75">
        <v>20.0</v>
      </c>
    </row>
    <row r="71">
      <c r="A71" s="23" t="s">
        <v>6</v>
      </c>
      <c r="B71" s="23" t="s">
        <v>394</v>
      </c>
      <c r="C71" s="7">
        <v>2012.0</v>
      </c>
      <c r="D71" s="9" t="s">
        <v>6</v>
      </c>
      <c r="E71" s="9" t="s">
        <v>289</v>
      </c>
      <c r="F71" s="75">
        <v>18.7</v>
      </c>
    </row>
    <row r="72">
      <c r="A72" s="23" t="s">
        <v>7</v>
      </c>
      <c r="B72" s="23" t="s">
        <v>385</v>
      </c>
      <c r="C72" s="7">
        <v>2012.0</v>
      </c>
      <c r="D72" s="9" t="s">
        <v>6</v>
      </c>
      <c r="E72" s="9" t="s">
        <v>289</v>
      </c>
      <c r="F72" s="75">
        <v>19.9</v>
      </c>
    </row>
    <row r="73">
      <c r="A73" s="23" t="s">
        <v>8</v>
      </c>
      <c r="B73" s="23" t="s">
        <v>405</v>
      </c>
      <c r="C73" s="7">
        <v>2012.0</v>
      </c>
      <c r="D73" s="9" t="s">
        <v>6</v>
      </c>
      <c r="E73" s="9" t="s">
        <v>289</v>
      </c>
      <c r="F73" s="75">
        <v>23.1</v>
      </c>
    </row>
    <row r="74">
      <c r="A74" s="23" t="s">
        <v>9</v>
      </c>
      <c r="B74" s="23" t="s">
        <v>397</v>
      </c>
      <c r="C74" s="7">
        <v>2012.0</v>
      </c>
      <c r="D74" s="9" t="s">
        <v>6</v>
      </c>
      <c r="E74" s="9" t="s">
        <v>289</v>
      </c>
      <c r="F74" s="75">
        <v>19.2</v>
      </c>
    </row>
    <row r="75">
      <c r="A75" s="23" t="s">
        <v>10</v>
      </c>
      <c r="B75" s="23" t="s">
        <v>388</v>
      </c>
      <c r="C75" s="7">
        <v>2012.0</v>
      </c>
      <c r="D75" s="9" t="s">
        <v>6</v>
      </c>
      <c r="E75" s="9" t="s">
        <v>289</v>
      </c>
      <c r="F75" s="75">
        <v>19.9</v>
      </c>
    </row>
    <row r="76">
      <c r="A76" s="23" t="s">
        <v>11</v>
      </c>
      <c r="B76" s="23" t="s">
        <v>402</v>
      </c>
      <c r="C76" s="7">
        <v>2012.0</v>
      </c>
      <c r="D76" s="9" t="s">
        <v>6</v>
      </c>
      <c r="E76" s="9" t="s">
        <v>289</v>
      </c>
      <c r="F76" s="75">
        <v>23.0</v>
      </c>
    </row>
    <row r="77">
      <c r="A77" s="23" t="s">
        <v>12</v>
      </c>
      <c r="B77" s="23" t="s">
        <v>401</v>
      </c>
      <c r="C77" s="7">
        <v>2012.0</v>
      </c>
      <c r="D77" s="9" t="s">
        <v>6</v>
      </c>
      <c r="E77" s="9" t="s">
        <v>289</v>
      </c>
      <c r="F77" s="75">
        <v>16.6</v>
      </c>
    </row>
    <row r="78">
      <c r="A78" s="23" t="s">
        <v>13</v>
      </c>
      <c r="B78" s="23" t="s">
        <v>403</v>
      </c>
      <c r="C78" s="7">
        <v>2012.0</v>
      </c>
      <c r="D78" s="9" t="s">
        <v>6</v>
      </c>
      <c r="E78" s="9" t="s">
        <v>289</v>
      </c>
      <c r="F78" s="75">
        <v>21.9</v>
      </c>
    </row>
    <row r="79">
      <c r="A79" s="23" t="s">
        <v>14</v>
      </c>
      <c r="B79" s="23" t="s">
        <v>395</v>
      </c>
      <c r="C79" s="7">
        <v>2012.0</v>
      </c>
      <c r="D79" s="9" t="s">
        <v>6</v>
      </c>
      <c r="E79" s="9" t="s">
        <v>289</v>
      </c>
      <c r="F79" s="75">
        <v>18.4</v>
      </c>
    </row>
    <row r="80">
      <c r="A80" s="23" t="s">
        <v>15</v>
      </c>
      <c r="B80" s="23" t="s">
        <v>377</v>
      </c>
      <c r="C80" s="7">
        <v>2012.0</v>
      </c>
      <c r="D80" s="9" t="s">
        <v>6</v>
      </c>
      <c r="E80" s="9" t="s">
        <v>289</v>
      </c>
      <c r="F80" s="75">
        <v>21.0</v>
      </c>
    </row>
    <row r="81">
      <c r="A81" s="23" t="s">
        <v>16</v>
      </c>
      <c r="B81" s="23" t="s">
        <v>382</v>
      </c>
      <c r="C81" s="7">
        <v>2012.0</v>
      </c>
      <c r="D81" s="9" t="s">
        <v>6</v>
      </c>
      <c r="E81" s="9" t="s">
        <v>289</v>
      </c>
      <c r="F81" s="75">
        <v>19.8</v>
      </c>
    </row>
    <row r="82">
      <c r="A82" s="23" t="s">
        <v>17</v>
      </c>
      <c r="B82" s="23" t="s">
        <v>404</v>
      </c>
      <c r="C82" s="7">
        <v>2012.0</v>
      </c>
      <c r="D82" s="9" t="s">
        <v>6</v>
      </c>
      <c r="E82" s="9" t="s">
        <v>289</v>
      </c>
      <c r="F82" s="75">
        <v>17.6</v>
      </c>
    </row>
    <row r="83">
      <c r="A83" s="23" t="s">
        <v>18</v>
      </c>
      <c r="B83" s="23" t="s">
        <v>383</v>
      </c>
      <c r="C83" s="7">
        <v>2012.0</v>
      </c>
      <c r="D83" s="9" t="s">
        <v>6</v>
      </c>
      <c r="E83" s="9" t="s">
        <v>289</v>
      </c>
      <c r="F83" s="75">
        <v>19.9</v>
      </c>
    </row>
    <row r="84">
      <c r="A84" s="23" t="s">
        <v>19</v>
      </c>
      <c r="B84" s="23" t="s">
        <v>380</v>
      </c>
      <c r="C84" s="7">
        <v>2012.0</v>
      </c>
      <c r="D84" s="9" t="s">
        <v>6</v>
      </c>
      <c r="E84" s="9" t="s">
        <v>289</v>
      </c>
      <c r="F84" s="75">
        <v>19.3</v>
      </c>
    </row>
    <row r="85">
      <c r="A85" s="23" t="s">
        <v>20</v>
      </c>
      <c r="B85" s="23" t="s">
        <v>387</v>
      </c>
      <c r="C85" s="7">
        <v>2012.0</v>
      </c>
      <c r="D85" s="9" t="s">
        <v>6</v>
      </c>
      <c r="E85" s="9" t="s">
        <v>289</v>
      </c>
      <c r="F85" s="75">
        <v>19.1</v>
      </c>
    </row>
    <row r="86">
      <c r="A86" s="23" t="s">
        <v>21</v>
      </c>
      <c r="B86" s="23" t="s">
        <v>393</v>
      </c>
      <c r="C86" s="7">
        <v>2012.0</v>
      </c>
      <c r="D86" s="9" t="s">
        <v>6</v>
      </c>
      <c r="E86" s="9" t="s">
        <v>289</v>
      </c>
      <c r="F86" s="75">
        <v>21.6</v>
      </c>
    </row>
    <row r="87">
      <c r="A87" s="23" t="s">
        <v>22</v>
      </c>
      <c r="B87" s="23" t="s">
        <v>408</v>
      </c>
      <c r="C87" s="7">
        <v>2012.0</v>
      </c>
      <c r="D87" s="9" t="s">
        <v>6</v>
      </c>
      <c r="E87" s="9" t="s">
        <v>289</v>
      </c>
      <c r="F87" s="75">
        <v>17.6</v>
      </c>
    </row>
    <row r="88">
      <c r="A88" s="23" t="s">
        <v>23</v>
      </c>
      <c r="B88" s="23" t="s">
        <v>379</v>
      </c>
      <c r="C88" s="7">
        <v>2012.0</v>
      </c>
      <c r="D88" s="9" t="s">
        <v>6</v>
      </c>
      <c r="E88" s="9" t="s">
        <v>289</v>
      </c>
      <c r="F88" s="75">
        <v>19.1</v>
      </c>
    </row>
    <row r="89">
      <c r="A89" s="23" t="s">
        <v>24</v>
      </c>
      <c r="B89" s="23" t="s">
        <v>386</v>
      </c>
      <c r="C89" s="7">
        <v>2012.0</v>
      </c>
      <c r="D89" s="9" t="s">
        <v>6</v>
      </c>
      <c r="E89" s="9" t="s">
        <v>289</v>
      </c>
      <c r="F89" s="75">
        <v>19.1</v>
      </c>
    </row>
    <row r="90">
      <c r="A90" s="23" t="s">
        <v>25</v>
      </c>
      <c r="B90" s="23" t="s">
        <v>406</v>
      </c>
      <c r="C90" s="7">
        <v>2012.0</v>
      </c>
      <c r="D90" s="9" t="s">
        <v>6</v>
      </c>
      <c r="E90" s="9" t="s">
        <v>289</v>
      </c>
      <c r="F90" s="75">
        <v>17.0</v>
      </c>
    </row>
    <row r="91">
      <c r="A91" s="23" t="s">
        <v>26</v>
      </c>
      <c r="B91" s="23" t="s">
        <v>392</v>
      </c>
      <c r="C91" s="7">
        <v>2012.0</v>
      </c>
      <c r="D91" s="9" t="s">
        <v>6</v>
      </c>
      <c r="E91" s="9" t="s">
        <v>289</v>
      </c>
      <c r="F91" s="75">
        <v>17.6</v>
      </c>
    </row>
    <row r="92">
      <c r="A92" s="23" t="s">
        <v>27</v>
      </c>
      <c r="B92" s="23" t="s">
        <v>389</v>
      </c>
      <c r="C92" s="7">
        <v>2012.0</v>
      </c>
      <c r="D92" s="9" t="s">
        <v>6</v>
      </c>
      <c r="E92" s="9" t="s">
        <v>289</v>
      </c>
      <c r="F92" s="75">
        <v>19.7</v>
      </c>
    </row>
    <row r="93">
      <c r="A93" s="23" t="s">
        <v>28</v>
      </c>
      <c r="B93" s="23" t="s">
        <v>391</v>
      </c>
      <c r="C93" s="7">
        <v>2012.0</v>
      </c>
      <c r="D93" s="9" t="s">
        <v>6</v>
      </c>
      <c r="E93" s="9" t="s">
        <v>289</v>
      </c>
      <c r="F93" s="75">
        <v>20.4</v>
      </c>
    </row>
    <row r="94">
      <c r="A94" s="23" t="s">
        <v>29</v>
      </c>
      <c r="B94" s="23" t="s">
        <v>396</v>
      </c>
      <c r="C94" s="7">
        <v>2012.0</v>
      </c>
      <c r="D94" s="9" t="s">
        <v>6</v>
      </c>
      <c r="E94" s="9" t="s">
        <v>289</v>
      </c>
      <c r="F94" s="75">
        <v>20.5</v>
      </c>
    </row>
    <row r="95">
      <c r="A95" s="23" t="s">
        <v>30</v>
      </c>
      <c r="B95" s="23" t="s">
        <v>376</v>
      </c>
      <c r="C95" s="7">
        <v>2012.0</v>
      </c>
      <c r="D95" s="9" t="s">
        <v>6</v>
      </c>
      <c r="E95" s="9" t="s">
        <v>289</v>
      </c>
      <c r="F95" s="75">
        <v>18.1</v>
      </c>
    </row>
    <row r="96">
      <c r="A96" s="23" t="s">
        <v>31</v>
      </c>
      <c r="B96" s="23" t="s">
        <v>407</v>
      </c>
      <c r="C96" s="7">
        <v>2012.0</v>
      </c>
      <c r="D96" s="9" t="s">
        <v>6</v>
      </c>
      <c r="E96" s="9" t="s">
        <v>289</v>
      </c>
      <c r="F96" s="75">
        <v>19.5</v>
      </c>
    </row>
    <row r="97">
      <c r="A97" s="23" t="s">
        <v>32</v>
      </c>
      <c r="B97" s="23" t="s">
        <v>381</v>
      </c>
      <c r="C97" s="7">
        <v>2012.0</v>
      </c>
      <c r="D97" s="9" t="s">
        <v>6</v>
      </c>
      <c r="E97" s="9" t="s">
        <v>289</v>
      </c>
      <c r="F97" s="75">
        <v>19.5</v>
      </c>
    </row>
    <row r="98">
      <c r="A98" s="23" t="s">
        <v>33</v>
      </c>
      <c r="B98" s="23" t="s">
        <v>390</v>
      </c>
      <c r="C98" s="7">
        <v>2012.0</v>
      </c>
      <c r="D98" s="9" t="s">
        <v>6</v>
      </c>
      <c r="E98" s="9" t="s">
        <v>289</v>
      </c>
      <c r="F98" s="75">
        <v>20.2</v>
      </c>
    </row>
    <row r="99">
      <c r="A99" s="23" t="s">
        <v>34</v>
      </c>
      <c r="B99" s="23" t="s">
        <v>398</v>
      </c>
      <c r="C99" s="7">
        <v>2012.0</v>
      </c>
      <c r="D99" s="9" t="s">
        <v>6</v>
      </c>
      <c r="E99" s="9" t="s">
        <v>289</v>
      </c>
      <c r="F99" s="75">
        <v>17.7</v>
      </c>
    </row>
    <row r="100">
      <c r="A100" s="23" t="s">
        <v>35</v>
      </c>
      <c r="B100" s="23" t="s">
        <v>399</v>
      </c>
      <c r="C100" s="7">
        <v>2012.0</v>
      </c>
      <c r="D100" s="9" t="s">
        <v>6</v>
      </c>
      <c r="E100" s="9" t="s">
        <v>289</v>
      </c>
      <c r="F100" s="75">
        <v>19.0</v>
      </c>
    </row>
    <row r="101">
      <c r="A101" s="49" t="s">
        <v>3</v>
      </c>
      <c r="B101" s="23" t="s">
        <v>400</v>
      </c>
      <c r="C101" s="7">
        <v>2013.0</v>
      </c>
      <c r="D101" s="9" t="s">
        <v>6</v>
      </c>
      <c r="E101" s="9" t="s">
        <v>289</v>
      </c>
      <c r="F101" s="75">
        <v>19.4</v>
      </c>
    </row>
    <row r="102">
      <c r="A102" s="49" t="s">
        <v>4</v>
      </c>
      <c r="B102" s="23" t="s">
        <v>378</v>
      </c>
      <c r="C102" s="7">
        <v>2013.0</v>
      </c>
      <c r="D102" s="9" t="s">
        <v>6</v>
      </c>
      <c r="E102" s="9" t="s">
        <v>289</v>
      </c>
      <c r="F102" s="75">
        <v>18.8</v>
      </c>
    </row>
    <row r="103">
      <c r="A103" s="23" t="s">
        <v>5</v>
      </c>
      <c r="B103" s="23" t="s">
        <v>384</v>
      </c>
      <c r="C103" s="7">
        <v>2013.0</v>
      </c>
      <c r="D103" s="9" t="s">
        <v>6</v>
      </c>
      <c r="E103" s="9" t="s">
        <v>289</v>
      </c>
      <c r="F103" s="75">
        <v>19.8</v>
      </c>
    </row>
    <row r="104">
      <c r="A104" s="23" t="s">
        <v>6</v>
      </c>
      <c r="B104" s="23" t="s">
        <v>394</v>
      </c>
      <c r="C104" s="7">
        <v>2013.0</v>
      </c>
      <c r="D104" s="9" t="s">
        <v>6</v>
      </c>
      <c r="E104" s="9" t="s">
        <v>289</v>
      </c>
      <c r="F104" s="75">
        <v>17.9</v>
      </c>
    </row>
    <row r="105">
      <c r="A105" s="23" t="s">
        <v>7</v>
      </c>
      <c r="B105" s="23" t="s">
        <v>385</v>
      </c>
      <c r="C105" s="7">
        <v>2013.0</v>
      </c>
      <c r="D105" s="9" t="s">
        <v>6</v>
      </c>
      <c r="E105" s="9" t="s">
        <v>289</v>
      </c>
      <c r="F105" s="75">
        <v>20.1</v>
      </c>
    </row>
    <row r="106">
      <c r="A106" s="23" t="s">
        <v>8</v>
      </c>
      <c r="B106" s="23" t="s">
        <v>405</v>
      </c>
      <c r="C106" s="7">
        <v>2013.0</v>
      </c>
      <c r="D106" s="9" t="s">
        <v>6</v>
      </c>
      <c r="E106" s="9" t="s">
        <v>289</v>
      </c>
      <c r="F106" s="75">
        <v>23.1</v>
      </c>
    </row>
    <row r="107">
      <c r="A107" s="23" t="s">
        <v>9</v>
      </c>
      <c r="B107" s="23" t="s">
        <v>397</v>
      </c>
      <c r="C107" s="7">
        <v>2013.0</v>
      </c>
      <c r="D107" s="9" t="s">
        <v>6</v>
      </c>
      <c r="E107" s="9" t="s">
        <v>289</v>
      </c>
      <c r="F107" s="75">
        <v>19.1</v>
      </c>
    </row>
    <row r="108">
      <c r="A108" s="23" t="s">
        <v>10</v>
      </c>
      <c r="B108" s="23" t="s">
        <v>388</v>
      </c>
      <c r="C108" s="7">
        <v>2013.0</v>
      </c>
      <c r="D108" s="9" t="s">
        <v>6</v>
      </c>
      <c r="E108" s="9" t="s">
        <v>289</v>
      </c>
      <c r="F108" s="75">
        <v>20.1</v>
      </c>
    </row>
    <row r="109">
      <c r="A109" s="23" t="s">
        <v>11</v>
      </c>
      <c r="B109" s="23" t="s">
        <v>402</v>
      </c>
      <c r="C109" s="7">
        <v>2013.0</v>
      </c>
      <c r="D109" s="9" t="s">
        <v>6</v>
      </c>
      <c r="E109" s="9" t="s">
        <v>289</v>
      </c>
      <c r="F109" s="75">
        <v>22.3</v>
      </c>
    </row>
    <row r="110">
      <c r="A110" s="23" t="s">
        <v>12</v>
      </c>
      <c r="B110" s="23" t="s">
        <v>401</v>
      </c>
      <c r="C110" s="7">
        <v>2013.0</v>
      </c>
      <c r="D110" s="9" t="s">
        <v>6</v>
      </c>
      <c r="E110" s="9" t="s">
        <v>289</v>
      </c>
      <c r="F110" s="75">
        <v>16.4</v>
      </c>
    </row>
    <row r="111">
      <c r="A111" s="23" t="s">
        <v>13</v>
      </c>
      <c r="B111" s="23" t="s">
        <v>403</v>
      </c>
      <c r="C111" s="7">
        <v>2013.0</v>
      </c>
      <c r="D111" s="9" t="s">
        <v>6</v>
      </c>
      <c r="E111" s="9" t="s">
        <v>289</v>
      </c>
      <c r="F111" s="75">
        <v>21.6</v>
      </c>
    </row>
    <row r="112">
      <c r="A112" s="23" t="s">
        <v>14</v>
      </c>
      <c r="B112" s="23" t="s">
        <v>395</v>
      </c>
      <c r="C112" s="7">
        <v>2013.0</v>
      </c>
      <c r="D112" s="9" t="s">
        <v>6</v>
      </c>
      <c r="E112" s="9" t="s">
        <v>289</v>
      </c>
      <c r="F112" s="75">
        <v>18.9</v>
      </c>
    </row>
    <row r="113">
      <c r="A113" s="23" t="s">
        <v>15</v>
      </c>
      <c r="B113" s="23" t="s">
        <v>377</v>
      </c>
      <c r="C113" s="7">
        <v>2013.0</v>
      </c>
      <c r="D113" s="9" t="s">
        <v>6</v>
      </c>
      <c r="E113" s="9" t="s">
        <v>289</v>
      </c>
      <c r="F113" s="75">
        <v>21.3</v>
      </c>
    </row>
    <row r="114">
      <c r="A114" s="23" t="s">
        <v>16</v>
      </c>
      <c r="B114" s="23" t="s">
        <v>382</v>
      </c>
      <c r="C114" s="7">
        <v>2013.0</v>
      </c>
      <c r="D114" s="9" t="s">
        <v>6</v>
      </c>
      <c r="E114" s="9" t="s">
        <v>289</v>
      </c>
      <c r="F114" s="75">
        <v>20.0</v>
      </c>
    </row>
    <row r="115">
      <c r="A115" s="23" t="s">
        <v>17</v>
      </c>
      <c r="B115" s="23" t="s">
        <v>404</v>
      </c>
      <c r="C115" s="7">
        <v>2013.0</v>
      </c>
      <c r="D115" s="9" t="s">
        <v>6</v>
      </c>
      <c r="E115" s="9" t="s">
        <v>289</v>
      </c>
      <c r="F115" s="75">
        <v>18.0</v>
      </c>
    </row>
    <row r="116">
      <c r="A116" s="23" t="s">
        <v>18</v>
      </c>
      <c r="B116" s="23" t="s">
        <v>383</v>
      </c>
      <c r="C116" s="7">
        <v>2013.0</v>
      </c>
      <c r="D116" s="9" t="s">
        <v>6</v>
      </c>
      <c r="E116" s="9" t="s">
        <v>289</v>
      </c>
      <c r="F116" s="75">
        <v>19.4</v>
      </c>
    </row>
    <row r="117">
      <c r="A117" s="23" t="s">
        <v>19</v>
      </c>
      <c r="B117" s="23" t="s">
        <v>380</v>
      </c>
      <c r="C117" s="7">
        <v>2013.0</v>
      </c>
      <c r="D117" s="9" t="s">
        <v>6</v>
      </c>
      <c r="E117" s="9" t="s">
        <v>289</v>
      </c>
      <c r="F117" s="75">
        <v>19.4</v>
      </c>
    </row>
    <row r="118">
      <c r="A118" s="23" t="s">
        <v>20</v>
      </c>
      <c r="B118" s="23" t="s">
        <v>387</v>
      </c>
      <c r="C118" s="7">
        <v>2013.0</v>
      </c>
      <c r="D118" s="9" t="s">
        <v>6</v>
      </c>
      <c r="E118" s="9" t="s">
        <v>289</v>
      </c>
      <c r="F118" s="75">
        <v>19.9</v>
      </c>
    </row>
    <row r="119">
      <c r="A119" s="23" t="s">
        <v>21</v>
      </c>
      <c r="B119" s="23" t="s">
        <v>393</v>
      </c>
      <c r="C119" s="7">
        <v>2013.0</v>
      </c>
      <c r="D119" s="9" t="s">
        <v>6</v>
      </c>
      <c r="E119" s="9" t="s">
        <v>289</v>
      </c>
      <c r="F119" s="75">
        <v>21.9</v>
      </c>
    </row>
    <row r="120">
      <c r="A120" s="23" t="s">
        <v>22</v>
      </c>
      <c r="B120" s="23" t="s">
        <v>408</v>
      </c>
      <c r="C120" s="7">
        <v>2013.0</v>
      </c>
      <c r="D120" s="9" t="s">
        <v>6</v>
      </c>
      <c r="E120" s="9" t="s">
        <v>289</v>
      </c>
      <c r="F120" s="75">
        <v>17.6</v>
      </c>
    </row>
    <row r="121">
      <c r="A121" s="23" t="s">
        <v>23</v>
      </c>
      <c r="B121" s="23" t="s">
        <v>379</v>
      </c>
      <c r="C121" s="7">
        <v>2013.0</v>
      </c>
      <c r="D121" s="9" t="s">
        <v>6</v>
      </c>
      <c r="E121" s="9" t="s">
        <v>289</v>
      </c>
      <c r="F121" s="75">
        <v>18.9</v>
      </c>
    </row>
    <row r="122">
      <c r="A122" s="23" t="s">
        <v>24</v>
      </c>
      <c r="B122" s="23" t="s">
        <v>386</v>
      </c>
      <c r="C122" s="7">
        <v>2013.0</v>
      </c>
      <c r="D122" s="9" t="s">
        <v>6</v>
      </c>
      <c r="E122" s="9" t="s">
        <v>289</v>
      </c>
      <c r="F122" s="75">
        <v>19.1</v>
      </c>
    </row>
    <row r="123">
      <c r="A123" s="23" t="s">
        <v>25</v>
      </c>
      <c r="B123" s="23" t="s">
        <v>406</v>
      </c>
      <c r="C123" s="7">
        <v>2013.0</v>
      </c>
      <c r="D123" s="9" t="s">
        <v>6</v>
      </c>
      <c r="E123" s="9" t="s">
        <v>289</v>
      </c>
      <c r="F123" s="75">
        <v>17.3</v>
      </c>
    </row>
    <row r="124">
      <c r="A124" s="23" t="s">
        <v>26</v>
      </c>
      <c r="B124" s="23" t="s">
        <v>392</v>
      </c>
      <c r="C124" s="7">
        <v>2013.0</v>
      </c>
      <c r="D124" s="9" t="s">
        <v>6</v>
      </c>
      <c r="E124" s="9" t="s">
        <v>289</v>
      </c>
      <c r="F124" s="75">
        <v>17.7</v>
      </c>
    </row>
    <row r="125">
      <c r="A125" s="23" t="s">
        <v>27</v>
      </c>
      <c r="B125" s="23" t="s">
        <v>389</v>
      </c>
      <c r="C125" s="7">
        <v>2013.0</v>
      </c>
      <c r="D125" s="9" t="s">
        <v>6</v>
      </c>
      <c r="E125" s="9" t="s">
        <v>289</v>
      </c>
      <c r="F125" s="75">
        <v>19.6</v>
      </c>
    </row>
    <row r="126">
      <c r="A126" s="23" t="s">
        <v>28</v>
      </c>
      <c r="B126" s="23" t="s">
        <v>391</v>
      </c>
      <c r="C126" s="7">
        <v>2013.0</v>
      </c>
      <c r="D126" s="9" t="s">
        <v>6</v>
      </c>
      <c r="E126" s="9" t="s">
        <v>289</v>
      </c>
      <c r="F126" s="75">
        <v>19.9</v>
      </c>
    </row>
    <row r="127">
      <c r="A127" s="23" t="s">
        <v>29</v>
      </c>
      <c r="B127" s="23" t="s">
        <v>396</v>
      </c>
      <c r="C127" s="7">
        <v>2013.0</v>
      </c>
      <c r="D127" s="9" t="s">
        <v>6</v>
      </c>
      <c r="E127" s="9" t="s">
        <v>289</v>
      </c>
      <c r="F127" s="75">
        <v>20.6</v>
      </c>
    </row>
    <row r="128">
      <c r="A128" s="23" t="s">
        <v>30</v>
      </c>
      <c r="B128" s="23" t="s">
        <v>376</v>
      </c>
      <c r="C128" s="7">
        <v>2013.0</v>
      </c>
      <c r="D128" s="9" t="s">
        <v>6</v>
      </c>
      <c r="E128" s="9" t="s">
        <v>289</v>
      </c>
      <c r="F128" s="75">
        <v>19.6</v>
      </c>
    </row>
    <row r="129">
      <c r="A129" s="23" t="s">
        <v>31</v>
      </c>
      <c r="B129" s="23" t="s">
        <v>407</v>
      </c>
      <c r="C129" s="7">
        <v>2013.0</v>
      </c>
      <c r="D129" s="9" t="s">
        <v>6</v>
      </c>
      <c r="E129" s="9" t="s">
        <v>289</v>
      </c>
      <c r="F129" s="75">
        <v>19.1</v>
      </c>
    </row>
    <row r="130">
      <c r="A130" s="23" t="s">
        <v>32</v>
      </c>
      <c r="B130" s="23" t="s">
        <v>381</v>
      </c>
      <c r="C130" s="7">
        <v>2013.0</v>
      </c>
      <c r="D130" s="9" t="s">
        <v>6</v>
      </c>
      <c r="E130" s="9" t="s">
        <v>289</v>
      </c>
      <c r="F130" s="75">
        <v>19.7</v>
      </c>
    </row>
    <row r="131">
      <c r="A131" s="23" t="s">
        <v>33</v>
      </c>
      <c r="B131" s="23" t="s">
        <v>390</v>
      </c>
      <c r="C131" s="7">
        <v>2013.0</v>
      </c>
      <c r="D131" s="9" t="s">
        <v>6</v>
      </c>
      <c r="E131" s="9" t="s">
        <v>289</v>
      </c>
      <c r="F131" s="75">
        <v>20.2</v>
      </c>
    </row>
    <row r="132">
      <c r="A132" s="23" t="s">
        <v>34</v>
      </c>
      <c r="B132" s="23" t="s">
        <v>398</v>
      </c>
      <c r="C132" s="7">
        <v>2013.0</v>
      </c>
      <c r="D132" s="9" t="s">
        <v>6</v>
      </c>
      <c r="E132" s="9" t="s">
        <v>289</v>
      </c>
      <c r="F132" s="75">
        <v>18.3</v>
      </c>
    </row>
    <row r="133">
      <c r="A133" s="23" t="s">
        <v>35</v>
      </c>
      <c r="B133" s="23" t="s">
        <v>399</v>
      </c>
      <c r="C133" s="7">
        <v>2013.0</v>
      </c>
      <c r="D133" s="9" t="s">
        <v>6</v>
      </c>
      <c r="E133" s="9" t="s">
        <v>289</v>
      </c>
      <c r="F133" s="75">
        <v>18.8</v>
      </c>
    </row>
    <row r="134">
      <c r="A134" s="49" t="s">
        <v>3</v>
      </c>
      <c r="B134" s="23" t="s">
        <v>400</v>
      </c>
      <c r="C134" s="7">
        <v>2014.0</v>
      </c>
      <c r="D134" s="9" t="s">
        <v>6</v>
      </c>
      <c r="E134" s="9" t="s">
        <v>289</v>
      </c>
      <c r="F134" s="75">
        <v>19.2</v>
      </c>
    </row>
    <row r="135">
      <c r="A135" s="49" t="s">
        <v>4</v>
      </c>
      <c r="B135" s="23" t="s">
        <v>378</v>
      </c>
      <c r="C135" s="7">
        <v>2014.0</v>
      </c>
      <c r="D135" s="9" t="s">
        <v>6</v>
      </c>
      <c r="E135" s="9" t="s">
        <v>289</v>
      </c>
      <c r="F135" s="75">
        <v>19.8</v>
      </c>
    </row>
    <row r="136">
      <c r="A136" s="23" t="s">
        <v>5</v>
      </c>
      <c r="B136" s="23" t="s">
        <v>384</v>
      </c>
      <c r="C136" s="7">
        <v>2014.0</v>
      </c>
      <c r="D136" s="9" t="s">
        <v>6</v>
      </c>
      <c r="E136" s="9" t="s">
        <v>289</v>
      </c>
      <c r="F136" s="75">
        <v>20.0</v>
      </c>
    </row>
    <row r="137">
      <c r="A137" s="23" t="s">
        <v>6</v>
      </c>
      <c r="B137" s="23" t="s">
        <v>394</v>
      </c>
      <c r="C137" s="7">
        <v>2014.0</v>
      </c>
      <c r="D137" s="9" t="s">
        <v>6</v>
      </c>
      <c r="E137" s="9" t="s">
        <v>289</v>
      </c>
      <c r="F137" s="75">
        <v>18.1</v>
      </c>
    </row>
    <row r="138">
      <c r="A138" s="23" t="s">
        <v>7</v>
      </c>
      <c r="B138" s="23" t="s">
        <v>385</v>
      </c>
      <c r="C138" s="7">
        <v>2014.0</v>
      </c>
      <c r="D138" s="9" t="s">
        <v>6</v>
      </c>
      <c r="E138" s="9" t="s">
        <v>289</v>
      </c>
      <c r="F138" s="75">
        <v>20.2</v>
      </c>
    </row>
    <row r="139">
      <c r="A139" s="23" t="s">
        <v>8</v>
      </c>
      <c r="B139" s="23" t="s">
        <v>405</v>
      </c>
      <c r="C139" s="7">
        <v>2014.0</v>
      </c>
      <c r="D139" s="9" t="s">
        <v>6</v>
      </c>
      <c r="E139" s="9" t="s">
        <v>289</v>
      </c>
      <c r="F139" s="75">
        <v>22.6</v>
      </c>
    </row>
    <row r="140">
      <c r="A140" s="23" t="s">
        <v>9</v>
      </c>
      <c r="B140" s="23" t="s">
        <v>397</v>
      </c>
      <c r="C140" s="7">
        <v>2014.0</v>
      </c>
      <c r="D140" s="9" t="s">
        <v>6</v>
      </c>
      <c r="E140" s="9" t="s">
        <v>289</v>
      </c>
      <c r="F140" s="75">
        <v>19.0</v>
      </c>
    </row>
    <row r="141">
      <c r="A141" s="23" t="s">
        <v>10</v>
      </c>
      <c r="B141" s="23" t="s">
        <v>388</v>
      </c>
      <c r="C141" s="7">
        <v>2014.0</v>
      </c>
      <c r="D141" s="9" t="s">
        <v>6</v>
      </c>
      <c r="E141" s="9" t="s">
        <v>289</v>
      </c>
      <c r="F141" s="75">
        <v>20.1</v>
      </c>
    </row>
    <row r="142">
      <c r="A142" s="23" t="s">
        <v>11</v>
      </c>
      <c r="B142" s="23" t="s">
        <v>402</v>
      </c>
      <c r="C142" s="7">
        <v>2014.0</v>
      </c>
      <c r="D142" s="9" t="s">
        <v>6</v>
      </c>
      <c r="E142" s="9" t="s">
        <v>289</v>
      </c>
      <c r="F142" s="75">
        <v>22.5</v>
      </c>
    </row>
    <row r="143">
      <c r="A143" s="23" t="s">
        <v>12</v>
      </c>
      <c r="B143" s="23" t="s">
        <v>401</v>
      </c>
      <c r="C143" s="7">
        <v>2014.0</v>
      </c>
      <c r="D143" s="9" t="s">
        <v>6</v>
      </c>
      <c r="E143" s="9" t="s">
        <v>289</v>
      </c>
      <c r="F143" s="75">
        <v>15.8</v>
      </c>
    </row>
    <row r="144">
      <c r="A144" s="23" t="s">
        <v>13</v>
      </c>
      <c r="B144" s="23" t="s">
        <v>403</v>
      </c>
      <c r="C144" s="7">
        <v>2014.0</v>
      </c>
      <c r="D144" s="9" t="s">
        <v>6</v>
      </c>
      <c r="E144" s="9" t="s">
        <v>289</v>
      </c>
      <c r="F144" s="75">
        <v>21.1</v>
      </c>
    </row>
    <row r="145">
      <c r="A145" s="23" t="s">
        <v>14</v>
      </c>
      <c r="B145" s="23" t="s">
        <v>395</v>
      </c>
      <c r="C145" s="7">
        <v>2014.0</v>
      </c>
      <c r="D145" s="9" t="s">
        <v>6</v>
      </c>
      <c r="E145" s="9" t="s">
        <v>289</v>
      </c>
      <c r="F145" s="75">
        <v>18.7</v>
      </c>
    </row>
    <row r="146">
      <c r="A146" s="23" t="s">
        <v>15</v>
      </c>
      <c r="B146" s="23" t="s">
        <v>377</v>
      </c>
      <c r="C146" s="7">
        <v>2014.0</v>
      </c>
      <c r="D146" s="9" t="s">
        <v>6</v>
      </c>
      <c r="E146" s="9" t="s">
        <v>289</v>
      </c>
      <c r="F146" s="75">
        <v>21.6</v>
      </c>
    </row>
    <row r="147">
      <c r="A147" s="23" t="s">
        <v>16</v>
      </c>
      <c r="B147" s="23" t="s">
        <v>382</v>
      </c>
      <c r="C147" s="7">
        <v>2014.0</v>
      </c>
      <c r="D147" s="9" t="s">
        <v>6</v>
      </c>
      <c r="E147" s="9" t="s">
        <v>289</v>
      </c>
      <c r="F147" s="75">
        <v>19.1</v>
      </c>
    </row>
    <row r="148">
      <c r="A148" s="23" t="s">
        <v>17</v>
      </c>
      <c r="B148" s="23" t="s">
        <v>404</v>
      </c>
      <c r="C148" s="7">
        <v>2014.0</v>
      </c>
      <c r="D148" s="9" t="s">
        <v>6</v>
      </c>
      <c r="E148" s="9" t="s">
        <v>289</v>
      </c>
      <c r="F148" s="75">
        <v>17.7</v>
      </c>
    </row>
    <row r="149">
      <c r="A149" s="23" t="s">
        <v>18</v>
      </c>
      <c r="B149" s="23" t="s">
        <v>383</v>
      </c>
      <c r="C149" s="7">
        <v>2014.0</v>
      </c>
      <c r="D149" s="9" t="s">
        <v>6</v>
      </c>
      <c r="E149" s="9" t="s">
        <v>289</v>
      </c>
      <c r="F149" s="75">
        <v>19.1</v>
      </c>
    </row>
    <row r="150">
      <c r="A150" s="23" t="s">
        <v>19</v>
      </c>
      <c r="B150" s="23" t="s">
        <v>380</v>
      </c>
      <c r="C150" s="7">
        <v>2014.0</v>
      </c>
      <c r="D150" s="9" t="s">
        <v>6</v>
      </c>
      <c r="E150" s="9" t="s">
        <v>289</v>
      </c>
      <c r="F150" s="75">
        <v>19.1</v>
      </c>
    </row>
    <row r="151">
      <c r="A151" s="23" t="s">
        <v>20</v>
      </c>
      <c r="B151" s="23" t="s">
        <v>387</v>
      </c>
      <c r="C151" s="7">
        <v>2014.0</v>
      </c>
      <c r="D151" s="9" t="s">
        <v>6</v>
      </c>
      <c r="E151" s="9" t="s">
        <v>289</v>
      </c>
      <c r="F151" s="75">
        <v>19.5</v>
      </c>
    </row>
    <row r="152">
      <c r="A152" s="23" t="s">
        <v>21</v>
      </c>
      <c r="B152" s="23" t="s">
        <v>393</v>
      </c>
      <c r="C152" s="7">
        <v>2014.0</v>
      </c>
      <c r="D152" s="9" t="s">
        <v>6</v>
      </c>
      <c r="E152" s="9" t="s">
        <v>289</v>
      </c>
      <c r="F152" s="75">
        <v>20.4</v>
      </c>
    </row>
    <row r="153">
      <c r="A153" s="23" t="s">
        <v>22</v>
      </c>
      <c r="B153" s="23" t="s">
        <v>408</v>
      </c>
      <c r="C153" s="7">
        <v>2014.0</v>
      </c>
      <c r="D153" s="9" t="s">
        <v>6</v>
      </c>
      <c r="E153" s="9" t="s">
        <v>289</v>
      </c>
      <c r="F153" s="75">
        <v>17.2</v>
      </c>
    </row>
    <row r="154">
      <c r="A154" s="23" t="s">
        <v>23</v>
      </c>
      <c r="B154" s="23" t="s">
        <v>379</v>
      </c>
      <c r="C154" s="7">
        <v>2014.0</v>
      </c>
      <c r="D154" s="9" t="s">
        <v>6</v>
      </c>
      <c r="E154" s="9" t="s">
        <v>289</v>
      </c>
      <c r="F154" s="75">
        <v>19.2</v>
      </c>
    </row>
    <row r="155">
      <c r="A155" s="23" t="s">
        <v>24</v>
      </c>
      <c r="B155" s="23" t="s">
        <v>386</v>
      </c>
      <c r="C155" s="7">
        <v>2014.0</v>
      </c>
      <c r="D155" s="9" t="s">
        <v>6</v>
      </c>
      <c r="E155" s="9" t="s">
        <v>289</v>
      </c>
      <c r="F155" s="75">
        <v>19.2</v>
      </c>
    </row>
    <row r="156">
      <c r="A156" s="23" t="s">
        <v>25</v>
      </c>
      <c r="B156" s="23" t="s">
        <v>406</v>
      </c>
      <c r="C156" s="7">
        <v>2014.0</v>
      </c>
      <c r="D156" s="9" t="s">
        <v>6</v>
      </c>
      <c r="E156" s="9" t="s">
        <v>289</v>
      </c>
      <c r="F156" s="75">
        <v>16.8</v>
      </c>
    </row>
    <row r="157">
      <c r="A157" s="23" t="s">
        <v>26</v>
      </c>
      <c r="B157" s="23" t="s">
        <v>392</v>
      </c>
      <c r="C157" s="7">
        <v>2014.0</v>
      </c>
      <c r="D157" s="9" t="s">
        <v>6</v>
      </c>
      <c r="E157" s="9" t="s">
        <v>289</v>
      </c>
      <c r="F157" s="75">
        <v>18.0</v>
      </c>
    </row>
    <row r="158">
      <c r="A158" s="23" t="s">
        <v>27</v>
      </c>
      <c r="B158" s="23" t="s">
        <v>389</v>
      </c>
      <c r="C158" s="7">
        <v>2014.0</v>
      </c>
      <c r="D158" s="9" t="s">
        <v>6</v>
      </c>
      <c r="E158" s="9" t="s">
        <v>289</v>
      </c>
      <c r="F158" s="75">
        <v>18.6</v>
      </c>
    </row>
    <row r="159">
      <c r="A159" s="23" t="s">
        <v>28</v>
      </c>
      <c r="B159" s="23" t="s">
        <v>391</v>
      </c>
      <c r="C159" s="7">
        <v>2014.0</v>
      </c>
      <c r="D159" s="9" t="s">
        <v>6</v>
      </c>
      <c r="E159" s="9" t="s">
        <v>289</v>
      </c>
      <c r="F159" s="75">
        <v>20.2</v>
      </c>
    </row>
    <row r="160">
      <c r="A160" s="23" t="s">
        <v>29</v>
      </c>
      <c r="B160" s="23" t="s">
        <v>396</v>
      </c>
      <c r="C160" s="7">
        <v>2014.0</v>
      </c>
      <c r="D160" s="9" t="s">
        <v>6</v>
      </c>
      <c r="E160" s="9" t="s">
        <v>289</v>
      </c>
      <c r="F160" s="75">
        <v>20.3</v>
      </c>
    </row>
    <row r="161">
      <c r="A161" s="23" t="s">
        <v>30</v>
      </c>
      <c r="B161" s="23" t="s">
        <v>376</v>
      </c>
      <c r="C161" s="7">
        <v>2014.0</v>
      </c>
      <c r="D161" s="9" t="s">
        <v>6</v>
      </c>
      <c r="E161" s="9" t="s">
        <v>289</v>
      </c>
      <c r="F161" s="75">
        <v>20.3</v>
      </c>
    </row>
    <row r="162">
      <c r="A162" s="23" t="s">
        <v>31</v>
      </c>
      <c r="B162" s="23" t="s">
        <v>407</v>
      </c>
      <c r="C162" s="7">
        <v>2014.0</v>
      </c>
      <c r="D162" s="9" t="s">
        <v>6</v>
      </c>
      <c r="E162" s="9" t="s">
        <v>289</v>
      </c>
      <c r="F162" s="75">
        <v>18.5</v>
      </c>
    </row>
    <row r="163">
      <c r="A163" s="23" t="s">
        <v>32</v>
      </c>
      <c r="B163" s="23" t="s">
        <v>381</v>
      </c>
      <c r="C163" s="7">
        <v>2014.0</v>
      </c>
      <c r="D163" s="9" t="s">
        <v>6</v>
      </c>
      <c r="E163" s="9" t="s">
        <v>289</v>
      </c>
      <c r="F163" s="75">
        <v>19.9</v>
      </c>
    </row>
    <row r="164">
      <c r="A164" s="23" t="s">
        <v>33</v>
      </c>
      <c r="B164" s="23" t="s">
        <v>390</v>
      </c>
      <c r="C164" s="7">
        <v>2014.0</v>
      </c>
      <c r="D164" s="9" t="s">
        <v>6</v>
      </c>
      <c r="E164" s="9" t="s">
        <v>289</v>
      </c>
      <c r="F164" s="75">
        <v>19.9</v>
      </c>
    </row>
    <row r="165">
      <c r="A165" s="23" t="s">
        <v>34</v>
      </c>
      <c r="B165" s="23" t="s">
        <v>398</v>
      </c>
      <c r="C165" s="7">
        <v>2014.0</v>
      </c>
      <c r="D165" s="9" t="s">
        <v>6</v>
      </c>
      <c r="E165" s="9" t="s">
        <v>289</v>
      </c>
      <c r="F165" s="75">
        <v>18.2</v>
      </c>
    </row>
    <row r="166">
      <c r="A166" s="23" t="s">
        <v>35</v>
      </c>
      <c r="B166" s="23" t="s">
        <v>399</v>
      </c>
      <c r="C166" s="7">
        <v>2014.0</v>
      </c>
      <c r="D166" s="9" t="s">
        <v>6</v>
      </c>
      <c r="E166" s="9" t="s">
        <v>289</v>
      </c>
      <c r="F166" s="75">
        <v>18.5</v>
      </c>
    </row>
    <row r="167">
      <c r="A167" s="49" t="s">
        <v>3</v>
      </c>
      <c r="B167" s="23" t="s">
        <v>400</v>
      </c>
      <c r="C167" s="7">
        <v>2015.0</v>
      </c>
      <c r="D167" s="9" t="s">
        <v>6</v>
      </c>
      <c r="E167" s="9" t="s">
        <v>289</v>
      </c>
      <c r="F167" s="75">
        <v>18.2</v>
      </c>
    </row>
    <row r="168">
      <c r="A168" s="49" t="s">
        <v>4</v>
      </c>
      <c r="B168" s="23" t="s">
        <v>378</v>
      </c>
      <c r="C168" s="7">
        <v>2015.0</v>
      </c>
      <c r="D168" s="9" t="s">
        <v>6</v>
      </c>
      <c r="E168" s="9" t="s">
        <v>289</v>
      </c>
      <c r="F168" s="75">
        <v>17.8</v>
      </c>
    </row>
    <row r="169">
      <c r="A169" s="23" t="s">
        <v>5</v>
      </c>
      <c r="B169" s="23" t="s">
        <v>384</v>
      </c>
      <c r="C169" s="7">
        <v>2015.0</v>
      </c>
      <c r="D169" s="9" t="s">
        <v>6</v>
      </c>
      <c r="E169" s="9" t="s">
        <v>289</v>
      </c>
      <c r="F169" s="75">
        <v>18.9</v>
      </c>
    </row>
    <row r="170">
      <c r="A170" s="23" t="s">
        <v>6</v>
      </c>
      <c r="B170" s="23" t="s">
        <v>394</v>
      </c>
      <c r="C170" s="7">
        <v>2015.0</v>
      </c>
      <c r="D170" s="9" t="s">
        <v>6</v>
      </c>
      <c r="E170" s="9" t="s">
        <v>289</v>
      </c>
      <c r="F170" s="75">
        <v>16.7</v>
      </c>
    </row>
    <row r="171">
      <c r="A171" s="23" t="s">
        <v>7</v>
      </c>
      <c r="B171" s="23" t="s">
        <v>385</v>
      </c>
      <c r="C171" s="7">
        <v>2015.0</v>
      </c>
      <c r="D171" s="9" t="s">
        <v>6</v>
      </c>
      <c r="E171" s="9" t="s">
        <v>289</v>
      </c>
      <c r="F171" s="75">
        <v>19.4</v>
      </c>
    </row>
    <row r="172">
      <c r="A172" s="23" t="s">
        <v>8</v>
      </c>
      <c r="B172" s="23" t="s">
        <v>405</v>
      </c>
      <c r="C172" s="7">
        <v>2015.0</v>
      </c>
      <c r="D172" s="9" t="s">
        <v>6</v>
      </c>
      <c r="E172" s="9" t="s">
        <v>289</v>
      </c>
      <c r="F172" s="75">
        <v>22.0</v>
      </c>
    </row>
    <row r="173">
      <c r="A173" s="23" t="s">
        <v>9</v>
      </c>
      <c r="B173" s="23" t="s">
        <v>397</v>
      </c>
      <c r="C173" s="7">
        <v>2015.0</v>
      </c>
      <c r="D173" s="9" t="s">
        <v>6</v>
      </c>
      <c r="E173" s="9" t="s">
        <v>289</v>
      </c>
      <c r="F173" s="75">
        <v>17.2</v>
      </c>
    </row>
    <row r="174">
      <c r="A174" s="23" t="s">
        <v>10</v>
      </c>
      <c r="B174" s="23" t="s">
        <v>388</v>
      </c>
      <c r="C174" s="7">
        <v>2015.0</v>
      </c>
      <c r="D174" s="9" t="s">
        <v>6</v>
      </c>
      <c r="E174" s="9" t="s">
        <v>289</v>
      </c>
      <c r="F174" s="75">
        <v>18.4</v>
      </c>
    </row>
    <row r="175">
      <c r="A175" s="23" t="s">
        <v>11</v>
      </c>
      <c r="B175" s="23" t="s">
        <v>402</v>
      </c>
      <c r="C175" s="7">
        <v>2015.0</v>
      </c>
      <c r="D175" s="9" t="s">
        <v>6</v>
      </c>
      <c r="E175" s="9" t="s">
        <v>289</v>
      </c>
      <c r="F175" s="75">
        <v>21.4</v>
      </c>
    </row>
    <row r="176">
      <c r="A176" s="23" t="s">
        <v>12</v>
      </c>
      <c r="B176" s="23" t="s">
        <v>401</v>
      </c>
      <c r="C176" s="7">
        <v>2015.0</v>
      </c>
      <c r="D176" s="9" t="s">
        <v>6</v>
      </c>
      <c r="E176" s="9" t="s">
        <v>289</v>
      </c>
      <c r="F176" s="75">
        <v>14.4</v>
      </c>
    </row>
    <row r="177">
      <c r="A177" s="23" t="s">
        <v>13</v>
      </c>
      <c r="B177" s="23" t="s">
        <v>403</v>
      </c>
      <c r="C177" s="7">
        <v>2015.0</v>
      </c>
      <c r="D177" s="9" t="s">
        <v>6</v>
      </c>
      <c r="E177" s="9" t="s">
        <v>289</v>
      </c>
      <c r="F177" s="75">
        <v>21.0</v>
      </c>
    </row>
    <row r="178">
      <c r="A178" s="23" t="s">
        <v>14</v>
      </c>
      <c r="B178" s="23" t="s">
        <v>395</v>
      </c>
      <c r="C178" s="7">
        <v>2015.0</v>
      </c>
      <c r="D178" s="9" t="s">
        <v>6</v>
      </c>
      <c r="E178" s="9" t="s">
        <v>289</v>
      </c>
      <c r="F178" s="75">
        <v>17.7</v>
      </c>
    </row>
    <row r="179">
      <c r="A179" s="23" t="s">
        <v>15</v>
      </c>
      <c r="B179" s="23" t="s">
        <v>377</v>
      </c>
      <c r="C179" s="7">
        <v>2015.0</v>
      </c>
      <c r="D179" s="9" t="s">
        <v>6</v>
      </c>
      <c r="E179" s="9" t="s">
        <v>289</v>
      </c>
      <c r="F179" s="75">
        <v>20.4</v>
      </c>
    </row>
    <row r="180">
      <c r="A180" s="23" t="s">
        <v>16</v>
      </c>
      <c r="B180" s="23" t="s">
        <v>382</v>
      </c>
      <c r="C180" s="7">
        <v>2015.0</v>
      </c>
      <c r="D180" s="9" t="s">
        <v>6</v>
      </c>
      <c r="E180" s="9" t="s">
        <v>289</v>
      </c>
      <c r="F180" s="75">
        <v>18.6</v>
      </c>
    </row>
    <row r="181">
      <c r="A181" s="23" t="s">
        <v>17</v>
      </c>
      <c r="B181" s="23" t="s">
        <v>404</v>
      </c>
      <c r="C181" s="7">
        <v>2015.0</v>
      </c>
      <c r="D181" s="9" t="s">
        <v>6</v>
      </c>
      <c r="E181" s="9" t="s">
        <v>289</v>
      </c>
      <c r="F181" s="75">
        <v>16.7</v>
      </c>
    </row>
    <row r="182">
      <c r="A182" s="23" t="s">
        <v>18</v>
      </c>
      <c r="B182" s="23" t="s">
        <v>383</v>
      </c>
      <c r="C182" s="7">
        <v>2015.0</v>
      </c>
      <c r="D182" s="9" t="s">
        <v>6</v>
      </c>
      <c r="E182" s="9" t="s">
        <v>289</v>
      </c>
      <c r="F182" s="75">
        <v>18.2</v>
      </c>
    </row>
    <row r="183">
      <c r="A183" s="23" t="s">
        <v>19</v>
      </c>
      <c r="B183" s="23" t="s">
        <v>380</v>
      </c>
      <c r="C183" s="7">
        <v>2015.0</v>
      </c>
      <c r="D183" s="9" t="s">
        <v>6</v>
      </c>
      <c r="E183" s="9" t="s">
        <v>289</v>
      </c>
      <c r="F183" s="75">
        <v>18.6</v>
      </c>
    </row>
    <row r="184">
      <c r="A184" s="23" t="s">
        <v>20</v>
      </c>
      <c r="B184" s="23" t="s">
        <v>387</v>
      </c>
      <c r="C184" s="7">
        <v>2015.0</v>
      </c>
      <c r="D184" s="9" t="s">
        <v>6</v>
      </c>
      <c r="E184" s="9" t="s">
        <v>289</v>
      </c>
      <c r="F184" s="75">
        <v>18.6</v>
      </c>
    </row>
    <row r="185">
      <c r="A185" s="23" t="s">
        <v>21</v>
      </c>
      <c r="B185" s="23" t="s">
        <v>393</v>
      </c>
      <c r="C185" s="7">
        <v>2015.0</v>
      </c>
      <c r="D185" s="9" t="s">
        <v>6</v>
      </c>
      <c r="E185" s="9" t="s">
        <v>289</v>
      </c>
      <c r="F185" s="75">
        <v>19.1</v>
      </c>
    </row>
    <row r="186">
      <c r="A186" s="23" t="s">
        <v>22</v>
      </c>
      <c r="B186" s="23" t="s">
        <v>408</v>
      </c>
      <c r="C186" s="7">
        <v>2015.0</v>
      </c>
      <c r="D186" s="9" t="s">
        <v>6</v>
      </c>
      <c r="E186" s="9" t="s">
        <v>289</v>
      </c>
      <c r="F186" s="75">
        <v>16.1</v>
      </c>
    </row>
    <row r="187">
      <c r="A187" s="23" t="s">
        <v>23</v>
      </c>
      <c r="B187" s="23" t="s">
        <v>379</v>
      </c>
      <c r="C187" s="7">
        <v>2015.0</v>
      </c>
      <c r="D187" s="9" t="s">
        <v>6</v>
      </c>
      <c r="E187" s="9" t="s">
        <v>289</v>
      </c>
      <c r="F187" s="75">
        <v>17.5</v>
      </c>
    </row>
    <row r="188">
      <c r="A188" s="23" t="s">
        <v>24</v>
      </c>
      <c r="B188" s="23" t="s">
        <v>386</v>
      </c>
      <c r="C188" s="7">
        <v>2015.0</v>
      </c>
      <c r="D188" s="9" t="s">
        <v>6</v>
      </c>
      <c r="E188" s="9" t="s">
        <v>289</v>
      </c>
      <c r="F188" s="75">
        <v>19.1</v>
      </c>
    </row>
    <row r="189">
      <c r="A189" s="23" t="s">
        <v>25</v>
      </c>
      <c r="B189" s="23" t="s">
        <v>406</v>
      </c>
      <c r="C189" s="7">
        <v>2015.0</v>
      </c>
      <c r="D189" s="9" t="s">
        <v>6</v>
      </c>
      <c r="E189" s="9" t="s">
        <v>289</v>
      </c>
      <c r="F189" s="75">
        <v>15.5</v>
      </c>
    </row>
    <row r="190">
      <c r="A190" s="23" t="s">
        <v>26</v>
      </c>
      <c r="B190" s="23" t="s">
        <v>392</v>
      </c>
      <c r="C190" s="7">
        <v>2015.0</v>
      </c>
      <c r="D190" s="9" t="s">
        <v>6</v>
      </c>
      <c r="E190" s="9" t="s">
        <v>289</v>
      </c>
      <c r="F190" s="75">
        <v>16.8</v>
      </c>
    </row>
    <row r="191">
      <c r="A191" s="23" t="s">
        <v>27</v>
      </c>
      <c r="B191" s="23" t="s">
        <v>389</v>
      </c>
      <c r="C191" s="7">
        <v>2015.0</v>
      </c>
      <c r="D191" s="9" t="s">
        <v>6</v>
      </c>
      <c r="E191" s="9" t="s">
        <v>289</v>
      </c>
      <c r="F191" s="75">
        <v>18.3</v>
      </c>
    </row>
    <row r="192">
      <c r="A192" s="23" t="s">
        <v>28</v>
      </c>
      <c r="B192" s="23" t="s">
        <v>391</v>
      </c>
      <c r="C192" s="7">
        <v>2015.0</v>
      </c>
      <c r="D192" s="9" t="s">
        <v>6</v>
      </c>
      <c r="E192" s="9" t="s">
        <v>289</v>
      </c>
      <c r="F192" s="75">
        <v>18.6</v>
      </c>
    </row>
    <row r="193">
      <c r="A193" s="23" t="s">
        <v>29</v>
      </c>
      <c r="B193" s="23" t="s">
        <v>396</v>
      </c>
      <c r="C193" s="7">
        <v>2015.0</v>
      </c>
      <c r="D193" s="9" t="s">
        <v>6</v>
      </c>
      <c r="E193" s="9" t="s">
        <v>289</v>
      </c>
      <c r="F193" s="75">
        <v>19.3</v>
      </c>
    </row>
    <row r="194">
      <c r="A194" s="23" t="s">
        <v>30</v>
      </c>
      <c r="B194" s="23" t="s">
        <v>376</v>
      </c>
      <c r="C194" s="7">
        <v>2015.0</v>
      </c>
      <c r="D194" s="9" t="s">
        <v>6</v>
      </c>
      <c r="E194" s="9" t="s">
        <v>289</v>
      </c>
      <c r="F194" s="75">
        <v>19.5</v>
      </c>
    </row>
    <row r="195">
      <c r="A195" s="23" t="s">
        <v>31</v>
      </c>
      <c r="B195" s="23" t="s">
        <v>407</v>
      </c>
      <c r="C195" s="7">
        <v>2015.0</v>
      </c>
      <c r="D195" s="9" t="s">
        <v>6</v>
      </c>
      <c r="E195" s="9" t="s">
        <v>289</v>
      </c>
      <c r="F195" s="75">
        <v>17.9</v>
      </c>
    </row>
    <row r="196">
      <c r="A196" s="23" t="s">
        <v>32</v>
      </c>
      <c r="B196" s="23" t="s">
        <v>381</v>
      </c>
      <c r="C196" s="7">
        <v>2015.0</v>
      </c>
      <c r="D196" s="9" t="s">
        <v>6</v>
      </c>
      <c r="E196" s="9" t="s">
        <v>289</v>
      </c>
      <c r="F196" s="75">
        <v>19.6</v>
      </c>
    </row>
    <row r="197">
      <c r="A197" s="23" t="s">
        <v>33</v>
      </c>
      <c r="B197" s="23" t="s">
        <v>390</v>
      </c>
      <c r="C197" s="7">
        <v>2015.0</v>
      </c>
      <c r="D197" s="9" t="s">
        <v>6</v>
      </c>
      <c r="E197" s="9" t="s">
        <v>289</v>
      </c>
      <c r="F197" s="75">
        <v>18.7</v>
      </c>
    </row>
    <row r="198">
      <c r="A198" s="23" t="s">
        <v>34</v>
      </c>
      <c r="B198" s="23" t="s">
        <v>398</v>
      </c>
      <c r="C198" s="7">
        <v>2015.0</v>
      </c>
      <c r="D198" s="9" t="s">
        <v>6</v>
      </c>
      <c r="E198" s="9" t="s">
        <v>289</v>
      </c>
      <c r="F198" s="75">
        <v>17.2</v>
      </c>
    </row>
    <row r="199">
      <c r="A199" s="23" t="s">
        <v>35</v>
      </c>
      <c r="B199" s="23" t="s">
        <v>399</v>
      </c>
      <c r="C199" s="7">
        <v>2015.0</v>
      </c>
      <c r="D199" s="9" t="s">
        <v>6</v>
      </c>
      <c r="E199" s="9" t="s">
        <v>289</v>
      </c>
      <c r="F199" s="75">
        <v>18.3</v>
      </c>
    </row>
    <row r="200">
      <c r="A200" s="49" t="s">
        <v>3</v>
      </c>
      <c r="B200" s="23" t="s">
        <v>400</v>
      </c>
      <c r="C200" s="7">
        <v>2016.0</v>
      </c>
      <c r="D200" s="9" t="s">
        <v>6</v>
      </c>
      <c r="E200" s="9" t="s">
        <v>289</v>
      </c>
      <c r="F200" s="75">
        <v>17.8</v>
      </c>
    </row>
    <row r="201">
      <c r="A201" s="49" t="s">
        <v>4</v>
      </c>
      <c r="B201" s="23" t="s">
        <v>378</v>
      </c>
      <c r="C201" s="7">
        <v>2016.0</v>
      </c>
      <c r="D201" s="9" t="s">
        <v>6</v>
      </c>
      <c r="E201" s="9" t="s">
        <v>289</v>
      </c>
      <c r="F201" s="75">
        <v>17.3</v>
      </c>
    </row>
    <row r="202">
      <c r="A202" s="23" t="s">
        <v>5</v>
      </c>
      <c r="B202" s="23" t="s">
        <v>384</v>
      </c>
      <c r="C202" s="7">
        <v>2016.0</v>
      </c>
      <c r="D202" s="9" t="s">
        <v>6</v>
      </c>
      <c r="E202" s="9" t="s">
        <v>289</v>
      </c>
      <c r="F202" s="75">
        <v>18.8</v>
      </c>
    </row>
    <row r="203">
      <c r="A203" s="23" t="s">
        <v>6</v>
      </c>
      <c r="B203" s="23" t="s">
        <v>394</v>
      </c>
      <c r="C203" s="7">
        <v>2016.0</v>
      </c>
      <c r="D203" s="9" t="s">
        <v>6</v>
      </c>
      <c r="E203" s="9" t="s">
        <v>289</v>
      </c>
      <c r="F203" s="75">
        <v>16.5</v>
      </c>
    </row>
    <row r="204">
      <c r="A204" s="23" t="s">
        <v>7</v>
      </c>
      <c r="B204" s="23" t="s">
        <v>385</v>
      </c>
      <c r="C204" s="7">
        <v>2016.0</v>
      </c>
      <c r="D204" s="9" t="s">
        <v>6</v>
      </c>
      <c r="E204" s="9" t="s">
        <v>289</v>
      </c>
      <c r="F204" s="75">
        <v>18.6</v>
      </c>
    </row>
    <row r="205">
      <c r="A205" s="23" t="s">
        <v>8</v>
      </c>
      <c r="B205" s="23" t="s">
        <v>405</v>
      </c>
      <c r="C205" s="7">
        <v>2016.0</v>
      </c>
      <c r="D205" s="9" t="s">
        <v>6</v>
      </c>
      <c r="E205" s="9" t="s">
        <v>289</v>
      </c>
      <c r="F205" s="75">
        <v>21.7</v>
      </c>
    </row>
    <row r="206">
      <c r="A206" s="23" t="s">
        <v>9</v>
      </c>
      <c r="B206" s="23" t="s">
        <v>397</v>
      </c>
      <c r="C206" s="7">
        <v>2016.0</v>
      </c>
      <c r="D206" s="9" t="s">
        <v>6</v>
      </c>
      <c r="E206" s="9" t="s">
        <v>289</v>
      </c>
      <c r="F206" s="75">
        <v>16.5</v>
      </c>
    </row>
    <row r="207">
      <c r="A207" s="23" t="s">
        <v>10</v>
      </c>
      <c r="B207" s="23" t="s">
        <v>388</v>
      </c>
      <c r="C207" s="7">
        <v>2016.0</v>
      </c>
      <c r="D207" s="9" t="s">
        <v>6</v>
      </c>
      <c r="E207" s="9" t="s">
        <v>289</v>
      </c>
      <c r="F207" s="75">
        <v>18.7</v>
      </c>
    </row>
    <row r="208">
      <c r="A208" s="23" t="s">
        <v>11</v>
      </c>
      <c r="B208" s="23" t="s">
        <v>402</v>
      </c>
      <c r="C208" s="7">
        <v>2016.0</v>
      </c>
      <c r="D208" s="9" t="s">
        <v>6</v>
      </c>
      <c r="E208" s="9" t="s">
        <v>289</v>
      </c>
      <c r="F208" s="75">
        <v>20.9</v>
      </c>
    </row>
    <row r="209">
      <c r="A209" s="23" t="s">
        <v>12</v>
      </c>
      <c r="B209" s="23" t="s">
        <v>401</v>
      </c>
      <c r="C209" s="7">
        <v>2016.0</v>
      </c>
      <c r="D209" s="9" t="s">
        <v>6</v>
      </c>
      <c r="E209" s="9" t="s">
        <v>289</v>
      </c>
      <c r="F209" s="75">
        <v>13.9</v>
      </c>
    </row>
    <row r="210">
      <c r="A210" s="23" t="s">
        <v>13</v>
      </c>
      <c r="B210" s="23" t="s">
        <v>403</v>
      </c>
      <c r="C210" s="7">
        <v>2016.0</v>
      </c>
      <c r="D210" s="9" t="s">
        <v>6</v>
      </c>
      <c r="E210" s="9" t="s">
        <v>289</v>
      </c>
      <c r="F210" s="75">
        <v>20.4</v>
      </c>
    </row>
    <row r="211">
      <c r="A211" s="23" t="s">
        <v>14</v>
      </c>
      <c r="B211" s="23" t="s">
        <v>395</v>
      </c>
      <c r="C211" s="7">
        <v>2016.0</v>
      </c>
      <c r="D211" s="9" t="s">
        <v>6</v>
      </c>
      <c r="E211" s="9" t="s">
        <v>289</v>
      </c>
      <c r="F211" s="75">
        <v>17.5</v>
      </c>
    </row>
    <row r="212">
      <c r="A212" s="23" t="s">
        <v>15</v>
      </c>
      <c r="B212" s="23" t="s">
        <v>377</v>
      </c>
      <c r="C212" s="7">
        <v>2016.0</v>
      </c>
      <c r="D212" s="9" t="s">
        <v>6</v>
      </c>
      <c r="E212" s="9" t="s">
        <v>289</v>
      </c>
      <c r="F212" s="75">
        <v>19.8</v>
      </c>
    </row>
    <row r="213">
      <c r="A213" s="23" t="s">
        <v>16</v>
      </c>
      <c r="B213" s="23" t="s">
        <v>382</v>
      </c>
      <c r="C213" s="7">
        <v>2016.0</v>
      </c>
      <c r="D213" s="9" t="s">
        <v>6</v>
      </c>
      <c r="E213" s="9" t="s">
        <v>289</v>
      </c>
      <c r="F213" s="75">
        <v>17.4</v>
      </c>
    </row>
    <row r="214">
      <c r="A214" s="23" t="s">
        <v>17</v>
      </c>
      <c r="B214" s="23" t="s">
        <v>404</v>
      </c>
      <c r="C214" s="7">
        <v>2016.0</v>
      </c>
      <c r="D214" s="9" t="s">
        <v>6</v>
      </c>
      <c r="E214" s="9" t="s">
        <v>289</v>
      </c>
      <c r="F214" s="75">
        <v>16.8</v>
      </c>
    </row>
    <row r="215">
      <c r="A215" s="23" t="s">
        <v>18</v>
      </c>
      <c r="B215" s="23" t="s">
        <v>383</v>
      </c>
      <c r="C215" s="7">
        <v>2016.0</v>
      </c>
      <c r="D215" s="9" t="s">
        <v>6</v>
      </c>
      <c r="E215" s="9" t="s">
        <v>289</v>
      </c>
      <c r="F215" s="75">
        <v>18.0</v>
      </c>
    </row>
    <row r="216">
      <c r="A216" s="23" t="s">
        <v>19</v>
      </c>
      <c r="B216" s="23" t="s">
        <v>380</v>
      </c>
      <c r="C216" s="7">
        <v>2016.0</v>
      </c>
      <c r="D216" s="9" t="s">
        <v>6</v>
      </c>
      <c r="E216" s="9" t="s">
        <v>289</v>
      </c>
      <c r="F216" s="75">
        <v>18.6</v>
      </c>
    </row>
    <row r="217">
      <c r="A217" s="23" t="s">
        <v>20</v>
      </c>
      <c r="B217" s="23" t="s">
        <v>387</v>
      </c>
      <c r="C217" s="7">
        <v>2016.0</v>
      </c>
      <c r="D217" s="9" t="s">
        <v>6</v>
      </c>
      <c r="E217" s="9" t="s">
        <v>289</v>
      </c>
      <c r="F217" s="75">
        <v>18.4</v>
      </c>
    </row>
    <row r="218">
      <c r="A218" s="23" t="s">
        <v>21</v>
      </c>
      <c r="B218" s="23" t="s">
        <v>393</v>
      </c>
      <c r="C218" s="7">
        <v>2016.0</v>
      </c>
      <c r="D218" s="9" t="s">
        <v>6</v>
      </c>
      <c r="E218" s="9" t="s">
        <v>289</v>
      </c>
      <c r="F218" s="75">
        <v>18.7</v>
      </c>
    </row>
    <row r="219">
      <c r="A219" s="23" t="s">
        <v>22</v>
      </c>
      <c r="B219" s="23" t="s">
        <v>408</v>
      </c>
      <c r="C219" s="7">
        <v>2016.0</v>
      </c>
      <c r="D219" s="9" t="s">
        <v>6</v>
      </c>
      <c r="E219" s="9" t="s">
        <v>289</v>
      </c>
      <c r="F219" s="75">
        <v>15.5</v>
      </c>
    </row>
    <row r="220">
      <c r="A220" s="23" t="s">
        <v>23</v>
      </c>
      <c r="B220" s="23" t="s">
        <v>379</v>
      </c>
      <c r="C220" s="7">
        <v>2016.0</v>
      </c>
      <c r="D220" s="9" t="s">
        <v>6</v>
      </c>
      <c r="E220" s="9" t="s">
        <v>289</v>
      </c>
      <c r="F220" s="75">
        <v>17.0</v>
      </c>
    </row>
    <row r="221">
      <c r="A221" s="23" t="s">
        <v>24</v>
      </c>
      <c r="B221" s="23" t="s">
        <v>386</v>
      </c>
      <c r="C221" s="7">
        <v>2016.0</v>
      </c>
      <c r="D221" s="9" t="s">
        <v>6</v>
      </c>
      <c r="E221" s="9" t="s">
        <v>289</v>
      </c>
      <c r="F221" s="75">
        <v>18.5</v>
      </c>
    </row>
    <row r="222">
      <c r="A222" s="23" t="s">
        <v>25</v>
      </c>
      <c r="B222" s="23" t="s">
        <v>406</v>
      </c>
      <c r="C222" s="7">
        <v>2016.0</v>
      </c>
      <c r="D222" s="9" t="s">
        <v>6</v>
      </c>
      <c r="E222" s="9" t="s">
        <v>289</v>
      </c>
      <c r="F222" s="75">
        <v>15.4</v>
      </c>
    </row>
    <row r="223">
      <c r="A223" s="23" t="s">
        <v>26</v>
      </c>
      <c r="B223" s="23" t="s">
        <v>392</v>
      </c>
      <c r="C223" s="7">
        <v>2016.0</v>
      </c>
      <c r="D223" s="9" t="s">
        <v>6</v>
      </c>
      <c r="E223" s="9" t="s">
        <v>289</v>
      </c>
      <c r="F223" s="75">
        <v>15.8</v>
      </c>
    </row>
    <row r="224">
      <c r="A224" s="23" t="s">
        <v>27</v>
      </c>
      <c r="B224" s="23" t="s">
        <v>389</v>
      </c>
      <c r="C224" s="7">
        <v>2016.0</v>
      </c>
      <c r="D224" s="9" t="s">
        <v>6</v>
      </c>
      <c r="E224" s="9" t="s">
        <v>289</v>
      </c>
      <c r="F224" s="75">
        <v>17.3</v>
      </c>
    </row>
    <row r="225">
      <c r="A225" s="23" t="s">
        <v>28</v>
      </c>
      <c r="B225" s="23" t="s">
        <v>391</v>
      </c>
      <c r="C225" s="7">
        <v>2016.0</v>
      </c>
      <c r="D225" s="9" t="s">
        <v>6</v>
      </c>
      <c r="E225" s="9" t="s">
        <v>289</v>
      </c>
      <c r="F225" s="75">
        <v>17.6</v>
      </c>
    </row>
    <row r="226">
      <c r="A226" s="23" t="s">
        <v>29</v>
      </c>
      <c r="B226" s="23" t="s">
        <v>396</v>
      </c>
      <c r="C226" s="7">
        <v>2016.0</v>
      </c>
      <c r="D226" s="9" t="s">
        <v>6</v>
      </c>
      <c r="E226" s="9" t="s">
        <v>289</v>
      </c>
      <c r="F226" s="75">
        <v>18.8</v>
      </c>
    </row>
    <row r="227">
      <c r="A227" s="23" t="s">
        <v>30</v>
      </c>
      <c r="B227" s="23" t="s">
        <v>376</v>
      </c>
      <c r="C227" s="7">
        <v>2016.0</v>
      </c>
      <c r="D227" s="9" t="s">
        <v>6</v>
      </c>
      <c r="E227" s="9" t="s">
        <v>289</v>
      </c>
      <c r="F227" s="75">
        <v>18.6</v>
      </c>
    </row>
    <row r="228">
      <c r="A228" s="23" t="s">
        <v>31</v>
      </c>
      <c r="B228" s="23" t="s">
        <v>407</v>
      </c>
      <c r="C228" s="7">
        <v>2016.0</v>
      </c>
      <c r="D228" s="9" t="s">
        <v>6</v>
      </c>
      <c r="E228" s="9" t="s">
        <v>289</v>
      </c>
      <c r="F228" s="75">
        <v>17.6</v>
      </c>
    </row>
    <row r="229">
      <c r="A229" s="23" t="s">
        <v>32</v>
      </c>
      <c r="B229" s="23" t="s">
        <v>381</v>
      </c>
      <c r="C229" s="7">
        <v>2016.0</v>
      </c>
      <c r="D229" s="9" t="s">
        <v>6</v>
      </c>
      <c r="E229" s="9" t="s">
        <v>289</v>
      </c>
      <c r="F229" s="75">
        <v>19.2</v>
      </c>
    </row>
    <row r="230">
      <c r="A230" s="23" t="s">
        <v>33</v>
      </c>
      <c r="B230" s="23" t="s">
        <v>390</v>
      </c>
      <c r="C230" s="7">
        <v>2016.0</v>
      </c>
      <c r="D230" s="9" t="s">
        <v>6</v>
      </c>
      <c r="E230" s="9" t="s">
        <v>289</v>
      </c>
      <c r="F230" s="75">
        <v>18.6</v>
      </c>
    </row>
    <row r="231">
      <c r="A231" s="23" t="s">
        <v>34</v>
      </c>
      <c r="B231" s="23" t="s">
        <v>398</v>
      </c>
      <c r="C231" s="7">
        <v>2016.0</v>
      </c>
      <c r="D231" s="9" t="s">
        <v>6</v>
      </c>
      <c r="E231" s="9" t="s">
        <v>289</v>
      </c>
      <c r="F231" s="75">
        <v>17.0</v>
      </c>
    </row>
    <row r="232">
      <c r="A232" s="23" t="s">
        <v>35</v>
      </c>
      <c r="B232" s="23" t="s">
        <v>399</v>
      </c>
      <c r="C232" s="7">
        <v>2016.0</v>
      </c>
      <c r="D232" s="9" t="s">
        <v>6</v>
      </c>
      <c r="E232" s="9" t="s">
        <v>289</v>
      </c>
      <c r="F232" s="75">
        <v>17.8</v>
      </c>
    </row>
    <row r="233">
      <c r="A233" s="49" t="s">
        <v>3</v>
      </c>
      <c r="B233" s="23" t="s">
        <v>400</v>
      </c>
      <c r="C233" s="7">
        <v>2017.0</v>
      </c>
      <c r="D233" s="9" t="s">
        <v>6</v>
      </c>
      <c r="E233" s="9" t="s">
        <v>289</v>
      </c>
      <c r="F233" s="75">
        <v>17.9</v>
      </c>
    </row>
    <row r="234">
      <c r="A234" s="49" t="s">
        <v>4</v>
      </c>
      <c r="B234" s="23" t="s">
        <v>378</v>
      </c>
      <c r="C234" s="7">
        <v>2017.0</v>
      </c>
      <c r="D234" s="9" t="s">
        <v>6</v>
      </c>
      <c r="E234" s="9" t="s">
        <v>289</v>
      </c>
      <c r="F234" s="75">
        <v>18.2</v>
      </c>
    </row>
    <row r="235">
      <c r="A235" s="23" t="s">
        <v>5</v>
      </c>
      <c r="B235" s="23" t="s">
        <v>384</v>
      </c>
      <c r="C235" s="7">
        <v>2017.0</v>
      </c>
      <c r="D235" s="9" t="s">
        <v>6</v>
      </c>
      <c r="E235" s="9" t="s">
        <v>289</v>
      </c>
      <c r="F235" s="75">
        <v>18.9</v>
      </c>
    </row>
    <row r="236">
      <c r="A236" s="23" t="s">
        <v>6</v>
      </c>
      <c r="B236" s="23" t="s">
        <v>394</v>
      </c>
      <c r="C236" s="7">
        <v>2017.0</v>
      </c>
      <c r="D236" s="9" t="s">
        <v>6</v>
      </c>
      <c r="E236" s="9" t="s">
        <v>289</v>
      </c>
      <c r="F236" s="75">
        <v>16.2</v>
      </c>
    </row>
    <row r="237">
      <c r="A237" s="23" t="s">
        <v>7</v>
      </c>
      <c r="B237" s="23" t="s">
        <v>385</v>
      </c>
      <c r="C237" s="7">
        <v>2017.0</v>
      </c>
      <c r="D237" s="9" t="s">
        <v>6</v>
      </c>
      <c r="E237" s="9" t="s">
        <v>289</v>
      </c>
      <c r="F237" s="75">
        <v>18.0</v>
      </c>
    </row>
    <row r="238">
      <c r="A238" s="23" t="s">
        <v>8</v>
      </c>
      <c r="B238" s="23" t="s">
        <v>405</v>
      </c>
      <c r="C238" s="7">
        <v>2017.0</v>
      </c>
      <c r="D238" s="9" t="s">
        <v>6</v>
      </c>
      <c r="E238" s="9" t="s">
        <v>289</v>
      </c>
      <c r="F238" s="75">
        <v>20.8</v>
      </c>
    </row>
    <row r="239">
      <c r="A239" s="23" t="s">
        <v>9</v>
      </c>
      <c r="B239" s="23" t="s">
        <v>397</v>
      </c>
      <c r="C239" s="7">
        <v>2017.0</v>
      </c>
      <c r="D239" s="9" t="s">
        <v>6</v>
      </c>
      <c r="E239" s="9" t="s">
        <v>289</v>
      </c>
      <c r="F239" s="75">
        <v>16.6</v>
      </c>
    </row>
    <row r="240">
      <c r="A240" s="23" t="s">
        <v>10</v>
      </c>
      <c r="B240" s="23" t="s">
        <v>388</v>
      </c>
      <c r="C240" s="7">
        <v>2017.0</v>
      </c>
      <c r="D240" s="9" t="s">
        <v>6</v>
      </c>
      <c r="E240" s="9" t="s">
        <v>289</v>
      </c>
      <c r="F240" s="75">
        <v>18.3</v>
      </c>
    </row>
    <row r="241">
      <c r="A241" s="23" t="s">
        <v>11</v>
      </c>
      <c r="B241" s="23" t="s">
        <v>402</v>
      </c>
      <c r="C241" s="7">
        <v>2017.0</v>
      </c>
      <c r="D241" s="9" t="s">
        <v>6</v>
      </c>
      <c r="E241" s="9" t="s">
        <v>289</v>
      </c>
      <c r="F241" s="75">
        <v>21.4</v>
      </c>
    </row>
    <row r="242">
      <c r="A242" s="23" t="s">
        <v>12</v>
      </c>
      <c r="B242" s="23" t="s">
        <v>401</v>
      </c>
      <c r="C242" s="7">
        <v>2017.0</v>
      </c>
      <c r="D242" s="9" t="s">
        <v>6</v>
      </c>
      <c r="E242" s="9" t="s">
        <v>289</v>
      </c>
      <c r="F242" s="75">
        <v>13.5</v>
      </c>
    </row>
    <row r="243">
      <c r="A243" s="23" t="s">
        <v>13</v>
      </c>
      <c r="B243" s="23" t="s">
        <v>403</v>
      </c>
      <c r="C243" s="7">
        <v>2017.0</v>
      </c>
      <c r="D243" s="9" t="s">
        <v>6</v>
      </c>
      <c r="E243" s="9" t="s">
        <v>289</v>
      </c>
      <c r="F243" s="75">
        <v>20.2</v>
      </c>
    </row>
    <row r="244">
      <c r="A244" s="23" t="s">
        <v>14</v>
      </c>
      <c r="B244" s="23" t="s">
        <v>395</v>
      </c>
      <c r="C244" s="7">
        <v>2017.0</v>
      </c>
      <c r="D244" s="9" t="s">
        <v>6</v>
      </c>
      <c r="E244" s="9" t="s">
        <v>289</v>
      </c>
      <c r="F244" s="75">
        <v>17.8</v>
      </c>
    </row>
    <row r="245">
      <c r="A245" s="23" t="s">
        <v>15</v>
      </c>
      <c r="B245" s="23" t="s">
        <v>377</v>
      </c>
      <c r="C245" s="7">
        <v>2017.0</v>
      </c>
      <c r="D245" s="9" t="s">
        <v>6</v>
      </c>
      <c r="E245" s="9" t="s">
        <v>289</v>
      </c>
      <c r="F245" s="75">
        <v>19.6</v>
      </c>
    </row>
    <row r="246">
      <c r="A246" s="23" t="s">
        <v>16</v>
      </c>
      <c r="B246" s="23" t="s">
        <v>382</v>
      </c>
      <c r="C246" s="7">
        <v>2017.0</v>
      </c>
      <c r="D246" s="9" t="s">
        <v>6</v>
      </c>
      <c r="E246" s="9" t="s">
        <v>289</v>
      </c>
      <c r="F246" s="75">
        <v>18.1</v>
      </c>
    </row>
    <row r="247">
      <c r="A247" s="23" t="s">
        <v>17</v>
      </c>
      <c r="B247" s="23" t="s">
        <v>404</v>
      </c>
      <c r="C247" s="7">
        <v>2017.0</v>
      </c>
      <c r="D247" s="9" t="s">
        <v>6</v>
      </c>
      <c r="E247" s="9" t="s">
        <v>289</v>
      </c>
      <c r="F247" s="75">
        <v>17.2</v>
      </c>
    </row>
    <row r="248">
      <c r="A248" s="23" t="s">
        <v>18</v>
      </c>
      <c r="B248" s="23" t="s">
        <v>383</v>
      </c>
      <c r="C248" s="7">
        <v>2017.0</v>
      </c>
      <c r="D248" s="9" t="s">
        <v>6</v>
      </c>
      <c r="E248" s="9" t="s">
        <v>289</v>
      </c>
      <c r="F248" s="75">
        <v>17.9</v>
      </c>
    </row>
    <row r="249">
      <c r="A249" s="23" t="s">
        <v>19</v>
      </c>
      <c r="B249" s="23" t="s">
        <v>380</v>
      </c>
      <c r="C249" s="7">
        <v>2017.0</v>
      </c>
      <c r="D249" s="9" t="s">
        <v>6</v>
      </c>
      <c r="E249" s="9" t="s">
        <v>289</v>
      </c>
      <c r="F249" s="75">
        <v>18.5</v>
      </c>
    </row>
    <row r="250">
      <c r="A250" s="23" t="s">
        <v>20</v>
      </c>
      <c r="B250" s="23" t="s">
        <v>387</v>
      </c>
      <c r="C250" s="7">
        <v>2017.0</v>
      </c>
      <c r="D250" s="9" t="s">
        <v>6</v>
      </c>
      <c r="E250" s="9" t="s">
        <v>289</v>
      </c>
      <c r="F250" s="75">
        <v>17.8</v>
      </c>
    </row>
    <row r="251">
      <c r="A251" s="23" t="s">
        <v>21</v>
      </c>
      <c r="B251" s="23" t="s">
        <v>393</v>
      </c>
      <c r="C251" s="7">
        <v>2017.0</v>
      </c>
      <c r="D251" s="9" t="s">
        <v>6</v>
      </c>
      <c r="E251" s="9" t="s">
        <v>289</v>
      </c>
      <c r="F251" s="75">
        <v>18.9</v>
      </c>
    </row>
    <row r="252">
      <c r="A252" s="23" t="s">
        <v>22</v>
      </c>
      <c r="B252" s="23" t="s">
        <v>408</v>
      </c>
      <c r="C252" s="7">
        <v>2017.0</v>
      </c>
      <c r="D252" s="9" t="s">
        <v>6</v>
      </c>
      <c r="E252" s="9" t="s">
        <v>289</v>
      </c>
      <c r="F252" s="75">
        <v>15.6</v>
      </c>
    </row>
    <row r="253">
      <c r="A253" s="23" t="s">
        <v>23</v>
      </c>
      <c r="B253" s="23" t="s">
        <v>379</v>
      </c>
      <c r="C253" s="7">
        <v>2017.0</v>
      </c>
      <c r="D253" s="9" t="s">
        <v>6</v>
      </c>
      <c r="E253" s="9" t="s">
        <v>289</v>
      </c>
      <c r="F253" s="75">
        <v>16.8</v>
      </c>
    </row>
    <row r="254">
      <c r="A254" s="23" t="s">
        <v>24</v>
      </c>
      <c r="B254" s="23" t="s">
        <v>386</v>
      </c>
      <c r="C254" s="7">
        <v>2017.0</v>
      </c>
      <c r="D254" s="9" t="s">
        <v>6</v>
      </c>
      <c r="E254" s="9" t="s">
        <v>289</v>
      </c>
      <c r="F254" s="75">
        <v>18.8</v>
      </c>
    </row>
    <row r="255">
      <c r="A255" s="23" t="s">
        <v>25</v>
      </c>
      <c r="B255" s="23" t="s">
        <v>406</v>
      </c>
      <c r="C255" s="7">
        <v>2017.0</v>
      </c>
      <c r="D255" s="9" t="s">
        <v>6</v>
      </c>
      <c r="E255" s="9" t="s">
        <v>289</v>
      </c>
      <c r="F255" s="75">
        <v>15.1</v>
      </c>
    </row>
    <row r="256">
      <c r="A256" s="23" t="s">
        <v>26</v>
      </c>
      <c r="B256" s="23" t="s">
        <v>392</v>
      </c>
      <c r="C256" s="7">
        <v>2017.0</v>
      </c>
      <c r="D256" s="9" t="s">
        <v>6</v>
      </c>
      <c r="E256" s="9" t="s">
        <v>289</v>
      </c>
      <c r="F256" s="75">
        <v>14.7</v>
      </c>
    </row>
    <row r="257">
      <c r="A257" s="23" t="s">
        <v>27</v>
      </c>
      <c r="B257" s="23" t="s">
        <v>389</v>
      </c>
      <c r="C257" s="7">
        <v>2017.0</v>
      </c>
      <c r="D257" s="9" t="s">
        <v>6</v>
      </c>
      <c r="E257" s="9" t="s">
        <v>289</v>
      </c>
      <c r="F257" s="75">
        <v>17.7</v>
      </c>
    </row>
    <row r="258">
      <c r="A258" s="23" t="s">
        <v>28</v>
      </c>
      <c r="B258" s="23" t="s">
        <v>391</v>
      </c>
      <c r="C258" s="7">
        <v>2017.0</v>
      </c>
      <c r="D258" s="9" t="s">
        <v>6</v>
      </c>
      <c r="E258" s="9" t="s">
        <v>289</v>
      </c>
      <c r="F258" s="75">
        <v>17.9</v>
      </c>
    </row>
    <row r="259">
      <c r="A259" s="23" t="s">
        <v>29</v>
      </c>
      <c r="B259" s="23" t="s">
        <v>396</v>
      </c>
      <c r="C259" s="7">
        <v>2017.0</v>
      </c>
      <c r="D259" s="9" t="s">
        <v>6</v>
      </c>
      <c r="E259" s="9" t="s">
        <v>289</v>
      </c>
      <c r="F259" s="75">
        <v>18.8</v>
      </c>
    </row>
    <row r="260">
      <c r="A260" s="23" t="s">
        <v>30</v>
      </c>
      <c r="B260" s="23" t="s">
        <v>376</v>
      </c>
      <c r="C260" s="7">
        <v>2017.0</v>
      </c>
      <c r="D260" s="9" t="s">
        <v>6</v>
      </c>
      <c r="E260" s="9" t="s">
        <v>289</v>
      </c>
      <c r="F260" s="75">
        <v>18.8</v>
      </c>
    </row>
    <row r="261">
      <c r="A261" s="23" t="s">
        <v>31</v>
      </c>
      <c r="B261" s="23" t="s">
        <v>407</v>
      </c>
      <c r="C261" s="7">
        <v>2017.0</v>
      </c>
      <c r="D261" s="9" t="s">
        <v>6</v>
      </c>
      <c r="E261" s="9" t="s">
        <v>289</v>
      </c>
      <c r="F261" s="75">
        <v>17.6</v>
      </c>
    </row>
    <row r="262">
      <c r="A262" s="23" t="s">
        <v>32</v>
      </c>
      <c r="B262" s="23" t="s">
        <v>381</v>
      </c>
      <c r="C262" s="7">
        <v>2017.0</v>
      </c>
      <c r="D262" s="9" t="s">
        <v>6</v>
      </c>
      <c r="E262" s="9" t="s">
        <v>289</v>
      </c>
      <c r="F262" s="75">
        <v>19.7</v>
      </c>
    </row>
    <row r="263">
      <c r="A263" s="23" t="s">
        <v>33</v>
      </c>
      <c r="B263" s="23" t="s">
        <v>390</v>
      </c>
      <c r="C263" s="7">
        <v>2017.0</v>
      </c>
      <c r="D263" s="9" t="s">
        <v>6</v>
      </c>
      <c r="E263" s="9" t="s">
        <v>289</v>
      </c>
      <c r="F263" s="75">
        <v>18.8</v>
      </c>
    </row>
    <row r="264">
      <c r="A264" s="23" t="s">
        <v>34</v>
      </c>
      <c r="B264" s="23" t="s">
        <v>398</v>
      </c>
      <c r="C264" s="7">
        <v>2017.0</v>
      </c>
      <c r="D264" s="9" t="s">
        <v>6</v>
      </c>
      <c r="E264" s="9" t="s">
        <v>289</v>
      </c>
      <c r="F264" s="75">
        <v>17.2</v>
      </c>
    </row>
    <row r="265">
      <c r="A265" s="23" t="s">
        <v>35</v>
      </c>
      <c r="B265" s="23" t="s">
        <v>399</v>
      </c>
      <c r="C265" s="7">
        <v>2017.0</v>
      </c>
      <c r="D265" s="9" t="s">
        <v>6</v>
      </c>
      <c r="E265" s="9" t="s">
        <v>289</v>
      </c>
      <c r="F265" s="75">
        <v>18.3</v>
      </c>
    </row>
    <row r="266">
      <c r="A266" s="49" t="s">
        <v>3</v>
      </c>
      <c r="B266" s="23" t="s">
        <v>400</v>
      </c>
      <c r="C266" s="7">
        <v>2018.0</v>
      </c>
      <c r="D266" s="9" t="s">
        <v>6</v>
      </c>
      <c r="E266" s="9" t="s">
        <v>289</v>
      </c>
      <c r="F266" s="75">
        <v>17.5</v>
      </c>
    </row>
    <row r="267">
      <c r="A267" s="49" t="s">
        <v>4</v>
      </c>
      <c r="B267" s="23" t="s">
        <v>378</v>
      </c>
      <c r="C267" s="7">
        <v>2018.0</v>
      </c>
      <c r="D267" s="9" t="s">
        <v>6</v>
      </c>
      <c r="E267" s="9" t="s">
        <v>289</v>
      </c>
      <c r="F267" s="75">
        <v>18.4</v>
      </c>
    </row>
    <row r="268">
      <c r="A268" s="23" t="s">
        <v>5</v>
      </c>
      <c r="B268" s="23" t="s">
        <v>384</v>
      </c>
      <c r="C268" s="7">
        <v>2018.0</v>
      </c>
      <c r="D268" s="9" t="s">
        <v>6</v>
      </c>
      <c r="E268" s="9" t="s">
        <v>289</v>
      </c>
      <c r="F268" s="75">
        <v>18.0</v>
      </c>
    </row>
    <row r="269">
      <c r="A269" s="23" t="s">
        <v>6</v>
      </c>
      <c r="B269" s="23" t="s">
        <v>394</v>
      </c>
      <c r="C269" s="7">
        <v>2018.0</v>
      </c>
      <c r="D269" s="9" t="s">
        <v>6</v>
      </c>
      <c r="E269" s="9" t="s">
        <v>289</v>
      </c>
      <c r="F269" s="75">
        <v>15.5</v>
      </c>
    </row>
    <row r="270">
      <c r="A270" s="23" t="s">
        <v>7</v>
      </c>
      <c r="B270" s="23" t="s">
        <v>385</v>
      </c>
      <c r="C270" s="7">
        <v>2018.0</v>
      </c>
      <c r="D270" s="9" t="s">
        <v>6</v>
      </c>
      <c r="E270" s="9" t="s">
        <v>289</v>
      </c>
      <c r="F270" s="75">
        <v>17.6</v>
      </c>
    </row>
    <row r="271">
      <c r="A271" s="23" t="s">
        <v>8</v>
      </c>
      <c r="B271" s="23" t="s">
        <v>405</v>
      </c>
      <c r="C271" s="7">
        <v>2018.0</v>
      </c>
      <c r="D271" s="9" t="s">
        <v>6</v>
      </c>
      <c r="E271" s="9" t="s">
        <v>289</v>
      </c>
      <c r="F271" s="75">
        <v>20.5</v>
      </c>
    </row>
    <row r="272">
      <c r="A272" s="23" t="s">
        <v>9</v>
      </c>
      <c r="B272" s="23" t="s">
        <v>397</v>
      </c>
      <c r="C272" s="7">
        <v>2018.0</v>
      </c>
      <c r="D272" s="9" t="s">
        <v>6</v>
      </c>
      <c r="E272" s="9" t="s">
        <v>289</v>
      </c>
      <c r="F272" s="75">
        <v>16.8</v>
      </c>
    </row>
    <row r="273">
      <c r="A273" s="23" t="s">
        <v>10</v>
      </c>
      <c r="B273" s="23" t="s">
        <v>388</v>
      </c>
      <c r="C273" s="7">
        <v>2018.0</v>
      </c>
      <c r="D273" s="9" t="s">
        <v>6</v>
      </c>
      <c r="E273" s="9" t="s">
        <v>289</v>
      </c>
      <c r="F273" s="75">
        <v>18.2</v>
      </c>
    </row>
    <row r="274">
      <c r="A274" s="23" t="s">
        <v>11</v>
      </c>
      <c r="B274" s="23" t="s">
        <v>402</v>
      </c>
      <c r="C274" s="7">
        <v>2018.0</v>
      </c>
      <c r="D274" s="9" t="s">
        <v>6</v>
      </c>
      <c r="E274" s="9" t="s">
        <v>289</v>
      </c>
      <c r="F274" s="75">
        <v>20.4</v>
      </c>
    </row>
    <row r="275">
      <c r="A275" s="23" t="s">
        <v>12</v>
      </c>
      <c r="B275" s="23" t="s">
        <v>401</v>
      </c>
      <c r="C275" s="7">
        <v>2018.0</v>
      </c>
      <c r="D275" s="9" t="s">
        <v>6</v>
      </c>
      <c r="E275" s="9" t="s">
        <v>289</v>
      </c>
      <c r="F275" s="75">
        <v>12.9</v>
      </c>
    </row>
    <row r="276">
      <c r="A276" s="23" t="s">
        <v>13</v>
      </c>
      <c r="B276" s="23" t="s">
        <v>403</v>
      </c>
      <c r="C276" s="7">
        <v>2018.0</v>
      </c>
      <c r="D276" s="9" t="s">
        <v>6</v>
      </c>
      <c r="E276" s="9" t="s">
        <v>289</v>
      </c>
      <c r="F276" s="75">
        <v>19.8</v>
      </c>
    </row>
    <row r="277">
      <c r="A277" s="23" t="s">
        <v>14</v>
      </c>
      <c r="B277" s="23" t="s">
        <v>395</v>
      </c>
      <c r="C277" s="7">
        <v>2018.0</v>
      </c>
      <c r="D277" s="9" t="s">
        <v>6</v>
      </c>
      <c r="E277" s="9" t="s">
        <v>289</v>
      </c>
      <c r="F277" s="75">
        <v>17.5</v>
      </c>
    </row>
    <row r="278">
      <c r="A278" s="23" t="s">
        <v>15</v>
      </c>
      <c r="B278" s="23" t="s">
        <v>377</v>
      </c>
      <c r="C278" s="7">
        <v>2018.0</v>
      </c>
      <c r="D278" s="9" t="s">
        <v>6</v>
      </c>
      <c r="E278" s="9" t="s">
        <v>289</v>
      </c>
      <c r="F278" s="75">
        <v>19.5</v>
      </c>
    </row>
    <row r="279">
      <c r="A279" s="23" t="s">
        <v>16</v>
      </c>
      <c r="B279" s="23" t="s">
        <v>382</v>
      </c>
      <c r="C279" s="7">
        <v>2018.0</v>
      </c>
      <c r="D279" s="9" t="s">
        <v>6</v>
      </c>
      <c r="E279" s="9" t="s">
        <v>289</v>
      </c>
      <c r="F279" s="75">
        <v>17.9</v>
      </c>
    </row>
    <row r="280">
      <c r="A280" s="23" t="s">
        <v>17</v>
      </c>
      <c r="B280" s="23" t="s">
        <v>404</v>
      </c>
      <c r="C280" s="7">
        <v>2018.0</v>
      </c>
      <c r="D280" s="9" t="s">
        <v>6</v>
      </c>
      <c r="E280" s="9" t="s">
        <v>289</v>
      </c>
      <c r="F280" s="75">
        <v>16.1</v>
      </c>
    </row>
    <row r="281">
      <c r="A281" s="23" t="s">
        <v>18</v>
      </c>
      <c r="B281" s="23" t="s">
        <v>383</v>
      </c>
      <c r="C281" s="7">
        <v>2018.0</v>
      </c>
      <c r="D281" s="9" t="s">
        <v>6</v>
      </c>
      <c r="E281" s="9" t="s">
        <v>289</v>
      </c>
      <c r="F281" s="75">
        <v>18.0</v>
      </c>
    </row>
    <row r="282">
      <c r="A282" s="23" t="s">
        <v>19</v>
      </c>
      <c r="B282" s="23" t="s">
        <v>380</v>
      </c>
      <c r="C282" s="7">
        <v>2018.0</v>
      </c>
      <c r="D282" s="9" t="s">
        <v>6</v>
      </c>
      <c r="E282" s="9" t="s">
        <v>289</v>
      </c>
      <c r="F282" s="75">
        <v>18.2</v>
      </c>
    </row>
    <row r="283">
      <c r="A283" s="23" t="s">
        <v>20</v>
      </c>
      <c r="B283" s="23" t="s">
        <v>387</v>
      </c>
      <c r="C283" s="7">
        <v>2018.0</v>
      </c>
      <c r="D283" s="9" t="s">
        <v>6</v>
      </c>
      <c r="E283" s="9" t="s">
        <v>289</v>
      </c>
      <c r="F283" s="75">
        <v>17.0</v>
      </c>
    </row>
    <row r="284">
      <c r="A284" s="23" t="s">
        <v>21</v>
      </c>
      <c r="B284" s="23" t="s">
        <v>393</v>
      </c>
      <c r="C284" s="7">
        <v>2018.0</v>
      </c>
      <c r="D284" s="9" t="s">
        <v>6</v>
      </c>
      <c r="E284" s="9" t="s">
        <v>289</v>
      </c>
      <c r="F284" s="75">
        <v>18.8</v>
      </c>
    </row>
    <row r="285">
      <c r="A285" s="23" t="s">
        <v>22</v>
      </c>
      <c r="B285" s="23" t="s">
        <v>408</v>
      </c>
      <c r="C285" s="7">
        <v>2018.0</v>
      </c>
      <c r="D285" s="9" t="s">
        <v>6</v>
      </c>
      <c r="E285" s="9" t="s">
        <v>289</v>
      </c>
      <c r="F285" s="75">
        <v>15.7</v>
      </c>
    </row>
    <row r="286">
      <c r="A286" s="23" t="s">
        <v>23</v>
      </c>
      <c r="B286" s="23" t="s">
        <v>379</v>
      </c>
      <c r="C286" s="7">
        <v>2018.0</v>
      </c>
      <c r="D286" s="9" t="s">
        <v>6</v>
      </c>
      <c r="E286" s="9" t="s">
        <v>289</v>
      </c>
      <c r="F286" s="75">
        <v>15.9</v>
      </c>
    </row>
    <row r="287">
      <c r="A287" s="23" t="s">
        <v>24</v>
      </c>
      <c r="B287" s="23" t="s">
        <v>386</v>
      </c>
      <c r="C287" s="7">
        <v>2018.0</v>
      </c>
      <c r="D287" s="9" t="s">
        <v>6</v>
      </c>
      <c r="E287" s="9" t="s">
        <v>289</v>
      </c>
      <c r="F287" s="75">
        <v>18.6</v>
      </c>
    </row>
    <row r="288">
      <c r="A288" s="23" t="s">
        <v>25</v>
      </c>
      <c r="B288" s="23" t="s">
        <v>406</v>
      </c>
      <c r="C288" s="7">
        <v>2018.0</v>
      </c>
      <c r="D288" s="9" t="s">
        <v>6</v>
      </c>
      <c r="E288" s="9" t="s">
        <v>289</v>
      </c>
      <c r="F288" s="75">
        <v>15.0</v>
      </c>
    </row>
    <row r="289">
      <c r="A289" s="23" t="s">
        <v>26</v>
      </c>
      <c r="B289" s="23" t="s">
        <v>392</v>
      </c>
      <c r="C289" s="7">
        <v>2018.0</v>
      </c>
      <c r="D289" s="9" t="s">
        <v>6</v>
      </c>
      <c r="E289" s="9" t="s">
        <v>289</v>
      </c>
      <c r="F289" s="75">
        <v>14.7</v>
      </c>
    </row>
    <row r="290">
      <c r="A290" s="23" t="s">
        <v>27</v>
      </c>
      <c r="B290" s="23" t="s">
        <v>389</v>
      </c>
      <c r="C290" s="7">
        <v>2018.0</v>
      </c>
      <c r="D290" s="9" t="s">
        <v>6</v>
      </c>
      <c r="E290" s="9" t="s">
        <v>289</v>
      </c>
      <c r="F290" s="75">
        <v>17.3</v>
      </c>
    </row>
    <row r="291">
      <c r="A291" s="23" t="s">
        <v>28</v>
      </c>
      <c r="B291" s="23" t="s">
        <v>391</v>
      </c>
      <c r="C291" s="7">
        <v>2018.0</v>
      </c>
      <c r="D291" s="9" t="s">
        <v>6</v>
      </c>
      <c r="E291" s="9" t="s">
        <v>289</v>
      </c>
      <c r="F291" s="75">
        <v>17.2</v>
      </c>
    </row>
    <row r="292">
      <c r="A292" s="23" t="s">
        <v>29</v>
      </c>
      <c r="B292" s="23" t="s">
        <v>396</v>
      </c>
      <c r="C292" s="7">
        <v>2018.0</v>
      </c>
      <c r="D292" s="9" t="s">
        <v>6</v>
      </c>
      <c r="E292" s="9" t="s">
        <v>289</v>
      </c>
      <c r="F292" s="75">
        <v>18.3</v>
      </c>
    </row>
    <row r="293">
      <c r="A293" s="23" t="s">
        <v>30</v>
      </c>
      <c r="B293" s="23" t="s">
        <v>376</v>
      </c>
      <c r="C293" s="7">
        <v>2018.0</v>
      </c>
      <c r="D293" s="9" t="s">
        <v>6</v>
      </c>
      <c r="E293" s="9" t="s">
        <v>289</v>
      </c>
      <c r="F293" s="75">
        <v>17.7</v>
      </c>
    </row>
    <row r="294">
      <c r="A294" s="23" t="s">
        <v>31</v>
      </c>
      <c r="B294" s="23" t="s">
        <v>407</v>
      </c>
      <c r="C294" s="7">
        <v>2018.0</v>
      </c>
      <c r="D294" s="9" t="s">
        <v>6</v>
      </c>
      <c r="E294" s="9" t="s">
        <v>289</v>
      </c>
      <c r="F294" s="75">
        <v>17.0</v>
      </c>
    </row>
    <row r="295">
      <c r="A295" s="23" t="s">
        <v>32</v>
      </c>
      <c r="B295" s="23" t="s">
        <v>381</v>
      </c>
      <c r="C295" s="7">
        <v>2018.0</v>
      </c>
      <c r="D295" s="9" t="s">
        <v>6</v>
      </c>
      <c r="E295" s="9" t="s">
        <v>289</v>
      </c>
      <c r="F295" s="75">
        <v>19.6</v>
      </c>
    </row>
    <row r="296">
      <c r="A296" s="23" t="s">
        <v>33</v>
      </c>
      <c r="B296" s="23" t="s">
        <v>390</v>
      </c>
      <c r="C296" s="7">
        <v>2018.0</v>
      </c>
      <c r="D296" s="9" t="s">
        <v>6</v>
      </c>
      <c r="E296" s="9" t="s">
        <v>289</v>
      </c>
      <c r="F296" s="75">
        <v>18.8</v>
      </c>
    </row>
    <row r="297">
      <c r="A297" s="23" t="s">
        <v>34</v>
      </c>
      <c r="B297" s="23" t="s">
        <v>398</v>
      </c>
      <c r="C297" s="7">
        <v>2018.0</v>
      </c>
      <c r="D297" s="9" t="s">
        <v>6</v>
      </c>
      <c r="E297" s="9" t="s">
        <v>289</v>
      </c>
      <c r="F297" s="75">
        <v>16.4</v>
      </c>
    </row>
    <row r="298">
      <c r="A298" s="23" t="s">
        <v>35</v>
      </c>
      <c r="B298" s="23" t="s">
        <v>399</v>
      </c>
      <c r="C298" s="7">
        <v>2018.0</v>
      </c>
      <c r="D298" s="9" t="s">
        <v>6</v>
      </c>
      <c r="E298" s="9" t="s">
        <v>289</v>
      </c>
      <c r="F298" s="75">
        <v>17.9</v>
      </c>
    </row>
    <row r="299">
      <c r="A299" s="49" t="s">
        <v>3</v>
      </c>
      <c r="B299" s="23" t="s">
        <v>400</v>
      </c>
      <c r="C299" s="7">
        <v>2019.0</v>
      </c>
      <c r="D299" s="9" t="s">
        <v>6</v>
      </c>
      <c r="E299" s="9" t="s">
        <v>289</v>
      </c>
      <c r="F299" s="75">
        <v>17.0</v>
      </c>
    </row>
    <row r="300">
      <c r="A300" s="49" t="s">
        <v>4</v>
      </c>
      <c r="B300" s="23" t="s">
        <v>378</v>
      </c>
      <c r="C300" s="7">
        <v>2019.0</v>
      </c>
      <c r="D300" s="9" t="s">
        <v>6</v>
      </c>
      <c r="E300" s="9" t="s">
        <v>289</v>
      </c>
      <c r="F300" s="75">
        <v>17.2</v>
      </c>
    </row>
    <row r="301">
      <c r="A301" s="23" t="s">
        <v>5</v>
      </c>
      <c r="B301" s="23" t="s">
        <v>384</v>
      </c>
      <c r="C301" s="7">
        <v>2019.0</v>
      </c>
      <c r="D301" s="9" t="s">
        <v>6</v>
      </c>
      <c r="E301" s="9" t="s">
        <v>289</v>
      </c>
      <c r="F301" s="75">
        <v>17.3</v>
      </c>
    </row>
    <row r="302">
      <c r="A302" s="23" t="s">
        <v>6</v>
      </c>
      <c r="B302" s="23" t="s">
        <v>394</v>
      </c>
      <c r="C302" s="7">
        <v>2019.0</v>
      </c>
      <c r="D302" s="9" t="s">
        <v>6</v>
      </c>
      <c r="E302" s="9" t="s">
        <v>289</v>
      </c>
      <c r="F302" s="75">
        <v>13.9</v>
      </c>
    </row>
    <row r="303">
      <c r="A303" s="23" t="s">
        <v>7</v>
      </c>
      <c r="B303" s="23" t="s">
        <v>385</v>
      </c>
      <c r="C303" s="7">
        <v>2019.0</v>
      </c>
      <c r="D303" s="9" t="s">
        <v>6</v>
      </c>
      <c r="E303" s="9" t="s">
        <v>289</v>
      </c>
      <c r="F303" s="75">
        <v>16.8</v>
      </c>
    </row>
    <row r="304">
      <c r="A304" s="23" t="s">
        <v>8</v>
      </c>
      <c r="B304" s="23" t="s">
        <v>405</v>
      </c>
      <c r="C304" s="7">
        <v>2019.0</v>
      </c>
      <c r="D304" s="9" t="s">
        <v>6</v>
      </c>
      <c r="E304" s="9" t="s">
        <v>289</v>
      </c>
      <c r="F304" s="75">
        <v>19.0</v>
      </c>
    </row>
    <row r="305">
      <c r="A305" s="23" t="s">
        <v>9</v>
      </c>
      <c r="B305" s="23" t="s">
        <v>397</v>
      </c>
      <c r="C305" s="7">
        <v>2019.0</v>
      </c>
      <c r="D305" s="9" t="s">
        <v>6</v>
      </c>
      <c r="E305" s="9" t="s">
        <v>289</v>
      </c>
      <c r="F305" s="75">
        <v>15.3</v>
      </c>
    </row>
    <row r="306">
      <c r="A306" s="23" t="s">
        <v>10</v>
      </c>
      <c r="B306" s="23" t="s">
        <v>388</v>
      </c>
      <c r="C306" s="7">
        <v>2019.0</v>
      </c>
      <c r="D306" s="9" t="s">
        <v>6</v>
      </c>
      <c r="E306" s="9" t="s">
        <v>289</v>
      </c>
      <c r="F306" s="75">
        <v>18.8</v>
      </c>
    </row>
    <row r="307">
      <c r="A307" s="23" t="s">
        <v>11</v>
      </c>
      <c r="B307" s="23" t="s">
        <v>402</v>
      </c>
      <c r="C307" s="7">
        <v>2019.0</v>
      </c>
      <c r="D307" s="9" t="s">
        <v>6</v>
      </c>
      <c r="E307" s="9" t="s">
        <v>289</v>
      </c>
      <c r="F307" s="75">
        <v>19.8</v>
      </c>
    </row>
    <row r="308">
      <c r="A308" s="23" t="s">
        <v>12</v>
      </c>
      <c r="B308" s="23" t="s">
        <v>401</v>
      </c>
      <c r="C308" s="7">
        <v>2019.0</v>
      </c>
      <c r="D308" s="9" t="s">
        <v>6</v>
      </c>
      <c r="E308" s="9" t="s">
        <v>289</v>
      </c>
      <c r="F308" s="75">
        <v>12.3</v>
      </c>
    </row>
    <row r="309">
      <c r="A309" s="23" t="s">
        <v>13</v>
      </c>
      <c r="B309" s="23" t="s">
        <v>403</v>
      </c>
      <c r="C309" s="7">
        <v>2019.0</v>
      </c>
      <c r="D309" s="9" t="s">
        <v>6</v>
      </c>
      <c r="E309" s="9" t="s">
        <v>289</v>
      </c>
      <c r="F309" s="75">
        <v>18.6</v>
      </c>
    </row>
    <row r="310">
      <c r="A310" s="23" t="s">
        <v>14</v>
      </c>
      <c r="B310" s="23" t="s">
        <v>395</v>
      </c>
      <c r="C310" s="7">
        <v>2019.0</v>
      </c>
      <c r="D310" s="9" t="s">
        <v>6</v>
      </c>
      <c r="E310" s="9" t="s">
        <v>289</v>
      </c>
      <c r="F310" s="75">
        <v>16.7</v>
      </c>
    </row>
    <row r="311">
      <c r="A311" s="23" t="s">
        <v>15</v>
      </c>
      <c r="B311" s="23" t="s">
        <v>377</v>
      </c>
      <c r="C311" s="7">
        <v>2019.0</v>
      </c>
      <c r="D311" s="9" t="s">
        <v>6</v>
      </c>
      <c r="E311" s="9" t="s">
        <v>289</v>
      </c>
      <c r="F311" s="75">
        <v>19.7</v>
      </c>
    </row>
    <row r="312">
      <c r="A312" s="23" t="s">
        <v>16</v>
      </c>
      <c r="B312" s="23" t="s">
        <v>382</v>
      </c>
      <c r="C312" s="7">
        <v>2019.0</v>
      </c>
      <c r="D312" s="9" t="s">
        <v>6</v>
      </c>
      <c r="E312" s="9" t="s">
        <v>289</v>
      </c>
      <c r="F312" s="75">
        <v>17.8</v>
      </c>
    </row>
    <row r="313">
      <c r="A313" s="23" t="s">
        <v>17</v>
      </c>
      <c r="B313" s="23" t="s">
        <v>404</v>
      </c>
      <c r="C313" s="7">
        <v>2019.0</v>
      </c>
      <c r="D313" s="9" t="s">
        <v>6</v>
      </c>
      <c r="E313" s="9" t="s">
        <v>289</v>
      </c>
      <c r="F313" s="75">
        <v>15.5</v>
      </c>
    </row>
    <row r="314">
      <c r="A314" s="23" t="s">
        <v>18</v>
      </c>
      <c r="B314" s="23" t="s">
        <v>383</v>
      </c>
      <c r="C314" s="7">
        <v>2019.0</v>
      </c>
      <c r="D314" s="9" t="s">
        <v>6</v>
      </c>
      <c r="E314" s="9" t="s">
        <v>289</v>
      </c>
      <c r="F314" s="75">
        <v>17.1</v>
      </c>
    </row>
    <row r="315">
      <c r="A315" s="23" t="s">
        <v>19</v>
      </c>
      <c r="B315" s="23" t="s">
        <v>380</v>
      </c>
      <c r="C315" s="7">
        <v>2019.0</v>
      </c>
      <c r="D315" s="9" t="s">
        <v>6</v>
      </c>
      <c r="E315" s="9" t="s">
        <v>289</v>
      </c>
      <c r="F315" s="75">
        <v>17.6</v>
      </c>
    </row>
    <row r="316">
      <c r="A316" s="23" t="s">
        <v>20</v>
      </c>
      <c r="B316" s="23" t="s">
        <v>387</v>
      </c>
      <c r="C316" s="7">
        <v>2019.0</v>
      </c>
      <c r="D316" s="9" t="s">
        <v>6</v>
      </c>
      <c r="E316" s="9" t="s">
        <v>289</v>
      </c>
      <c r="F316" s="75">
        <v>16.7</v>
      </c>
    </row>
    <row r="317">
      <c r="A317" s="23" t="s">
        <v>21</v>
      </c>
      <c r="B317" s="23" t="s">
        <v>393</v>
      </c>
      <c r="C317" s="7">
        <v>2019.0</v>
      </c>
      <c r="D317" s="9" t="s">
        <v>6</v>
      </c>
      <c r="E317" s="9" t="s">
        <v>289</v>
      </c>
      <c r="F317" s="75">
        <v>17.5</v>
      </c>
    </row>
    <row r="318">
      <c r="A318" s="23" t="s">
        <v>22</v>
      </c>
      <c r="B318" s="23" t="s">
        <v>408</v>
      </c>
      <c r="C318" s="7">
        <v>2019.0</v>
      </c>
      <c r="D318" s="9" t="s">
        <v>6</v>
      </c>
      <c r="E318" s="9" t="s">
        <v>289</v>
      </c>
      <c r="F318" s="75">
        <v>15.2</v>
      </c>
    </row>
    <row r="319">
      <c r="A319" s="23" t="s">
        <v>23</v>
      </c>
      <c r="B319" s="23" t="s">
        <v>379</v>
      </c>
      <c r="C319" s="7">
        <v>2019.0</v>
      </c>
      <c r="D319" s="9" t="s">
        <v>6</v>
      </c>
      <c r="E319" s="9" t="s">
        <v>289</v>
      </c>
      <c r="F319" s="75">
        <v>16.5</v>
      </c>
    </row>
    <row r="320">
      <c r="A320" s="23" t="s">
        <v>24</v>
      </c>
      <c r="B320" s="23" t="s">
        <v>386</v>
      </c>
      <c r="C320" s="7">
        <v>2019.0</v>
      </c>
      <c r="D320" s="9" t="s">
        <v>6</v>
      </c>
      <c r="E320" s="9" t="s">
        <v>289</v>
      </c>
      <c r="F320" s="75">
        <v>18.4</v>
      </c>
    </row>
    <row r="321">
      <c r="A321" s="23" t="s">
        <v>25</v>
      </c>
      <c r="B321" s="23" t="s">
        <v>406</v>
      </c>
      <c r="C321" s="7">
        <v>2019.0</v>
      </c>
      <c r="D321" s="9" t="s">
        <v>6</v>
      </c>
      <c r="E321" s="9" t="s">
        <v>289</v>
      </c>
      <c r="F321" s="75">
        <v>14.2</v>
      </c>
    </row>
    <row r="322">
      <c r="A322" s="23" t="s">
        <v>26</v>
      </c>
      <c r="B322" s="23" t="s">
        <v>392</v>
      </c>
      <c r="C322" s="7">
        <v>2019.0</v>
      </c>
      <c r="D322" s="9" t="s">
        <v>6</v>
      </c>
      <c r="E322" s="9" t="s">
        <v>289</v>
      </c>
      <c r="F322" s="75">
        <v>15.0</v>
      </c>
    </row>
    <row r="323">
      <c r="A323" s="23" t="s">
        <v>27</v>
      </c>
      <c r="B323" s="23" t="s">
        <v>389</v>
      </c>
      <c r="C323" s="7">
        <v>2019.0</v>
      </c>
      <c r="D323" s="9" t="s">
        <v>6</v>
      </c>
      <c r="E323" s="9" t="s">
        <v>289</v>
      </c>
      <c r="F323" s="75">
        <v>16.3</v>
      </c>
    </row>
    <row r="324">
      <c r="A324" s="23" t="s">
        <v>28</v>
      </c>
      <c r="B324" s="23" t="s">
        <v>391</v>
      </c>
      <c r="C324" s="7">
        <v>2019.0</v>
      </c>
      <c r="D324" s="9" t="s">
        <v>6</v>
      </c>
      <c r="E324" s="9" t="s">
        <v>289</v>
      </c>
      <c r="F324" s="75">
        <v>16.6</v>
      </c>
    </row>
    <row r="325">
      <c r="A325" s="23" t="s">
        <v>29</v>
      </c>
      <c r="B325" s="23" t="s">
        <v>396</v>
      </c>
      <c r="C325" s="7">
        <v>2019.0</v>
      </c>
      <c r="D325" s="9" t="s">
        <v>6</v>
      </c>
      <c r="E325" s="9" t="s">
        <v>289</v>
      </c>
      <c r="F325" s="75">
        <v>17.8</v>
      </c>
    </row>
    <row r="326">
      <c r="A326" s="23" t="s">
        <v>30</v>
      </c>
      <c r="B326" s="23" t="s">
        <v>376</v>
      </c>
      <c r="C326" s="7">
        <v>2019.0</v>
      </c>
      <c r="D326" s="9" t="s">
        <v>6</v>
      </c>
      <c r="E326" s="9" t="s">
        <v>289</v>
      </c>
      <c r="F326" s="75">
        <v>17.9</v>
      </c>
    </row>
    <row r="327">
      <c r="A327" s="23" t="s">
        <v>31</v>
      </c>
      <c r="B327" s="23" t="s">
        <v>407</v>
      </c>
      <c r="C327" s="7">
        <v>2019.0</v>
      </c>
      <c r="D327" s="9" t="s">
        <v>6</v>
      </c>
      <c r="E327" s="9" t="s">
        <v>289</v>
      </c>
      <c r="F327" s="75">
        <v>15.7</v>
      </c>
    </row>
    <row r="328">
      <c r="A328" s="23" t="s">
        <v>32</v>
      </c>
      <c r="B328" s="23" t="s">
        <v>381</v>
      </c>
      <c r="C328" s="7">
        <v>2019.0</v>
      </c>
      <c r="D328" s="9" t="s">
        <v>6</v>
      </c>
      <c r="E328" s="9" t="s">
        <v>289</v>
      </c>
      <c r="F328" s="75">
        <v>18.6</v>
      </c>
    </row>
    <row r="329">
      <c r="A329" s="23" t="s">
        <v>33</v>
      </c>
      <c r="B329" s="23" t="s">
        <v>390</v>
      </c>
      <c r="C329" s="7">
        <v>2019.0</v>
      </c>
      <c r="D329" s="9" t="s">
        <v>6</v>
      </c>
      <c r="E329" s="9" t="s">
        <v>289</v>
      </c>
      <c r="F329" s="75">
        <v>18.6</v>
      </c>
    </row>
    <row r="330">
      <c r="A330" s="23" t="s">
        <v>34</v>
      </c>
      <c r="B330" s="23" t="s">
        <v>398</v>
      </c>
      <c r="C330" s="7">
        <v>2019.0</v>
      </c>
      <c r="D330" s="9" t="s">
        <v>6</v>
      </c>
      <c r="E330" s="9" t="s">
        <v>289</v>
      </c>
      <c r="F330" s="75">
        <v>16.0</v>
      </c>
    </row>
    <row r="331">
      <c r="A331" s="23" t="s">
        <v>35</v>
      </c>
      <c r="B331" s="23" t="s">
        <v>399</v>
      </c>
      <c r="C331" s="7">
        <v>2019.0</v>
      </c>
      <c r="D331" s="9" t="s">
        <v>6</v>
      </c>
      <c r="E331" s="9" t="s">
        <v>289</v>
      </c>
      <c r="F331" s="75">
        <v>16.8</v>
      </c>
    </row>
    <row r="332">
      <c r="A332" s="49" t="s">
        <v>3</v>
      </c>
      <c r="B332" s="23" t="s">
        <v>400</v>
      </c>
      <c r="C332" s="7">
        <v>2020.0</v>
      </c>
      <c r="D332" s="9" t="s">
        <v>6</v>
      </c>
      <c r="E332" s="9" t="s">
        <v>289</v>
      </c>
      <c r="F332" s="75">
        <v>15.1</v>
      </c>
    </row>
    <row r="333">
      <c r="A333" s="49" t="s">
        <v>4</v>
      </c>
      <c r="B333" s="23" t="s">
        <v>378</v>
      </c>
      <c r="C333" s="7">
        <v>2020.0</v>
      </c>
      <c r="D333" s="9" t="s">
        <v>6</v>
      </c>
      <c r="E333" s="9" t="s">
        <v>289</v>
      </c>
      <c r="F333" s="75">
        <v>15.5</v>
      </c>
    </row>
    <row r="334">
      <c r="A334" s="23" t="s">
        <v>5</v>
      </c>
      <c r="B334" s="23" t="s">
        <v>384</v>
      </c>
      <c r="C334" s="7">
        <v>2020.0</v>
      </c>
      <c r="D334" s="9" t="s">
        <v>6</v>
      </c>
      <c r="E334" s="9" t="s">
        <v>289</v>
      </c>
      <c r="F334" s="75">
        <v>13.3</v>
      </c>
    </row>
    <row r="335">
      <c r="A335" s="23" t="s">
        <v>6</v>
      </c>
      <c r="B335" s="23" t="s">
        <v>394</v>
      </c>
      <c r="C335" s="7">
        <v>2020.0</v>
      </c>
      <c r="D335" s="9" t="s">
        <v>6</v>
      </c>
      <c r="E335" s="9" t="s">
        <v>289</v>
      </c>
      <c r="F335" s="75">
        <v>12.8</v>
      </c>
    </row>
    <row r="336">
      <c r="A336" s="23" t="s">
        <v>7</v>
      </c>
      <c r="B336" s="23" t="s">
        <v>385</v>
      </c>
      <c r="C336" s="7">
        <v>2020.0</v>
      </c>
      <c r="D336" s="9" t="s">
        <v>6</v>
      </c>
      <c r="E336" s="9" t="s">
        <v>289</v>
      </c>
      <c r="F336" s="75">
        <v>13.1</v>
      </c>
    </row>
    <row r="337">
      <c r="A337" s="23" t="s">
        <v>8</v>
      </c>
      <c r="B337" s="23" t="s">
        <v>405</v>
      </c>
      <c r="C337" s="7">
        <v>2020.0</v>
      </c>
      <c r="D337" s="9" t="s">
        <v>6</v>
      </c>
      <c r="E337" s="9" t="s">
        <v>289</v>
      </c>
      <c r="F337" s="75">
        <v>17.2</v>
      </c>
    </row>
    <row r="338">
      <c r="A338" s="23" t="s">
        <v>9</v>
      </c>
      <c r="B338" s="23" t="s">
        <v>397</v>
      </c>
      <c r="C338" s="7">
        <v>2020.0</v>
      </c>
      <c r="D338" s="9" t="s">
        <v>6</v>
      </c>
      <c r="E338" s="9" t="s">
        <v>289</v>
      </c>
      <c r="F338" s="75">
        <v>14.9</v>
      </c>
    </row>
    <row r="339">
      <c r="A339" s="23" t="s">
        <v>10</v>
      </c>
      <c r="B339" s="23" t="s">
        <v>388</v>
      </c>
      <c r="C339" s="7">
        <v>2020.0</v>
      </c>
      <c r="D339" s="9" t="s">
        <v>6</v>
      </c>
      <c r="E339" s="9" t="s">
        <v>289</v>
      </c>
      <c r="F339" s="75">
        <v>17.1</v>
      </c>
    </row>
    <row r="340">
      <c r="A340" s="23" t="s">
        <v>11</v>
      </c>
      <c r="B340" s="23" t="s">
        <v>402</v>
      </c>
      <c r="C340" s="7">
        <v>2020.0</v>
      </c>
      <c r="D340" s="9" t="s">
        <v>6</v>
      </c>
      <c r="E340" s="9" t="s">
        <v>289</v>
      </c>
      <c r="F340" s="75">
        <v>17.6</v>
      </c>
    </row>
    <row r="341">
      <c r="A341" s="23" t="s">
        <v>12</v>
      </c>
      <c r="B341" s="23" t="s">
        <v>401</v>
      </c>
      <c r="C341" s="7">
        <v>2020.0</v>
      </c>
      <c r="D341" s="9" t="s">
        <v>6</v>
      </c>
      <c r="E341" s="9" t="s">
        <v>289</v>
      </c>
      <c r="F341" s="75">
        <v>9.7</v>
      </c>
    </row>
    <row r="342">
      <c r="A342" s="23" t="s">
        <v>13</v>
      </c>
      <c r="B342" s="23" t="s">
        <v>403</v>
      </c>
      <c r="C342" s="7">
        <v>2020.0</v>
      </c>
      <c r="D342" s="9" t="s">
        <v>6</v>
      </c>
      <c r="E342" s="9" t="s">
        <v>289</v>
      </c>
      <c r="F342" s="75">
        <v>17.2</v>
      </c>
    </row>
    <row r="343">
      <c r="A343" s="23" t="s">
        <v>14</v>
      </c>
      <c r="B343" s="23" t="s">
        <v>395</v>
      </c>
      <c r="C343" s="7">
        <v>2020.0</v>
      </c>
      <c r="D343" s="9" t="s">
        <v>6</v>
      </c>
      <c r="E343" s="9" t="s">
        <v>289</v>
      </c>
      <c r="F343" s="75">
        <v>14.0</v>
      </c>
    </row>
    <row r="344">
      <c r="A344" s="23" t="s">
        <v>15</v>
      </c>
      <c r="B344" s="23" t="s">
        <v>377</v>
      </c>
      <c r="C344" s="7">
        <v>2020.0</v>
      </c>
      <c r="D344" s="9" t="s">
        <v>6</v>
      </c>
      <c r="E344" s="9" t="s">
        <v>289</v>
      </c>
      <c r="F344" s="75">
        <v>18.2</v>
      </c>
    </row>
    <row r="345">
      <c r="A345" s="23" t="s">
        <v>16</v>
      </c>
      <c r="B345" s="23" t="s">
        <v>382</v>
      </c>
      <c r="C345" s="7">
        <v>2020.0</v>
      </c>
      <c r="D345" s="9" t="s">
        <v>6</v>
      </c>
      <c r="E345" s="9" t="s">
        <v>289</v>
      </c>
      <c r="F345" s="75">
        <v>16.0</v>
      </c>
    </row>
    <row r="346">
      <c r="A346" s="23" t="s">
        <v>17</v>
      </c>
      <c r="B346" s="23" t="s">
        <v>404</v>
      </c>
      <c r="C346" s="7">
        <v>2020.0</v>
      </c>
      <c r="D346" s="9" t="s">
        <v>6</v>
      </c>
      <c r="E346" s="9" t="s">
        <v>289</v>
      </c>
      <c r="F346" s="75">
        <v>13.6</v>
      </c>
    </row>
    <row r="347">
      <c r="A347" s="23" t="s">
        <v>18</v>
      </c>
      <c r="B347" s="23" t="s">
        <v>383</v>
      </c>
      <c r="C347" s="7">
        <v>2020.0</v>
      </c>
      <c r="D347" s="9" t="s">
        <v>6</v>
      </c>
      <c r="E347" s="9" t="s">
        <v>289</v>
      </c>
      <c r="F347" s="75">
        <v>15.0</v>
      </c>
    </row>
    <row r="348">
      <c r="A348" s="23" t="s">
        <v>19</v>
      </c>
      <c r="B348" s="23" t="s">
        <v>380</v>
      </c>
      <c r="C348" s="7">
        <v>2020.0</v>
      </c>
      <c r="D348" s="9" t="s">
        <v>6</v>
      </c>
      <c r="E348" s="9" t="s">
        <v>289</v>
      </c>
      <c r="F348" s="75">
        <v>15.8</v>
      </c>
    </row>
    <row r="349">
      <c r="A349" s="23" t="s">
        <v>20</v>
      </c>
      <c r="B349" s="23" t="s">
        <v>387</v>
      </c>
      <c r="C349" s="7">
        <v>2020.0</v>
      </c>
      <c r="D349" s="9" t="s">
        <v>6</v>
      </c>
      <c r="E349" s="9" t="s">
        <v>289</v>
      </c>
      <c r="F349" s="75">
        <v>15.0</v>
      </c>
    </row>
    <row r="350">
      <c r="A350" s="23" t="s">
        <v>21</v>
      </c>
      <c r="B350" s="23" t="s">
        <v>393</v>
      </c>
      <c r="C350" s="7">
        <v>2020.0</v>
      </c>
      <c r="D350" s="9" t="s">
        <v>6</v>
      </c>
      <c r="E350" s="9" t="s">
        <v>289</v>
      </c>
      <c r="F350" s="75">
        <v>17.0</v>
      </c>
    </row>
    <row r="351">
      <c r="A351" s="23" t="s">
        <v>22</v>
      </c>
      <c r="B351" s="23" t="s">
        <v>408</v>
      </c>
      <c r="C351" s="7">
        <v>2020.0</v>
      </c>
      <c r="D351" s="9" t="s">
        <v>6</v>
      </c>
      <c r="E351" s="9" t="s">
        <v>289</v>
      </c>
      <c r="F351" s="75">
        <v>12.9</v>
      </c>
    </row>
    <row r="352">
      <c r="A352" s="23" t="s">
        <v>23</v>
      </c>
      <c r="B352" s="23" t="s">
        <v>379</v>
      </c>
      <c r="C352" s="7">
        <v>2020.0</v>
      </c>
      <c r="D352" s="9" t="s">
        <v>6</v>
      </c>
      <c r="E352" s="9" t="s">
        <v>289</v>
      </c>
      <c r="F352" s="75">
        <v>14.6</v>
      </c>
    </row>
    <row r="353">
      <c r="A353" s="23" t="s">
        <v>24</v>
      </c>
      <c r="B353" s="23" t="s">
        <v>386</v>
      </c>
      <c r="C353" s="7">
        <v>2020.0</v>
      </c>
      <c r="D353" s="9" t="s">
        <v>6</v>
      </c>
      <c r="E353" s="9" t="s">
        <v>289</v>
      </c>
      <c r="F353" s="75">
        <v>17.3</v>
      </c>
    </row>
    <row r="354">
      <c r="A354" s="23" t="s">
        <v>25</v>
      </c>
      <c r="B354" s="23" t="s">
        <v>406</v>
      </c>
      <c r="C354" s="7">
        <v>2020.0</v>
      </c>
      <c r="D354" s="9" t="s">
        <v>6</v>
      </c>
      <c r="E354" s="9" t="s">
        <v>289</v>
      </c>
      <c r="F354" s="75">
        <v>12.8</v>
      </c>
    </row>
    <row r="355">
      <c r="A355" s="23" t="s">
        <v>26</v>
      </c>
      <c r="B355" s="23" t="s">
        <v>392</v>
      </c>
      <c r="C355" s="7">
        <v>2020.0</v>
      </c>
      <c r="D355" s="9" t="s">
        <v>6</v>
      </c>
      <c r="E355" s="9" t="s">
        <v>289</v>
      </c>
      <c r="F355" s="75">
        <v>12.2</v>
      </c>
    </row>
    <row r="356">
      <c r="A356" s="23" t="s">
        <v>27</v>
      </c>
      <c r="B356" s="23" t="s">
        <v>389</v>
      </c>
      <c r="C356" s="7">
        <v>2020.0</v>
      </c>
      <c r="D356" s="9" t="s">
        <v>6</v>
      </c>
      <c r="E356" s="9" t="s">
        <v>289</v>
      </c>
      <c r="F356" s="75">
        <v>14.6</v>
      </c>
    </row>
    <row r="357">
      <c r="A357" s="23" t="s">
        <v>28</v>
      </c>
      <c r="B357" s="23" t="s">
        <v>391</v>
      </c>
      <c r="C357" s="7">
        <v>2020.0</v>
      </c>
      <c r="D357" s="9" t="s">
        <v>6</v>
      </c>
      <c r="E357" s="9" t="s">
        <v>289</v>
      </c>
      <c r="F357" s="75">
        <v>14.3</v>
      </c>
    </row>
    <row r="358">
      <c r="A358" s="23" t="s">
        <v>29</v>
      </c>
      <c r="B358" s="23" t="s">
        <v>396</v>
      </c>
      <c r="C358" s="7">
        <v>2020.0</v>
      </c>
      <c r="D358" s="9" t="s">
        <v>6</v>
      </c>
      <c r="E358" s="9" t="s">
        <v>289</v>
      </c>
      <c r="F358" s="75">
        <v>14.2</v>
      </c>
    </row>
    <row r="359">
      <c r="A359" s="23" t="s">
        <v>30</v>
      </c>
      <c r="B359" s="23" t="s">
        <v>376</v>
      </c>
      <c r="C359" s="7">
        <v>2020.0</v>
      </c>
      <c r="D359" s="9" t="s">
        <v>6</v>
      </c>
      <c r="E359" s="9" t="s">
        <v>289</v>
      </c>
      <c r="F359" s="75">
        <v>16.2</v>
      </c>
    </row>
    <row r="360">
      <c r="A360" s="23" t="s">
        <v>31</v>
      </c>
      <c r="B360" s="23" t="s">
        <v>407</v>
      </c>
      <c r="C360" s="7">
        <v>2020.0</v>
      </c>
      <c r="D360" s="9" t="s">
        <v>6</v>
      </c>
      <c r="E360" s="9" t="s">
        <v>289</v>
      </c>
      <c r="F360" s="75">
        <v>13.8</v>
      </c>
    </row>
    <row r="361">
      <c r="A361" s="23" t="s">
        <v>32</v>
      </c>
      <c r="B361" s="23" t="s">
        <v>381</v>
      </c>
      <c r="C361" s="7">
        <v>2020.0</v>
      </c>
      <c r="D361" s="9" t="s">
        <v>6</v>
      </c>
      <c r="E361" s="9" t="s">
        <v>289</v>
      </c>
      <c r="F361" s="75">
        <v>17.3</v>
      </c>
    </row>
    <row r="362">
      <c r="A362" s="23" t="s">
        <v>33</v>
      </c>
      <c r="B362" s="23" t="s">
        <v>390</v>
      </c>
      <c r="C362" s="7">
        <v>2020.0</v>
      </c>
      <c r="D362" s="9" t="s">
        <v>6</v>
      </c>
      <c r="E362" s="9" t="s">
        <v>289</v>
      </c>
      <c r="F362" s="75">
        <v>16.4</v>
      </c>
    </row>
    <row r="363">
      <c r="A363" s="23" t="s">
        <v>34</v>
      </c>
      <c r="B363" s="23" t="s">
        <v>398</v>
      </c>
      <c r="C363" s="7">
        <v>2020.0</v>
      </c>
      <c r="D363" s="9" t="s">
        <v>6</v>
      </c>
      <c r="E363" s="9" t="s">
        <v>289</v>
      </c>
      <c r="F363" s="75">
        <v>14.4</v>
      </c>
    </row>
    <row r="364">
      <c r="A364" s="23" t="s">
        <v>35</v>
      </c>
      <c r="B364" s="23" t="s">
        <v>399</v>
      </c>
      <c r="C364" s="7">
        <v>2020.0</v>
      </c>
      <c r="D364" s="9" t="s">
        <v>6</v>
      </c>
      <c r="E364" s="9" t="s">
        <v>289</v>
      </c>
      <c r="F364" s="75">
        <v>15.7</v>
      </c>
    </row>
    <row r="365">
      <c r="A365" s="49" t="s">
        <v>3</v>
      </c>
      <c r="B365" s="23" t="s">
        <v>400</v>
      </c>
      <c r="C365" s="7">
        <v>2021.0</v>
      </c>
      <c r="D365" s="9" t="s">
        <v>6</v>
      </c>
      <c r="E365" s="9" t="s">
        <v>289</v>
      </c>
      <c r="F365" s="75">
        <v>15.3</v>
      </c>
    </row>
    <row r="366">
      <c r="A366" s="49" t="s">
        <v>4</v>
      </c>
      <c r="B366" s="23" t="s">
        <v>378</v>
      </c>
      <c r="C366" s="7">
        <v>2021.0</v>
      </c>
      <c r="D366" s="9" t="s">
        <v>6</v>
      </c>
      <c r="E366" s="9" t="s">
        <v>289</v>
      </c>
      <c r="F366" s="75">
        <v>16.0</v>
      </c>
    </row>
    <row r="367">
      <c r="A367" s="23" t="s">
        <v>5</v>
      </c>
      <c r="B367" s="23" t="s">
        <v>384</v>
      </c>
      <c r="C367" s="7">
        <v>2021.0</v>
      </c>
      <c r="D367" s="9" t="s">
        <v>6</v>
      </c>
      <c r="E367" s="9" t="s">
        <v>289</v>
      </c>
      <c r="F367" s="75">
        <v>13.3</v>
      </c>
    </row>
    <row r="368">
      <c r="A368" s="23" t="s">
        <v>6</v>
      </c>
      <c r="B368" s="23" t="s">
        <v>394</v>
      </c>
      <c r="C368" s="7">
        <v>2021.0</v>
      </c>
      <c r="D368" s="9" t="s">
        <v>6</v>
      </c>
      <c r="E368" s="9" t="s">
        <v>289</v>
      </c>
      <c r="F368" s="75">
        <v>13.2</v>
      </c>
    </row>
    <row r="369">
      <c r="A369" s="23" t="s">
        <v>7</v>
      </c>
      <c r="B369" s="23" t="s">
        <v>385</v>
      </c>
      <c r="C369" s="7">
        <v>2021.0</v>
      </c>
      <c r="D369" s="9" t="s">
        <v>6</v>
      </c>
      <c r="E369" s="9" t="s">
        <v>289</v>
      </c>
      <c r="F369" s="75">
        <v>13.6</v>
      </c>
    </row>
    <row r="370">
      <c r="A370" s="23" t="s">
        <v>8</v>
      </c>
      <c r="B370" s="23" t="s">
        <v>405</v>
      </c>
      <c r="C370" s="7">
        <v>2021.0</v>
      </c>
      <c r="D370" s="9" t="s">
        <v>6</v>
      </c>
      <c r="E370" s="9" t="s">
        <v>289</v>
      </c>
      <c r="F370" s="75">
        <v>16.6</v>
      </c>
    </row>
    <row r="371">
      <c r="A371" s="23" t="s">
        <v>9</v>
      </c>
      <c r="B371" s="23" t="s">
        <v>397</v>
      </c>
      <c r="C371" s="7">
        <v>2021.0</v>
      </c>
      <c r="D371" s="9" t="s">
        <v>6</v>
      </c>
      <c r="E371" s="9" t="s">
        <v>289</v>
      </c>
      <c r="F371" s="75">
        <v>13.6</v>
      </c>
    </row>
    <row r="372">
      <c r="A372" s="23" t="s">
        <v>10</v>
      </c>
      <c r="B372" s="23" t="s">
        <v>388</v>
      </c>
      <c r="C372" s="7">
        <v>2021.0</v>
      </c>
      <c r="D372" s="9" t="s">
        <v>6</v>
      </c>
      <c r="E372" s="9" t="s">
        <v>289</v>
      </c>
      <c r="F372" s="75">
        <v>17.4</v>
      </c>
    </row>
    <row r="373">
      <c r="A373" s="23" t="s">
        <v>11</v>
      </c>
      <c r="B373" s="23" t="s">
        <v>402</v>
      </c>
      <c r="C373" s="7">
        <v>2021.0</v>
      </c>
      <c r="D373" s="9" t="s">
        <v>6</v>
      </c>
      <c r="E373" s="9" t="s">
        <v>289</v>
      </c>
      <c r="F373" s="75">
        <v>18.2</v>
      </c>
    </row>
    <row r="374">
      <c r="A374" s="23" t="s">
        <v>12</v>
      </c>
      <c r="B374" s="23" t="s">
        <v>401</v>
      </c>
      <c r="C374" s="7">
        <v>2021.0</v>
      </c>
      <c r="D374" s="9" t="s">
        <v>6</v>
      </c>
      <c r="E374" s="9" t="s">
        <v>289</v>
      </c>
      <c r="F374" s="75">
        <v>10.6</v>
      </c>
    </row>
    <row r="375">
      <c r="A375" s="23" t="s">
        <v>13</v>
      </c>
      <c r="B375" s="23" t="s">
        <v>403</v>
      </c>
      <c r="C375" s="7">
        <v>2021.0</v>
      </c>
      <c r="D375" s="9" t="s">
        <v>6</v>
      </c>
      <c r="E375" s="9" t="s">
        <v>289</v>
      </c>
      <c r="F375" s="75">
        <v>17.6</v>
      </c>
    </row>
    <row r="376">
      <c r="A376" s="23" t="s">
        <v>14</v>
      </c>
      <c r="B376" s="23" t="s">
        <v>395</v>
      </c>
      <c r="C376" s="7">
        <v>2021.0</v>
      </c>
      <c r="D376" s="9" t="s">
        <v>6</v>
      </c>
      <c r="E376" s="9" t="s">
        <v>289</v>
      </c>
      <c r="F376" s="75">
        <v>15.9</v>
      </c>
    </row>
    <row r="377">
      <c r="A377" s="23" t="s">
        <v>15</v>
      </c>
      <c r="B377" s="23" t="s">
        <v>377</v>
      </c>
      <c r="C377" s="7">
        <v>2021.0</v>
      </c>
      <c r="D377" s="9" t="s">
        <v>6</v>
      </c>
      <c r="E377" s="9" t="s">
        <v>289</v>
      </c>
      <c r="F377" s="75">
        <v>18.0</v>
      </c>
    </row>
    <row r="378">
      <c r="A378" s="23" t="s">
        <v>16</v>
      </c>
      <c r="B378" s="23" t="s">
        <v>382</v>
      </c>
      <c r="C378" s="7">
        <v>2021.0</v>
      </c>
      <c r="D378" s="9" t="s">
        <v>6</v>
      </c>
      <c r="E378" s="9" t="s">
        <v>289</v>
      </c>
      <c r="F378" s="75">
        <v>15.1</v>
      </c>
    </row>
    <row r="379">
      <c r="A379" s="23" t="s">
        <v>17</v>
      </c>
      <c r="B379" s="23" t="s">
        <v>404</v>
      </c>
      <c r="C379" s="7">
        <v>2021.0</v>
      </c>
      <c r="D379" s="9" t="s">
        <v>6</v>
      </c>
      <c r="E379" s="9" t="s">
        <v>289</v>
      </c>
      <c r="F379" s="75">
        <v>14.0</v>
      </c>
    </row>
    <row r="380">
      <c r="A380" s="23" t="s">
        <v>18</v>
      </c>
      <c r="B380" s="23" t="s">
        <v>383</v>
      </c>
      <c r="C380" s="7">
        <v>2021.0</v>
      </c>
      <c r="D380" s="9" t="s">
        <v>6</v>
      </c>
      <c r="E380" s="9" t="s">
        <v>289</v>
      </c>
      <c r="F380" s="75">
        <v>15.0</v>
      </c>
    </row>
    <row r="381">
      <c r="A381" s="23" t="s">
        <v>19</v>
      </c>
      <c r="B381" s="23" t="s">
        <v>380</v>
      </c>
      <c r="C381" s="7">
        <v>2021.0</v>
      </c>
      <c r="D381" s="9" t="s">
        <v>6</v>
      </c>
      <c r="E381" s="9" t="s">
        <v>289</v>
      </c>
      <c r="F381" s="75">
        <v>15.8</v>
      </c>
    </row>
    <row r="382">
      <c r="A382" s="23" t="s">
        <v>20</v>
      </c>
      <c r="B382" s="23" t="s">
        <v>387</v>
      </c>
      <c r="C382" s="7">
        <v>2021.0</v>
      </c>
      <c r="D382" s="9" t="s">
        <v>6</v>
      </c>
      <c r="E382" s="9" t="s">
        <v>289</v>
      </c>
      <c r="F382" s="75">
        <v>14.9</v>
      </c>
    </row>
    <row r="383">
      <c r="A383" s="23" t="s">
        <v>21</v>
      </c>
      <c r="B383" s="23" t="s">
        <v>393</v>
      </c>
      <c r="C383" s="7">
        <v>2021.0</v>
      </c>
      <c r="D383" s="9" t="s">
        <v>6</v>
      </c>
      <c r="E383" s="9" t="s">
        <v>289</v>
      </c>
      <c r="F383" s="75">
        <v>15.6</v>
      </c>
    </row>
    <row r="384">
      <c r="A384" s="23" t="s">
        <v>22</v>
      </c>
      <c r="B384" s="23" t="s">
        <v>408</v>
      </c>
      <c r="C384" s="7">
        <v>2021.0</v>
      </c>
      <c r="D384" s="9" t="s">
        <v>6</v>
      </c>
      <c r="E384" s="9" t="s">
        <v>289</v>
      </c>
      <c r="F384" s="75">
        <v>12.7</v>
      </c>
    </row>
    <row r="385">
      <c r="A385" s="23" t="s">
        <v>23</v>
      </c>
      <c r="B385" s="23" t="s">
        <v>379</v>
      </c>
      <c r="C385" s="7">
        <v>2021.0</v>
      </c>
      <c r="D385" s="9" t="s">
        <v>6</v>
      </c>
      <c r="E385" s="9" t="s">
        <v>289</v>
      </c>
      <c r="F385" s="75">
        <v>16.0</v>
      </c>
    </row>
    <row r="386">
      <c r="A386" s="23" t="s">
        <v>24</v>
      </c>
      <c r="B386" s="23" t="s">
        <v>386</v>
      </c>
      <c r="C386" s="7">
        <v>2021.0</v>
      </c>
      <c r="D386" s="9" t="s">
        <v>6</v>
      </c>
      <c r="E386" s="9" t="s">
        <v>289</v>
      </c>
      <c r="F386" s="75">
        <v>17.5</v>
      </c>
    </row>
    <row r="387">
      <c r="A387" s="23" t="s">
        <v>25</v>
      </c>
      <c r="B387" s="23" t="s">
        <v>406</v>
      </c>
      <c r="C387" s="7">
        <v>2021.0</v>
      </c>
      <c r="D387" s="9" t="s">
        <v>6</v>
      </c>
      <c r="E387" s="9" t="s">
        <v>289</v>
      </c>
      <c r="F387" s="75">
        <v>12.7</v>
      </c>
    </row>
    <row r="388">
      <c r="A388" s="23" t="s">
        <v>26</v>
      </c>
      <c r="B388" s="23" t="s">
        <v>392</v>
      </c>
      <c r="C388" s="7">
        <v>2021.0</v>
      </c>
      <c r="D388" s="9" t="s">
        <v>6</v>
      </c>
      <c r="E388" s="9" t="s">
        <v>289</v>
      </c>
      <c r="F388" s="75">
        <v>13.6</v>
      </c>
    </row>
    <row r="389">
      <c r="A389" s="23" t="s">
        <v>27</v>
      </c>
      <c r="B389" s="23" t="s">
        <v>389</v>
      </c>
      <c r="C389" s="7">
        <v>2021.0</v>
      </c>
      <c r="D389" s="9" t="s">
        <v>6</v>
      </c>
      <c r="E389" s="9" t="s">
        <v>289</v>
      </c>
      <c r="F389" s="75">
        <v>14.8</v>
      </c>
    </row>
    <row r="390">
      <c r="A390" s="23" t="s">
        <v>28</v>
      </c>
      <c r="B390" s="23" t="s">
        <v>391</v>
      </c>
      <c r="C390" s="7">
        <v>2021.0</v>
      </c>
      <c r="D390" s="9" t="s">
        <v>6</v>
      </c>
      <c r="E390" s="9" t="s">
        <v>289</v>
      </c>
      <c r="F390" s="75">
        <v>14.8</v>
      </c>
    </row>
    <row r="391">
      <c r="A391" s="23" t="s">
        <v>29</v>
      </c>
      <c r="B391" s="23" t="s">
        <v>396</v>
      </c>
      <c r="C391" s="7">
        <v>2021.0</v>
      </c>
      <c r="D391" s="9" t="s">
        <v>6</v>
      </c>
      <c r="E391" s="9" t="s">
        <v>289</v>
      </c>
      <c r="F391" s="75">
        <v>14.5</v>
      </c>
    </row>
    <row r="392">
      <c r="A392" s="23" t="s">
        <v>30</v>
      </c>
      <c r="B392" s="23" t="s">
        <v>376</v>
      </c>
      <c r="C392" s="7">
        <v>2021.0</v>
      </c>
      <c r="D392" s="9" t="s">
        <v>6</v>
      </c>
      <c r="E392" s="9" t="s">
        <v>289</v>
      </c>
      <c r="F392" s="75">
        <v>16.0</v>
      </c>
    </row>
    <row r="393">
      <c r="A393" s="23" t="s">
        <v>31</v>
      </c>
      <c r="B393" s="23" t="s">
        <v>407</v>
      </c>
      <c r="C393" s="7">
        <v>2021.0</v>
      </c>
      <c r="D393" s="9" t="s">
        <v>6</v>
      </c>
      <c r="E393" s="9" t="s">
        <v>289</v>
      </c>
      <c r="F393" s="75">
        <v>13.7</v>
      </c>
    </row>
    <row r="394">
      <c r="A394" s="23" t="s">
        <v>32</v>
      </c>
      <c r="B394" s="23" t="s">
        <v>381</v>
      </c>
      <c r="C394" s="7">
        <v>2021.0</v>
      </c>
      <c r="D394" s="9" t="s">
        <v>6</v>
      </c>
      <c r="E394" s="9" t="s">
        <v>289</v>
      </c>
      <c r="F394" s="75">
        <v>17.0</v>
      </c>
    </row>
    <row r="395">
      <c r="A395" s="23" t="s">
        <v>33</v>
      </c>
      <c r="B395" s="23" t="s">
        <v>390</v>
      </c>
      <c r="C395" s="7">
        <v>2021.0</v>
      </c>
      <c r="D395" s="9" t="s">
        <v>6</v>
      </c>
      <c r="E395" s="9" t="s">
        <v>289</v>
      </c>
      <c r="F395" s="75">
        <v>16.9</v>
      </c>
    </row>
    <row r="396">
      <c r="A396" s="23" t="s">
        <v>34</v>
      </c>
      <c r="B396" s="23" t="s">
        <v>398</v>
      </c>
      <c r="C396" s="7">
        <v>2021.0</v>
      </c>
      <c r="D396" s="9" t="s">
        <v>6</v>
      </c>
      <c r="E396" s="9" t="s">
        <v>289</v>
      </c>
      <c r="F396" s="75">
        <v>14.3</v>
      </c>
    </row>
    <row r="397">
      <c r="A397" s="23" t="s">
        <v>35</v>
      </c>
      <c r="B397" s="23" t="s">
        <v>399</v>
      </c>
      <c r="C397" s="7">
        <v>2021.0</v>
      </c>
      <c r="D397" s="9" t="s">
        <v>6</v>
      </c>
      <c r="E397" s="9" t="s">
        <v>289</v>
      </c>
      <c r="F397" s="75">
        <v>15.7</v>
      </c>
    </row>
    <row r="398">
      <c r="A398" s="49" t="s">
        <v>3</v>
      </c>
      <c r="B398" s="23" t="s">
        <v>400</v>
      </c>
      <c r="C398" s="7">
        <v>2022.0</v>
      </c>
      <c r="D398" s="9" t="s">
        <v>6</v>
      </c>
      <c r="E398" s="9" t="s">
        <v>289</v>
      </c>
      <c r="F398" s="145">
        <v>15.1</v>
      </c>
    </row>
    <row r="399">
      <c r="A399" s="49" t="s">
        <v>4</v>
      </c>
      <c r="B399" s="23" t="s">
        <v>378</v>
      </c>
      <c r="C399" s="7">
        <v>2022.0</v>
      </c>
      <c r="D399" s="9" t="s">
        <v>6</v>
      </c>
      <c r="E399" s="9" t="s">
        <v>289</v>
      </c>
      <c r="F399" s="145">
        <v>15.8</v>
      </c>
    </row>
    <row r="400">
      <c r="A400" s="23" t="s">
        <v>5</v>
      </c>
      <c r="B400" s="23" t="s">
        <v>384</v>
      </c>
      <c r="C400" s="7">
        <v>2022.0</v>
      </c>
      <c r="D400" s="9" t="s">
        <v>6</v>
      </c>
      <c r="E400" s="9" t="s">
        <v>289</v>
      </c>
      <c r="F400" s="145">
        <v>13.1</v>
      </c>
    </row>
    <row r="401">
      <c r="A401" s="23" t="s">
        <v>6</v>
      </c>
      <c r="B401" s="23" t="s">
        <v>394</v>
      </c>
      <c r="C401" s="7">
        <v>2022.0</v>
      </c>
      <c r="D401" s="9" t="s">
        <v>6</v>
      </c>
      <c r="E401" s="9" t="s">
        <v>289</v>
      </c>
      <c r="F401" s="145">
        <v>12.6</v>
      </c>
    </row>
    <row r="402">
      <c r="A402" s="23" t="s">
        <v>7</v>
      </c>
      <c r="B402" s="23" t="s">
        <v>385</v>
      </c>
      <c r="C402" s="7">
        <v>2022.0</v>
      </c>
      <c r="D402" s="9" t="s">
        <v>6</v>
      </c>
      <c r="E402" s="9" t="s">
        <v>289</v>
      </c>
      <c r="F402" s="145">
        <v>14.1</v>
      </c>
    </row>
    <row r="403">
      <c r="A403" s="23" t="s">
        <v>8</v>
      </c>
      <c r="B403" s="23" t="s">
        <v>405</v>
      </c>
      <c r="C403" s="7">
        <v>2022.0</v>
      </c>
      <c r="D403" s="9" t="s">
        <v>6</v>
      </c>
      <c r="E403" s="9" t="s">
        <v>289</v>
      </c>
      <c r="F403" s="145">
        <v>15.2</v>
      </c>
    </row>
    <row r="404">
      <c r="A404" s="23" t="s">
        <v>9</v>
      </c>
      <c r="B404" s="23" t="s">
        <v>397</v>
      </c>
      <c r="C404" s="7">
        <v>2022.0</v>
      </c>
      <c r="D404" s="9" t="s">
        <v>6</v>
      </c>
      <c r="E404" s="9" t="s">
        <v>289</v>
      </c>
      <c r="F404" s="145">
        <v>13.3</v>
      </c>
    </row>
    <row r="405">
      <c r="A405" s="23" t="s">
        <v>10</v>
      </c>
      <c r="B405" s="23" t="s">
        <v>388</v>
      </c>
      <c r="C405" s="7">
        <v>2022.0</v>
      </c>
      <c r="D405" s="9" t="s">
        <v>6</v>
      </c>
      <c r="E405" s="9" t="s">
        <v>289</v>
      </c>
      <c r="F405" s="145">
        <v>18.0</v>
      </c>
    </row>
    <row r="406">
      <c r="A406" s="23" t="s">
        <v>11</v>
      </c>
      <c r="B406" s="23" t="s">
        <v>402</v>
      </c>
      <c r="C406" s="7">
        <v>2022.0</v>
      </c>
      <c r="D406" s="9" t="s">
        <v>6</v>
      </c>
      <c r="E406" s="9" t="s">
        <v>289</v>
      </c>
      <c r="F406" s="145">
        <v>17.6</v>
      </c>
    </row>
    <row r="407">
      <c r="A407" s="23" t="s">
        <v>12</v>
      </c>
      <c r="B407" s="23" t="s">
        <v>401</v>
      </c>
      <c r="C407" s="7">
        <v>2022.0</v>
      </c>
      <c r="D407" s="9" t="s">
        <v>6</v>
      </c>
      <c r="E407" s="9" t="s">
        <v>289</v>
      </c>
      <c r="F407" s="145">
        <v>10.5</v>
      </c>
    </row>
    <row r="408">
      <c r="A408" s="23" t="s">
        <v>13</v>
      </c>
      <c r="B408" s="23" t="s">
        <v>403</v>
      </c>
      <c r="C408" s="7">
        <v>2022.0</v>
      </c>
      <c r="D408" s="9" t="s">
        <v>6</v>
      </c>
      <c r="E408" s="9" t="s">
        <v>289</v>
      </c>
      <c r="F408" s="145">
        <v>16.4</v>
      </c>
    </row>
    <row r="409">
      <c r="A409" s="23" t="s">
        <v>14</v>
      </c>
      <c r="B409" s="23" t="s">
        <v>395</v>
      </c>
      <c r="C409" s="7">
        <v>2022.0</v>
      </c>
      <c r="D409" s="9" t="s">
        <v>6</v>
      </c>
      <c r="E409" s="9" t="s">
        <v>289</v>
      </c>
      <c r="F409" s="145">
        <v>15.0</v>
      </c>
    </row>
    <row r="410">
      <c r="A410" s="23" t="s">
        <v>15</v>
      </c>
      <c r="B410" s="23" t="s">
        <v>377</v>
      </c>
      <c r="C410" s="7">
        <v>2022.0</v>
      </c>
      <c r="D410" s="9" t="s">
        <v>6</v>
      </c>
      <c r="E410" s="9" t="s">
        <v>289</v>
      </c>
      <c r="F410" s="145">
        <v>18.2</v>
      </c>
    </row>
    <row r="411">
      <c r="A411" s="23" t="s">
        <v>16</v>
      </c>
      <c r="B411" s="23" t="s">
        <v>382</v>
      </c>
      <c r="C411" s="7">
        <v>2022.0</v>
      </c>
      <c r="D411" s="9" t="s">
        <v>6</v>
      </c>
      <c r="E411" s="9" t="s">
        <v>289</v>
      </c>
      <c r="F411" s="145">
        <v>14.5</v>
      </c>
    </row>
    <row r="412">
      <c r="A412" s="23" t="s">
        <v>17</v>
      </c>
      <c r="B412" s="23" t="s">
        <v>404</v>
      </c>
      <c r="C412" s="7">
        <v>2022.0</v>
      </c>
      <c r="D412" s="9" t="s">
        <v>6</v>
      </c>
      <c r="E412" s="9" t="s">
        <v>289</v>
      </c>
      <c r="F412" s="145">
        <v>13.9</v>
      </c>
    </row>
    <row r="413">
      <c r="A413" s="23" t="s">
        <v>18</v>
      </c>
      <c r="B413" s="23" t="s">
        <v>383</v>
      </c>
      <c r="C413" s="7">
        <v>2022.0</v>
      </c>
      <c r="D413" s="9" t="s">
        <v>6</v>
      </c>
      <c r="E413" s="9" t="s">
        <v>289</v>
      </c>
      <c r="F413" s="145">
        <v>15.1</v>
      </c>
    </row>
    <row r="414">
      <c r="A414" s="23" t="s">
        <v>19</v>
      </c>
      <c r="B414" s="23" t="s">
        <v>380</v>
      </c>
      <c r="C414" s="7">
        <v>2022.0</v>
      </c>
      <c r="D414" s="9" t="s">
        <v>6</v>
      </c>
      <c r="E414" s="9" t="s">
        <v>289</v>
      </c>
      <c r="F414" s="145">
        <v>15.9</v>
      </c>
    </row>
    <row r="415">
      <c r="A415" s="23" t="s">
        <v>20</v>
      </c>
      <c r="B415" s="23" t="s">
        <v>387</v>
      </c>
      <c r="C415" s="7">
        <v>2022.0</v>
      </c>
      <c r="D415" s="9" t="s">
        <v>6</v>
      </c>
      <c r="E415" s="9" t="s">
        <v>289</v>
      </c>
      <c r="F415" s="145">
        <v>14.8</v>
      </c>
    </row>
    <row r="416">
      <c r="A416" s="23" t="s">
        <v>21</v>
      </c>
      <c r="B416" s="23" t="s">
        <v>393</v>
      </c>
      <c r="C416" s="7">
        <v>2022.0</v>
      </c>
      <c r="D416" s="9" t="s">
        <v>6</v>
      </c>
      <c r="E416" s="9" t="s">
        <v>289</v>
      </c>
      <c r="F416" s="145">
        <v>16.1</v>
      </c>
    </row>
    <row r="417">
      <c r="A417" s="23" t="s">
        <v>22</v>
      </c>
      <c r="B417" s="23" t="s">
        <v>408</v>
      </c>
      <c r="C417" s="7">
        <v>2022.0</v>
      </c>
      <c r="D417" s="9" t="s">
        <v>6</v>
      </c>
      <c r="E417" s="9" t="s">
        <v>289</v>
      </c>
      <c r="F417" s="145">
        <v>12.4</v>
      </c>
    </row>
    <row r="418">
      <c r="A418" s="23" t="s">
        <v>23</v>
      </c>
      <c r="B418" s="23" t="s">
        <v>379</v>
      </c>
      <c r="C418" s="7">
        <v>2022.0</v>
      </c>
      <c r="D418" s="9" t="s">
        <v>6</v>
      </c>
      <c r="E418" s="9" t="s">
        <v>289</v>
      </c>
      <c r="F418" s="145">
        <v>15.9</v>
      </c>
    </row>
    <row r="419">
      <c r="A419" s="23" t="s">
        <v>24</v>
      </c>
      <c r="B419" s="23" t="s">
        <v>386</v>
      </c>
      <c r="C419" s="7">
        <v>2022.0</v>
      </c>
      <c r="D419" s="9" t="s">
        <v>6</v>
      </c>
      <c r="E419" s="9" t="s">
        <v>289</v>
      </c>
      <c r="F419" s="145">
        <v>16.9</v>
      </c>
    </row>
    <row r="420">
      <c r="A420" s="23" t="s">
        <v>25</v>
      </c>
      <c r="B420" s="23" t="s">
        <v>406</v>
      </c>
      <c r="C420" s="7">
        <v>2022.0</v>
      </c>
      <c r="D420" s="9" t="s">
        <v>6</v>
      </c>
      <c r="E420" s="9" t="s">
        <v>289</v>
      </c>
      <c r="F420" s="145">
        <v>12.1</v>
      </c>
    </row>
    <row r="421">
      <c r="A421" s="23" t="s">
        <v>26</v>
      </c>
      <c r="B421" s="23" t="s">
        <v>392</v>
      </c>
      <c r="C421" s="7">
        <v>2022.0</v>
      </c>
      <c r="D421" s="9" t="s">
        <v>6</v>
      </c>
      <c r="E421" s="9" t="s">
        <v>289</v>
      </c>
      <c r="F421" s="145">
        <v>13.1</v>
      </c>
    </row>
    <row r="422">
      <c r="A422" s="23" t="s">
        <v>27</v>
      </c>
      <c r="B422" s="23" t="s">
        <v>389</v>
      </c>
      <c r="C422" s="7">
        <v>2022.0</v>
      </c>
      <c r="D422" s="9" t="s">
        <v>6</v>
      </c>
      <c r="E422" s="9" t="s">
        <v>289</v>
      </c>
      <c r="F422" s="145">
        <v>14.1</v>
      </c>
    </row>
    <row r="423">
      <c r="A423" s="23" t="s">
        <v>28</v>
      </c>
      <c r="B423" s="23" t="s">
        <v>391</v>
      </c>
      <c r="C423" s="7">
        <v>2022.0</v>
      </c>
      <c r="D423" s="9" t="s">
        <v>6</v>
      </c>
      <c r="E423" s="9" t="s">
        <v>289</v>
      </c>
      <c r="F423" s="145">
        <v>14.3</v>
      </c>
    </row>
    <row r="424">
      <c r="A424" s="23" t="s">
        <v>29</v>
      </c>
      <c r="B424" s="23" t="s">
        <v>396</v>
      </c>
      <c r="C424" s="7">
        <v>2022.0</v>
      </c>
      <c r="D424" s="9" t="s">
        <v>6</v>
      </c>
      <c r="E424" s="9" t="s">
        <v>289</v>
      </c>
      <c r="F424" s="145">
        <v>14.6</v>
      </c>
    </row>
    <row r="425">
      <c r="A425" s="23" t="s">
        <v>30</v>
      </c>
      <c r="B425" s="23" t="s">
        <v>376</v>
      </c>
      <c r="C425" s="7">
        <v>2022.0</v>
      </c>
      <c r="D425" s="9" t="s">
        <v>6</v>
      </c>
      <c r="E425" s="9" t="s">
        <v>289</v>
      </c>
      <c r="F425" s="145">
        <v>16.7</v>
      </c>
    </row>
    <row r="426">
      <c r="A426" s="23" t="s">
        <v>31</v>
      </c>
      <c r="B426" s="23" t="s">
        <v>407</v>
      </c>
      <c r="C426" s="7">
        <v>2022.0</v>
      </c>
      <c r="D426" s="9" t="s">
        <v>6</v>
      </c>
      <c r="E426" s="9" t="s">
        <v>289</v>
      </c>
      <c r="F426" s="145">
        <v>13.4</v>
      </c>
    </row>
    <row r="427">
      <c r="A427" s="23" t="s">
        <v>32</v>
      </c>
      <c r="B427" s="23" t="s">
        <v>381</v>
      </c>
      <c r="C427" s="7">
        <v>2022.0</v>
      </c>
      <c r="D427" s="9" t="s">
        <v>6</v>
      </c>
      <c r="E427" s="9" t="s">
        <v>289</v>
      </c>
      <c r="F427" s="145">
        <v>15.8</v>
      </c>
    </row>
    <row r="428">
      <c r="A428" s="23" t="s">
        <v>33</v>
      </c>
      <c r="B428" s="23" t="s">
        <v>390</v>
      </c>
      <c r="C428" s="7">
        <v>2022.0</v>
      </c>
      <c r="D428" s="9" t="s">
        <v>6</v>
      </c>
      <c r="E428" s="9" t="s">
        <v>289</v>
      </c>
      <c r="F428" s="145">
        <v>16.7</v>
      </c>
    </row>
    <row r="429">
      <c r="A429" s="23" t="s">
        <v>34</v>
      </c>
      <c r="B429" s="23" t="s">
        <v>398</v>
      </c>
      <c r="C429" s="7">
        <v>2022.0</v>
      </c>
      <c r="D429" s="9" t="s">
        <v>6</v>
      </c>
      <c r="E429" s="9" t="s">
        <v>289</v>
      </c>
      <c r="F429" s="145">
        <v>13.6</v>
      </c>
    </row>
    <row r="430">
      <c r="A430" s="23" t="s">
        <v>35</v>
      </c>
      <c r="B430" s="23" t="s">
        <v>399</v>
      </c>
      <c r="C430" s="7">
        <v>2022.0</v>
      </c>
      <c r="D430" s="9" t="s">
        <v>6</v>
      </c>
      <c r="E430" s="9" t="s">
        <v>289</v>
      </c>
      <c r="F430" s="145">
        <v>14.3</v>
      </c>
    </row>
    <row r="431">
      <c r="F431" s="146"/>
    </row>
    <row r="432">
      <c r="F432" s="146"/>
    </row>
    <row r="433">
      <c r="F433" s="146"/>
    </row>
    <row r="434">
      <c r="F434" s="146"/>
    </row>
    <row r="435">
      <c r="F435" s="146"/>
    </row>
    <row r="436">
      <c r="F436" s="146"/>
    </row>
    <row r="437">
      <c r="F437" s="146"/>
    </row>
    <row r="438">
      <c r="F438" s="146"/>
    </row>
    <row r="439">
      <c r="F439" s="146"/>
    </row>
    <row r="440">
      <c r="F440" s="146"/>
    </row>
    <row r="441">
      <c r="F441" s="146"/>
    </row>
    <row r="442">
      <c r="F442" s="146"/>
    </row>
    <row r="443">
      <c r="F443" s="146"/>
    </row>
    <row r="444">
      <c r="F444" s="146"/>
    </row>
    <row r="445">
      <c r="F445" s="146"/>
    </row>
    <row r="446">
      <c r="F446" s="146"/>
    </row>
    <row r="447">
      <c r="F447" s="146"/>
    </row>
    <row r="448">
      <c r="F448" s="146"/>
    </row>
    <row r="449">
      <c r="F449" s="146"/>
    </row>
    <row r="450">
      <c r="F450" s="146"/>
    </row>
    <row r="451">
      <c r="F451" s="146"/>
    </row>
    <row r="452">
      <c r="F452" s="146"/>
    </row>
    <row r="453">
      <c r="F453" s="146"/>
    </row>
    <row r="454">
      <c r="F454" s="146"/>
    </row>
    <row r="455">
      <c r="F455" s="146"/>
    </row>
    <row r="456">
      <c r="F456" s="146"/>
    </row>
    <row r="457">
      <c r="F457" s="146"/>
    </row>
    <row r="458">
      <c r="F458" s="146"/>
    </row>
    <row r="459">
      <c r="F459" s="146"/>
    </row>
    <row r="460">
      <c r="F460" s="146"/>
    </row>
    <row r="461">
      <c r="F461" s="146"/>
    </row>
    <row r="462">
      <c r="F462" s="146"/>
    </row>
    <row r="463">
      <c r="F463" s="146"/>
    </row>
    <row r="464">
      <c r="F464" s="146"/>
    </row>
    <row r="465">
      <c r="F465" s="146"/>
    </row>
    <row r="466">
      <c r="F466" s="146"/>
    </row>
    <row r="467">
      <c r="F467" s="146"/>
    </row>
    <row r="468">
      <c r="F468" s="146"/>
    </row>
    <row r="469">
      <c r="F469" s="146"/>
    </row>
    <row r="470">
      <c r="F470" s="146"/>
    </row>
    <row r="471">
      <c r="F471" s="146"/>
    </row>
    <row r="472">
      <c r="F472" s="146"/>
    </row>
    <row r="473">
      <c r="F473" s="146"/>
    </row>
    <row r="474">
      <c r="F474" s="146"/>
    </row>
    <row r="475">
      <c r="F475" s="146"/>
    </row>
    <row r="476">
      <c r="F476" s="146"/>
    </row>
    <row r="477">
      <c r="F477" s="146"/>
    </row>
    <row r="478">
      <c r="F478" s="146"/>
    </row>
    <row r="479">
      <c r="F479" s="146"/>
    </row>
    <row r="480">
      <c r="F480" s="146"/>
    </row>
    <row r="481">
      <c r="F481" s="146"/>
    </row>
    <row r="482">
      <c r="F482" s="146"/>
    </row>
    <row r="483">
      <c r="F483" s="146"/>
    </row>
    <row r="484">
      <c r="F484" s="146"/>
    </row>
    <row r="485">
      <c r="F485" s="146"/>
    </row>
    <row r="486">
      <c r="F486" s="146"/>
    </row>
    <row r="487">
      <c r="F487" s="146"/>
    </row>
    <row r="488">
      <c r="F488" s="146"/>
    </row>
    <row r="489">
      <c r="F489" s="146"/>
    </row>
    <row r="490">
      <c r="F490" s="146"/>
    </row>
    <row r="491">
      <c r="F491" s="146"/>
    </row>
    <row r="492">
      <c r="F492" s="146"/>
    </row>
    <row r="493">
      <c r="F493" s="146"/>
    </row>
    <row r="494">
      <c r="F494" s="146"/>
    </row>
    <row r="495">
      <c r="F495" s="146"/>
    </row>
    <row r="496">
      <c r="F496" s="146"/>
    </row>
    <row r="497">
      <c r="F497" s="146"/>
    </row>
    <row r="498">
      <c r="F498" s="146"/>
    </row>
    <row r="499">
      <c r="F499" s="146"/>
    </row>
    <row r="500">
      <c r="F500" s="146"/>
    </row>
    <row r="501">
      <c r="F501" s="146"/>
    </row>
    <row r="502">
      <c r="F502" s="146"/>
    </row>
    <row r="503">
      <c r="F503" s="146"/>
    </row>
    <row r="504">
      <c r="F504" s="146"/>
    </row>
    <row r="505">
      <c r="F505" s="146"/>
    </row>
    <row r="506">
      <c r="F506" s="146"/>
    </row>
    <row r="507">
      <c r="F507" s="146"/>
    </row>
    <row r="508">
      <c r="F508" s="146"/>
    </row>
    <row r="509">
      <c r="F509" s="146"/>
    </row>
    <row r="510">
      <c r="F510" s="146"/>
    </row>
    <row r="511">
      <c r="F511" s="146"/>
    </row>
    <row r="512">
      <c r="F512" s="146"/>
    </row>
    <row r="513">
      <c r="F513" s="146"/>
    </row>
    <row r="514">
      <c r="F514" s="146"/>
    </row>
    <row r="515">
      <c r="F515" s="146"/>
    </row>
    <row r="516">
      <c r="F516" s="146"/>
    </row>
    <row r="517">
      <c r="F517" s="146"/>
    </row>
    <row r="518">
      <c r="F518" s="146"/>
    </row>
    <row r="519">
      <c r="F519" s="146"/>
    </row>
    <row r="520">
      <c r="F520" s="146"/>
    </row>
    <row r="521">
      <c r="F521" s="146"/>
    </row>
    <row r="522">
      <c r="F522" s="146"/>
    </row>
    <row r="523">
      <c r="F523" s="146"/>
    </row>
    <row r="524">
      <c r="F524" s="146"/>
    </row>
    <row r="525">
      <c r="F525" s="146"/>
    </row>
    <row r="526">
      <c r="F526" s="146"/>
    </row>
    <row r="527">
      <c r="F527" s="146"/>
    </row>
    <row r="528">
      <c r="F528" s="146"/>
    </row>
    <row r="529">
      <c r="F529" s="146"/>
    </row>
    <row r="530">
      <c r="F530" s="146"/>
    </row>
    <row r="531">
      <c r="F531" s="146"/>
    </row>
    <row r="532">
      <c r="F532" s="146"/>
    </row>
    <row r="533">
      <c r="F533" s="146"/>
    </row>
    <row r="534">
      <c r="F534" s="146"/>
    </row>
    <row r="535">
      <c r="F535" s="146"/>
    </row>
    <row r="536">
      <c r="F536" s="146"/>
    </row>
    <row r="537">
      <c r="F537" s="146"/>
    </row>
    <row r="538">
      <c r="F538" s="146"/>
    </row>
    <row r="539">
      <c r="F539" s="146"/>
    </row>
    <row r="540">
      <c r="F540" s="146"/>
    </row>
    <row r="541">
      <c r="F541" s="146"/>
    </row>
    <row r="542">
      <c r="F542" s="146"/>
    </row>
    <row r="543">
      <c r="F543" s="146"/>
    </row>
    <row r="544">
      <c r="F544" s="146"/>
    </row>
    <row r="545">
      <c r="F545" s="146"/>
    </row>
    <row r="546">
      <c r="F546" s="146"/>
    </row>
    <row r="547">
      <c r="F547" s="146"/>
    </row>
    <row r="548">
      <c r="F548" s="146"/>
    </row>
    <row r="549">
      <c r="F549" s="146"/>
    </row>
    <row r="550">
      <c r="F550" s="146"/>
    </row>
    <row r="551">
      <c r="F551" s="146"/>
    </row>
    <row r="552">
      <c r="F552" s="146"/>
    </row>
    <row r="553">
      <c r="F553" s="146"/>
    </row>
    <row r="554">
      <c r="F554" s="146"/>
    </row>
    <row r="555">
      <c r="F555" s="146"/>
    </row>
    <row r="556">
      <c r="F556" s="146"/>
    </row>
    <row r="557">
      <c r="F557" s="146"/>
    </row>
    <row r="558">
      <c r="F558" s="146"/>
    </row>
    <row r="559">
      <c r="F559" s="146"/>
    </row>
    <row r="560">
      <c r="F560" s="146"/>
    </row>
    <row r="561">
      <c r="F561" s="146"/>
    </row>
    <row r="562">
      <c r="F562" s="146"/>
    </row>
    <row r="563">
      <c r="F563" s="146"/>
    </row>
    <row r="564">
      <c r="F564" s="146"/>
    </row>
    <row r="565">
      <c r="F565" s="146"/>
    </row>
    <row r="566">
      <c r="F566" s="146"/>
    </row>
    <row r="567">
      <c r="F567" s="146"/>
    </row>
    <row r="568">
      <c r="F568" s="146"/>
    </row>
    <row r="569">
      <c r="F569" s="146"/>
    </row>
    <row r="570">
      <c r="F570" s="146"/>
    </row>
    <row r="571">
      <c r="F571" s="146"/>
    </row>
    <row r="572">
      <c r="F572" s="146"/>
    </row>
    <row r="573">
      <c r="F573" s="146"/>
    </row>
    <row r="574">
      <c r="F574" s="146"/>
    </row>
    <row r="575">
      <c r="F575" s="146"/>
    </row>
    <row r="576">
      <c r="F576" s="146"/>
    </row>
    <row r="577">
      <c r="F577" s="146"/>
    </row>
    <row r="578">
      <c r="F578" s="146"/>
    </row>
    <row r="579">
      <c r="F579" s="146"/>
    </row>
    <row r="580">
      <c r="F580" s="146"/>
    </row>
    <row r="581">
      <c r="F581" s="146"/>
    </row>
    <row r="582">
      <c r="F582" s="146"/>
    </row>
    <row r="583">
      <c r="F583" s="146"/>
    </row>
    <row r="584">
      <c r="F584" s="146"/>
    </row>
    <row r="585">
      <c r="F585" s="146"/>
    </row>
    <row r="586">
      <c r="F586" s="146"/>
    </row>
    <row r="587">
      <c r="F587" s="146"/>
    </row>
    <row r="588">
      <c r="F588" s="146"/>
    </row>
    <row r="589">
      <c r="F589" s="146"/>
    </row>
    <row r="590">
      <c r="F590" s="146"/>
    </row>
    <row r="591">
      <c r="F591" s="146"/>
    </row>
    <row r="592">
      <c r="F592" s="146"/>
    </row>
    <row r="593">
      <c r="F593" s="146"/>
    </row>
    <row r="594">
      <c r="F594" s="146"/>
    </row>
    <row r="595">
      <c r="F595" s="146"/>
    </row>
    <row r="596">
      <c r="F596" s="146"/>
    </row>
    <row r="597">
      <c r="F597" s="146"/>
    </row>
    <row r="598">
      <c r="F598" s="146"/>
    </row>
    <row r="599">
      <c r="F599" s="146"/>
    </row>
    <row r="600">
      <c r="F600" s="146"/>
    </row>
    <row r="601">
      <c r="F601" s="146"/>
    </row>
    <row r="602">
      <c r="F602" s="146"/>
    </row>
    <row r="603">
      <c r="F603" s="146"/>
    </row>
    <row r="604">
      <c r="F604" s="146"/>
    </row>
    <row r="605">
      <c r="F605" s="146"/>
    </row>
    <row r="606">
      <c r="F606" s="146"/>
    </row>
    <row r="607">
      <c r="F607" s="146"/>
    </row>
    <row r="608">
      <c r="F608" s="146"/>
    </row>
    <row r="609">
      <c r="F609" s="146"/>
    </row>
    <row r="610">
      <c r="F610" s="146"/>
    </row>
    <row r="611">
      <c r="F611" s="146"/>
    </row>
    <row r="612">
      <c r="F612" s="146"/>
    </row>
    <row r="613">
      <c r="F613" s="146"/>
    </row>
    <row r="614">
      <c r="F614" s="146"/>
    </row>
    <row r="615">
      <c r="F615" s="146"/>
    </row>
    <row r="616">
      <c r="F616" s="146"/>
    </row>
    <row r="617">
      <c r="F617" s="146"/>
    </row>
    <row r="618">
      <c r="F618" s="146"/>
    </row>
    <row r="619">
      <c r="F619" s="146"/>
    </row>
    <row r="620">
      <c r="F620" s="146"/>
    </row>
    <row r="621">
      <c r="F621" s="146"/>
    </row>
    <row r="622">
      <c r="F622" s="146"/>
    </row>
    <row r="623">
      <c r="F623" s="146"/>
    </row>
    <row r="624">
      <c r="F624" s="146"/>
    </row>
    <row r="625">
      <c r="F625" s="146"/>
    </row>
    <row r="626">
      <c r="F626" s="146"/>
    </row>
    <row r="627">
      <c r="F627" s="146"/>
    </row>
    <row r="628">
      <c r="F628" s="146"/>
    </row>
    <row r="629">
      <c r="F629" s="146"/>
    </row>
    <row r="630">
      <c r="F630" s="146"/>
    </row>
    <row r="631">
      <c r="F631" s="146"/>
    </row>
    <row r="632">
      <c r="F632" s="146"/>
    </row>
    <row r="633">
      <c r="F633" s="146"/>
    </row>
    <row r="634">
      <c r="F634" s="146"/>
    </row>
    <row r="635">
      <c r="F635" s="146"/>
    </row>
    <row r="636">
      <c r="F636" s="146"/>
    </row>
    <row r="637">
      <c r="F637" s="146"/>
    </row>
    <row r="638">
      <c r="F638" s="146"/>
    </row>
    <row r="639">
      <c r="F639" s="146"/>
    </row>
    <row r="640">
      <c r="F640" s="146"/>
    </row>
    <row r="641">
      <c r="F641" s="146"/>
    </row>
    <row r="642">
      <c r="F642" s="146"/>
    </row>
    <row r="643">
      <c r="F643" s="146"/>
    </row>
    <row r="644">
      <c r="F644" s="146"/>
    </row>
    <row r="645">
      <c r="F645" s="146"/>
    </row>
    <row r="646">
      <c r="F646" s="146"/>
    </row>
    <row r="647">
      <c r="F647" s="146"/>
    </row>
    <row r="648">
      <c r="F648" s="146"/>
    </row>
    <row r="649">
      <c r="F649" s="146"/>
    </row>
    <row r="650">
      <c r="F650" s="146"/>
    </row>
    <row r="651">
      <c r="F651" s="146"/>
    </row>
    <row r="652">
      <c r="F652" s="146"/>
    </row>
    <row r="653">
      <c r="F653" s="146"/>
    </row>
    <row r="654">
      <c r="F654" s="146"/>
    </row>
    <row r="655">
      <c r="F655" s="146"/>
    </row>
    <row r="656">
      <c r="F656" s="146"/>
    </row>
    <row r="657">
      <c r="F657" s="146"/>
    </row>
    <row r="658">
      <c r="F658" s="146"/>
    </row>
    <row r="659">
      <c r="F659" s="146"/>
    </row>
    <row r="660">
      <c r="F660" s="146"/>
    </row>
    <row r="661">
      <c r="F661" s="146"/>
    </row>
    <row r="662">
      <c r="F662" s="146"/>
    </row>
    <row r="663">
      <c r="F663" s="146"/>
    </row>
    <row r="664">
      <c r="F664" s="146"/>
    </row>
    <row r="665">
      <c r="F665" s="146"/>
    </row>
    <row r="666">
      <c r="F666" s="146"/>
    </row>
    <row r="667">
      <c r="F667" s="146"/>
    </row>
    <row r="668">
      <c r="F668" s="146"/>
    </row>
    <row r="669">
      <c r="F669" s="146"/>
    </row>
    <row r="670">
      <c r="F670" s="146"/>
    </row>
    <row r="671">
      <c r="F671" s="146"/>
    </row>
    <row r="672">
      <c r="F672" s="146"/>
    </row>
    <row r="673">
      <c r="F673" s="146"/>
    </row>
    <row r="674">
      <c r="F674" s="146"/>
    </row>
    <row r="675">
      <c r="F675" s="146"/>
    </row>
    <row r="676">
      <c r="F676" s="146"/>
    </row>
    <row r="677">
      <c r="F677" s="146"/>
    </row>
    <row r="678">
      <c r="F678" s="146"/>
    </row>
    <row r="679">
      <c r="F679" s="146"/>
    </row>
    <row r="680">
      <c r="F680" s="146"/>
    </row>
    <row r="681">
      <c r="F681" s="146"/>
    </row>
    <row r="682">
      <c r="F682" s="146"/>
    </row>
    <row r="683">
      <c r="F683" s="146"/>
    </row>
    <row r="684">
      <c r="F684" s="146"/>
    </row>
    <row r="685">
      <c r="F685" s="146"/>
    </row>
    <row r="686">
      <c r="F686" s="146"/>
    </row>
    <row r="687">
      <c r="F687" s="146"/>
    </row>
    <row r="688">
      <c r="F688" s="146"/>
    </row>
    <row r="689">
      <c r="F689" s="146"/>
    </row>
    <row r="690">
      <c r="F690" s="146"/>
    </row>
    <row r="691">
      <c r="F691" s="146"/>
    </row>
    <row r="692">
      <c r="F692" s="146"/>
    </row>
    <row r="693">
      <c r="F693" s="146"/>
    </row>
    <row r="694">
      <c r="F694" s="146"/>
    </row>
    <row r="695">
      <c r="F695" s="146"/>
    </row>
    <row r="696">
      <c r="F696" s="146"/>
    </row>
    <row r="697">
      <c r="F697" s="146"/>
    </row>
    <row r="698">
      <c r="F698" s="146"/>
    </row>
    <row r="699">
      <c r="F699" s="146"/>
    </row>
    <row r="700">
      <c r="F700" s="146"/>
    </row>
    <row r="701">
      <c r="F701" s="146"/>
    </row>
    <row r="702">
      <c r="F702" s="146"/>
    </row>
    <row r="703">
      <c r="F703" s="146"/>
    </row>
    <row r="704">
      <c r="F704" s="146"/>
    </row>
    <row r="705">
      <c r="F705" s="146"/>
    </row>
    <row r="706">
      <c r="F706" s="146"/>
    </row>
    <row r="707">
      <c r="F707" s="146"/>
    </row>
    <row r="708">
      <c r="F708" s="146"/>
    </row>
    <row r="709">
      <c r="F709" s="146"/>
    </row>
    <row r="710">
      <c r="F710" s="146"/>
    </row>
    <row r="711">
      <c r="F711" s="146"/>
    </row>
    <row r="712">
      <c r="F712" s="146"/>
    </row>
    <row r="713">
      <c r="F713" s="146"/>
    </row>
    <row r="714">
      <c r="F714" s="146"/>
    </row>
    <row r="715">
      <c r="F715" s="146"/>
    </row>
    <row r="716">
      <c r="F716" s="146"/>
    </row>
    <row r="717">
      <c r="F717" s="146"/>
    </row>
    <row r="718">
      <c r="F718" s="146"/>
    </row>
    <row r="719">
      <c r="F719" s="146"/>
    </row>
    <row r="720">
      <c r="F720" s="146"/>
    </row>
    <row r="721">
      <c r="F721" s="146"/>
    </row>
    <row r="722">
      <c r="F722" s="146"/>
    </row>
    <row r="723">
      <c r="F723" s="146"/>
    </row>
    <row r="724">
      <c r="F724" s="146"/>
    </row>
    <row r="725">
      <c r="F725" s="146"/>
    </row>
    <row r="726">
      <c r="F726" s="146"/>
    </row>
    <row r="727">
      <c r="F727" s="146"/>
    </row>
    <row r="728">
      <c r="F728" s="146"/>
    </row>
    <row r="729">
      <c r="F729" s="146"/>
    </row>
    <row r="730">
      <c r="F730" s="146"/>
    </row>
    <row r="731">
      <c r="F731" s="146"/>
    </row>
    <row r="732">
      <c r="F732" s="146"/>
    </row>
    <row r="733">
      <c r="F733" s="146"/>
    </row>
    <row r="734">
      <c r="F734" s="146"/>
    </row>
    <row r="735">
      <c r="F735" s="146"/>
    </row>
    <row r="736">
      <c r="F736" s="146"/>
    </row>
    <row r="737">
      <c r="F737" s="146"/>
    </row>
    <row r="738">
      <c r="F738" s="146"/>
    </row>
    <row r="739">
      <c r="F739" s="146"/>
    </row>
    <row r="740">
      <c r="F740" s="146"/>
    </row>
    <row r="741">
      <c r="F741" s="146"/>
    </row>
    <row r="742">
      <c r="F742" s="146"/>
    </row>
    <row r="743">
      <c r="F743" s="146"/>
    </row>
    <row r="744">
      <c r="F744" s="146"/>
    </row>
    <row r="745">
      <c r="F745" s="146"/>
    </row>
    <row r="746">
      <c r="F746" s="146"/>
    </row>
    <row r="747">
      <c r="F747" s="146"/>
    </row>
    <row r="748">
      <c r="F748" s="146"/>
    </row>
    <row r="749">
      <c r="F749" s="146"/>
    </row>
    <row r="750">
      <c r="F750" s="146"/>
    </row>
    <row r="751">
      <c r="F751" s="146"/>
    </row>
    <row r="752">
      <c r="F752" s="146"/>
    </row>
    <row r="753">
      <c r="F753" s="146"/>
    </row>
    <row r="754">
      <c r="F754" s="146"/>
    </row>
    <row r="755">
      <c r="F755" s="146"/>
    </row>
    <row r="756">
      <c r="F756" s="146"/>
    </row>
    <row r="757">
      <c r="F757" s="146"/>
    </row>
    <row r="758">
      <c r="F758" s="146"/>
    </row>
    <row r="759">
      <c r="F759" s="146"/>
    </row>
    <row r="760">
      <c r="F760" s="146"/>
    </row>
    <row r="761">
      <c r="F761" s="146"/>
    </row>
    <row r="762">
      <c r="F762" s="146"/>
    </row>
    <row r="763">
      <c r="F763" s="146"/>
    </row>
    <row r="764">
      <c r="F764" s="146"/>
    </row>
    <row r="765">
      <c r="F765" s="146"/>
    </row>
    <row r="766">
      <c r="F766" s="146"/>
    </row>
    <row r="767">
      <c r="F767" s="146"/>
    </row>
    <row r="768">
      <c r="F768" s="146"/>
    </row>
    <row r="769">
      <c r="F769" s="146"/>
    </row>
    <row r="770">
      <c r="F770" s="146"/>
    </row>
    <row r="771">
      <c r="F771" s="146"/>
    </row>
    <row r="772">
      <c r="F772" s="146"/>
    </row>
    <row r="773">
      <c r="F773" s="146"/>
    </row>
    <row r="774">
      <c r="F774" s="146"/>
    </row>
    <row r="775">
      <c r="F775" s="146"/>
    </row>
    <row r="776">
      <c r="F776" s="146"/>
    </row>
    <row r="777">
      <c r="F777" s="146"/>
    </row>
    <row r="778">
      <c r="F778" s="146"/>
    </row>
    <row r="779">
      <c r="F779" s="146"/>
    </row>
    <row r="780">
      <c r="F780" s="146"/>
    </row>
    <row r="781">
      <c r="F781" s="146"/>
    </row>
    <row r="782">
      <c r="F782" s="146"/>
    </row>
    <row r="783">
      <c r="F783" s="146"/>
    </row>
    <row r="784">
      <c r="F784" s="146"/>
    </row>
    <row r="785">
      <c r="F785" s="146"/>
    </row>
    <row r="786">
      <c r="F786" s="146"/>
    </row>
    <row r="787">
      <c r="F787" s="146"/>
    </row>
    <row r="788">
      <c r="F788" s="146"/>
    </row>
    <row r="789">
      <c r="F789" s="146"/>
    </row>
    <row r="790">
      <c r="F790" s="146"/>
    </row>
    <row r="791">
      <c r="F791" s="146"/>
    </row>
    <row r="792">
      <c r="F792" s="146"/>
    </row>
    <row r="793">
      <c r="F793" s="146"/>
    </row>
    <row r="794">
      <c r="F794" s="146"/>
    </row>
    <row r="795">
      <c r="F795" s="146"/>
    </row>
    <row r="796">
      <c r="F796" s="146"/>
    </row>
    <row r="797">
      <c r="F797" s="146"/>
    </row>
    <row r="798">
      <c r="F798" s="146"/>
    </row>
    <row r="799">
      <c r="F799" s="146"/>
    </row>
    <row r="800">
      <c r="F800" s="146"/>
    </row>
    <row r="801">
      <c r="F801" s="146"/>
    </row>
    <row r="802">
      <c r="F802" s="146"/>
    </row>
    <row r="803">
      <c r="F803" s="146"/>
    </row>
    <row r="804">
      <c r="F804" s="146"/>
    </row>
    <row r="805">
      <c r="F805" s="146"/>
    </row>
    <row r="806">
      <c r="F806" s="146"/>
    </row>
    <row r="807">
      <c r="F807" s="146"/>
    </row>
    <row r="808">
      <c r="F808" s="146"/>
    </row>
    <row r="809">
      <c r="F809" s="146"/>
    </row>
    <row r="810">
      <c r="F810" s="146"/>
    </row>
    <row r="811">
      <c r="F811" s="146"/>
    </row>
    <row r="812">
      <c r="F812" s="146"/>
    </row>
    <row r="813">
      <c r="F813" s="146"/>
    </row>
    <row r="814">
      <c r="F814" s="146"/>
    </row>
    <row r="815">
      <c r="F815" s="146"/>
    </row>
    <row r="816">
      <c r="F816" s="146"/>
    </row>
    <row r="817">
      <c r="F817" s="146"/>
    </row>
    <row r="818">
      <c r="F818" s="146"/>
    </row>
    <row r="819">
      <c r="F819" s="146"/>
    </row>
    <row r="820">
      <c r="F820" s="146"/>
    </row>
    <row r="821">
      <c r="F821" s="146"/>
    </row>
    <row r="822">
      <c r="F822" s="146"/>
    </row>
    <row r="823">
      <c r="F823" s="146"/>
    </row>
    <row r="824">
      <c r="F824" s="146"/>
    </row>
    <row r="825">
      <c r="F825" s="146"/>
    </row>
    <row r="826">
      <c r="F826" s="146"/>
    </row>
    <row r="827">
      <c r="F827" s="146"/>
    </row>
    <row r="828">
      <c r="F828" s="146"/>
    </row>
    <row r="829">
      <c r="F829" s="146"/>
    </row>
    <row r="830">
      <c r="F830" s="146"/>
    </row>
    <row r="831">
      <c r="F831" s="146"/>
    </row>
    <row r="832">
      <c r="F832" s="146"/>
    </row>
    <row r="833">
      <c r="F833" s="146"/>
    </row>
    <row r="834">
      <c r="F834" s="146"/>
    </row>
    <row r="835">
      <c r="F835" s="146"/>
    </row>
    <row r="836">
      <c r="F836" s="146"/>
    </row>
    <row r="837">
      <c r="F837" s="146"/>
    </row>
    <row r="838">
      <c r="F838" s="146"/>
    </row>
    <row r="839">
      <c r="F839" s="146"/>
    </row>
    <row r="840">
      <c r="F840" s="146"/>
    </row>
    <row r="841">
      <c r="F841" s="146"/>
    </row>
    <row r="842">
      <c r="F842" s="146"/>
    </row>
    <row r="843">
      <c r="F843" s="146"/>
    </row>
    <row r="844">
      <c r="F844" s="146"/>
    </row>
    <row r="845">
      <c r="F845" s="146"/>
    </row>
    <row r="846">
      <c r="F846" s="146"/>
    </row>
    <row r="847">
      <c r="F847" s="146"/>
    </row>
    <row r="848">
      <c r="F848" s="146"/>
    </row>
    <row r="849">
      <c r="F849" s="146"/>
    </row>
    <row r="850">
      <c r="F850" s="146"/>
    </row>
    <row r="851">
      <c r="F851" s="146"/>
    </row>
    <row r="852">
      <c r="F852" s="146"/>
    </row>
    <row r="853">
      <c r="F853" s="146"/>
    </row>
    <row r="854">
      <c r="F854" s="146"/>
    </row>
    <row r="855">
      <c r="F855" s="146"/>
    </row>
    <row r="856">
      <c r="F856" s="146"/>
    </row>
    <row r="857">
      <c r="F857" s="146"/>
    </row>
    <row r="858">
      <c r="F858" s="146"/>
    </row>
    <row r="859">
      <c r="F859" s="146"/>
    </row>
    <row r="860">
      <c r="F860" s="146"/>
    </row>
    <row r="861">
      <c r="F861" s="146"/>
    </row>
    <row r="862">
      <c r="F862" s="146"/>
    </row>
    <row r="863">
      <c r="F863" s="146"/>
    </row>
    <row r="864">
      <c r="F864" s="146"/>
    </row>
    <row r="865">
      <c r="F865" s="146"/>
    </row>
    <row r="866">
      <c r="F866" s="146"/>
    </row>
    <row r="867">
      <c r="F867" s="146"/>
    </row>
    <row r="868">
      <c r="F868" s="146"/>
    </row>
    <row r="869">
      <c r="F869" s="146"/>
    </row>
    <row r="870">
      <c r="F870" s="146"/>
    </row>
    <row r="871">
      <c r="F871" s="146"/>
    </row>
    <row r="872">
      <c r="F872" s="146"/>
    </row>
    <row r="873">
      <c r="F873" s="146"/>
    </row>
    <row r="874">
      <c r="F874" s="146"/>
    </row>
    <row r="875">
      <c r="F875" s="146"/>
    </row>
    <row r="876">
      <c r="F876" s="146"/>
    </row>
    <row r="877">
      <c r="F877" s="146"/>
    </row>
    <row r="878">
      <c r="F878" s="146"/>
    </row>
    <row r="879">
      <c r="F879" s="146"/>
    </row>
    <row r="880">
      <c r="F880" s="146"/>
    </row>
    <row r="881">
      <c r="F881" s="146"/>
    </row>
    <row r="882">
      <c r="F882" s="146"/>
    </row>
    <row r="883">
      <c r="F883" s="146"/>
    </row>
    <row r="884">
      <c r="F884" s="146"/>
    </row>
    <row r="885">
      <c r="F885" s="146"/>
    </row>
    <row r="886">
      <c r="F886" s="146"/>
    </row>
    <row r="887">
      <c r="F887" s="146"/>
    </row>
    <row r="888">
      <c r="F888" s="146"/>
    </row>
    <row r="889">
      <c r="F889" s="146"/>
    </row>
    <row r="890">
      <c r="F890" s="146"/>
    </row>
    <row r="891">
      <c r="F891" s="146"/>
    </row>
    <row r="892">
      <c r="F892" s="146"/>
    </row>
    <row r="893">
      <c r="F893" s="146"/>
    </row>
    <row r="894">
      <c r="F894" s="146"/>
    </row>
    <row r="895">
      <c r="F895" s="146"/>
    </row>
    <row r="896">
      <c r="F896" s="146"/>
    </row>
    <row r="897">
      <c r="F897" s="146"/>
    </row>
    <row r="898">
      <c r="F898" s="146"/>
    </row>
    <row r="899">
      <c r="F899" s="146"/>
    </row>
    <row r="900">
      <c r="F900" s="146"/>
    </row>
    <row r="901">
      <c r="F901" s="146"/>
    </row>
    <row r="902">
      <c r="F902" s="146"/>
    </row>
    <row r="903">
      <c r="F903" s="146"/>
    </row>
    <row r="904">
      <c r="F904" s="146"/>
    </row>
    <row r="905">
      <c r="F905" s="146"/>
    </row>
    <row r="906">
      <c r="F906" s="146"/>
    </row>
    <row r="907">
      <c r="F907" s="146"/>
    </row>
    <row r="908">
      <c r="F908" s="146"/>
    </row>
    <row r="909">
      <c r="F909" s="146"/>
    </row>
    <row r="910">
      <c r="F910" s="146"/>
    </row>
    <row r="911">
      <c r="F911" s="146"/>
    </row>
    <row r="912">
      <c r="F912" s="146"/>
    </row>
    <row r="913">
      <c r="F913" s="146"/>
    </row>
    <row r="914">
      <c r="F914" s="146"/>
    </row>
    <row r="915">
      <c r="F915" s="146"/>
    </row>
    <row r="916">
      <c r="F916" s="146"/>
    </row>
    <row r="917">
      <c r="F917" s="146"/>
    </row>
    <row r="918">
      <c r="F918" s="146"/>
    </row>
    <row r="919">
      <c r="F919" s="146"/>
    </row>
    <row r="920">
      <c r="F920" s="146"/>
    </row>
    <row r="921">
      <c r="F921" s="146"/>
    </row>
    <row r="922">
      <c r="F922" s="146"/>
    </row>
    <row r="923">
      <c r="F923" s="146"/>
    </row>
    <row r="924">
      <c r="F924" s="146"/>
    </row>
    <row r="925">
      <c r="F925" s="146"/>
    </row>
    <row r="926">
      <c r="F926" s="146"/>
    </row>
    <row r="927">
      <c r="F927" s="146"/>
    </row>
    <row r="928">
      <c r="F928" s="146"/>
    </row>
    <row r="929">
      <c r="F929" s="146"/>
    </row>
    <row r="930">
      <c r="F930" s="146"/>
    </row>
    <row r="931">
      <c r="F931" s="146"/>
    </row>
    <row r="932">
      <c r="F932" s="146"/>
    </row>
    <row r="933">
      <c r="F933" s="146"/>
    </row>
    <row r="934">
      <c r="F934" s="146"/>
    </row>
    <row r="935">
      <c r="F935" s="146"/>
    </row>
    <row r="936">
      <c r="F936" s="146"/>
    </row>
    <row r="937">
      <c r="F937" s="146"/>
    </row>
    <row r="938">
      <c r="F938" s="146"/>
    </row>
    <row r="939">
      <c r="F939" s="146"/>
    </row>
    <row r="940">
      <c r="F940" s="146"/>
    </row>
    <row r="941">
      <c r="F941" s="146"/>
    </row>
    <row r="942">
      <c r="F942" s="146"/>
    </row>
    <row r="943">
      <c r="F943" s="146"/>
    </row>
    <row r="944">
      <c r="F944" s="146"/>
    </row>
    <row r="945">
      <c r="F945" s="146"/>
    </row>
    <row r="946">
      <c r="F946" s="146"/>
    </row>
    <row r="947">
      <c r="F947" s="146"/>
    </row>
    <row r="948">
      <c r="F948" s="146"/>
    </row>
    <row r="949">
      <c r="F949" s="146"/>
    </row>
    <row r="950">
      <c r="F950" s="146"/>
    </row>
    <row r="951">
      <c r="F951" s="146"/>
    </row>
    <row r="952">
      <c r="F952" s="146"/>
    </row>
    <row r="953">
      <c r="F953" s="146"/>
    </row>
    <row r="954">
      <c r="F954" s="146"/>
    </row>
    <row r="955">
      <c r="F955" s="146"/>
    </row>
    <row r="956">
      <c r="F956" s="146"/>
    </row>
    <row r="957">
      <c r="F957" s="146"/>
    </row>
    <row r="958">
      <c r="F958" s="146"/>
    </row>
    <row r="959">
      <c r="F959" s="146"/>
    </row>
    <row r="960">
      <c r="F960" s="146"/>
    </row>
    <row r="961">
      <c r="F961" s="146"/>
    </row>
    <row r="962">
      <c r="F962" s="146"/>
    </row>
    <row r="963">
      <c r="F963" s="146"/>
    </row>
    <row r="964">
      <c r="F964" s="146"/>
    </row>
    <row r="965">
      <c r="F965" s="146"/>
    </row>
    <row r="966">
      <c r="F966" s="146"/>
    </row>
    <row r="967">
      <c r="F967" s="146"/>
    </row>
    <row r="968">
      <c r="F968" s="146"/>
    </row>
    <row r="969">
      <c r="F969" s="146"/>
    </row>
    <row r="970">
      <c r="F970" s="146"/>
    </row>
    <row r="971">
      <c r="F971" s="146"/>
    </row>
    <row r="972">
      <c r="F972" s="146"/>
    </row>
    <row r="973">
      <c r="F973" s="146"/>
    </row>
    <row r="974">
      <c r="F974" s="146"/>
    </row>
    <row r="975">
      <c r="F975" s="146"/>
    </row>
    <row r="976">
      <c r="F976" s="146"/>
    </row>
    <row r="977">
      <c r="F977" s="146"/>
    </row>
    <row r="978">
      <c r="F978" s="146"/>
    </row>
    <row r="979">
      <c r="F979" s="146"/>
    </row>
    <row r="980">
      <c r="F980" s="146"/>
    </row>
    <row r="981">
      <c r="F981" s="146"/>
    </row>
    <row r="982">
      <c r="F982" s="146"/>
    </row>
    <row r="983">
      <c r="F983" s="146"/>
    </row>
    <row r="984">
      <c r="F984" s="146"/>
    </row>
    <row r="985">
      <c r="F985" s="146"/>
    </row>
    <row r="986">
      <c r="F986" s="146"/>
    </row>
    <row r="987">
      <c r="F987" s="146"/>
    </row>
    <row r="988">
      <c r="F988" s="146"/>
    </row>
    <row r="989">
      <c r="F989" s="146"/>
    </row>
    <row r="990">
      <c r="F990" s="146"/>
    </row>
    <row r="991">
      <c r="F991" s="146"/>
    </row>
    <row r="992">
      <c r="F992" s="146"/>
    </row>
    <row r="993">
      <c r="F993" s="146"/>
    </row>
    <row r="994">
      <c r="F994" s="146"/>
    </row>
    <row r="995">
      <c r="F995" s="146"/>
    </row>
    <row r="996">
      <c r="F996" s="146"/>
    </row>
    <row r="997">
      <c r="F997" s="146"/>
    </row>
    <row r="998">
      <c r="F998" s="146"/>
    </row>
    <row r="999">
      <c r="F999" s="146"/>
    </row>
    <row r="1000">
      <c r="F1000" s="146"/>
    </row>
  </sheetData>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hidden="1">
      <c r="A2" s="49" t="s">
        <v>3</v>
      </c>
      <c r="B2" s="23" t="s">
        <v>400</v>
      </c>
      <c r="C2" s="7">
        <v>2013.0</v>
      </c>
      <c r="D2" s="9" t="s">
        <v>6</v>
      </c>
      <c r="E2" s="9" t="s">
        <v>294</v>
      </c>
      <c r="F2" s="147">
        <v>24724.0</v>
      </c>
    </row>
    <row r="3" hidden="1">
      <c r="A3" s="49" t="s">
        <v>3</v>
      </c>
      <c r="B3" s="23" t="s">
        <v>400</v>
      </c>
      <c r="C3" s="7">
        <v>2015.0</v>
      </c>
      <c r="D3" s="7" t="s">
        <v>6</v>
      </c>
      <c r="E3" s="7" t="s">
        <v>294</v>
      </c>
      <c r="F3" s="147">
        <v>30097.0</v>
      </c>
    </row>
    <row r="4" hidden="1">
      <c r="A4" s="49" t="s">
        <v>3</v>
      </c>
      <c r="B4" s="23" t="s">
        <v>400</v>
      </c>
      <c r="C4" s="7">
        <v>2017.0</v>
      </c>
      <c r="D4" s="7" t="s">
        <v>6</v>
      </c>
      <c r="E4" s="7" t="s">
        <v>294</v>
      </c>
      <c r="F4" s="147">
        <v>25541.0</v>
      </c>
    </row>
    <row r="5" hidden="1">
      <c r="A5" s="49" t="s">
        <v>3</v>
      </c>
      <c r="B5" s="23" t="s">
        <v>400</v>
      </c>
      <c r="C5" s="7">
        <v>2019.0</v>
      </c>
      <c r="D5" s="7" t="s">
        <v>6</v>
      </c>
      <c r="E5" s="7" t="s">
        <v>294</v>
      </c>
      <c r="F5" s="147">
        <v>30455.6779</v>
      </c>
    </row>
    <row r="6">
      <c r="A6" s="49" t="s">
        <v>3</v>
      </c>
      <c r="B6" s="23" t="s">
        <v>400</v>
      </c>
      <c r="C6" s="7">
        <v>2021.0</v>
      </c>
      <c r="D6" s="7" t="s">
        <v>6</v>
      </c>
      <c r="E6" s="7" t="s">
        <v>294</v>
      </c>
      <c r="F6" s="148">
        <v>25994.9115</v>
      </c>
    </row>
    <row r="7" hidden="1">
      <c r="A7" s="49" t="s">
        <v>4</v>
      </c>
      <c r="B7" s="23" t="s">
        <v>378</v>
      </c>
      <c r="C7" s="7">
        <v>2013.0</v>
      </c>
      <c r="D7" s="9" t="s">
        <v>6</v>
      </c>
      <c r="E7" s="9" t="s">
        <v>294</v>
      </c>
      <c r="F7" s="147">
        <v>8456.0</v>
      </c>
    </row>
    <row r="8" hidden="1">
      <c r="A8" s="49" t="s">
        <v>4</v>
      </c>
      <c r="B8" s="23" t="s">
        <v>378</v>
      </c>
      <c r="C8" s="7">
        <v>2015.0</v>
      </c>
      <c r="D8" s="7" t="s">
        <v>6</v>
      </c>
      <c r="E8" s="7" t="s">
        <v>294</v>
      </c>
      <c r="F8" s="147">
        <v>20186.0</v>
      </c>
    </row>
    <row r="9" hidden="1">
      <c r="A9" s="49" t="s">
        <v>4</v>
      </c>
      <c r="B9" s="23" t="s">
        <v>378</v>
      </c>
      <c r="C9" s="7">
        <v>2017.0</v>
      </c>
      <c r="D9" s="7" t="s">
        <v>6</v>
      </c>
      <c r="E9" s="7" t="s">
        <v>294</v>
      </c>
      <c r="F9" s="147">
        <v>24443.0</v>
      </c>
    </row>
    <row r="10" hidden="1">
      <c r="A10" s="49" t="s">
        <v>4</v>
      </c>
      <c r="B10" s="23" t="s">
        <v>378</v>
      </c>
      <c r="C10" s="7">
        <v>2019.0</v>
      </c>
      <c r="D10" s="7" t="s">
        <v>6</v>
      </c>
      <c r="E10" s="7" t="s">
        <v>294</v>
      </c>
      <c r="F10" s="147">
        <v>25935.2909</v>
      </c>
    </row>
    <row r="11">
      <c r="A11" s="49" t="s">
        <v>4</v>
      </c>
      <c r="B11" s="23" t="s">
        <v>378</v>
      </c>
      <c r="C11" s="7">
        <v>2021.0</v>
      </c>
      <c r="D11" s="7" t="s">
        <v>6</v>
      </c>
      <c r="E11" s="7" t="s">
        <v>294</v>
      </c>
      <c r="F11" s="148">
        <v>19821.2243</v>
      </c>
    </row>
    <row r="12" hidden="1">
      <c r="A12" s="23" t="s">
        <v>5</v>
      </c>
      <c r="B12" s="23" t="s">
        <v>384</v>
      </c>
      <c r="C12" s="7">
        <v>2013.0</v>
      </c>
      <c r="D12" s="7" t="s">
        <v>6</v>
      </c>
      <c r="E12" s="7" t="s">
        <v>294</v>
      </c>
      <c r="F12" s="147">
        <v>36112.0</v>
      </c>
    </row>
    <row r="13" hidden="1">
      <c r="A13" s="23" t="s">
        <v>5</v>
      </c>
      <c r="B13" s="23" t="s">
        <v>384</v>
      </c>
      <c r="C13" s="7">
        <v>2015.0</v>
      </c>
      <c r="D13" s="7" t="s">
        <v>6</v>
      </c>
      <c r="E13" s="7" t="s">
        <v>294</v>
      </c>
      <c r="F13" s="147">
        <v>24351.0</v>
      </c>
    </row>
    <row r="14" hidden="1">
      <c r="A14" s="23" t="s">
        <v>5</v>
      </c>
      <c r="B14" s="23" t="s">
        <v>384</v>
      </c>
      <c r="C14" s="7">
        <v>2017.0</v>
      </c>
      <c r="D14" s="7" t="s">
        <v>6</v>
      </c>
      <c r="E14" s="7" t="s">
        <v>294</v>
      </c>
      <c r="F14" s="147">
        <v>19467.0</v>
      </c>
    </row>
    <row r="15" hidden="1">
      <c r="A15" s="23" t="s">
        <v>5</v>
      </c>
      <c r="B15" s="23" t="s">
        <v>384</v>
      </c>
      <c r="C15" s="7">
        <v>2019.0</v>
      </c>
      <c r="D15" s="7" t="s">
        <v>6</v>
      </c>
      <c r="E15" s="7" t="s">
        <v>294</v>
      </c>
      <c r="F15" s="147">
        <v>20368.7176</v>
      </c>
    </row>
    <row r="16">
      <c r="A16" s="23" t="s">
        <v>5</v>
      </c>
      <c r="B16" s="23" t="s">
        <v>384</v>
      </c>
      <c r="C16" s="7">
        <v>2021.0</v>
      </c>
      <c r="D16" s="7" t="s">
        <v>6</v>
      </c>
      <c r="E16" s="7" t="s">
        <v>294</v>
      </c>
      <c r="F16" s="148">
        <v>30567.3052</v>
      </c>
    </row>
    <row r="17" hidden="1">
      <c r="A17" s="23" t="s">
        <v>6</v>
      </c>
      <c r="B17" s="23" t="s">
        <v>394</v>
      </c>
      <c r="C17" s="7">
        <v>2013.0</v>
      </c>
      <c r="D17" s="7" t="s">
        <v>6</v>
      </c>
      <c r="E17" s="7" t="s">
        <v>294</v>
      </c>
      <c r="F17" s="147">
        <v>9463.0</v>
      </c>
    </row>
    <row r="18" hidden="1">
      <c r="A18" s="23" t="s">
        <v>6</v>
      </c>
      <c r="B18" s="23" t="s">
        <v>394</v>
      </c>
      <c r="C18" s="7">
        <v>2015.0</v>
      </c>
      <c r="D18" s="7" t="s">
        <v>6</v>
      </c>
      <c r="E18" s="7" t="s">
        <v>294</v>
      </c>
      <c r="F18" s="147">
        <v>31604.0</v>
      </c>
    </row>
    <row r="19" hidden="1">
      <c r="A19" s="23" t="s">
        <v>6</v>
      </c>
      <c r="B19" s="23" t="s">
        <v>394</v>
      </c>
      <c r="C19" s="7">
        <v>2017.0</v>
      </c>
      <c r="D19" s="7" t="s">
        <v>6</v>
      </c>
      <c r="E19" s="7" t="s">
        <v>294</v>
      </c>
      <c r="F19" s="147">
        <v>22469.0</v>
      </c>
    </row>
    <row r="20" hidden="1">
      <c r="A20" s="23" t="s">
        <v>6</v>
      </c>
      <c r="B20" s="23" t="s">
        <v>394</v>
      </c>
      <c r="C20" s="7">
        <v>2019.0</v>
      </c>
      <c r="D20" s="7" t="s">
        <v>6</v>
      </c>
      <c r="E20" s="7" t="s">
        <v>294</v>
      </c>
      <c r="F20" s="147">
        <v>11975.0896</v>
      </c>
    </row>
    <row r="21">
      <c r="A21" s="23" t="s">
        <v>6</v>
      </c>
      <c r="B21" s="23" t="s">
        <v>394</v>
      </c>
      <c r="C21" s="7">
        <v>2021.0</v>
      </c>
      <c r="D21" s="7" t="s">
        <v>6</v>
      </c>
      <c r="E21" s="7" t="s">
        <v>294</v>
      </c>
      <c r="F21" s="148">
        <v>8226.01705</v>
      </c>
    </row>
    <row r="22" hidden="1">
      <c r="A22" s="23" t="s">
        <v>7</v>
      </c>
      <c r="B22" s="23" t="s">
        <v>385</v>
      </c>
      <c r="C22" s="7">
        <v>2013.0</v>
      </c>
      <c r="D22" s="7" t="s">
        <v>6</v>
      </c>
      <c r="E22" s="7" t="s">
        <v>294</v>
      </c>
      <c r="F22" s="147">
        <v>15268.0</v>
      </c>
    </row>
    <row r="23" hidden="1">
      <c r="A23" s="23" t="s">
        <v>7</v>
      </c>
      <c r="B23" s="23" t="s">
        <v>385</v>
      </c>
      <c r="C23" s="7">
        <v>2015.0</v>
      </c>
      <c r="D23" s="7" t="s">
        <v>6</v>
      </c>
      <c r="E23" s="7" t="s">
        <v>294</v>
      </c>
      <c r="F23" s="149">
        <v>17460.0</v>
      </c>
    </row>
    <row r="24" hidden="1">
      <c r="A24" s="23" t="s">
        <v>7</v>
      </c>
      <c r="B24" s="23" t="s">
        <v>385</v>
      </c>
      <c r="C24" s="7">
        <v>2017.0</v>
      </c>
      <c r="D24" s="7" t="s">
        <v>6</v>
      </c>
      <c r="E24" s="7" t="s">
        <v>294</v>
      </c>
      <c r="F24" s="147">
        <v>27698.0</v>
      </c>
    </row>
    <row r="25" hidden="1">
      <c r="A25" s="23" t="s">
        <v>7</v>
      </c>
      <c r="B25" s="23" t="s">
        <v>385</v>
      </c>
      <c r="C25" s="7">
        <v>2019.0</v>
      </c>
      <c r="D25" s="7" t="s">
        <v>6</v>
      </c>
      <c r="E25" s="7" t="s">
        <v>294</v>
      </c>
      <c r="F25" s="147">
        <v>23586.9485</v>
      </c>
    </row>
    <row r="26">
      <c r="A26" s="23" t="s">
        <v>7</v>
      </c>
      <c r="B26" s="23" t="s">
        <v>385</v>
      </c>
      <c r="C26" s="7">
        <v>2021.0</v>
      </c>
      <c r="D26" s="7" t="s">
        <v>6</v>
      </c>
      <c r="E26" s="7" t="s">
        <v>294</v>
      </c>
      <c r="F26" s="148">
        <v>20586.4487</v>
      </c>
    </row>
    <row r="27" hidden="1">
      <c r="A27" s="23" t="s">
        <v>8</v>
      </c>
      <c r="B27" s="23" t="s">
        <v>405</v>
      </c>
      <c r="C27" s="7">
        <v>2013.0</v>
      </c>
      <c r="D27" s="7" t="s">
        <v>6</v>
      </c>
      <c r="E27" s="7" t="s">
        <v>294</v>
      </c>
      <c r="F27" s="147">
        <v>22349.0</v>
      </c>
    </row>
    <row r="28" hidden="1">
      <c r="A28" s="23" t="s">
        <v>8</v>
      </c>
      <c r="B28" s="23" t="s">
        <v>405</v>
      </c>
      <c r="C28" s="7">
        <v>2015.0</v>
      </c>
      <c r="D28" s="7" t="s">
        <v>6</v>
      </c>
      <c r="E28" s="7" t="s">
        <v>294</v>
      </c>
      <c r="F28" s="149">
        <v>20350.0</v>
      </c>
    </row>
    <row r="29" hidden="1">
      <c r="A29" s="23" t="s">
        <v>8</v>
      </c>
      <c r="B29" s="23" t="s">
        <v>405</v>
      </c>
      <c r="C29" s="7">
        <v>2017.0</v>
      </c>
      <c r="D29" s="7" t="s">
        <v>6</v>
      </c>
      <c r="E29" s="7" t="s">
        <v>294</v>
      </c>
      <c r="F29" s="147">
        <v>22455.0</v>
      </c>
    </row>
    <row r="30" hidden="1">
      <c r="A30" s="23" t="s">
        <v>8</v>
      </c>
      <c r="B30" s="23" t="s">
        <v>405</v>
      </c>
      <c r="C30" s="7">
        <v>2019.0</v>
      </c>
      <c r="D30" s="7" t="s">
        <v>6</v>
      </c>
      <c r="E30" s="7" t="s">
        <v>294</v>
      </c>
      <c r="F30" s="147">
        <v>50306.5942</v>
      </c>
    </row>
    <row r="31">
      <c r="A31" s="23" t="s">
        <v>8</v>
      </c>
      <c r="B31" s="23" t="s">
        <v>405</v>
      </c>
      <c r="C31" s="7">
        <v>2021.0</v>
      </c>
      <c r="D31" s="7" t="s">
        <v>6</v>
      </c>
      <c r="E31" s="7" t="s">
        <v>294</v>
      </c>
      <c r="F31" s="148">
        <v>27589.2836</v>
      </c>
    </row>
    <row r="32" hidden="1">
      <c r="A32" s="23" t="s">
        <v>9</v>
      </c>
      <c r="B32" s="23" t="s">
        <v>397</v>
      </c>
      <c r="C32" s="7">
        <v>2013.0</v>
      </c>
      <c r="D32" s="7" t="s">
        <v>6</v>
      </c>
      <c r="E32" s="7" t="s">
        <v>294</v>
      </c>
      <c r="F32" s="147">
        <v>10687.0</v>
      </c>
    </row>
    <row r="33" hidden="1">
      <c r="A33" s="23" t="s">
        <v>9</v>
      </c>
      <c r="B33" s="23" t="s">
        <v>397</v>
      </c>
      <c r="C33" s="7">
        <v>2015.0</v>
      </c>
      <c r="D33" s="7" t="s">
        <v>6</v>
      </c>
      <c r="E33" s="7" t="s">
        <v>294</v>
      </c>
      <c r="F33" s="149">
        <v>9230.0</v>
      </c>
    </row>
    <row r="34" hidden="1">
      <c r="A34" s="23" t="s">
        <v>9</v>
      </c>
      <c r="B34" s="23" t="s">
        <v>397</v>
      </c>
      <c r="C34" s="7">
        <v>2017.0</v>
      </c>
      <c r="D34" s="7" t="s">
        <v>6</v>
      </c>
      <c r="E34" s="7" t="s">
        <v>294</v>
      </c>
      <c r="F34" s="147">
        <v>12601.0</v>
      </c>
    </row>
    <row r="35" hidden="1">
      <c r="A35" s="23" t="s">
        <v>9</v>
      </c>
      <c r="B35" s="23" t="s">
        <v>397</v>
      </c>
      <c r="C35" s="7">
        <v>2019.0</v>
      </c>
      <c r="D35" s="7" t="s">
        <v>6</v>
      </c>
      <c r="E35" s="7" t="s">
        <v>294</v>
      </c>
      <c r="F35" s="147">
        <v>9937.87927</v>
      </c>
    </row>
    <row r="36">
      <c r="A36" s="23" t="s">
        <v>9</v>
      </c>
      <c r="B36" s="23" t="s">
        <v>397</v>
      </c>
      <c r="C36" s="7">
        <v>2021.0</v>
      </c>
      <c r="D36" s="7" t="s">
        <v>6</v>
      </c>
      <c r="E36" s="7" t="s">
        <v>294</v>
      </c>
      <c r="F36" s="148">
        <v>8919.87469</v>
      </c>
      <c r="H36" s="53"/>
      <c r="I36" s="150"/>
      <c r="J36" s="53"/>
      <c r="K36" s="53"/>
      <c r="L36" s="53"/>
    </row>
    <row r="37" hidden="1">
      <c r="A37" s="23" t="s">
        <v>10</v>
      </c>
      <c r="B37" s="23" t="s">
        <v>388</v>
      </c>
      <c r="C37" s="7">
        <v>2013.0</v>
      </c>
      <c r="D37" s="7" t="s">
        <v>6</v>
      </c>
      <c r="E37" s="7" t="s">
        <v>294</v>
      </c>
      <c r="F37" s="147">
        <v>11298.0</v>
      </c>
      <c r="H37" s="53"/>
      <c r="I37" s="150"/>
      <c r="J37" s="53"/>
      <c r="K37" s="53"/>
      <c r="L37" s="53"/>
    </row>
    <row r="38" hidden="1">
      <c r="A38" s="23" t="s">
        <v>10</v>
      </c>
      <c r="B38" s="23" t="s">
        <v>388</v>
      </c>
      <c r="C38" s="7">
        <v>2015.0</v>
      </c>
      <c r="D38" s="7" t="s">
        <v>6</v>
      </c>
      <c r="E38" s="7" t="s">
        <v>294</v>
      </c>
      <c r="F38" s="149">
        <v>14116.0</v>
      </c>
      <c r="H38" s="53"/>
      <c r="I38" s="150"/>
      <c r="J38" s="53"/>
      <c r="K38" s="53"/>
      <c r="L38" s="53"/>
    </row>
    <row r="39" hidden="1">
      <c r="A39" s="23" t="s">
        <v>10</v>
      </c>
      <c r="B39" s="23" t="s">
        <v>388</v>
      </c>
      <c r="C39" s="7">
        <v>2017.0</v>
      </c>
      <c r="D39" s="7" t="s">
        <v>6</v>
      </c>
      <c r="E39" s="7" t="s">
        <v>294</v>
      </c>
      <c r="F39" s="147">
        <v>21173.0</v>
      </c>
      <c r="H39" s="53"/>
      <c r="I39" s="150"/>
      <c r="J39" s="53"/>
      <c r="K39" s="53"/>
      <c r="L39" s="53"/>
    </row>
    <row r="40" hidden="1">
      <c r="A40" s="23" t="s">
        <v>10</v>
      </c>
      <c r="B40" s="23" t="s">
        <v>388</v>
      </c>
      <c r="C40" s="7">
        <v>2019.0</v>
      </c>
      <c r="D40" s="7" t="s">
        <v>6</v>
      </c>
      <c r="E40" s="7" t="s">
        <v>294</v>
      </c>
      <c r="F40" s="147">
        <v>23975.0048</v>
      </c>
      <c r="H40" s="53"/>
      <c r="I40" s="150"/>
      <c r="J40" s="53"/>
      <c r="K40" s="53"/>
      <c r="L40" s="53"/>
    </row>
    <row r="41">
      <c r="A41" s="23" t="s">
        <v>10</v>
      </c>
      <c r="B41" s="23" t="s">
        <v>388</v>
      </c>
      <c r="C41" s="7">
        <v>2021.0</v>
      </c>
      <c r="D41" s="7" t="s">
        <v>6</v>
      </c>
      <c r="E41" s="7" t="s">
        <v>294</v>
      </c>
      <c r="F41" s="148">
        <v>16697.6129</v>
      </c>
      <c r="H41" s="53"/>
      <c r="I41" s="150"/>
      <c r="J41" s="53"/>
      <c r="K41" s="53"/>
      <c r="L41" s="53"/>
    </row>
    <row r="42" hidden="1">
      <c r="A42" s="23" t="s">
        <v>11</v>
      </c>
      <c r="B42" s="23" t="s">
        <v>402</v>
      </c>
      <c r="C42" s="7">
        <v>2013.0</v>
      </c>
      <c r="D42" s="7" t="s">
        <v>6</v>
      </c>
      <c r="E42" s="7" t="s">
        <v>294</v>
      </c>
      <c r="F42" s="147">
        <v>44006.0</v>
      </c>
      <c r="H42" s="53"/>
      <c r="I42" s="150"/>
      <c r="J42" s="53"/>
      <c r="K42" s="53"/>
      <c r="L42" s="53"/>
    </row>
    <row r="43" hidden="1">
      <c r="A43" s="23" t="s">
        <v>11</v>
      </c>
      <c r="B43" s="23" t="s">
        <v>402</v>
      </c>
      <c r="C43" s="7">
        <v>2015.0</v>
      </c>
      <c r="D43" s="7" t="s">
        <v>6</v>
      </c>
      <c r="E43" s="7" t="s">
        <v>294</v>
      </c>
      <c r="F43" s="149">
        <v>36472.0</v>
      </c>
      <c r="H43" s="53"/>
      <c r="I43" s="150"/>
      <c r="J43" s="53"/>
      <c r="K43" s="53"/>
      <c r="L43" s="53"/>
    </row>
    <row r="44" hidden="1">
      <c r="A44" s="23" t="s">
        <v>11</v>
      </c>
      <c r="B44" s="23" t="s">
        <v>402</v>
      </c>
      <c r="C44" s="7">
        <v>2017.0</v>
      </c>
      <c r="D44" s="7" t="s">
        <v>6</v>
      </c>
      <c r="E44" s="7" t="s">
        <v>294</v>
      </c>
      <c r="F44" s="147">
        <v>40673.0</v>
      </c>
      <c r="H44" s="53"/>
      <c r="I44" s="150"/>
      <c r="J44" s="53"/>
      <c r="K44" s="53"/>
      <c r="L44" s="53"/>
    </row>
    <row r="45" hidden="1">
      <c r="A45" s="23" t="s">
        <v>11</v>
      </c>
      <c r="B45" s="23" t="s">
        <v>402</v>
      </c>
      <c r="C45" s="7">
        <v>2019.0</v>
      </c>
      <c r="D45" s="7" t="s">
        <v>6</v>
      </c>
      <c r="E45" s="7" t="s">
        <v>294</v>
      </c>
      <c r="F45" s="147">
        <v>19926.0635</v>
      </c>
      <c r="H45" s="53"/>
      <c r="I45" s="150"/>
      <c r="J45" s="53"/>
      <c r="K45" s="53"/>
      <c r="L45" s="53"/>
    </row>
    <row r="46">
      <c r="A46" s="23" t="s">
        <v>11</v>
      </c>
      <c r="B46" s="23" t="s">
        <v>402</v>
      </c>
      <c r="C46" s="7">
        <v>2021.0</v>
      </c>
      <c r="D46" s="7" t="s">
        <v>6</v>
      </c>
      <c r="E46" s="7" t="s">
        <v>294</v>
      </c>
      <c r="F46" s="148">
        <v>15368.1313</v>
      </c>
      <c r="H46" s="53"/>
      <c r="I46" s="150"/>
      <c r="J46" s="53"/>
      <c r="K46" s="53"/>
      <c r="L46" s="53"/>
    </row>
    <row r="47" hidden="1">
      <c r="A47" s="23" t="s">
        <v>12</v>
      </c>
      <c r="B47" s="23" t="s">
        <v>401</v>
      </c>
      <c r="C47" s="7">
        <v>2013.0</v>
      </c>
      <c r="D47" s="7" t="s">
        <v>6</v>
      </c>
      <c r="E47" s="7" t="s">
        <v>294</v>
      </c>
      <c r="F47" s="147">
        <v>30891.0</v>
      </c>
      <c r="H47" s="53"/>
      <c r="I47" s="150"/>
      <c r="J47" s="53"/>
      <c r="K47" s="53"/>
      <c r="L47" s="53"/>
    </row>
    <row r="48" hidden="1">
      <c r="A48" s="23" t="s">
        <v>12</v>
      </c>
      <c r="B48" s="23" t="s">
        <v>401</v>
      </c>
      <c r="C48" s="7">
        <v>2015.0</v>
      </c>
      <c r="D48" s="7" t="s">
        <v>6</v>
      </c>
      <c r="E48" s="7" t="s">
        <v>294</v>
      </c>
      <c r="F48" s="149">
        <v>25889.0</v>
      </c>
      <c r="H48" s="53"/>
      <c r="I48" s="150"/>
      <c r="J48" s="53"/>
      <c r="K48" s="53"/>
      <c r="L48" s="53"/>
    </row>
    <row r="49" hidden="1">
      <c r="A49" s="23" t="s">
        <v>12</v>
      </c>
      <c r="B49" s="23" t="s">
        <v>401</v>
      </c>
      <c r="C49" s="7">
        <v>2017.0</v>
      </c>
      <c r="D49" s="7" t="s">
        <v>6</v>
      </c>
      <c r="E49" s="7" t="s">
        <v>294</v>
      </c>
      <c r="F49" s="147">
        <v>34111.0</v>
      </c>
      <c r="H49" s="53"/>
      <c r="I49" s="150"/>
      <c r="J49" s="53"/>
      <c r="K49" s="53"/>
      <c r="L49" s="53"/>
    </row>
    <row r="50" hidden="1">
      <c r="A50" s="23" t="s">
        <v>12</v>
      </c>
      <c r="B50" s="23" t="s">
        <v>401</v>
      </c>
      <c r="C50" s="7">
        <v>2019.0</v>
      </c>
      <c r="D50" s="7" t="s">
        <v>6</v>
      </c>
      <c r="E50" s="7" t="s">
        <v>294</v>
      </c>
      <c r="F50" s="147">
        <v>47834.4718</v>
      </c>
      <c r="H50" s="53"/>
      <c r="I50" s="150"/>
      <c r="J50" s="53"/>
      <c r="K50" s="53"/>
      <c r="L50" s="53"/>
    </row>
    <row r="51">
      <c r="A51" s="23" t="s">
        <v>12</v>
      </c>
      <c r="B51" s="23" t="s">
        <v>401</v>
      </c>
      <c r="C51" s="7">
        <v>2021.0</v>
      </c>
      <c r="D51" s="7" t="s">
        <v>6</v>
      </c>
      <c r="E51" s="7" t="s">
        <v>294</v>
      </c>
      <c r="F51" s="148">
        <v>25771.4844</v>
      </c>
      <c r="H51" s="53"/>
      <c r="I51" s="150"/>
      <c r="J51" s="53"/>
      <c r="K51" s="53"/>
      <c r="L51" s="53"/>
    </row>
    <row r="52" hidden="1">
      <c r="A52" s="23" t="s">
        <v>13</v>
      </c>
      <c r="B52" s="23" t="s">
        <v>403</v>
      </c>
      <c r="C52" s="7">
        <v>2013.0</v>
      </c>
      <c r="D52" s="7" t="s">
        <v>6</v>
      </c>
      <c r="E52" s="7" t="s">
        <v>294</v>
      </c>
      <c r="F52" s="147">
        <v>9570.0</v>
      </c>
      <c r="H52" s="53"/>
      <c r="I52" s="150"/>
      <c r="J52" s="53"/>
      <c r="K52" s="53"/>
      <c r="L52" s="53"/>
    </row>
    <row r="53" hidden="1">
      <c r="A53" s="23" t="s">
        <v>13</v>
      </c>
      <c r="B53" s="23" t="s">
        <v>403</v>
      </c>
      <c r="C53" s="7">
        <v>2015.0</v>
      </c>
      <c r="D53" s="7" t="s">
        <v>6</v>
      </c>
      <c r="E53" s="7" t="s">
        <v>294</v>
      </c>
      <c r="F53" s="149">
        <v>23365.0</v>
      </c>
      <c r="H53" s="53"/>
      <c r="I53" s="150"/>
      <c r="J53" s="53"/>
      <c r="K53" s="53"/>
      <c r="L53" s="53"/>
    </row>
    <row r="54" hidden="1">
      <c r="A54" s="23" t="s">
        <v>13</v>
      </c>
      <c r="B54" s="23" t="s">
        <v>403</v>
      </c>
      <c r="C54" s="7">
        <v>2017.0</v>
      </c>
      <c r="D54" s="7" t="s">
        <v>6</v>
      </c>
      <c r="E54" s="7" t="s">
        <v>294</v>
      </c>
      <c r="F54" s="147">
        <v>46676.0</v>
      </c>
      <c r="H54" s="53"/>
      <c r="I54" s="150"/>
      <c r="J54" s="53"/>
      <c r="K54" s="53"/>
      <c r="L54" s="53"/>
    </row>
    <row r="55" hidden="1">
      <c r="A55" s="23" t="s">
        <v>13</v>
      </c>
      <c r="B55" s="23" t="s">
        <v>403</v>
      </c>
      <c r="C55" s="7">
        <v>2019.0</v>
      </c>
      <c r="D55" s="7" t="s">
        <v>6</v>
      </c>
      <c r="E55" s="7" t="s">
        <v>294</v>
      </c>
      <c r="F55" s="147">
        <v>55192.2318</v>
      </c>
      <c r="H55" s="53"/>
      <c r="I55" s="150"/>
      <c r="J55" s="53"/>
      <c r="K55" s="53"/>
      <c r="L55" s="53"/>
    </row>
    <row r="56">
      <c r="A56" s="23" t="s">
        <v>13</v>
      </c>
      <c r="B56" s="23" t="s">
        <v>403</v>
      </c>
      <c r="C56" s="7">
        <v>2021.0</v>
      </c>
      <c r="D56" s="7" t="s">
        <v>6</v>
      </c>
      <c r="E56" s="7" t="s">
        <v>294</v>
      </c>
      <c r="F56" s="148">
        <v>50884.6672</v>
      </c>
      <c r="H56" s="53"/>
      <c r="I56" s="150"/>
      <c r="J56" s="53"/>
      <c r="K56" s="53"/>
      <c r="L56" s="53"/>
    </row>
    <row r="57" hidden="1">
      <c r="A57" s="23" t="s">
        <v>14</v>
      </c>
      <c r="B57" s="23" t="s">
        <v>395</v>
      </c>
      <c r="C57" s="7">
        <v>2013.0</v>
      </c>
      <c r="D57" s="7" t="s">
        <v>6</v>
      </c>
      <c r="E57" s="7" t="s">
        <v>294</v>
      </c>
      <c r="F57" s="147">
        <v>28422.0</v>
      </c>
      <c r="H57" s="53"/>
      <c r="I57" s="150"/>
      <c r="J57" s="53"/>
      <c r="K57" s="53"/>
      <c r="L57" s="53"/>
    </row>
    <row r="58" hidden="1">
      <c r="A58" s="23" t="s">
        <v>14</v>
      </c>
      <c r="B58" s="23" t="s">
        <v>395</v>
      </c>
      <c r="C58" s="7">
        <v>2015.0</v>
      </c>
      <c r="D58" s="7" t="s">
        <v>6</v>
      </c>
      <c r="E58" s="7" t="s">
        <v>294</v>
      </c>
      <c r="F58" s="149">
        <v>17259.0</v>
      </c>
      <c r="H58" s="53"/>
      <c r="I58" s="150"/>
      <c r="J58" s="53"/>
      <c r="K58" s="53"/>
      <c r="L58" s="53"/>
    </row>
    <row r="59" hidden="1">
      <c r="A59" s="23" t="s">
        <v>14</v>
      </c>
      <c r="B59" s="23" t="s">
        <v>395</v>
      </c>
      <c r="C59" s="7">
        <v>2017.0</v>
      </c>
      <c r="D59" s="7" t="s">
        <v>6</v>
      </c>
      <c r="E59" s="7" t="s">
        <v>294</v>
      </c>
      <c r="F59" s="147">
        <v>13245.0</v>
      </c>
      <c r="H59" s="53"/>
      <c r="I59" s="150"/>
      <c r="J59" s="53"/>
      <c r="K59" s="53"/>
      <c r="L59" s="53"/>
    </row>
    <row r="60" hidden="1">
      <c r="A60" s="23" t="s">
        <v>14</v>
      </c>
      <c r="B60" s="23" t="s">
        <v>395</v>
      </c>
      <c r="C60" s="7">
        <v>2019.0</v>
      </c>
      <c r="D60" s="7" t="s">
        <v>6</v>
      </c>
      <c r="E60" s="7" t="s">
        <v>294</v>
      </c>
      <c r="F60" s="147">
        <v>34593.0676</v>
      </c>
      <c r="H60" s="53"/>
      <c r="I60" s="150"/>
      <c r="J60" s="53"/>
      <c r="K60" s="53"/>
      <c r="L60" s="53"/>
    </row>
    <row r="61">
      <c r="A61" s="23" t="s">
        <v>14</v>
      </c>
      <c r="B61" s="23" t="s">
        <v>395</v>
      </c>
      <c r="C61" s="7">
        <v>2021.0</v>
      </c>
      <c r="D61" s="7" t="s">
        <v>6</v>
      </c>
      <c r="E61" s="7" t="s">
        <v>294</v>
      </c>
      <c r="F61" s="148">
        <v>24185.4242</v>
      </c>
      <c r="H61" s="53"/>
      <c r="I61" s="150"/>
      <c r="J61" s="53"/>
      <c r="K61" s="53"/>
      <c r="L61" s="53"/>
    </row>
    <row r="62" hidden="1">
      <c r="A62" s="23" t="s">
        <v>15</v>
      </c>
      <c r="B62" s="23" t="s">
        <v>377</v>
      </c>
      <c r="C62" s="7">
        <v>2013.0</v>
      </c>
      <c r="D62" s="7" t="s">
        <v>6</v>
      </c>
      <c r="E62" s="7" t="s">
        <v>294</v>
      </c>
      <c r="F62" s="147">
        <v>31384.0</v>
      </c>
      <c r="H62" s="53"/>
    </row>
    <row r="63" hidden="1">
      <c r="A63" s="23" t="s">
        <v>15</v>
      </c>
      <c r="B63" s="23" t="s">
        <v>377</v>
      </c>
      <c r="C63" s="7">
        <v>2015.0</v>
      </c>
      <c r="D63" s="7" t="s">
        <v>6</v>
      </c>
      <c r="E63" s="7" t="s">
        <v>294</v>
      </c>
      <c r="F63" s="149">
        <v>14819.0</v>
      </c>
    </row>
    <row r="64" hidden="1">
      <c r="A64" s="23" t="s">
        <v>15</v>
      </c>
      <c r="B64" s="23" t="s">
        <v>377</v>
      </c>
      <c r="C64" s="7">
        <v>2017.0</v>
      </c>
      <c r="D64" s="7" t="s">
        <v>6</v>
      </c>
      <c r="E64" s="7" t="s">
        <v>294</v>
      </c>
      <c r="F64" s="147">
        <v>22613.0</v>
      </c>
    </row>
    <row r="65" hidden="1">
      <c r="A65" s="23" t="s">
        <v>15</v>
      </c>
      <c r="B65" s="23" t="s">
        <v>377</v>
      </c>
      <c r="C65" s="7">
        <v>2019.0</v>
      </c>
      <c r="D65" s="7" t="s">
        <v>6</v>
      </c>
      <c r="E65" s="7" t="s">
        <v>294</v>
      </c>
      <c r="F65" s="147">
        <v>54500.6521</v>
      </c>
    </row>
    <row r="66">
      <c r="A66" s="23" t="s">
        <v>15</v>
      </c>
      <c r="B66" s="23" t="s">
        <v>377</v>
      </c>
      <c r="C66" s="7">
        <v>2021.0</v>
      </c>
      <c r="D66" s="7" t="s">
        <v>6</v>
      </c>
      <c r="E66" s="7" t="s">
        <v>294</v>
      </c>
      <c r="F66" s="148">
        <v>24373.0196</v>
      </c>
    </row>
    <row r="67" hidden="1">
      <c r="A67" s="23" t="s">
        <v>16</v>
      </c>
      <c r="B67" s="23" t="s">
        <v>382</v>
      </c>
      <c r="C67" s="7">
        <v>2013.0</v>
      </c>
      <c r="D67" s="7" t="s">
        <v>6</v>
      </c>
      <c r="E67" s="7" t="s">
        <v>294</v>
      </c>
      <c r="F67" s="147">
        <v>13027.0</v>
      </c>
    </row>
    <row r="68" hidden="1">
      <c r="A68" s="23" t="s">
        <v>16</v>
      </c>
      <c r="B68" s="23" t="s">
        <v>382</v>
      </c>
      <c r="C68" s="7">
        <v>2015.0</v>
      </c>
      <c r="D68" s="7" t="s">
        <v>6</v>
      </c>
      <c r="E68" s="7" t="s">
        <v>294</v>
      </c>
      <c r="F68" s="149">
        <v>26962.0</v>
      </c>
    </row>
    <row r="69" hidden="1">
      <c r="A69" s="23" t="s">
        <v>16</v>
      </c>
      <c r="B69" s="23" t="s">
        <v>382</v>
      </c>
      <c r="C69" s="7">
        <v>2017.0</v>
      </c>
      <c r="D69" s="7" t="s">
        <v>6</v>
      </c>
      <c r="E69" s="7" t="s">
        <v>294</v>
      </c>
      <c r="F69" s="147">
        <v>24552.0</v>
      </c>
    </row>
    <row r="70" hidden="1">
      <c r="A70" s="23" t="s">
        <v>16</v>
      </c>
      <c r="B70" s="23" t="s">
        <v>382</v>
      </c>
      <c r="C70" s="7">
        <v>2019.0</v>
      </c>
      <c r="D70" s="7" t="s">
        <v>6</v>
      </c>
      <c r="E70" s="7" t="s">
        <v>294</v>
      </c>
      <c r="F70" s="147">
        <v>16402.2442</v>
      </c>
    </row>
    <row r="71">
      <c r="A71" s="23" t="s">
        <v>16</v>
      </c>
      <c r="B71" s="23" t="s">
        <v>382</v>
      </c>
      <c r="C71" s="7">
        <v>2021.0</v>
      </c>
      <c r="D71" s="7" t="s">
        <v>6</v>
      </c>
      <c r="E71" s="7" t="s">
        <v>294</v>
      </c>
      <c r="F71" s="148">
        <v>11848.5775</v>
      </c>
    </row>
    <row r="72" hidden="1">
      <c r="A72" s="23" t="s">
        <v>17</v>
      </c>
      <c r="B72" s="23" t="s">
        <v>404</v>
      </c>
      <c r="C72" s="7">
        <v>2013.0</v>
      </c>
      <c r="D72" s="7" t="s">
        <v>6</v>
      </c>
      <c r="E72" s="7" t="s">
        <v>294</v>
      </c>
      <c r="F72" s="147">
        <v>13027.0</v>
      </c>
    </row>
    <row r="73" hidden="1">
      <c r="A73" s="23" t="s">
        <v>17</v>
      </c>
      <c r="B73" s="23" t="s">
        <v>404</v>
      </c>
      <c r="C73" s="7">
        <v>2015.0</v>
      </c>
      <c r="D73" s="7" t="s">
        <v>6</v>
      </c>
      <c r="E73" s="7" t="s">
        <v>294</v>
      </c>
      <c r="F73" s="149">
        <v>22332.0</v>
      </c>
    </row>
    <row r="74" hidden="1">
      <c r="A74" s="23" t="s">
        <v>17</v>
      </c>
      <c r="B74" s="23" t="s">
        <v>404</v>
      </c>
      <c r="C74" s="7">
        <v>2017.0</v>
      </c>
      <c r="D74" s="7" t="s">
        <v>6</v>
      </c>
      <c r="E74" s="7" t="s">
        <v>294</v>
      </c>
      <c r="F74" s="147">
        <v>25129.0</v>
      </c>
    </row>
    <row r="75" hidden="1">
      <c r="A75" s="23" t="s">
        <v>17</v>
      </c>
      <c r="B75" s="23" t="s">
        <v>404</v>
      </c>
      <c r="C75" s="7">
        <v>2019.0</v>
      </c>
      <c r="D75" s="7" t="s">
        <v>6</v>
      </c>
      <c r="E75" s="7" t="s">
        <v>294</v>
      </c>
      <c r="F75" s="147">
        <v>34544.6346</v>
      </c>
    </row>
    <row r="76">
      <c r="A76" s="23" t="s">
        <v>17</v>
      </c>
      <c r="B76" s="23" t="s">
        <v>404</v>
      </c>
      <c r="C76" s="7">
        <v>2021.0</v>
      </c>
      <c r="D76" s="7" t="s">
        <v>6</v>
      </c>
      <c r="E76" s="7" t="s">
        <v>294</v>
      </c>
      <c r="F76" s="148">
        <v>16496.9572</v>
      </c>
    </row>
    <row r="77" hidden="1">
      <c r="A77" s="23" t="s">
        <v>18</v>
      </c>
      <c r="B77" s="23" t="s">
        <v>383</v>
      </c>
      <c r="C77" s="7">
        <v>2013.0</v>
      </c>
      <c r="D77" s="7" t="s">
        <v>6</v>
      </c>
      <c r="E77" s="7" t="s">
        <v>294</v>
      </c>
      <c r="F77" s="147">
        <v>24824.0</v>
      </c>
    </row>
    <row r="78" hidden="1">
      <c r="A78" s="23" t="s">
        <v>18</v>
      </c>
      <c r="B78" s="23" t="s">
        <v>383</v>
      </c>
      <c r="C78" s="7">
        <v>2015.0</v>
      </c>
      <c r="D78" s="7" t="s">
        <v>6</v>
      </c>
      <c r="E78" s="7" t="s">
        <v>294</v>
      </c>
      <c r="F78" s="149">
        <v>62160.0</v>
      </c>
    </row>
    <row r="79" hidden="1">
      <c r="A79" s="23" t="s">
        <v>18</v>
      </c>
      <c r="B79" s="23" t="s">
        <v>383</v>
      </c>
      <c r="C79" s="7">
        <v>2017.0</v>
      </c>
      <c r="D79" s="7" t="s">
        <v>6</v>
      </c>
      <c r="E79" s="7" t="s">
        <v>294</v>
      </c>
      <c r="F79" s="147">
        <v>21124.0</v>
      </c>
    </row>
    <row r="80" hidden="1">
      <c r="A80" s="23" t="s">
        <v>18</v>
      </c>
      <c r="B80" s="23" t="s">
        <v>383</v>
      </c>
      <c r="C80" s="7">
        <v>2019.0</v>
      </c>
      <c r="D80" s="7" t="s">
        <v>6</v>
      </c>
      <c r="E80" s="7" t="s">
        <v>294</v>
      </c>
      <c r="F80" s="147">
        <v>33712.5311</v>
      </c>
    </row>
    <row r="81">
      <c r="A81" s="23" t="s">
        <v>18</v>
      </c>
      <c r="B81" s="23" t="s">
        <v>383</v>
      </c>
      <c r="C81" s="7">
        <v>2021.0</v>
      </c>
      <c r="D81" s="7" t="s">
        <v>6</v>
      </c>
      <c r="E81" s="7" t="s">
        <v>294</v>
      </c>
      <c r="F81" s="148">
        <v>32905.6828</v>
      </c>
    </row>
    <row r="82" hidden="1">
      <c r="A82" s="23" t="s">
        <v>19</v>
      </c>
      <c r="B82" s="23" t="s">
        <v>380</v>
      </c>
      <c r="C82" s="7">
        <v>2013.0</v>
      </c>
      <c r="D82" s="7" t="s">
        <v>6</v>
      </c>
      <c r="E82" s="7" t="s">
        <v>294</v>
      </c>
      <c r="F82" s="147">
        <v>20752.0</v>
      </c>
    </row>
    <row r="83" hidden="1">
      <c r="A83" s="23" t="s">
        <v>19</v>
      </c>
      <c r="B83" s="23" t="s">
        <v>380</v>
      </c>
      <c r="C83" s="7">
        <v>2015.0</v>
      </c>
      <c r="D83" s="7" t="s">
        <v>6</v>
      </c>
      <c r="E83" s="7" t="s">
        <v>294</v>
      </c>
      <c r="F83" s="149">
        <v>29144.0</v>
      </c>
    </row>
    <row r="84" hidden="1">
      <c r="A84" s="23" t="s">
        <v>19</v>
      </c>
      <c r="B84" s="23" t="s">
        <v>380</v>
      </c>
      <c r="C84" s="7">
        <v>2017.0</v>
      </c>
      <c r="D84" s="7" t="s">
        <v>6</v>
      </c>
      <c r="E84" s="7" t="s">
        <v>294</v>
      </c>
      <c r="F84" s="147">
        <v>26727.0</v>
      </c>
    </row>
    <row r="85" hidden="1">
      <c r="A85" s="23" t="s">
        <v>19</v>
      </c>
      <c r="B85" s="23" t="s">
        <v>380</v>
      </c>
      <c r="C85" s="7">
        <v>2019.0</v>
      </c>
      <c r="D85" s="7" t="s">
        <v>6</v>
      </c>
      <c r="E85" s="7" t="s">
        <v>294</v>
      </c>
      <c r="F85" s="147">
        <v>21043.4696</v>
      </c>
    </row>
    <row r="86">
      <c r="A86" s="23" t="s">
        <v>19</v>
      </c>
      <c r="B86" s="23" t="s">
        <v>380</v>
      </c>
      <c r="C86" s="7">
        <v>2021.0</v>
      </c>
      <c r="D86" s="7" t="s">
        <v>6</v>
      </c>
      <c r="E86" s="7" t="s">
        <v>294</v>
      </c>
      <c r="F86" s="148">
        <v>29716.4284</v>
      </c>
    </row>
    <row r="87" hidden="1">
      <c r="A87" s="23" t="s">
        <v>20</v>
      </c>
      <c r="B87" s="23" t="s">
        <v>387</v>
      </c>
      <c r="C87" s="7">
        <v>2013.0</v>
      </c>
      <c r="D87" s="7" t="s">
        <v>6</v>
      </c>
      <c r="E87" s="7" t="s">
        <v>294</v>
      </c>
      <c r="F87" s="147">
        <v>41501.0</v>
      </c>
    </row>
    <row r="88" hidden="1">
      <c r="A88" s="23" t="s">
        <v>20</v>
      </c>
      <c r="B88" s="23" t="s">
        <v>387</v>
      </c>
      <c r="C88" s="7">
        <v>2015.0</v>
      </c>
      <c r="D88" s="7" t="s">
        <v>6</v>
      </c>
      <c r="E88" s="7" t="s">
        <v>294</v>
      </c>
      <c r="F88" s="149">
        <v>29740.0</v>
      </c>
    </row>
    <row r="89" hidden="1">
      <c r="A89" s="23" t="s">
        <v>20</v>
      </c>
      <c r="B89" s="23" t="s">
        <v>387</v>
      </c>
      <c r="C89" s="7">
        <v>2017.0</v>
      </c>
      <c r="D89" s="7" t="s">
        <v>6</v>
      </c>
      <c r="E89" s="7" t="s">
        <v>294</v>
      </c>
      <c r="F89" s="147">
        <v>29689.0</v>
      </c>
    </row>
    <row r="90" hidden="1">
      <c r="A90" s="23" t="s">
        <v>20</v>
      </c>
      <c r="B90" s="23" t="s">
        <v>387</v>
      </c>
      <c r="C90" s="7">
        <v>2019.0</v>
      </c>
      <c r="D90" s="7" t="s">
        <v>6</v>
      </c>
      <c r="E90" s="7" t="s">
        <v>294</v>
      </c>
      <c r="F90" s="147">
        <v>32094.6533</v>
      </c>
    </row>
    <row r="91">
      <c r="A91" s="23" t="s">
        <v>20</v>
      </c>
      <c r="B91" s="23" t="s">
        <v>387</v>
      </c>
      <c r="C91" s="7">
        <v>2021.0</v>
      </c>
      <c r="D91" s="7" t="s">
        <v>6</v>
      </c>
      <c r="E91" s="7" t="s">
        <v>294</v>
      </c>
      <c r="F91" s="148">
        <v>23344.8949</v>
      </c>
    </row>
    <row r="92" hidden="1">
      <c r="A92" s="23" t="s">
        <v>21</v>
      </c>
      <c r="B92" s="23" t="s">
        <v>393</v>
      </c>
      <c r="C92" s="7">
        <v>2013.0</v>
      </c>
      <c r="D92" s="7" t="s">
        <v>6</v>
      </c>
      <c r="E92" s="7" t="s">
        <v>294</v>
      </c>
      <c r="F92" s="147">
        <v>16824.0</v>
      </c>
    </row>
    <row r="93" hidden="1">
      <c r="A93" s="23" t="s">
        <v>21</v>
      </c>
      <c r="B93" s="23" t="s">
        <v>393</v>
      </c>
      <c r="C93" s="7">
        <v>2015.0</v>
      </c>
      <c r="D93" s="7" t="s">
        <v>6</v>
      </c>
      <c r="E93" s="7" t="s">
        <v>294</v>
      </c>
      <c r="F93" s="149">
        <v>9879.0</v>
      </c>
    </row>
    <row r="94" hidden="1">
      <c r="A94" s="23" t="s">
        <v>21</v>
      </c>
      <c r="B94" s="23" t="s">
        <v>393</v>
      </c>
      <c r="C94" s="7">
        <v>2017.0</v>
      </c>
      <c r="D94" s="7" t="s">
        <v>6</v>
      </c>
      <c r="E94" s="7" t="s">
        <v>294</v>
      </c>
      <c r="F94" s="147">
        <v>21640.0</v>
      </c>
    </row>
    <row r="95" hidden="1">
      <c r="A95" s="23" t="s">
        <v>21</v>
      </c>
      <c r="B95" s="23" t="s">
        <v>393</v>
      </c>
      <c r="C95" s="7">
        <v>2019.0</v>
      </c>
      <c r="D95" s="7" t="s">
        <v>6</v>
      </c>
      <c r="E95" s="7" t="s">
        <v>294</v>
      </c>
      <c r="F95" s="147">
        <v>24257.1004</v>
      </c>
    </row>
    <row r="96">
      <c r="A96" s="23" t="s">
        <v>21</v>
      </c>
      <c r="B96" s="23" t="s">
        <v>393</v>
      </c>
      <c r="C96" s="7">
        <v>2021.0</v>
      </c>
      <c r="D96" s="7" t="s">
        <v>6</v>
      </c>
      <c r="E96" s="7" t="s">
        <v>294</v>
      </c>
      <c r="F96" s="148">
        <v>19650.7106</v>
      </c>
    </row>
    <row r="97" hidden="1">
      <c r="A97" s="23" t="s">
        <v>22</v>
      </c>
      <c r="B97" s="23" t="s">
        <v>408</v>
      </c>
      <c r="C97" s="7">
        <v>2013.0</v>
      </c>
      <c r="D97" s="7" t="s">
        <v>6</v>
      </c>
      <c r="E97" s="7" t="s">
        <v>294</v>
      </c>
      <c r="F97" s="147">
        <v>8745.0</v>
      </c>
    </row>
    <row r="98" hidden="1">
      <c r="A98" s="23" t="s">
        <v>22</v>
      </c>
      <c r="B98" s="23" t="s">
        <v>408</v>
      </c>
      <c r="C98" s="7">
        <v>2015.0</v>
      </c>
      <c r="D98" s="7" t="s">
        <v>6</v>
      </c>
      <c r="E98" s="7" t="s">
        <v>294</v>
      </c>
      <c r="F98" s="149">
        <v>16292.0</v>
      </c>
    </row>
    <row r="99" hidden="1">
      <c r="A99" s="23" t="s">
        <v>22</v>
      </c>
      <c r="B99" s="23" t="s">
        <v>408</v>
      </c>
      <c r="C99" s="7">
        <v>2017.0</v>
      </c>
      <c r="D99" s="7" t="s">
        <v>6</v>
      </c>
      <c r="E99" s="7" t="s">
        <v>294</v>
      </c>
      <c r="F99" s="147">
        <v>22559.0</v>
      </c>
    </row>
    <row r="100" hidden="1">
      <c r="A100" s="23" t="s">
        <v>22</v>
      </c>
      <c r="B100" s="23" t="s">
        <v>408</v>
      </c>
      <c r="C100" s="7">
        <v>2019.0</v>
      </c>
      <c r="D100" s="7" t="s">
        <v>6</v>
      </c>
      <c r="E100" s="7" t="s">
        <v>294</v>
      </c>
      <c r="F100" s="147">
        <v>14394.0044</v>
      </c>
    </row>
    <row r="101">
      <c r="A101" s="23" t="s">
        <v>22</v>
      </c>
      <c r="B101" s="23" t="s">
        <v>408</v>
      </c>
      <c r="C101" s="7">
        <v>2021.0</v>
      </c>
      <c r="D101" s="7" t="s">
        <v>6</v>
      </c>
      <c r="E101" s="7" t="s">
        <v>294</v>
      </c>
      <c r="F101" s="148">
        <v>18684.235</v>
      </c>
    </row>
    <row r="102" hidden="1">
      <c r="A102" s="23" t="s">
        <v>23</v>
      </c>
      <c r="B102" s="23" t="s">
        <v>379</v>
      </c>
      <c r="C102" s="7">
        <v>2013.0</v>
      </c>
      <c r="D102" s="7" t="s">
        <v>6</v>
      </c>
      <c r="E102" s="7" t="s">
        <v>294</v>
      </c>
      <c r="F102" s="147">
        <v>27195.0</v>
      </c>
    </row>
    <row r="103" hidden="1">
      <c r="A103" s="23" t="s">
        <v>23</v>
      </c>
      <c r="B103" s="23" t="s">
        <v>379</v>
      </c>
      <c r="C103" s="7">
        <v>2015.0</v>
      </c>
      <c r="D103" s="7" t="s">
        <v>6</v>
      </c>
      <c r="E103" s="7" t="s">
        <v>294</v>
      </c>
      <c r="F103" s="149">
        <v>19414.0</v>
      </c>
    </row>
    <row r="104" hidden="1">
      <c r="A104" s="23" t="s">
        <v>23</v>
      </c>
      <c r="B104" s="23" t="s">
        <v>379</v>
      </c>
      <c r="C104" s="7">
        <v>2017.0</v>
      </c>
      <c r="D104" s="7" t="s">
        <v>6</v>
      </c>
      <c r="E104" s="7" t="s">
        <v>294</v>
      </c>
      <c r="F104" s="147">
        <v>24780.0</v>
      </c>
    </row>
    <row r="105" hidden="1">
      <c r="A105" s="23" t="s">
        <v>23</v>
      </c>
      <c r="B105" s="23" t="s">
        <v>379</v>
      </c>
      <c r="C105" s="7">
        <v>2019.0</v>
      </c>
      <c r="D105" s="7" t="s">
        <v>6</v>
      </c>
      <c r="E105" s="7" t="s">
        <v>294</v>
      </c>
      <c r="F105" s="147">
        <v>24777.6318</v>
      </c>
    </row>
    <row r="106">
      <c r="A106" s="23" t="s">
        <v>23</v>
      </c>
      <c r="B106" s="23" t="s">
        <v>379</v>
      </c>
      <c r="C106" s="7">
        <v>2021.0</v>
      </c>
      <c r="D106" s="7" t="s">
        <v>6</v>
      </c>
      <c r="E106" s="7" t="s">
        <v>294</v>
      </c>
      <c r="F106" s="148">
        <v>27484.3532</v>
      </c>
    </row>
    <row r="107" hidden="1">
      <c r="A107" s="23" t="s">
        <v>24</v>
      </c>
      <c r="B107" s="23" t="s">
        <v>386</v>
      </c>
      <c r="C107" s="7">
        <v>2013.0</v>
      </c>
      <c r="D107" s="7" t="s">
        <v>6</v>
      </c>
      <c r="E107" s="7" t="s">
        <v>294</v>
      </c>
      <c r="F107" s="147">
        <v>39890.0</v>
      </c>
    </row>
    <row r="108" hidden="1">
      <c r="A108" s="23" t="s">
        <v>24</v>
      </c>
      <c r="B108" s="23" t="s">
        <v>386</v>
      </c>
      <c r="C108" s="7">
        <v>2015.0</v>
      </c>
      <c r="D108" s="7" t="s">
        <v>6</v>
      </c>
      <c r="E108" s="7" t="s">
        <v>294</v>
      </c>
      <c r="F108" s="149">
        <v>28296.0</v>
      </c>
    </row>
    <row r="109" hidden="1">
      <c r="A109" s="23" t="s">
        <v>24</v>
      </c>
      <c r="B109" s="23" t="s">
        <v>386</v>
      </c>
      <c r="C109" s="7">
        <v>2017.0</v>
      </c>
      <c r="D109" s="7" t="s">
        <v>6</v>
      </c>
      <c r="E109" s="7" t="s">
        <v>294</v>
      </c>
      <c r="F109" s="147">
        <v>13406.0</v>
      </c>
    </row>
    <row r="110" hidden="1">
      <c r="A110" s="23" t="s">
        <v>24</v>
      </c>
      <c r="B110" s="23" t="s">
        <v>386</v>
      </c>
      <c r="C110" s="7">
        <v>2019.0</v>
      </c>
      <c r="D110" s="7" t="s">
        <v>6</v>
      </c>
      <c r="E110" s="7" t="s">
        <v>294</v>
      </c>
      <c r="F110" s="147">
        <v>26887.9455</v>
      </c>
    </row>
    <row r="111">
      <c r="A111" s="23" t="s">
        <v>24</v>
      </c>
      <c r="B111" s="23" t="s">
        <v>386</v>
      </c>
      <c r="C111" s="7">
        <v>2021.0</v>
      </c>
      <c r="D111" s="7" t="s">
        <v>6</v>
      </c>
      <c r="E111" s="7" t="s">
        <v>294</v>
      </c>
      <c r="F111" s="148">
        <v>37895.7065</v>
      </c>
    </row>
    <row r="112" hidden="1">
      <c r="A112" s="23" t="s">
        <v>25</v>
      </c>
      <c r="B112" s="23" t="s">
        <v>406</v>
      </c>
      <c r="C112" s="7">
        <v>2013.0</v>
      </c>
      <c r="D112" s="7" t="s">
        <v>6</v>
      </c>
      <c r="E112" s="7" t="s">
        <v>294</v>
      </c>
      <c r="F112" s="147">
        <v>12877.0</v>
      </c>
    </row>
    <row r="113" hidden="1">
      <c r="A113" s="23" t="s">
        <v>25</v>
      </c>
      <c r="B113" s="23" t="s">
        <v>406</v>
      </c>
      <c r="C113" s="7">
        <v>2015.0</v>
      </c>
      <c r="D113" s="7" t="s">
        <v>6</v>
      </c>
      <c r="E113" s="7" t="s">
        <v>294</v>
      </c>
      <c r="F113" s="149">
        <v>28905.0</v>
      </c>
    </row>
    <row r="114" hidden="1">
      <c r="A114" s="23" t="s">
        <v>25</v>
      </c>
      <c r="B114" s="23" t="s">
        <v>406</v>
      </c>
      <c r="C114" s="7">
        <v>2017.0</v>
      </c>
      <c r="D114" s="7" t="s">
        <v>6</v>
      </c>
      <c r="E114" s="7" t="s">
        <v>294</v>
      </c>
      <c r="F114" s="147">
        <v>20663.0</v>
      </c>
    </row>
    <row r="115" hidden="1">
      <c r="A115" s="23" t="s">
        <v>25</v>
      </c>
      <c r="B115" s="23" t="s">
        <v>406</v>
      </c>
      <c r="C115" s="7">
        <v>2019.0</v>
      </c>
      <c r="D115" s="7" t="s">
        <v>6</v>
      </c>
      <c r="E115" s="7" t="s">
        <v>294</v>
      </c>
      <c r="F115" s="147">
        <v>17205.4106</v>
      </c>
    </row>
    <row r="116">
      <c r="A116" s="23" t="s">
        <v>25</v>
      </c>
      <c r="B116" s="23" t="s">
        <v>406</v>
      </c>
      <c r="C116" s="7">
        <v>2021.0</v>
      </c>
      <c r="D116" s="7" t="s">
        <v>6</v>
      </c>
      <c r="E116" s="7" t="s">
        <v>294</v>
      </c>
      <c r="F116" s="148">
        <v>21849.0318</v>
      </c>
    </row>
    <row r="117" hidden="1">
      <c r="A117" s="23" t="s">
        <v>26</v>
      </c>
      <c r="B117" s="23" t="s">
        <v>392</v>
      </c>
      <c r="C117" s="7">
        <v>2013.0</v>
      </c>
      <c r="D117" s="7" t="s">
        <v>6</v>
      </c>
      <c r="E117" s="7" t="s">
        <v>294</v>
      </c>
      <c r="F117" s="147">
        <v>37310.0</v>
      </c>
    </row>
    <row r="118" hidden="1">
      <c r="A118" s="23" t="s">
        <v>26</v>
      </c>
      <c r="B118" s="23" t="s">
        <v>392</v>
      </c>
      <c r="C118" s="7">
        <v>2015.0</v>
      </c>
      <c r="D118" s="7" t="s">
        <v>6</v>
      </c>
      <c r="E118" s="7" t="s">
        <v>294</v>
      </c>
      <c r="F118" s="149">
        <v>18186.0</v>
      </c>
    </row>
    <row r="119" hidden="1">
      <c r="A119" s="23" t="s">
        <v>26</v>
      </c>
      <c r="B119" s="23" t="s">
        <v>392</v>
      </c>
      <c r="C119" s="7">
        <v>2017.0</v>
      </c>
      <c r="D119" s="7" t="s">
        <v>6</v>
      </c>
      <c r="E119" s="7" t="s">
        <v>294</v>
      </c>
      <c r="F119" s="147">
        <v>22046.0</v>
      </c>
    </row>
    <row r="120" hidden="1">
      <c r="A120" s="23" t="s">
        <v>26</v>
      </c>
      <c r="B120" s="23" t="s">
        <v>392</v>
      </c>
      <c r="C120" s="7">
        <v>2019.0</v>
      </c>
      <c r="D120" s="7" t="s">
        <v>6</v>
      </c>
      <c r="E120" s="7" t="s">
        <v>294</v>
      </c>
      <c r="F120" s="147">
        <v>35363.7599</v>
      </c>
    </row>
    <row r="121">
      <c r="A121" s="23" t="s">
        <v>26</v>
      </c>
      <c r="B121" s="23" t="s">
        <v>392</v>
      </c>
      <c r="C121" s="7">
        <v>2021.0</v>
      </c>
      <c r="D121" s="7" t="s">
        <v>6</v>
      </c>
      <c r="E121" s="7" t="s">
        <v>294</v>
      </c>
      <c r="F121" s="148">
        <v>31389.2109</v>
      </c>
    </row>
    <row r="122" hidden="1">
      <c r="A122" s="23" t="s">
        <v>27</v>
      </c>
      <c r="B122" s="23" t="s">
        <v>389</v>
      </c>
      <c r="C122" s="7">
        <v>2013.0</v>
      </c>
      <c r="D122" s="7" t="s">
        <v>6</v>
      </c>
      <c r="E122" s="7" t="s">
        <v>294</v>
      </c>
      <c r="F122" s="147">
        <v>31904.0</v>
      </c>
    </row>
    <row r="123" hidden="1">
      <c r="A123" s="23" t="s">
        <v>27</v>
      </c>
      <c r="B123" s="23" t="s">
        <v>389</v>
      </c>
      <c r="C123" s="7">
        <v>2015.0</v>
      </c>
      <c r="D123" s="7" t="s">
        <v>6</v>
      </c>
      <c r="E123" s="7" t="s">
        <v>294</v>
      </c>
      <c r="F123" s="147">
        <v>15684.0</v>
      </c>
    </row>
    <row r="124" hidden="1">
      <c r="A124" s="23" t="s">
        <v>27</v>
      </c>
      <c r="B124" s="23" t="s">
        <v>389</v>
      </c>
      <c r="C124" s="7">
        <v>2017.0</v>
      </c>
      <c r="D124" s="7" t="s">
        <v>6</v>
      </c>
      <c r="E124" s="7" t="s">
        <v>294</v>
      </c>
      <c r="F124" s="147">
        <v>28007.0</v>
      </c>
    </row>
    <row r="125" hidden="1">
      <c r="A125" s="23" t="s">
        <v>27</v>
      </c>
      <c r="B125" s="23" t="s">
        <v>389</v>
      </c>
      <c r="C125" s="7">
        <v>2019.0</v>
      </c>
      <c r="D125" s="7" t="s">
        <v>6</v>
      </c>
      <c r="E125" s="7" t="s">
        <v>294</v>
      </c>
      <c r="F125" s="147">
        <v>29300.7891</v>
      </c>
    </row>
    <row r="126">
      <c r="A126" s="23" t="s">
        <v>27</v>
      </c>
      <c r="B126" s="23" t="s">
        <v>389</v>
      </c>
      <c r="C126" s="7">
        <v>2021.0</v>
      </c>
      <c r="D126" s="7" t="s">
        <v>6</v>
      </c>
      <c r="E126" s="7" t="s">
        <v>294</v>
      </c>
      <c r="F126" s="148">
        <v>18732.3643</v>
      </c>
    </row>
    <row r="127" hidden="1">
      <c r="A127" s="23" t="s">
        <v>28</v>
      </c>
      <c r="B127" s="23" t="s">
        <v>391</v>
      </c>
      <c r="C127" s="7">
        <v>2013.0</v>
      </c>
      <c r="D127" s="7" t="s">
        <v>6</v>
      </c>
      <c r="E127" s="7" t="s">
        <v>294</v>
      </c>
      <c r="F127" s="147">
        <v>20045.0</v>
      </c>
    </row>
    <row r="128" hidden="1">
      <c r="A128" s="23" t="s">
        <v>28</v>
      </c>
      <c r="B128" s="23" t="s">
        <v>391</v>
      </c>
      <c r="C128" s="7">
        <v>2015.0</v>
      </c>
      <c r="D128" s="7" t="s">
        <v>6</v>
      </c>
      <c r="E128" s="7" t="s">
        <v>294</v>
      </c>
      <c r="F128" s="149">
        <v>58232.0</v>
      </c>
    </row>
    <row r="129" hidden="1">
      <c r="A129" s="23" t="s">
        <v>28</v>
      </c>
      <c r="B129" s="23" t="s">
        <v>391</v>
      </c>
      <c r="C129" s="7">
        <v>2017.0</v>
      </c>
      <c r="D129" s="7" t="s">
        <v>6</v>
      </c>
      <c r="E129" s="7" t="s">
        <v>294</v>
      </c>
      <c r="F129" s="147">
        <v>40682.0</v>
      </c>
    </row>
    <row r="130" hidden="1">
      <c r="A130" s="23" t="s">
        <v>28</v>
      </c>
      <c r="B130" s="23" t="s">
        <v>391</v>
      </c>
      <c r="C130" s="7">
        <v>2019.0</v>
      </c>
      <c r="D130" s="7" t="s">
        <v>6</v>
      </c>
      <c r="E130" s="7" t="s">
        <v>294</v>
      </c>
      <c r="F130" s="147">
        <v>22204.3656</v>
      </c>
    </row>
    <row r="131">
      <c r="A131" s="23" t="s">
        <v>28</v>
      </c>
      <c r="B131" s="23" t="s">
        <v>391</v>
      </c>
      <c r="C131" s="7">
        <v>2021.0</v>
      </c>
      <c r="D131" s="7" t="s">
        <v>6</v>
      </c>
      <c r="E131" s="7" t="s">
        <v>294</v>
      </c>
      <c r="F131" s="148">
        <v>21065.4637</v>
      </c>
    </row>
    <row r="132" hidden="1">
      <c r="A132" s="23" t="s">
        <v>29</v>
      </c>
      <c r="B132" s="23" t="s">
        <v>396</v>
      </c>
      <c r="C132" s="7">
        <v>2013.0</v>
      </c>
      <c r="D132" s="7" t="s">
        <v>6</v>
      </c>
      <c r="E132" s="7" t="s">
        <v>294</v>
      </c>
      <c r="F132" s="147">
        <v>9458.0</v>
      </c>
    </row>
    <row r="133" hidden="1">
      <c r="A133" s="23" t="s">
        <v>29</v>
      </c>
      <c r="B133" s="23" t="s">
        <v>396</v>
      </c>
      <c r="C133" s="7">
        <v>2015.0</v>
      </c>
      <c r="D133" s="7" t="s">
        <v>6</v>
      </c>
      <c r="E133" s="7" t="s">
        <v>294</v>
      </c>
      <c r="F133" s="149">
        <v>33256.0</v>
      </c>
    </row>
    <row r="134" hidden="1">
      <c r="A134" s="23" t="s">
        <v>29</v>
      </c>
      <c r="B134" s="23" t="s">
        <v>396</v>
      </c>
      <c r="C134" s="7">
        <v>2017.0</v>
      </c>
      <c r="D134" s="7" t="s">
        <v>6</v>
      </c>
      <c r="E134" s="7" t="s">
        <v>294</v>
      </c>
      <c r="F134" s="147">
        <v>61652.0</v>
      </c>
    </row>
    <row r="135" hidden="1">
      <c r="A135" s="23" t="s">
        <v>29</v>
      </c>
      <c r="B135" s="23" t="s">
        <v>396</v>
      </c>
      <c r="C135" s="7">
        <v>2019.0</v>
      </c>
      <c r="D135" s="7" t="s">
        <v>6</v>
      </c>
      <c r="E135" s="7" t="s">
        <v>294</v>
      </c>
      <c r="F135" s="147">
        <v>24220.8706</v>
      </c>
    </row>
    <row r="136">
      <c r="A136" s="23" t="s">
        <v>29</v>
      </c>
      <c r="B136" s="23" t="s">
        <v>396</v>
      </c>
      <c r="C136" s="7">
        <v>2021.0</v>
      </c>
      <c r="D136" s="7" t="s">
        <v>6</v>
      </c>
      <c r="E136" s="7" t="s">
        <v>294</v>
      </c>
      <c r="F136" s="148">
        <v>31883.4846</v>
      </c>
    </row>
    <row r="137" hidden="1">
      <c r="A137" s="23" t="s">
        <v>30</v>
      </c>
      <c r="B137" s="23" t="s">
        <v>376</v>
      </c>
      <c r="C137" s="7">
        <v>2013.0</v>
      </c>
      <c r="D137" s="7" t="s">
        <v>6</v>
      </c>
      <c r="E137" s="7" t="s">
        <v>294</v>
      </c>
      <c r="F137" s="147">
        <v>20115.0</v>
      </c>
    </row>
    <row r="138" hidden="1">
      <c r="A138" s="23" t="s">
        <v>30</v>
      </c>
      <c r="B138" s="23" t="s">
        <v>376</v>
      </c>
      <c r="C138" s="7">
        <v>2015.0</v>
      </c>
      <c r="D138" s="7" t="s">
        <v>6</v>
      </c>
      <c r="E138" s="7" t="s">
        <v>294</v>
      </c>
      <c r="F138" s="147">
        <v>16343.0</v>
      </c>
    </row>
    <row r="139" hidden="1">
      <c r="A139" s="23" t="s">
        <v>30</v>
      </c>
      <c r="B139" s="23" t="s">
        <v>376</v>
      </c>
      <c r="C139" s="7">
        <v>2017.0</v>
      </c>
      <c r="D139" s="7" t="s">
        <v>6</v>
      </c>
      <c r="E139" s="7" t="s">
        <v>294</v>
      </c>
      <c r="F139" s="147">
        <v>26861.0</v>
      </c>
    </row>
    <row r="140" hidden="1">
      <c r="A140" s="23" t="s">
        <v>30</v>
      </c>
      <c r="B140" s="23" t="s">
        <v>376</v>
      </c>
      <c r="C140" s="7">
        <v>2019.0</v>
      </c>
      <c r="D140" s="7" t="s">
        <v>6</v>
      </c>
      <c r="E140" s="7" t="s">
        <v>294</v>
      </c>
      <c r="F140" s="147">
        <v>18353.7793</v>
      </c>
    </row>
    <row r="141">
      <c r="A141" s="23" t="s">
        <v>30</v>
      </c>
      <c r="B141" s="23" t="s">
        <v>376</v>
      </c>
      <c r="C141" s="7">
        <v>2021.0</v>
      </c>
      <c r="D141" s="7" t="s">
        <v>6</v>
      </c>
      <c r="E141" s="7" t="s">
        <v>294</v>
      </c>
      <c r="F141" s="148">
        <v>25277.3383</v>
      </c>
    </row>
    <row r="142" hidden="1">
      <c r="A142" s="23" t="s">
        <v>31</v>
      </c>
      <c r="B142" s="23" t="s">
        <v>407</v>
      </c>
      <c r="C142" s="7">
        <v>2013.0</v>
      </c>
      <c r="D142" s="7" t="s">
        <v>6</v>
      </c>
      <c r="E142" s="7" t="s">
        <v>294</v>
      </c>
      <c r="F142" s="147">
        <v>11274.0</v>
      </c>
    </row>
    <row r="143" hidden="1">
      <c r="A143" s="23" t="s">
        <v>31</v>
      </c>
      <c r="B143" s="23" t="s">
        <v>407</v>
      </c>
      <c r="C143" s="7">
        <v>2015.0</v>
      </c>
      <c r="D143" s="7" t="s">
        <v>6</v>
      </c>
      <c r="E143" s="7" t="s">
        <v>294</v>
      </c>
      <c r="F143" s="147">
        <v>10441.0</v>
      </c>
    </row>
    <row r="144" hidden="1">
      <c r="A144" s="23" t="s">
        <v>31</v>
      </c>
      <c r="B144" s="23" t="s">
        <v>407</v>
      </c>
      <c r="C144" s="7">
        <v>2017.0</v>
      </c>
      <c r="D144" s="7" t="s">
        <v>6</v>
      </c>
      <c r="E144" s="7" t="s">
        <v>294</v>
      </c>
      <c r="F144" s="147">
        <v>17083.0</v>
      </c>
    </row>
    <row r="145" hidden="1">
      <c r="A145" s="23" t="s">
        <v>31</v>
      </c>
      <c r="B145" s="23" t="s">
        <v>407</v>
      </c>
      <c r="C145" s="7">
        <v>2019.0</v>
      </c>
      <c r="D145" s="7" t="s">
        <v>6</v>
      </c>
      <c r="E145" s="7" t="s">
        <v>294</v>
      </c>
      <c r="F145" s="147">
        <v>13218.2717</v>
      </c>
    </row>
    <row r="146">
      <c r="A146" s="23" t="s">
        <v>31</v>
      </c>
      <c r="B146" s="23" t="s">
        <v>407</v>
      </c>
      <c r="C146" s="7">
        <v>2021.0</v>
      </c>
      <c r="D146" s="7" t="s">
        <v>6</v>
      </c>
      <c r="E146" s="7" t="s">
        <v>294</v>
      </c>
      <c r="F146" s="148">
        <v>14570.5128</v>
      </c>
    </row>
    <row r="147" hidden="1">
      <c r="A147" s="23" t="s">
        <v>32</v>
      </c>
      <c r="B147" s="23" t="s">
        <v>381</v>
      </c>
      <c r="C147" s="7">
        <v>2013.0</v>
      </c>
      <c r="D147" s="7" t="s">
        <v>6</v>
      </c>
      <c r="E147" s="7" t="s">
        <v>294</v>
      </c>
      <c r="F147" s="147">
        <v>21718.0</v>
      </c>
    </row>
    <row r="148" hidden="1">
      <c r="A148" s="23" t="s">
        <v>32</v>
      </c>
      <c r="B148" s="23" t="s">
        <v>381</v>
      </c>
      <c r="C148" s="7">
        <v>2015.0</v>
      </c>
      <c r="D148" s="7" t="s">
        <v>6</v>
      </c>
      <c r="E148" s="7" t="s">
        <v>294</v>
      </c>
      <c r="F148" s="147">
        <v>28711.0</v>
      </c>
    </row>
    <row r="149" hidden="1">
      <c r="A149" s="23" t="s">
        <v>32</v>
      </c>
      <c r="B149" s="23" t="s">
        <v>381</v>
      </c>
      <c r="C149" s="7">
        <v>2017.0</v>
      </c>
      <c r="D149" s="7" t="s">
        <v>6</v>
      </c>
      <c r="E149" s="7" t="s">
        <v>294</v>
      </c>
      <c r="F149" s="147">
        <v>23364.0</v>
      </c>
    </row>
    <row r="150" hidden="1">
      <c r="A150" s="23" t="s">
        <v>32</v>
      </c>
      <c r="B150" s="23" t="s">
        <v>381</v>
      </c>
      <c r="C150" s="7">
        <v>2019.0</v>
      </c>
      <c r="D150" s="7" t="s">
        <v>6</v>
      </c>
      <c r="E150" s="7" t="s">
        <v>294</v>
      </c>
      <c r="F150" s="147">
        <v>19396.0243</v>
      </c>
    </row>
    <row r="151">
      <c r="A151" s="23" t="s">
        <v>32</v>
      </c>
      <c r="B151" s="23" t="s">
        <v>381</v>
      </c>
      <c r="C151" s="7">
        <v>2021.0</v>
      </c>
      <c r="D151" s="7" t="s">
        <v>6</v>
      </c>
      <c r="E151" s="7" t="s">
        <v>294</v>
      </c>
      <c r="F151" s="148">
        <v>30006.5315</v>
      </c>
    </row>
    <row r="152" hidden="1">
      <c r="A152" s="23" t="s">
        <v>33</v>
      </c>
      <c r="B152" s="23" t="s">
        <v>390</v>
      </c>
      <c r="C152" s="7">
        <v>2013.0</v>
      </c>
      <c r="D152" s="7" t="s">
        <v>6</v>
      </c>
      <c r="E152" s="7" t="s">
        <v>294</v>
      </c>
      <c r="F152" s="147">
        <v>14843.0</v>
      </c>
    </row>
    <row r="153" hidden="1">
      <c r="A153" s="23" t="s">
        <v>33</v>
      </c>
      <c r="B153" s="23" t="s">
        <v>390</v>
      </c>
      <c r="C153" s="7">
        <v>2015.0</v>
      </c>
      <c r="D153" s="7" t="s">
        <v>6</v>
      </c>
      <c r="E153" s="7" t="s">
        <v>294</v>
      </c>
      <c r="F153" s="147">
        <v>10461.0</v>
      </c>
    </row>
    <row r="154" hidden="1">
      <c r="A154" s="23" t="s">
        <v>33</v>
      </c>
      <c r="B154" s="23" t="s">
        <v>390</v>
      </c>
      <c r="C154" s="7">
        <v>2017.0</v>
      </c>
      <c r="D154" s="7" t="s">
        <v>6</v>
      </c>
      <c r="E154" s="7" t="s">
        <v>294</v>
      </c>
      <c r="F154" s="147">
        <v>14277.0</v>
      </c>
    </row>
    <row r="155" hidden="1">
      <c r="A155" s="23" t="s">
        <v>33</v>
      </c>
      <c r="B155" s="23" t="s">
        <v>390</v>
      </c>
      <c r="C155" s="7">
        <v>2019.0</v>
      </c>
      <c r="D155" s="7" t="s">
        <v>6</v>
      </c>
      <c r="E155" s="7" t="s">
        <v>294</v>
      </c>
      <c r="F155" s="147">
        <v>18421.8825</v>
      </c>
    </row>
    <row r="156">
      <c r="A156" s="23" t="s">
        <v>33</v>
      </c>
      <c r="B156" s="23" t="s">
        <v>390</v>
      </c>
      <c r="C156" s="7">
        <v>2021.0</v>
      </c>
      <c r="D156" s="7" t="s">
        <v>6</v>
      </c>
      <c r="E156" s="7" t="s">
        <v>294</v>
      </c>
      <c r="F156" s="148">
        <v>39296.2978</v>
      </c>
    </row>
    <row r="157" hidden="1">
      <c r="A157" s="23" t="s">
        <v>34</v>
      </c>
      <c r="B157" s="23" t="s">
        <v>398</v>
      </c>
      <c r="C157" s="7">
        <v>2013.0</v>
      </c>
      <c r="D157" s="7" t="s">
        <v>6</v>
      </c>
      <c r="E157" s="7" t="s">
        <v>294</v>
      </c>
      <c r="F157" s="147">
        <v>18505.0</v>
      </c>
    </row>
    <row r="158" hidden="1">
      <c r="A158" s="23" t="s">
        <v>34</v>
      </c>
      <c r="B158" s="23" t="s">
        <v>398</v>
      </c>
      <c r="C158" s="7">
        <v>2015.0</v>
      </c>
      <c r="D158" s="7" t="s">
        <v>6</v>
      </c>
      <c r="E158" s="7" t="s">
        <v>294</v>
      </c>
      <c r="F158" s="147">
        <v>21584.0</v>
      </c>
    </row>
    <row r="159" hidden="1">
      <c r="A159" s="23" t="s">
        <v>34</v>
      </c>
      <c r="B159" s="23" t="s">
        <v>398</v>
      </c>
      <c r="C159" s="7">
        <v>2017.0</v>
      </c>
      <c r="D159" s="7" t="s">
        <v>6</v>
      </c>
      <c r="E159" s="7" t="s">
        <v>294</v>
      </c>
      <c r="F159" s="147">
        <v>19158.0</v>
      </c>
    </row>
    <row r="160" hidden="1">
      <c r="A160" s="23" t="s">
        <v>34</v>
      </c>
      <c r="B160" s="23" t="s">
        <v>398</v>
      </c>
      <c r="C160" s="7">
        <v>2019.0</v>
      </c>
      <c r="D160" s="7" t="s">
        <v>6</v>
      </c>
      <c r="E160" s="7" t="s">
        <v>294</v>
      </c>
      <c r="F160" s="147">
        <v>23083.0153</v>
      </c>
    </row>
    <row r="161">
      <c r="A161" s="23" t="s">
        <v>34</v>
      </c>
      <c r="B161" s="23" t="s">
        <v>398</v>
      </c>
      <c r="C161" s="7">
        <v>2021.0</v>
      </c>
      <c r="D161" s="7" t="s">
        <v>6</v>
      </c>
      <c r="E161" s="7" t="s">
        <v>294</v>
      </c>
      <c r="F161" s="148">
        <v>19495.2551</v>
      </c>
    </row>
    <row r="162" hidden="1">
      <c r="A162" s="23" t="s">
        <v>35</v>
      </c>
      <c r="B162" s="23" t="s">
        <v>399</v>
      </c>
      <c r="C162" s="7">
        <v>2013.0</v>
      </c>
      <c r="D162" s="7" t="s">
        <v>6</v>
      </c>
      <c r="E162" s="7" t="s">
        <v>294</v>
      </c>
      <c r="F162" s="147">
        <v>26729.0</v>
      </c>
    </row>
    <row r="163" hidden="1">
      <c r="A163" s="23" t="s">
        <v>35</v>
      </c>
      <c r="B163" s="23" t="s">
        <v>399</v>
      </c>
      <c r="C163" s="7">
        <v>2015.0</v>
      </c>
      <c r="D163" s="7" t="s">
        <v>6</v>
      </c>
      <c r="E163" s="7" t="s">
        <v>294</v>
      </c>
      <c r="F163" s="147">
        <v>13252.0</v>
      </c>
    </row>
    <row r="164" hidden="1">
      <c r="A164" s="23" t="s">
        <v>35</v>
      </c>
      <c r="B164" s="23" t="s">
        <v>399</v>
      </c>
      <c r="C164" s="7">
        <v>2017.0</v>
      </c>
      <c r="D164" s="7" t="s">
        <v>6</v>
      </c>
      <c r="E164" s="7" t="s">
        <v>294</v>
      </c>
      <c r="F164" s="147">
        <v>14721.0</v>
      </c>
    </row>
    <row r="165" hidden="1">
      <c r="A165" s="23" t="s">
        <v>35</v>
      </c>
      <c r="B165" s="23" t="s">
        <v>399</v>
      </c>
      <c r="C165" s="7">
        <v>2019.0</v>
      </c>
      <c r="D165" s="7" t="s">
        <v>6</v>
      </c>
      <c r="E165" s="7" t="s">
        <v>294</v>
      </c>
      <c r="F165" s="147">
        <v>9693.24428</v>
      </c>
    </row>
    <row r="166">
      <c r="A166" s="23" t="s">
        <v>35</v>
      </c>
      <c r="B166" s="23" t="s">
        <v>399</v>
      </c>
      <c r="C166" s="7">
        <v>2021.0</v>
      </c>
      <c r="D166" s="7" t="s">
        <v>6</v>
      </c>
      <c r="E166" s="7" t="s">
        <v>294</v>
      </c>
      <c r="F166" s="148">
        <v>12218.554</v>
      </c>
    </row>
  </sheetData>
  <autoFilter ref="$A$1:$F$166">
    <filterColumn colId="2">
      <filters>
        <filter val="2021"/>
      </filters>
    </filterColumn>
    <sortState ref="A1:F166">
      <sortCondition ref="A1:A166"/>
    </sortState>
  </autoFilter>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2005.0</v>
      </c>
      <c r="D2" s="9" t="s">
        <v>6</v>
      </c>
      <c r="E2" s="9" t="s">
        <v>297</v>
      </c>
      <c r="F2" s="7">
        <v>54.0</v>
      </c>
      <c r="G2" s="151"/>
    </row>
    <row r="3">
      <c r="A3" s="49" t="s">
        <v>4</v>
      </c>
      <c r="B3" s="23" t="s">
        <v>378</v>
      </c>
      <c r="C3" s="7">
        <v>2005.0</v>
      </c>
      <c r="D3" s="9" t="s">
        <v>6</v>
      </c>
      <c r="E3" s="9" t="s">
        <v>297</v>
      </c>
      <c r="F3" s="148">
        <v>43.4</v>
      </c>
      <c r="G3" s="151"/>
    </row>
    <row r="4">
      <c r="A4" s="23" t="s">
        <v>5</v>
      </c>
      <c r="B4" s="23" t="s">
        <v>384</v>
      </c>
      <c r="C4" s="7">
        <v>2005.0</v>
      </c>
      <c r="D4" s="7" t="s">
        <v>6</v>
      </c>
      <c r="E4" s="7" t="s">
        <v>297</v>
      </c>
      <c r="F4" s="148">
        <v>39.7</v>
      </c>
      <c r="G4" s="151"/>
    </row>
    <row r="5">
      <c r="A5" s="23" t="s">
        <v>6</v>
      </c>
      <c r="B5" s="23" t="s">
        <v>394</v>
      </c>
      <c r="C5" s="7">
        <v>2005.0</v>
      </c>
      <c r="D5" s="7" t="s">
        <v>6</v>
      </c>
      <c r="E5" s="7" t="s">
        <v>297</v>
      </c>
      <c r="F5" s="148">
        <v>38.1</v>
      </c>
      <c r="G5" s="151"/>
    </row>
    <row r="6">
      <c r="A6" s="23" t="s">
        <v>7</v>
      </c>
      <c r="B6" s="23" t="s">
        <v>385</v>
      </c>
      <c r="C6" s="7">
        <v>2005.0</v>
      </c>
      <c r="D6" s="7" t="s">
        <v>6</v>
      </c>
      <c r="E6" s="7" t="s">
        <v>297</v>
      </c>
      <c r="F6" s="148">
        <v>51.4</v>
      </c>
      <c r="G6" s="151"/>
    </row>
    <row r="7">
      <c r="A7" s="23" t="s">
        <v>8</v>
      </c>
      <c r="B7" s="23" t="s">
        <v>405</v>
      </c>
      <c r="C7" s="7">
        <v>2005.0</v>
      </c>
      <c r="D7" s="7" t="s">
        <v>6</v>
      </c>
      <c r="E7" s="7" t="s">
        <v>297</v>
      </c>
      <c r="F7" s="148">
        <v>37.8</v>
      </c>
      <c r="G7" s="151"/>
    </row>
    <row r="8">
      <c r="A8" s="23" t="s">
        <v>9</v>
      </c>
      <c r="B8" s="23" t="s">
        <v>397</v>
      </c>
      <c r="C8" s="7">
        <v>2005.0</v>
      </c>
      <c r="D8" s="7" t="s">
        <v>6</v>
      </c>
      <c r="E8" s="7" t="s">
        <v>297</v>
      </c>
      <c r="F8" s="148">
        <v>48.4</v>
      </c>
      <c r="G8" s="151"/>
    </row>
    <row r="9">
      <c r="A9" s="23" t="s">
        <v>10</v>
      </c>
      <c r="B9" s="23" t="s">
        <v>388</v>
      </c>
      <c r="C9" s="7">
        <v>2005.0</v>
      </c>
      <c r="D9" s="7" t="s">
        <v>6</v>
      </c>
      <c r="E9" s="7" t="s">
        <v>297</v>
      </c>
      <c r="F9" s="148">
        <v>69.9</v>
      </c>
      <c r="G9" s="151"/>
    </row>
    <row r="10">
      <c r="A10" s="23" t="s">
        <v>11</v>
      </c>
      <c r="B10" s="23" t="s">
        <v>402</v>
      </c>
      <c r="C10" s="7">
        <v>2005.0</v>
      </c>
      <c r="D10" s="7" t="s">
        <v>6</v>
      </c>
      <c r="E10" s="7" t="s">
        <v>297</v>
      </c>
      <c r="F10" s="148">
        <v>35.6</v>
      </c>
      <c r="G10" s="151"/>
    </row>
    <row r="11">
      <c r="A11" s="23" t="s">
        <v>12</v>
      </c>
      <c r="B11" s="23" t="s">
        <v>401</v>
      </c>
      <c r="C11" s="7">
        <v>2005.0</v>
      </c>
      <c r="D11" s="7" t="s">
        <v>6</v>
      </c>
      <c r="E11" s="7" t="s">
        <v>297</v>
      </c>
      <c r="F11" s="148">
        <v>50.3</v>
      </c>
      <c r="G11" s="151"/>
    </row>
    <row r="12">
      <c r="A12" s="23" t="s">
        <v>13</v>
      </c>
      <c r="B12" s="23" t="s">
        <v>403</v>
      </c>
      <c r="C12" s="7">
        <v>2005.0</v>
      </c>
      <c r="D12" s="7" t="s">
        <v>6</v>
      </c>
      <c r="E12" s="7" t="s">
        <v>297</v>
      </c>
      <c r="F12" s="148">
        <v>45.7</v>
      </c>
      <c r="G12" s="151"/>
    </row>
    <row r="13">
      <c r="A13" s="23" t="s">
        <v>14</v>
      </c>
      <c r="B13" s="23" t="s">
        <v>395</v>
      </c>
      <c r="C13" s="7">
        <v>2005.0</v>
      </c>
      <c r="D13" s="7" t="s">
        <v>6</v>
      </c>
      <c r="E13" s="7" t="s">
        <v>297</v>
      </c>
      <c r="F13" s="148">
        <v>56.8</v>
      </c>
      <c r="G13" s="151"/>
    </row>
    <row r="14">
      <c r="A14" s="23" t="s">
        <v>15</v>
      </c>
      <c r="B14" s="23" t="s">
        <v>377</v>
      </c>
      <c r="C14" s="7">
        <v>2005.0</v>
      </c>
      <c r="D14" s="7" t="s">
        <v>6</v>
      </c>
      <c r="E14" s="7" t="s">
        <v>297</v>
      </c>
      <c r="F14" s="148">
        <v>67.8</v>
      </c>
      <c r="G14" s="151"/>
    </row>
    <row r="15">
      <c r="A15" s="23" t="s">
        <v>16</v>
      </c>
      <c r="B15" s="23" t="s">
        <v>382</v>
      </c>
      <c r="C15" s="7">
        <v>2005.0</v>
      </c>
      <c r="D15" s="7" t="s">
        <v>6</v>
      </c>
      <c r="E15" s="7" t="s">
        <v>297</v>
      </c>
      <c r="F15" s="148">
        <v>68.1</v>
      </c>
      <c r="G15" s="151"/>
    </row>
    <row r="16">
      <c r="A16" s="23" t="s">
        <v>17</v>
      </c>
      <c r="B16" s="23" t="s">
        <v>404</v>
      </c>
      <c r="C16" s="7">
        <v>2005.0</v>
      </c>
      <c r="D16" s="7" t="s">
        <v>6</v>
      </c>
      <c r="E16" s="7" t="s">
        <v>297</v>
      </c>
      <c r="F16" s="148">
        <v>54.1</v>
      </c>
      <c r="G16" s="151"/>
    </row>
    <row r="17">
      <c r="A17" s="23" t="s">
        <v>18</v>
      </c>
      <c r="B17" s="23" t="s">
        <v>383</v>
      </c>
      <c r="C17" s="7">
        <v>2005.0</v>
      </c>
      <c r="D17" s="7" t="s">
        <v>6</v>
      </c>
      <c r="E17" s="7" t="s">
        <v>297</v>
      </c>
      <c r="F17" s="148">
        <v>57.7</v>
      </c>
      <c r="G17" s="151"/>
    </row>
    <row r="18">
      <c r="A18" s="23" t="s">
        <v>19</v>
      </c>
      <c r="B18" s="23" t="s">
        <v>380</v>
      </c>
      <c r="C18" s="7">
        <v>2005.0</v>
      </c>
      <c r="D18" s="7" t="s">
        <v>6</v>
      </c>
      <c r="E18" s="7" t="s">
        <v>297</v>
      </c>
      <c r="F18" s="148">
        <v>66.3</v>
      </c>
      <c r="G18" s="151"/>
    </row>
    <row r="19">
      <c r="A19" s="23" t="s">
        <v>20</v>
      </c>
      <c r="B19" s="23" t="s">
        <v>387</v>
      </c>
      <c r="C19" s="7">
        <v>2005.0</v>
      </c>
      <c r="D19" s="7" t="s">
        <v>6</v>
      </c>
      <c r="E19" s="7" t="s">
        <v>297</v>
      </c>
      <c r="F19" s="148">
        <v>65.6</v>
      </c>
      <c r="G19" s="151"/>
    </row>
    <row r="20">
      <c r="A20" s="23" t="s">
        <v>21</v>
      </c>
      <c r="B20" s="23" t="s">
        <v>393</v>
      </c>
      <c r="C20" s="7">
        <v>2005.0</v>
      </c>
      <c r="D20" s="7" t="s">
        <v>6</v>
      </c>
      <c r="E20" s="7" t="s">
        <v>297</v>
      </c>
      <c r="F20" s="148">
        <v>57.1</v>
      </c>
      <c r="G20" s="151"/>
    </row>
    <row r="21">
      <c r="A21" s="23" t="s">
        <v>22</v>
      </c>
      <c r="B21" s="23" t="s">
        <v>408</v>
      </c>
      <c r="C21" s="7">
        <v>2005.0</v>
      </c>
      <c r="D21" s="7" t="s">
        <v>6</v>
      </c>
      <c r="E21" s="7" t="s">
        <v>297</v>
      </c>
      <c r="F21" s="148">
        <v>38.9</v>
      </c>
      <c r="G21" s="151"/>
    </row>
    <row r="22">
      <c r="A22" s="23" t="s">
        <v>23</v>
      </c>
      <c r="B22" s="23" t="s">
        <v>379</v>
      </c>
      <c r="C22" s="7">
        <v>2005.0</v>
      </c>
      <c r="D22" s="7" t="s">
        <v>6</v>
      </c>
      <c r="E22" s="7" t="s">
        <v>297</v>
      </c>
      <c r="F22" s="148">
        <v>73.9</v>
      </c>
      <c r="G22" s="151"/>
    </row>
    <row r="23">
      <c r="A23" s="23" t="s">
        <v>24</v>
      </c>
      <c r="B23" s="23" t="s">
        <v>386</v>
      </c>
      <c r="C23" s="7">
        <v>2005.0</v>
      </c>
      <c r="D23" s="7" t="s">
        <v>6</v>
      </c>
      <c r="E23" s="7" t="s">
        <v>297</v>
      </c>
      <c r="F23" s="148">
        <v>66.2</v>
      </c>
      <c r="G23" s="151"/>
    </row>
    <row r="24">
      <c r="A24" s="23" t="s">
        <v>25</v>
      </c>
      <c r="B24" s="23" t="s">
        <v>406</v>
      </c>
      <c r="C24" s="7">
        <v>2005.0</v>
      </c>
      <c r="D24" s="7" t="s">
        <v>6</v>
      </c>
      <c r="E24" s="7" t="s">
        <v>297</v>
      </c>
      <c r="F24" s="148">
        <v>46.5</v>
      </c>
      <c r="G24" s="151"/>
    </row>
    <row r="25">
      <c r="A25" s="23" t="s">
        <v>26</v>
      </c>
      <c r="B25" s="23" t="s">
        <v>392</v>
      </c>
      <c r="C25" s="7">
        <v>2005.0</v>
      </c>
      <c r="D25" s="7" t="s">
        <v>6</v>
      </c>
      <c r="E25" s="7" t="s">
        <v>297</v>
      </c>
      <c r="F25" s="148">
        <v>47.2</v>
      </c>
      <c r="G25" s="151"/>
    </row>
    <row r="26">
      <c r="A26" s="23" t="s">
        <v>27</v>
      </c>
      <c r="B26" s="23" t="s">
        <v>389</v>
      </c>
      <c r="C26" s="7">
        <v>2005.0</v>
      </c>
      <c r="D26" s="7" t="s">
        <v>6</v>
      </c>
      <c r="E26" s="7" t="s">
        <v>297</v>
      </c>
      <c r="F26" s="148">
        <v>52.3</v>
      </c>
      <c r="G26" s="151"/>
    </row>
    <row r="27">
      <c r="A27" s="23" t="s">
        <v>28</v>
      </c>
      <c r="B27" s="23" t="s">
        <v>391</v>
      </c>
      <c r="C27" s="7">
        <v>2005.0</v>
      </c>
      <c r="D27" s="7" t="s">
        <v>6</v>
      </c>
      <c r="E27" s="7" t="s">
        <v>297</v>
      </c>
      <c r="F27" s="148">
        <v>49.7</v>
      </c>
      <c r="G27" s="151"/>
    </row>
    <row r="28">
      <c r="A28" s="23" t="s">
        <v>29</v>
      </c>
      <c r="B28" s="23" t="s">
        <v>396</v>
      </c>
      <c r="C28" s="7">
        <v>2005.0</v>
      </c>
      <c r="D28" s="7" t="s">
        <v>6</v>
      </c>
      <c r="E28" s="7" t="s">
        <v>297</v>
      </c>
      <c r="F28" s="148">
        <v>43.7</v>
      </c>
      <c r="G28" s="151"/>
    </row>
    <row r="29">
      <c r="A29" s="23" t="s">
        <v>30</v>
      </c>
      <c r="B29" s="23" t="s">
        <v>376</v>
      </c>
      <c r="C29" s="7">
        <v>2005.0</v>
      </c>
      <c r="D29" s="7" t="s">
        <v>6</v>
      </c>
      <c r="E29" s="7" t="s">
        <v>297</v>
      </c>
      <c r="F29" s="148">
        <v>54.8</v>
      </c>
      <c r="G29" s="151"/>
    </row>
    <row r="30">
      <c r="A30" s="23" t="s">
        <v>31</v>
      </c>
      <c r="B30" s="23" t="s">
        <v>407</v>
      </c>
      <c r="C30" s="7">
        <v>2005.0</v>
      </c>
      <c r="D30" s="7" t="s">
        <v>6</v>
      </c>
      <c r="E30" s="7" t="s">
        <v>297</v>
      </c>
      <c r="F30" s="148">
        <v>41.5</v>
      </c>
      <c r="G30" s="151"/>
    </row>
    <row r="31">
      <c r="A31" s="23" t="s">
        <v>32</v>
      </c>
      <c r="B31" s="23" t="s">
        <v>381</v>
      </c>
      <c r="C31" s="7">
        <v>2005.0</v>
      </c>
      <c r="D31" s="7" t="s">
        <v>6</v>
      </c>
      <c r="E31" s="7" t="s">
        <v>297</v>
      </c>
      <c r="F31" s="148">
        <v>67.0</v>
      </c>
      <c r="G31" s="151"/>
    </row>
    <row r="32">
      <c r="A32" s="23" t="s">
        <v>33</v>
      </c>
      <c r="B32" s="23" t="s">
        <v>390</v>
      </c>
      <c r="C32" s="7">
        <v>2005.0</v>
      </c>
      <c r="D32" s="7" t="s">
        <v>6</v>
      </c>
      <c r="E32" s="7" t="s">
        <v>297</v>
      </c>
      <c r="F32" s="148">
        <v>59.5</v>
      </c>
      <c r="G32" s="151"/>
    </row>
    <row r="33">
      <c r="A33" s="23" t="s">
        <v>34</v>
      </c>
      <c r="B33" s="23" t="s">
        <v>398</v>
      </c>
      <c r="C33" s="7">
        <v>2005.0</v>
      </c>
      <c r="D33" s="7" t="s">
        <v>6</v>
      </c>
      <c r="E33" s="7" t="s">
        <v>297</v>
      </c>
      <c r="F33" s="148">
        <v>57.6</v>
      </c>
      <c r="G33" s="151"/>
    </row>
    <row r="34">
      <c r="A34" s="23" t="s">
        <v>35</v>
      </c>
      <c r="B34" s="23" t="s">
        <v>399</v>
      </c>
      <c r="C34" s="7">
        <v>2005.0</v>
      </c>
      <c r="D34" s="7" t="s">
        <v>6</v>
      </c>
      <c r="E34" s="9" t="s">
        <v>297</v>
      </c>
      <c r="F34" s="148">
        <v>53.7</v>
      </c>
    </row>
    <row r="35">
      <c r="A35" s="49" t="s">
        <v>3</v>
      </c>
      <c r="B35" s="23" t="s">
        <v>400</v>
      </c>
      <c r="C35" s="7">
        <v>2006.0</v>
      </c>
      <c r="D35" s="9" t="s">
        <v>6</v>
      </c>
      <c r="E35" s="9" t="s">
        <v>297</v>
      </c>
      <c r="F35" s="7">
        <v>52.6</v>
      </c>
    </row>
    <row r="36">
      <c r="A36" s="49" t="s">
        <v>4</v>
      </c>
      <c r="B36" s="23" t="s">
        <v>378</v>
      </c>
      <c r="C36" s="7">
        <v>2006.0</v>
      </c>
      <c r="D36" s="9" t="s">
        <v>6</v>
      </c>
      <c r="E36" s="9" t="s">
        <v>297</v>
      </c>
      <c r="F36" s="152">
        <v>43.4</v>
      </c>
      <c r="G36" s="152"/>
    </row>
    <row r="37">
      <c r="A37" s="23" t="s">
        <v>5</v>
      </c>
      <c r="B37" s="23" t="s">
        <v>384</v>
      </c>
      <c r="C37" s="7">
        <v>2006.0</v>
      </c>
      <c r="D37" s="7" t="s">
        <v>6</v>
      </c>
      <c r="E37" s="7" t="s">
        <v>297</v>
      </c>
      <c r="F37" s="152">
        <v>38.0</v>
      </c>
      <c r="G37" s="152"/>
    </row>
    <row r="38">
      <c r="A38" s="23" t="s">
        <v>6</v>
      </c>
      <c r="B38" s="23" t="s">
        <v>394</v>
      </c>
      <c r="C38" s="7">
        <v>2006.0</v>
      </c>
      <c r="D38" s="7" t="s">
        <v>6</v>
      </c>
      <c r="E38" s="7" t="s">
        <v>297</v>
      </c>
      <c r="F38" s="152">
        <v>34.3</v>
      </c>
      <c r="G38" s="152"/>
    </row>
    <row r="39">
      <c r="A39" s="23" t="s">
        <v>7</v>
      </c>
      <c r="B39" s="23" t="s">
        <v>385</v>
      </c>
      <c r="C39" s="7">
        <v>2006.0</v>
      </c>
      <c r="D39" s="7" t="s">
        <v>6</v>
      </c>
      <c r="E39" s="7" t="s">
        <v>297</v>
      </c>
      <c r="F39" s="152">
        <v>52.0</v>
      </c>
      <c r="G39" s="152"/>
    </row>
    <row r="40">
      <c r="A40" s="23" t="s">
        <v>8</v>
      </c>
      <c r="B40" s="23" t="s">
        <v>405</v>
      </c>
      <c r="C40" s="7">
        <v>2006.0</v>
      </c>
      <c r="D40" s="7" t="s">
        <v>6</v>
      </c>
      <c r="E40" s="7" t="s">
        <v>297</v>
      </c>
      <c r="F40" s="152">
        <v>36.7</v>
      </c>
      <c r="G40" s="152"/>
    </row>
    <row r="41">
      <c r="A41" s="23" t="s">
        <v>9</v>
      </c>
      <c r="B41" s="23" t="s">
        <v>397</v>
      </c>
      <c r="C41" s="7">
        <v>2006.0</v>
      </c>
      <c r="D41" s="7" t="s">
        <v>6</v>
      </c>
      <c r="E41" s="7" t="s">
        <v>297</v>
      </c>
      <c r="F41" s="152">
        <v>47.0</v>
      </c>
      <c r="G41" s="152"/>
    </row>
    <row r="42">
      <c r="A42" s="23" t="s">
        <v>10</v>
      </c>
      <c r="B42" s="23" t="s">
        <v>388</v>
      </c>
      <c r="C42" s="7">
        <v>2006.0</v>
      </c>
      <c r="D42" s="7" t="s">
        <v>6</v>
      </c>
      <c r="E42" s="7" t="s">
        <v>297</v>
      </c>
      <c r="F42" s="152">
        <v>67.2</v>
      </c>
      <c r="G42" s="152"/>
    </row>
    <row r="43">
      <c r="A43" s="23" t="s">
        <v>11</v>
      </c>
      <c r="B43" s="23" t="s">
        <v>402</v>
      </c>
      <c r="C43" s="7">
        <v>2006.0</v>
      </c>
      <c r="D43" s="7" t="s">
        <v>6</v>
      </c>
      <c r="E43" s="7" t="s">
        <v>297</v>
      </c>
      <c r="F43" s="152">
        <v>36.3</v>
      </c>
      <c r="G43" s="152"/>
    </row>
    <row r="44">
      <c r="A44" s="23" t="s">
        <v>12</v>
      </c>
      <c r="B44" s="23" t="s">
        <v>401</v>
      </c>
      <c r="C44" s="7">
        <v>2006.0</v>
      </c>
      <c r="D44" s="7" t="s">
        <v>6</v>
      </c>
      <c r="E44" s="7" t="s">
        <v>297</v>
      </c>
      <c r="F44" s="152">
        <v>49.1</v>
      </c>
      <c r="G44" s="152"/>
    </row>
    <row r="45">
      <c r="A45" s="23" t="s">
        <v>13</v>
      </c>
      <c r="B45" s="23" t="s">
        <v>403</v>
      </c>
      <c r="C45" s="7">
        <v>2006.0</v>
      </c>
      <c r="D45" s="7" t="s">
        <v>6</v>
      </c>
      <c r="E45" s="7" t="s">
        <v>297</v>
      </c>
      <c r="F45" s="152">
        <v>47.0</v>
      </c>
      <c r="G45" s="152"/>
    </row>
    <row r="46">
      <c r="A46" s="23" t="s">
        <v>14</v>
      </c>
      <c r="B46" s="23" t="s">
        <v>395</v>
      </c>
      <c r="C46" s="7">
        <v>2006.0</v>
      </c>
      <c r="D46" s="7" t="s">
        <v>6</v>
      </c>
      <c r="E46" s="7" t="s">
        <v>297</v>
      </c>
      <c r="F46" s="152">
        <v>54.3</v>
      </c>
      <c r="G46" s="152"/>
    </row>
    <row r="47">
      <c r="A47" s="23" t="s">
        <v>15</v>
      </c>
      <c r="B47" s="23" t="s">
        <v>377</v>
      </c>
      <c r="C47" s="7">
        <v>2006.0</v>
      </c>
      <c r="D47" s="7" t="s">
        <v>6</v>
      </c>
      <c r="E47" s="7" t="s">
        <v>297</v>
      </c>
      <c r="F47" s="152">
        <v>67.4</v>
      </c>
      <c r="G47" s="152"/>
    </row>
    <row r="48">
      <c r="A48" s="23" t="s">
        <v>16</v>
      </c>
      <c r="B48" s="23" t="s">
        <v>382</v>
      </c>
      <c r="C48" s="7">
        <v>2006.0</v>
      </c>
      <c r="D48" s="7" t="s">
        <v>6</v>
      </c>
      <c r="E48" s="7" t="s">
        <v>297</v>
      </c>
      <c r="F48" s="152">
        <v>65.9</v>
      </c>
      <c r="G48" s="152"/>
    </row>
    <row r="49">
      <c r="A49" s="23" t="s">
        <v>17</v>
      </c>
      <c r="B49" s="23" t="s">
        <v>404</v>
      </c>
      <c r="C49" s="7">
        <v>2006.0</v>
      </c>
      <c r="D49" s="7" t="s">
        <v>6</v>
      </c>
      <c r="E49" s="7" t="s">
        <v>297</v>
      </c>
      <c r="F49" s="152">
        <v>52.6</v>
      </c>
      <c r="G49" s="152"/>
    </row>
    <row r="50">
      <c r="A50" s="23" t="s">
        <v>18</v>
      </c>
      <c r="B50" s="23" t="s">
        <v>383</v>
      </c>
      <c r="C50" s="7">
        <v>2006.0</v>
      </c>
      <c r="D50" s="7" t="s">
        <v>6</v>
      </c>
      <c r="E50" s="7" t="s">
        <v>297</v>
      </c>
      <c r="F50" s="152">
        <v>55.2</v>
      </c>
      <c r="G50" s="152"/>
    </row>
    <row r="51">
      <c r="A51" s="23" t="s">
        <v>19</v>
      </c>
      <c r="B51" s="23" t="s">
        <v>380</v>
      </c>
      <c r="C51" s="7">
        <v>2006.0</v>
      </c>
      <c r="D51" s="7" t="s">
        <v>6</v>
      </c>
      <c r="E51" s="7" t="s">
        <v>297</v>
      </c>
      <c r="F51" s="152">
        <v>64.5</v>
      </c>
      <c r="G51" s="152"/>
    </row>
    <row r="52">
      <c r="A52" s="23" t="s">
        <v>20</v>
      </c>
      <c r="B52" s="23" t="s">
        <v>387</v>
      </c>
      <c r="C52" s="7">
        <v>2006.0</v>
      </c>
      <c r="D52" s="7" t="s">
        <v>6</v>
      </c>
      <c r="E52" s="7" t="s">
        <v>297</v>
      </c>
      <c r="F52" s="152">
        <v>62.2</v>
      </c>
      <c r="G52" s="152"/>
    </row>
    <row r="53">
      <c r="A53" s="23" t="s">
        <v>21</v>
      </c>
      <c r="B53" s="23" t="s">
        <v>393</v>
      </c>
      <c r="C53" s="7">
        <v>2006.0</v>
      </c>
      <c r="D53" s="7" t="s">
        <v>6</v>
      </c>
      <c r="E53" s="7" t="s">
        <v>297</v>
      </c>
      <c r="F53" s="152">
        <v>52.5</v>
      </c>
      <c r="G53" s="152"/>
    </row>
    <row r="54">
      <c r="A54" s="23" t="s">
        <v>22</v>
      </c>
      <c r="B54" s="23" t="s">
        <v>408</v>
      </c>
      <c r="C54" s="7">
        <v>2006.0</v>
      </c>
      <c r="D54" s="7" t="s">
        <v>6</v>
      </c>
      <c r="E54" s="7" t="s">
        <v>297</v>
      </c>
      <c r="F54" s="152">
        <v>39.0</v>
      </c>
      <c r="G54" s="152"/>
    </row>
    <row r="55">
      <c r="A55" s="23" t="s">
        <v>23</v>
      </c>
      <c r="B55" s="23" t="s">
        <v>379</v>
      </c>
      <c r="C55" s="7">
        <v>2006.0</v>
      </c>
      <c r="D55" s="7" t="s">
        <v>6</v>
      </c>
      <c r="E55" s="7" t="s">
        <v>297</v>
      </c>
      <c r="F55" s="152">
        <v>70.4</v>
      </c>
      <c r="G55" s="152"/>
    </row>
    <row r="56">
      <c r="A56" s="23" t="s">
        <v>24</v>
      </c>
      <c r="B56" s="23" t="s">
        <v>386</v>
      </c>
      <c r="C56" s="7">
        <v>2006.0</v>
      </c>
      <c r="D56" s="7" t="s">
        <v>6</v>
      </c>
      <c r="E56" s="7" t="s">
        <v>297</v>
      </c>
      <c r="F56" s="152">
        <v>68.9</v>
      </c>
      <c r="G56" s="152"/>
    </row>
    <row r="57">
      <c r="A57" s="23" t="s">
        <v>25</v>
      </c>
      <c r="B57" s="23" t="s">
        <v>406</v>
      </c>
      <c r="C57" s="7">
        <v>2006.0</v>
      </c>
      <c r="D57" s="7" t="s">
        <v>6</v>
      </c>
      <c r="E57" s="7" t="s">
        <v>297</v>
      </c>
      <c r="F57" s="152">
        <v>44.4</v>
      </c>
      <c r="G57" s="152"/>
    </row>
    <row r="58">
      <c r="A58" s="23" t="s">
        <v>26</v>
      </c>
      <c r="B58" s="23" t="s">
        <v>392</v>
      </c>
      <c r="C58" s="7">
        <v>2006.0</v>
      </c>
      <c r="D58" s="7" t="s">
        <v>6</v>
      </c>
      <c r="E58" s="7" t="s">
        <v>297</v>
      </c>
      <c r="F58" s="152">
        <v>47.8</v>
      </c>
      <c r="G58" s="152"/>
    </row>
    <row r="59">
      <c r="A59" s="23" t="s">
        <v>27</v>
      </c>
      <c r="B59" s="23" t="s">
        <v>389</v>
      </c>
      <c r="C59" s="7">
        <v>2006.0</v>
      </c>
      <c r="D59" s="7" t="s">
        <v>6</v>
      </c>
      <c r="E59" s="7" t="s">
        <v>297</v>
      </c>
      <c r="F59" s="152">
        <v>52.3</v>
      </c>
      <c r="G59" s="152"/>
    </row>
    <row r="60">
      <c r="A60" s="23" t="s">
        <v>28</v>
      </c>
      <c r="B60" s="23" t="s">
        <v>391</v>
      </c>
      <c r="C60" s="7">
        <v>2006.0</v>
      </c>
      <c r="D60" s="7" t="s">
        <v>6</v>
      </c>
      <c r="E60" s="7" t="s">
        <v>297</v>
      </c>
      <c r="F60" s="152">
        <v>47.4</v>
      </c>
      <c r="G60" s="152"/>
    </row>
    <row r="61">
      <c r="A61" s="23" t="s">
        <v>29</v>
      </c>
      <c r="B61" s="23" t="s">
        <v>396</v>
      </c>
      <c r="C61" s="7">
        <v>2006.0</v>
      </c>
      <c r="D61" s="7" t="s">
        <v>6</v>
      </c>
      <c r="E61" s="7" t="s">
        <v>297</v>
      </c>
      <c r="F61" s="152">
        <v>40.4</v>
      </c>
      <c r="G61" s="152"/>
    </row>
    <row r="62">
      <c r="A62" s="23" t="s">
        <v>30</v>
      </c>
      <c r="B62" s="23" t="s">
        <v>376</v>
      </c>
      <c r="C62" s="7">
        <v>2006.0</v>
      </c>
      <c r="D62" s="7" t="s">
        <v>6</v>
      </c>
      <c r="E62" s="7" t="s">
        <v>297</v>
      </c>
      <c r="F62" s="152">
        <v>52.8</v>
      </c>
      <c r="G62" s="152"/>
    </row>
    <row r="63">
      <c r="A63" s="23" t="s">
        <v>31</v>
      </c>
      <c r="B63" s="23" t="s">
        <v>407</v>
      </c>
      <c r="C63" s="7">
        <v>2006.0</v>
      </c>
      <c r="D63" s="7" t="s">
        <v>6</v>
      </c>
      <c r="E63" s="7" t="s">
        <v>297</v>
      </c>
      <c r="F63" s="152">
        <v>41.0</v>
      </c>
      <c r="G63" s="152"/>
    </row>
    <row r="64">
      <c r="A64" s="23" t="s">
        <v>32</v>
      </c>
      <c r="B64" s="23" t="s">
        <v>381</v>
      </c>
      <c r="C64" s="7">
        <v>2006.0</v>
      </c>
      <c r="D64" s="7" t="s">
        <v>6</v>
      </c>
      <c r="E64" s="7" t="s">
        <v>297</v>
      </c>
      <c r="F64" s="152">
        <v>65.5</v>
      </c>
      <c r="G64" s="152"/>
    </row>
    <row r="65">
      <c r="A65" s="23" t="s">
        <v>33</v>
      </c>
      <c r="B65" s="23" t="s">
        <v>390</v>
      </c>
      <c r="C65" s="7">
        <v>2006.0</v>
      </c>
      <c r="D65" s="7" t="s">
        <v>6</v>
      </c>
      <c r="E65" s="7" t="s">
        <v>297</v>
      </c>
      <c r="F65" s="152">
        <v>57.9</v>
      </c>
      <c r="G65" s="152"/>
    </row>
    <row r="66">
      <c r="A66" s="23" t="s">
        <v>34</v>
      </c>
      <c r="B66" s="23" t="s">
        <v>398</v>
      </c>
      <c r="C66" s="7">
        <v>2006.0</v>
      </c>
      <c r="D66" s="7" t="s">
        <v>6</v>
      </c>
      <c r="E66" s="7" t="s">
        <v>297</v>
      </c>
      <c r="F66" s="152">
        <v>58.7</v>
      </c>
      <c r="G66" s="152"/>
    </row>
    <row r="67">
      <c r="A67" s="23" t="s">
        <v>35</v>
      </c>
      <c r="B67" s="23" t="s">
        <v>399</v>
      </c>
      <c r="C67" s="7">
        <v>2006.0</v>
      </c>
      <c r="D67" s="7" t="s">
        <v>6</v>
      </c>
      <c r="E67" s="9" t="s">
        <v>297</v>
      </c>
      <c r="F67" s="152">
        <v>53.6</v>
      </c>
    </row>
    <row r="68">
      <c r="A68" s="49" t="s">
        <v>3</v>
      </c>
      <c r="B68" s="23" t="s">
        <v>400</v>
      </c>
      <c r="C68" s="7">
        <v>2007.0</v>
      </c>
      <c r="D68" s="9" t="s">
        <v>6</v>
      </c>
      <c r="E68" s="9" t="s">
        <v>297</v>
      </c>
      <c r="F68" s="153">
        <v>52.3</v>
      </c>
      <c r="G68" s="154"/>
    </row>
    <row r="69">
      <c r="A69" s="49" t="s">
        <v>4</v>
      </c>
      <c r="B69" s="23" t="s">
        <v>378</v>
      </c>
      <c r="C69" s="7">
        <v>2007.0</v>
      </c>
      <c r="D69" s="9" t="s">
        <v>6</v>
      </c>
      <c r="E69" s="9" t="s">
        <v>297</v>
      </c>
      <c r="F69" s="152">
        <v>44.9</v>
      </c>
      <c r="G69" s="154"/>
    </row>
    <row r="70">
      <c r="A70" s="23" t="s">
        <v>5</v>
      </c>
      <c r="B70" s="23" t="s">
        <v>384</v>
      </c>
      <c r="C70" s="7">
        <v>2007.0</v>
      </c>
      <c r="D70" s="7" t="s">
        <v>6</v>
      </c>
      <c r="E70" s="7" t="s">
        <v>297</v>
      </c>
      <c r="F70" s="152">
        <v>37.3</v>
      </c>
      <c r="G70" s="154"/>
    </row>
    <row r="71">
      <c r="A71" s="23" t="s">
        <v>6</v>
      </c>
      <c r="B71" s="23" t="s">
        <v>394</v>
      </c>
      <c r="C71" s="7">
        <v>2007.0</v>
      </c>
      <c r="D71" s="7" t="s">
        <v>6</v>
      </c>
      <c r="E71" s="7" t="s">
        <v>297</v>
      </c>
      <c r="F71" s="152">
        <v>36.6</v>
      </c>
      <c r="G71" s="154"/>
    </row>
    <row r="72">
      <c r="A72" s="23" t="s">
        <v>7</v>
      </c>
      <c r="B72" s="23" t="s">
        <v>385</v>
      </c>
      <c r="C72" s="7">
        <v>2007.0</v>
      </c>
      <c r="D72" s="7" t="s">
        <v>6</v>
      </c>
      <c r="E72" s="7" t="s">
        <v>297</v>
      </c>
      <c r="F72" s="152">
        <v>50.0</v>
      </c>
      <c r="G72" s="154"/>
    </row>
    <row r="73">
      <c r="A73" s="23" t="s">
        <v>8</v>
      </c>
      <c r="B73" s="23" t="s">
        <v>405</v>
      </c>
      <c r="C73" s="7">
        <v>2007.0</v>
      </c>
      <c r="D73" s="7" t="s">
        <v>6</v>
      </c>
      <c r="E73" s="7" t="s">
        <v>297</v>
      </c>
      <c r="F73" s="152">
        <v>37.1</v>
      </c>
      <c r="G73" s="154"/>
    </row>
    <row r="74">
      <c r="A74" s="23" t="s">
        <v>9</v>
      </c>
      <c r="B74" s="23" t="s">
        <v>397</v>
      </c>
      <c r="C74" s="7">
        <v>2007.0</v>
      </c>
      <c r="D74" s="7" t="s">
        <v>6</v>
      </c>
      <c r="E74" s="7" t="s">
        <v>297</v>
      </c>
      <c r="F74" s="152">
        <v>43.8</v>
      </c>
      <c r="G74" s="154"/>
    </row>
    <row r="75">
      <c r="A75" s="23" t="s">
        <v>10</v>
      </c>
      <c r="B75" s="23" t="s">
        <v>388</v>
      </c>
      <c r="C75" s="7">
        <v>2007.0</v>
      </c>
      <c r="D75" s="7" t="s">
        <v>6</v>
      </c>
      <c r="E75" s="7" t="s">
        <v>297</v>
      </c>
      <c r="F75" s="152">
        <v>67.8</v>
      </c>
      <c r="G75" s="154"/>
    </row>
    <row r="76">
      <c r="A76" s="23" t="s">
        <v>11</v>
      </c>
      <c r="B76" s="23" t="s">
        <v>402</v>
      </c>
      <c r="C76" s="7">
        <v>2007.0</v>
      </c>
      <c r="D76" s="7" t="s">
        <v>6</v>
      </c>
      <c r="E76" s="7" t="s">
        <v>297</v>
      </c>
      <c r="F76" s="152">
        <v>36.8</v>
      </c>
      <c r="G76" s="154"/>
    </row>
    <row r="77">
      <c r="A77" s="23" t="s">
        <v>12</v>
      </c>
      <c r="B77" s="23" t="s">
        <v>401</v>
      </c>
      <c r="C77" s="7">
        <v>2007.0</v>
      </c>
      <c r="D77" s="7" t="s">
        <v>6</v>
      </c>
      <c r="E77" s="7" t="s">
        <v>297</v>
      </c>
      <c r="F77" s="152">
        <v>46.8</v>
      </c>
      <c r="G77" s="154"/>
    </row>
    <row r="78">
      <c r="A78" s="23" t="s">
        <v>13</v>
      </c>
      <c r="B78" s="23" t="s">
        <v>403</v>
      </c>
      <c r="C78" s="7">
        <v>2007.0</v>
      </c>
      <c r="D78" s="7" t="s">
        <v>6</v>
      </c>
      <c r="E78" s="7" t="s">
        <v>297</v>
      </c>
      <c r="F78" s="152">
        <v>42.0</v>
      </c>
      <c r="G78" s="154"/>
    </row>
    <row r="79">
      <c r="A79" s="23" t="s">
        <v>14</v>
      </c>
      <c r="B79" s="23" t="s">
        <v>395</v>
      </c>
      <c r="C79" s="7">
        <v>2007.0</v>
      </c>
      <c r="D79" s="7" t="s">
        <v>6</v>
      </c>
      <c r="E79" s="7" t="s">
        <v>297</v>
      </c>
      <c r="F79" s="152">
        <v>55.2</v>
      </c>
      <c r="G79" s="154"/>
    </row>
    <row r="80">
      <c r="A80" s="23" t="s">
        <v>15</v>
      </c>
      <c r="B80" s="23" t="s">
        <v>377</v>
      </c>
      <c r="C80" s="7">
        <v>2007.0</v>
      </c>
      <c r="D80" s="7" t="s">
        <v>6</v>
      </c>
      <c r="E80" s="7" t="s">
        <v>297</v>
      </c>
      <c r="F80" s="152">
        <v>67.2</v>
      </c>
      <c r="G80" s="154"/>
    </row>
    <row r="81">
      <c r="A81" s="23" t="s">
        <v>16</v>
      </c>
      <c r="B81" s="23" t="s">
        <v>382</v>
      </c>
      <c r="C81" s="7">
        <v>2007.0</v>
      </c>
      <c r="D81" s="7" t="s">
        <v>6</v>
      </c>
      <c r="E81" s="7" t="s">
        <v>297</v>
      </c>
      <c r="F81" s="152">
        <v>65.4</v>
      </c>
      <c r="G81" s="154"/>
    </row>
    <row r="82">
      <c r="A82" s="23" t="s">
        <v>17</v>
      </c>
      <c r="B82" s="23" t="s">
        <v>404</v>
      </c>
      <c r="C82" s="7">
        <v>2007.0</v>
      </c>
      <c r="D82" s="7" t="s">
        <v>6</v>
      </c>
      <c r="E82" s="7" t="s">
        <v>297</v>
      </c>
      <c r="F82" s="152">
        <v>49.2</v>
      </c>
      <c r="G82" s="154"/>
    </row>
    <row r="83">
      <c r="A83" s="23" t="s">
        <v>18</v>
      </c>
      <c r="B83" s="23" t="s">
        <v>383</v>
      </c>
      <c r="C83" s="7">
        <v>2007.0</v>
      </c>
      <c r="D83" s="7" t="s">
        <v>6</v>
      </c>
      <c r="E83" s="7" t="s">
        <v>297</v>
      </c>
      <c r="F83" s="152">
        <v>56.6</v>
      </c>
      <c r="G83" s="154"/>
    </row>
    <row r="84">
      <c r="A84" s="23" t="s">
        <v>19</v>
      </c>
      <c r="B84" s="23" t="s">
        <v>380</v>
      </c>
      <c r="C84" s="7">
        <v>2007.0</v>
      </c>
      <c r="D84" s="7" t="s">
        <v>6</v>
      </c>
      <c r="E84" s="7" t="s">
        <v>297</v>
      </c>
      <c r="F84" s="152">
        <v>64.0</v>
      </c>
      <c r="G84" s="154"/>
    </row>
    <row r="85">
      <c r="A85" s="23" t="s">
        <v>20</v>
      </c>
      <c r="B85" s="23" t="s">
        <v>387</v>
      </c>
      <c r="C85" s="7">
        <v>2007.0</v>
      </c>
      <c r="D85" s="7" t="s">
        <v>6</v>
      </c>
      <c r="E85" s="7" t="s">
        <v>297</v>
      </c>
      <c r="F85" s="152">
        <v>63.6</v>
      </c>
      <c r="G85" s="154"/>
    </row>
    <row r="86">
      <c r="A86" s="23" t="s">
        <v>21</v>
      </c>
      <c r="B86" s="23" t="s">
        <v>393</v>
      </c>
      <c r="C86" s="7">
        <v>2007.0</v>
      </c>
      <c r="D86" s="7" t="s">
        <v>6</v>
      </c>
      <c r="E86" s="7" t="s">
        <v>297</v>
      </c>
      <c r="F86" s="152">
        <v>54.7</v>
      </c>
      <c r="G86" s="154"/>
    </row>
    <row r="87">
      <c r="A87" s="23" t="s">
        <v>22</v>
      </c>
      <c r="B87" s="23" t="s">
        <v>408</v>
      </c>
      <c r="C87" s="7">
        <v>2007.0</v>
      </c>
      <c r="D87" s="7" t="s">
        <v>6</v>
      </c>
      <c r="E87" s="7" t="s">
        <v>297</v>
      </c>
      <c r="F87" s="152">
        <v>38.1</v>
      </c>
      <c r="G87" s="154"/>
    </row>
    <row r="88">
      <c r="A88" s="23" t="s">
        <v>23</v>
      </c>
      <c r="B88" s="23" t="s">
        <v>379</v>
      </c>
      <c r="C88" s="7">
        <v>2007.0</v>
      </c>
      <c r="D88" s="7" t="s">
        <v>6</v>
      </c>
      <c r="E88" s="7" t="s">
        <v>297</v>
      </c>
      <c r="F88" s="152">
        <v>70.1</v>
      </c>
      <c r="G88" s="154"/>
    </row>
    <row r="89">
      <c r="A89" s="23" t="s">
        <v>24</v>
      </c>
      <c r="B89" s="23" t="s">
        <v>386</v>
      </c>
      <c r="C89" s="7">
        <v>2007.0</v>
      </c>
      <c r="D89" s="7" t="s">
        <v>6</v>
      </c>
      <c r="E89" s="7" t="s">
        <v>297</v>
      </c>
      <c r="F89" s="152">
        <v>69.4</v>
      </c>
      <c r="G89" s="154"/>
    </row>
    <row r="90">
      <c r="A90" s="23" t="s">
        <v>25</v>
      </c>
      <c r="B90" s="23" t="s">
        <v>406</v>
      </c>
      <c r="C90" s="7">
        <v>2007.0</v>
      </c>
      <c r="D90" s="7" t="s">
        <v>6</v>
      </c>
      <c r="E90" s="7" t="s">
        <v>297</v>
      </c>
      <c r="F90" s="152">
        <v>43.6</v>
      </c>
      <c r="G90" s="154"/>
    </row>
    <row r="91">
      <c r="A91" s="23" t="s">
        <v>26</v>
      </c>
      <c r="B91" s="23" t="s">
        <v>392</v>
      </c>
      <c r="C91" s="7">
        <v>2007.0</v>
      </c>
      <c r="D91" s="7" t="s">
        <v>6</v>
      </c>
      <c r="E91" s="7" t="s">
        <v>297</v>
      </c>
      <c r="F91" s="152">
        <v>46.8</v>
      </c>
      <c r="G91" s="154"/>
    </row>
    <row r="92">
      <c r="A92" s="23" t="s">
        <v>27</v>
      </c>
      <c r="B92" s="23" t="s">
        <v>389</v>
      </c>
      <c r="C92" s="7">
        <v>2007.0</v>
      </c>
      <c r="D92" s="7" t="s">
        <v>6</v>
      </c>
      <c r="E92" s="7" t="s">
        <v>297</v>
      </c>
      <c r="F92" s="152">
        <v>52.8</v>
      </c>
      <c r="G92" s="154"/>
    </row>
    <row r="93">
      <c r="A93" s="23" t="s">
        <v>28</v>
      </c>
      <c r="B93" s="23" t="s">
        <v>391</v>
      </c>
      <c r="C93" s="7">
        <v>2007.0</v>
      </c>
      <c r="D93" s="7" t="s">
        <v>6</v>
      </c>
      <c r="E93" s="7" t="s">
        <v>297</v>
      </c>
      <c r="F93" s="152">
        <v>45.9</v>
      </c>
      <c r="G93" s="154"/>
    </row>
    <row r="94">
      <c r="A94" s="23" t="s">
        <v>29</v>
      </c>
      <c r="B94" s="23" t="s">
        <v>396</v>
      </c>
      <c r="C94" s="7">
        <v>2007.0</v>
      </c>
      <c r="D94" s="7" t="s">
        <v>6</v>
      </c>
      <c r="E94" s="7" t="s">
        <v>297</v>
      </c>
      <c r="F94" s="152">
        <v>39.4</v>
      </c>
      <c r="G94" s="154"/>
    </row>
    <row r="95">
      <c r="A95" s="23" t="s">
        <v>30</v>
      </c>
      <c r="B95" s="23" t="s">
        <v>376</v>
      </c>
      <c r="C95" s="7">
        <v>2007.0</v>
      </c>
      <c r="D95" s="7" t="s">
        <v>6</v>
      </c>
      <c r="E95" s="7" t="s">
        <v>297</v>
      </c>
      <c r="F95" s="152">
        <v>55.2</v>
      </c>
      <c r="G95" s="154"/>
    </row>
    <row r="96">
      <c r="A96" s="23" t="s">
        <v>31</v>
      </c>
      <c r="B96" s="23" t="s">
        <v>407</v>
      </c>
      <c r="C96" s="7">
        <v>2007.0</v>
      </c>
      <c r="D96" s="7" t="s">
        <v>6</v>
      </c>
      <c r="E96" s="7" t="s">
        <v>297</v>
      </c>
      <c r="F96" s="152">
        <v>40.5</v>
      </c>
      <c r="G96" s="154"/>
    </row>
    <row r="97">
      <c r="A97" s="23" t="s">
        <v>32</v>
      </c>
      <c r="B97" s="23" t="s">
        <v>381</v>
      </c>
      <c r="C97" s="7">
        <v>2007.0</v>
      </c>
      <c r="D97" s="7" t="s">
        <v>6</v>
      </c>
      <c r="E97" s="7" t="s">
        <v>297</v>
      </c>
      <c r="F97" s="152">
        <v>66.6</v>
      </c>
      <c r="G97" s="154"/>
    </row>
    <row r="98">
      <c r="A98" s="23" t="s">
        <v>33</v>
      </c>
      <c r="B98" s="23" t="s">
        <v>390</v>
      </c>
      <c r="C98" s="7">
        <v>2007.0</v>
      </c>
      <c r="D98" s="7" t="s">
        <v>6</v>
      </c>
      <c r="E98" s="7" t="s">
        <v>297</v>
      </c>
      <c r="F98" s="152">
        <v>59.0</v>
      </c>
      <c r="G98" s="154"/>
    </row>
    <row r="99">
      <c r="A99" s="23" t="s">
        <v>34</v>
      </c>
      <c r="B99" s="23" t="s">
        <v>398</v>
      </c>
      <c r="C99" s="7">
        <v>2007.0</v>
      </c>
      <c r="D99" s="7" t="s">
        <v>6</v>
      </c>
      <c r="E99" s="7" t="s">
        <v>297</v>
      </c>
      <c r="F99" s="152">
        <v>57.8</v>
      </c>
      <c r="G99" s="154"/>
    </row>
    <row r="100">
      <c r="A100" s="23" t="s">
        <v>35</v>
      </c>
      <c r="B100" s="23" t="s">
        <v>399</v>
      </c>
      <c r="C100" s="7">
        <v>2007.0</v>
      </c>
      <c r="D100" s="7" t="s">
        <v>6</v>
      </c>
      <c r="E100" s="9" t="s">
        <v>297</v>
      </c>
      <c r="F100" s="152">
        <v>54.3</v>
      </c>
      <c r="G100" s="155"/>
    </row>
    <row r="101">
      <c r="A101" s="49" t="s">
        <v>3</v>
      </c>
      <c r="B101" s="23" t="s">
        <v>400</v>
      </c>
      <c r="C101" s="7">
        <v>2008.0</v>
      </c>
      <c r="D101" s="7" t="s">
        <v>6</v>
      </c>
      <c r="E101" s="7" t="s">
        <v>297</v>
      </c>
      <c r="F101" s="153">
        <v>52.7</v>
      </c>
      <c r="G101" s="155"/>
    </row>
    <row r="102">
      <c r="A102" s="49" t="s">
        <v>4</v>
      </c>
      <c r="B102" s="23" t="s">
        <v>378</v>
      </c>
      <c r="C102" s="7">
        <v>2008.0</v>
      </c>
      <c r="D102" s="7" t="s">
        <v>6</v>
      </c>
      <c r="E102" s="7" t="s">
        <v>297</v>
      </c>
      <c r="F102" s="152">
        <v>44.9</v>
      </c>
      <c r="G102" s="155"/>
    </row>
    <row r="103">
      <c r="A103" s="23" t="s">
        <v>5</v>
      </c>
      <c r="B103" s="23" t="s">
        <v>384</v>
      </c>
      <c r="C103" s="7">
        <v>2008.0</v>
      </c>
      <c r="D103" s="7" t="s">
        <v>6</v>
      </c>
      <c r="E103" s="7" t="s">
        <v>297</v>
      </c>
      <c r="F103" s="152">
        <v>39.3</v>
      </c>
      <c r="G103" s="155"/>
    </row>
    <row r="104">
      <c r="A104" s="23" t="s">
        <v>6</v>
      </c>
      <c r="B104" s="23" t="s">
        <v>394</v>
      </c>
      <c r="C104" s="7">
        <v>2008.0</v>
      </c>
      <c r="D104" s="7" t="s">
        <v>6</v>
      </c>
      <c r="E104" s="7" t="s">
        <v>297</v>
      </c>
      <c r="F104" s="152">
        <v>38.4</v>
      </c>
      <c r="G104" s="155"/>
    </row>
    <row r="105">
      <c r="A105" s="23" t="s">
        <v>7</v>
      </c>
      <c r="B105" s="23" t="s">
        <v>385</v>
      </c>
      <c r="C105" s="7">
        <v>2008.0</v>
      </c>
      <c r="D105" s="7" t="s">
        <v>6</v>
      </c>
      <c r="E105" s="7" t="s">
        <v>297</v>
      </c>
      <c r="F105" s="152">
        <v>53.5</v>
      </c>
      <c r="G105" s="155"/>
    </row>
    <row r="106">
      <c r="A106" s="23" t="s">
        <v>8</v>
      </c>
      <c r="B106" s="23" t="s">
        <v>405</v>
      </c>
      <c r="C106" s="7">
        <v>2008.0</v>
      </c>
      <c r="D106" s="7" t="s">
        <v>6</v>
      </c>
      <c r="E106" s="7" t="s">
        <v>297</v>
      </c>
      <c r="F106" s="152">
        <v>39.4</v>
      </c>
      <c r="G106" s="155"/>
    </row>
    <row r="107">
      <c r="A107" s="23" t="s">
        <v>9</v>
      </c>
      <c r="B107" s="23" t="s">
        <v>397</v>
      </c>
      <c r="C107" s="7">
        <v>2008.0</v>
      </c>
      <c r="D107" s="7" t="s">
        <v>6</v>
      </c>
      <c r="E107" s="7" t="s">
        <v>297</v>
      </c>
      <c r="F107" s="152">
        <v>46.4</v>
      </c>
      <c r="G107" s="155"/>
    </row>
    <row r="108">
      <c r="A108" s="23" t="s">
        <v>10</v>
      </c>
      <c r="B108" s="23" t="s">
        <v>388</v>
      </c>
      <c r="C108" s="7">
        <v>2008.0</v>
      </c>
      <c r="D108" s="7" t="s">
        <v>6</v>
      </c>
      <c r="E108" s="7" t="s">
        <v>297</v>
      </c>
      <c r="F108" s="152">
        <v>65.1</v>
      </c>
      <c r="G108" s="155"/>
    </row>
    <row r="109">
      <c r="A109" s="23" t="s">
        <v>11</v>
      </c>
      <c r="B109" s="23" t="s">
        <v>402</v>
      </c>
      <c r="C109" s="7">
        <v>2008.0</v>
      </c>
      <c r="D109" s="7" t="s">
        <v>6</v>
      </c>
      <c r="E109" s="7" t="s">
        <v>297</v>
      </c>
      <c r="F109" s="152">
        <v>40.2</v>
      </c>
      <c r="G109" s="155"/>
    </row>
    <row r="110">
      <c r="A110" s="23" t="s">
        <v>12</v>
      </c>
      <c r="B110" s="23" t="s">
        <v>401</v>
      </c>
      <c r="C110" s="7">
        <v>2008.0</v>
      </c>
      <c r="D110" s="7" t="s">
        <v>6</v>
      </c>
      <c r="E110" s="7" t="s">
        <v>297</v>
      </c>
      <c r="F110" s="152">
        <v>46.6</v>
      </c>
      <c r="G110" s="155"/>
    </row>
    <row r="111">
      <c r="A111" s="23" t="s">
        <v>13</v>
      </c>
      <c r="B111" s="23" t="s">
        <v>403</v>
      </c>
      <c r="C111" s="7">
        <v>2008.0</v>
      </c>
      <c r="D111" s="7" t="s">
        <v>6</v>
      </c>
      <c r="E111" s="7" t="s">
        <v>297</v>
      </c>
      <c r="F111" s="152">
        <v>44.5</v>
      </c>
      <c r="G111" s="155"/>
    </row>
    <row r="112">
      <c r="A112" s="23" t="s">
        <v>14</v>
      </c>
      <c r="B112" s="23" t="s">
        <v>395</v>
      </c>
      <c r="C112" s="7">
        <v>2008.0</v>
      </c>
      <c r="D112" s="7" t="s">
        <v>6</v>
      </c>
      <c r="E112" s="7" t="s">
        <v>297</v>
      </c>
      <c r="F112" s="152">
        <v>54.7</v>
      </c>
      <c r="G112" s="155"/>
    </row>
    <row r="113">
      <c r="A113" s="23" t="s">
        <v>15</v>
      </c>
      <c r="B113" s="23" t="s">
        <v>377</v>
      </c>
      <c r="C113" s="7">
        <v>2008.0</v>
      </c>
      <c r="D113" s="7" t="s">
        <v>6</v>
      </c>
      <c r="E113" s="7" t="s">
        <v>297</v>
      </c>
      <c r="F113" s="152">
        <v>69.4</v>
      </c>
      <c r="G113" s="155"/>
    </row>
    <row r="114">
      <c r="A114" s="23" t="s">
        <v>16</v>
      </c>
      <c r="B114" s="23" t="s">
        <v>382</v>
      </c>
      <c r="C114" s="7">
        <v>2008.0</v>
      </c>
      <c r="D114" s="7" t="s">
        <v>6</v>
      </c>
      <c r="E114" s="7" t="s">
        <v>297</v>
      </c>
      <c r="F114" s="152">
        <v>67.9</v>
      </c>
      <c r="G114" s="155"/>
    </row>
    <row r="115">
      <c r="A115" s="23" t="s">
        <v>17</v>
      </c>
      <c r="B115" s="23" t="s">
        <v>404</v>
      </c>
      <c r="C115" s="7">
        <v>2008.0</v>
      </c>
      <c r="D115" s="7" t="s">
        <v>6</v>
      </c>
      <c r="E115" s="7" t="s">
        <v>297</v>
      </c>
      <c r="F115" s="152">
        <v>51.9</v>
      </c>
      <c r="G115" s="155"/>
    </row>
    <row r="116">
      <c r="A116" s="23" t="s">
        <v>18</v>
      </c>
      <c r="B116" s="23" t="s">
        <v>383</v>
      </c>
      <c r="C116" s="7">
        <v>2008.0</v>
      </c>
      <c r="D116" s="7" t="s">
        <v>6</v>
      </c>
      <c r="E116" s="7" t="s">
        <v>297</v>
      </c>
      <c r="F116" s="152">
        <v>54.7</v>
      </c>
      <c r="G116" s="155"/>
    </row>
    <row r="117">
      <c r="A117" s="23" t="s">
        <v>19</v>
      </c>
      <c r="B117" s="23" t="s">
        <v>380</v>
      </c>
      <c r="C117" s="7">
        <v>2008.0</v>
      </c>
      <c r="D117" s="7" t="s">
        <v>6</v>
      </c>
      <c r="E117" s="7" t="s">
        <v>297</v>
      </c>
      <c r="F117" s="152">
        <v>64.4</v>
      </c>
      <c r="G117" s="155"/>
    </row>
    <row r="118">
      <c r="A118" s="23" t="s">
        <v>20</v>
      </c>
      <c r="B118" s="23" t="s">
        <v>387</v>
      </c>
      <c r="C118" s="7">
        <v>2008.0</v>
      </c>
      <c r="D118" s="7" t="s">
        <v>6</v>
      </c>
      <c r="E118" s="7" t="s">
        <v>297</v>
      </c>
      <c r="F118" s="152">
        <v>63.7</v>
      </c>
      <c r="G118" s="155"/>
    </row>
    <row r="119">
      <c r="A119" s="23" t="s">
        <v>21</v>
      </c>
      <c r="B119" s="23" t="s">
        <v>393</v>
      </c>
      <c r="C119" s="7">
        <v>2008.0</v>
      </c>
      <c r="D119" s="7" t="s">
        <v>6</v>
      </c>
      <c r="E119" s="7" t="s">
        <v>297</v>
      </c>
      <c r="F119" s="152">
        <v>55.0</v>
      </c>
      <c r="G119" s="155"/>
    </row>
    <row r="120">
      <c r="A120" s="23" t="s">
        <v>22</v>
      </c>
      <c r="B120" s="23" t="s">
        <v>408</v>
      </c>
      <c r="C120" s="7">
        <v>2008.0</v>
      </c>
      <c r="D120" s="7" t="s">
        <v>6</v>
      </c>
      <c r="E120" s="7" t="s">
        <v>297</v>
      </c>
      <c r="F120" s="152">
        <v>39.2</v>
      </c>
      <c r="G120" s="155"/>
    </row>
    <row r="121">
      <c r="A121" s="23" t="s">
        <v>23</v>
      </c>
      <c r="B121" s="23" t="s">
        <v>379</v>
      </c>
      <c r="C121" s="7">
        <v>2008.0</v>
      </c>
      <c r="D121" s="7" t="s">
        <v>6</v>
      </c>
      <c r="E121" s="7" t="s">
        <v>297</v>
      </c>
      <c r="F121" s="152">
        <v>70.4</v>
      </c>
      <c r="G121" s="155"/>
    </row>
    <row r="122">
      <c r="A122" s="23" t="s">
        <v>24</v>
      </c>
      <c r="B122" s="23" t="s">
        <v>386</v>
      </c>
      <c r="C122" s="7">
        <v>2008.0</v>
      </c>
      <c r="D122" s="7" t="s">
        <v>6</v>
      </c>
      <c r="E122" s="7" t="s">
        <v>297</v>
      </c>
      <c r="F122" s="152">
        <v>68.1</v>
      </c>
      <c r="G122" s="155"/>
    </row>
    <row r="123">
      <c r="A123" s="23" t="s">
        <v>25</v>
      </c>
      <c r="B123" s="23" t="s">
        <v>406</v>
      </c>
      <c r="C123" s="7">
        <v>2008.0</v>
      </c>
      <c r="D123" s="7" t="s">
        <v>6</v>
      </c>
      <c r="E123" s="7" t="s">
        <v>297</v>
      </c>
      <c r="F123" s="152">
        <v>43.6</v>
      </c>
      <c r="G123" s="155"/>
    </row>
    <row r="124">
      <c r="A124" s="23" t="s">
        <v>26</v>
      </c>
      <c r="B124" s="23" t="s">
        <v>392</v>
      </c>
      <c r="C124" s="7">
        <v>2008.0</v>
      </c>
      <c r="D124" s="7" t="s">
        <v>6</v>
      </c>
      <c r="E124" s="7" t="s">
        <v>297</v>
      </c>
      <c r="F124" s="152">
        <v>48.3</v>
      </c>
      <c r="G124" s="155"/>
    </row>
    <row r="125">
      <c r="A125" s="23" t="s">
        <v>27</v>
      </c>
      <c r="B125" s="23" t="s">
        <v>389</v>
      </c>
      <c r="C125" s="7">
        <v>2008.0</v>
      </c>
      <c r="D125" s="7" t="s">
        <v>6</v>
      </c>
      <c r="E125" s="7" t="s">
        <v>297</v>
      </c>
      <c r="F125" s="152">
        <v>52.1</v>
      </c>
      <c r="G125" s="155"/>
    </row>
    <row r="126">
      <c r="A126" s="23" t="s">
        <v>28</v>
      </c>
      <c r="B126" s="23" t="s">
        <v>391</v>
      </c>
      <c r="C126" s="7">
        <v>2008.0</v>
      </c>
      <c r="D126" s="7" t="s">
        <v>6</v>
      </c>
      <c r="E126" s="7" t="s">
        <v>297</v>
      </c>
      <c r="F126" s="152">
        <v>47.1</v>
      </c>
      <c r="G126" s="155"/>
    </row>
    <row r="127">
      <c r="A127" s="23" t="s">
        <v>29</v>
      </c>
      <c r="B127" s="23" t="s">
        <v>396</v>
      </c>
      <c r="C127" s="7">
        <v>2008.0</v>
      </c>
      <c r="D127" s="7" t="s">
        <v>6</v>
      </c>
      <c r="E127" s="7" t="s">
        <v>297</v>
      </c>
      <c r="F127" s="152">
        <v>43.5</v>
      </c>
      <c r="G127" s="155"/>
    </row>
    <row r="128">
      <c r="A128" s="23" t="s">
        <v>30</v>
      </c>
      <c r="B128" s="23" t="s">
        <v>376</v>
      </c>
      <c r="C128" s="7">
        <v>2008.0</v>
      </c>
      <c r="D128" s="7" t="s">
        <v>6</v>
      </c>
      <c r="E128" s="7" t="s">
        <v>297</v>
      </c>
      <c r="F128" s="152">
        <v>56.9</v>
      </c>
      <c r="G128" s="155"/>
    </row>
    <row r="129">
      <c r="A129" s="23" t="s">
        <v>31</v>
      </c>
      <c r="B129" s="23" t="s">
        <v>407</v>
      </c>
      <c r="C129" s="7">
        <v>2008.0</v>
      </c>
      <c r="D129" s="7" t="s">
        <v>6</v>
      </c>
      <c r="E129" s="7" t="s">
        <v>297</v>
      </c>
      <c r="F129" s="152">
        <v>41.3</v>
      </c>
      <c r="G129" s="155"/>
    </row>
    <row r="130">
      <c r="A130" s="23" t="s">
        <v>32</v>
      </c>
      <c r="B130" s="23" t="s">
        <v>381</v>
      </c>
      <c r="C130" s="7">
        <v>2008.0</v>
      </c>
      <c r="D130" s="7" t="s">
        <v>6</v>
      </c>
      <c r="E130" s="7" t="s">
        <v>297</v>
      </c>
      <c r="F130" s="152">
        <v>67.6</v>
      </c>
      <c r="G130" s="155"/>
    </row>
    <row r="131">
      <c r="A131" s="23" t="s">
        <v>33</v>
      </c>
      <c r="B131" s="23" t="s">
        <v>390</v>
      </c>
      <c r="C131" s="7">
        <v>2008.0</v>
      </c>
      <c r="D131" s="7" t="s">
        <v>6</v>
      </c>
      <c r="E131" s="7" t="s">
        <v>297</v>
      </c>
      <c r="F131" s="152">
        <v>58.9</v>
      </c>
      <c r="G131" s="155"/>
    </row>
    <row r="132">
      <c r="A132" s="23" t="s">
        <v>34</v>
      </c>
      <c r="B132" s="23" t="s">
        <v>398</v>
      </c>
      <c r="C132" s="7">
        <v>2008.0</v>
      </c>
      <c r="D132" s="7" t="s">
        <v>6</v>
      </c>
      <c r="E132" s="7" t="s">
        <v>297</v>
      </c>
      <c r="F132" s="152">
        <v>60.0</v>
      </c>
      <c r="G132" s="155"/>
    </row>
    <row r="133">
      <c r="A133" s="23" t="s">
        <v>35</v>
      </c>
      <c r="B133" s="23" t="s">
        <v>399</v>
      </c>
      <c r="C133" s="7">
        <v>2008.0</v>
      </c>
      <c r="D133" s="7" t="s">
        <v>6</v>
      </c>
      <c r="E133" s="7" t="s">
        <v>297</v>
      </c>
      <c r="F133" s="152">
        <v>55.6</v>
      </c>
      <c r="G133" s="155"/>
    </row>
    <row r="134">
      <c r="A134" s="49" t="s">
        <v>3</v>
      </c>
      <c r="B134" s="23" t="s">
        <v>400</v>
      </c>
      <c r="C134" s="7">
        <v>2009.0</v>
      </c>
      <c r="D134" s="7" t="s">
        <v>6</v>
      </c>
      <c r="E134" s="7" t="s">
        <v>297</v>
      </c>
      <c r="F134" s="153">
        <v>54.5</v>
      </c>
      <c r="G134" s="155"/>
    </row>
    <row r="135">
      <c r="A135" s="49" t="s">
        <v>4</v>
      </c>
      <c r="B135" s="23" t="s">
        <v>378</v>
      </c>
      <c r="C135" s="7">
        <v>2009.0</v>
      </c>
      <c r="D135" s="7" t="s">
        <v>6</v>
      </c>
      <c r="E135" s="7" t="s">
        <v>297</v>
      </c>
      <c r="F135" s="152">
        <v>46.1</v>
      </c>
      <c r="G135" s="155"/>
    </row>
    <row r="136">
      <c r="A136" s="23" t="s">
        <v>5</v>
      </c>
      <c r="B136" s="23" t="s">
        <v>384</v>
      </c>
      <c r="C136" s="7">
        <v>2009.0</v>
      </c>
      <c r="D136" s="7" t="s">
        <v>6</v>
      </c>
      <c r="E136" s="7" t="s">
        <v>297</v>
      </c>
      <c r="F136" s="152">
        <v>40.2</v>
      </c>
      <c r="G136" s="155"/>
    </row>
    <row r="137">
      <c r="A137" s="23" t="s">
        <v>6</v>
      </c>
      <c r="B137" s="23" t="s">
        <v>394</v>
      </c>
      <c r="C137" s="7">
        <v>2009.0</v>
      </c>
      <c r="D137" s="7" t="s">
        <v>6</v>
      </c>
      <c r="E137" s="7" t="s">
        <v>297</v>
      </c>
      <c r="F137" s="152">
        <v>41.6</v>
      </c>
      <c r="G137" s="155"/>
    </row>
    <row r="138">
      <c r="A138" s="23" t="s">
        <v>7</v>
      </c>
      <c r="B138" s="23" t="s">
        <v>385</v>
      </c>
      <c r="C138" s="7">
        <v>2009.0</v>
      </c>
      <c r="D138" s="7" t="s">
        <v>6</v>
      </c>
      <c r="E138" s="7" t="s">
        <v>297</v>
      </c>
      <c r="F138" s="152">
        <v>54.0</v>
      </c>
      <c r="G138" s="155"/>
    </row>
    <row r="139">
      <c r="A139" s="23" t="s">
        <v>8</v>
      </c>
      <c r="B139" s="23" t="s">
        <v>405</v>
      </c>
      <c r="C139" s="7">
        <v>2009.0</v>
      </c>
      <c r="D139" s="7" t="s">
        <v>6</v>
      </c>
      <c r="E139" s="7" t="s">
        <v>297</v>
      </c>
      <c r="F139" s="152">
        <v>43.2</v>
      </c>
      <c r="G139" s="155"/>
    </row>
    <row r="140">
      <c r="A140" s="23" t="s">
        <v>9</v>
      </c>
      <c r="B140" s="23" t="s">
        <v>397</v>
      </c>
      <c r="C140" s="7">
        <v>2009.0</v>
      </c>
      <c r="D140" s="7" t="s">
        <v>6</v>
      </c>
      <c r="E140" s="7" t="s">
        <v>297</v>
      </c>
      <c r="F140" s="152">
        <v>49.6</v>
      </c>
      <c r="G140" s="155"/>
    </row>
    <row r="141">
      <c r="A141" s="23" t="s">
        <v>10</v>
      </c>
      <c r="B141" s="23" t="s">
        <v>388</v>
      </c>
      <c r="C141" s="7">
        <v>2009.0</v>
      </c>
      <c r="D141" s="7" t="s">
        <v>6</v>
      </c>
      <c r="E141" s="7" t="s">
        <v>297</v>
      </c>
      <c r="F141" s="152">
        <v>65.4</v>
      </c>
      <c r="G141" s="155"/>
    </row>
    <row r="142">
      <c r="A142" s="23" t="s">
        <v>11</v>
      </c>
      <c r="B142" s="23" t="s">
        <v>402</v>
      </c>
      <c r="C142" s="7">
        <v>2009.0</v>
      </c>
      <c r="D142" s="7" t="s">
        <v>6</v>
      </c>
      <c r="E142" s="7" t="s">
        <v>297</v>
      </c>
      <c r="F142" s="152">
        <v>43.6</v>
      </c>
      <c r="G142" s="155"/>
    </row>
    <row r="143">
      <c r="A143" s="23" t="s">
        <v>12</v>
      </c>
      <c r="B143" s="23" t="s">
        <v>401</v>
      </c>
      <c r="C143" s="7">
        <v>2009.0</v>
      </c>
      <c r="D143" s="7" t="s">
        <v>6</v>
      </c>
      <c r="E143" s="7" t="s">
        <v>297</v>
      </c>
      <c r="F143" s="152">
        <v>48.0</v>
      </c>
      <c r="G143" s="155"/>
    </row>
    <row r="144">
      <c r="A144" s="23" t="s">
        <v>13</v>
      </c>
      <c r="B144" s="23" t="s">
        <v>403</v>
      </c>
      <c r="C144" s="7">
        <v>2009.0</v>
      </c>
      <c r="D144" s="7" t="s">
        <v>6</v>
      </c>
      <c r="E144" s="7" t="s">
        <v>297</v>
      </c>
      <c r="F144" s="152">
        <v>46.5</v>
      </c>
      <c r="G144" s="155"/>
    </row>
    <row r="145">
      <c r="A145" s="23" t="s">
        <v>14</v>
      </c>
      <c r="B145" s="23" t="s">
        <v>395</v>
      </c>
      <c r="C145" s="7">
        <v>2009.0</v>
      </c>
      <c r="D145" s="7" t="s">
        <v>6</v>
      </c>
      <c r="E145" s="7" t="s">
        <v>297</v>
      </c>
      <c r="F145" s="152">
        <v>59.8</v>
      </c>
      <c r="G145" s="155"/>
    </row>
    <row r="146">
      <c r="A146" s="23" t="s">
        <v>15</v>
      </c>
      <c r="B146" s="23" t="s">
        <v>377</v>
      </c>
      <c r="C146" s="7">
        <v>2009.0</v>
      </c>
      <c r="D146" s="7" t="s">
        <v>6</v>
      </c>
      <c r="E146" s="7" t="s">
        <v>297</v>
      </c>
      <c r="F146" s="152">
        <v>70.8</v>
      </c>
      <c r="G146" s="155"/>
    </row>
    <row r="147">
      <c r="A147" s="23" t="s">
        <v>16</v>
      </c>
      <c r="B147" s="23" t="s">
        <v>382</v>
      </c>
      <c r="C147" s="7">
        <v>2009.0</v>
      </c>
      <c r="D147" s="7" t="s">
        <v>6</v>
      </c>
      <c r="E147" s="7" t="s">
        <v>297</v>
      </c>
      <c r="F147" s="152">
        <v>67.0</v>
      </c>
      <c r="G147" s="155"/>
    </row>
    <row r="148">
      <c r="A148" s="23" t="s">
        <v>17</v>
      </c>
      <c r="B148" s="23" t="s">
        <v>404</v>
      </c>
      <c r="C148" s="7">
        <v>2009.0</v>
      </c>
      <c r="D148" s="7" t="s">
        <v>6</v>
      </c>
      <c r="E148" s="7" t="s">
        <v>297</v>
      </c>
      <c r="F148" s="152">
        <v>53.1</v>
      </c>
      <c r="G148" s="155"/>
    </row>
    <row r="149">
      <c r="A149" s="23" t="s">
        <v>18</v>
      </c>
      <c r="B149" s="23" t="s">
        <v>383</v>
      </c>
      <c r="C149" s="7">
        <v>2009.0</v>
      </c>
      <c r="D149" s="7" t="s">
        <v>6</v>
      </c>
      <c r="E149" s="7" t="s">
        <v>297</v>
      </c>
      <c r="F149" s="152">
        <v>54.8</v>
      </c>
      <c r="G149" s="155"/>
    </row>
    <row r="150">
      <c r="A150" s="23" t="s">
        <v>19</v>
      </c>
      <c r="B150" s="23" t="s">
        <v>380</v>
      </c>
      <c r="C150" s="7">
        <v>2009.0</v>
      </c>
      <c r="D150" s="7" t="s">
        <v>6</v>
      </c>
      <c r="E150" s="7" t="s">
        <v>297</v>
      </c>
      <c r="F150" s="152">
        <v>64.3</v>
      </c>
      <c r="G150" s="155"/>
    </row>
    <row r="151">
      <c r="A151" s="23" t="s">
        <v>20</v>
      </c>
      <c r="B151" s="23" t="s">
        <v>387</v>
      </c>
      <c r="C151" s="7">
        <v>2009.0</v>
      </c>
      <c r="D151" s="7" t="s">
        <v>6</v>
      </c>
      <c r="E151" s="7" t="s">
        <v>297</v>
      </c>
      <c r="F151" s="152">
        <v>63.0</v>
      </c>
      <c r="G151" s="155"/>
    </row>
    <row r="152">
      <c r="A152" s="23" t="s">
        <v>21</v>
      </c>
      <c r="B152" s="23" t="s">
        <v>393</v>
      </c>
      <c r="C152" s="7">
        <v>2009.0</v>
      </c>
      <c r="D152" s="7" t="s">
        <v>6</v>
      </c>
      <c r="E152" s="7" t="s">
        <v>297</v>
      </c>
      <c r="F152" s="152">
        <v>56.8</v>
      </c>
      <c r="G152" s="155"/>
    </row>
    <row r="153">
      <c r="A153" s="23" t="s">
        <v>22</v>
      </c>
      <c r="B153" s="23" t="s">
        <v>408</v>
      </c>
      <c r="C153" s="7">
        <v>2009.0</v>
      </c>
      <c r="D153" s="7" t="s">
        <v>6</v>
      </c>
      <c r="E153" s="7" t="s">
        <v>297</v>
      </c>
      <c r="F153" s="152">
        <v>40.7</v>
      </c>
      <c r="G153" s="155"/>
    </row>
    <row r="154">
      <c r="A154" s="23" t="s">
        <v>23</v>
      </c>
      <c r="B154" s="23" t="s">
        <v>379</v>
      </c>
      <c r="C154" s="7">
        <v>2009.0</v>
      </c>
      <c r="D154" s="7" t="s">
        <v>6</v>
      </c>
      <c r="E154" s="7" t="s">
        <v>297</v>
      </c>
      <c r="F154" s="152">
        <v>73.9</v>
      </c>
      <c r="G154" s="155"/>
    </row>
    <row r="155">
      <c r="A155" s="23" t="s">
        <v>24</v>
      </c>
      <c r="B155" s="23" t="s">
        <v>386</v>
      </c>
      <c r="C155" s="7">
        <v>2009.0</v>
      </c>
      <c r="D155" s="7" t="s">
        <v>6</v>
      </c>
      <c r="E155" s="7" t="s">
        <v>297</v>
      </c>
      <c r="F155" s="152">
        <v>70.7</v>
      </c>
      <c r="G155" s="155"/>
    </row>
    <row r="156">
      <c r="A156" s="23" t="s">
        <v>25</v>
      </c>
      <c r="B156" s="23" t="s">
        <v>406</v>
      </c>
      <c r="C156" s="7">
        <v>2009.0</v>
      </c>
      <c r="D156" s="7" t="s">
        <v>6</v>
      </c>
      <c r="E156" s="7" t="s">
        <v>297</v>
      </c>
      <c r="F156" s="152">
        <v>47.2</v>
      </c>
      <c r="G156" s="155"/>
    </row>
    <row r="157">
      <c r="A157" s="23" t="s">
        <v>26</v>
      </c>
      <c r="B157" s="23" t="s">
        <v>392</v>
      </c>
      <c r="C157" s="7">
        <v>2009.0</v>
      </c>
      <c r="D157" s="7" t="s">
        <v>6</v>
      </c>
      <c r="E157" s="7" t="s">
        <v>297</v>
      </c>
      <c r="F157" s="152">
        <v>48.7</v>
      </c>
      <c r="G157" s="155"/>
    </row>
    <row r="158">
      <c r="A158" s="23" t="s">
        <v>27</v>
      </c>
      <c r="B158" s="23" t="s">
        <v>389</v>
      </c>
      <c r="C158" s="7">
        <v>2009.0</v>
      </c>
      <c r="D158" s="7" t="s">
        <v>6</v>
      </c>
      <c r="E158" s="7" t="s">
        <v>297</v>
      </c>
      <c r="F158" s="152">
        <v>51.4</v>
      </c>
      <c r="G158" s="155"/>
    </row>
    <row r="159">
      <c r="A159" s="23" t="s">
        <v>28</v>
      </c>
      <c r="B159" s="23" t="s">
        <v>391</v>
      </c>
      <c r="C159" s="7">
        <v>2009.0</v>
      </c>
      <c r="D159" s="7" t="s">
        <v>6</v>
      </c>
      <c r="E159" s="7" t="s">
        <v>297</v>
      </c>
      <c r="F159" s="152">
        <v>49.3</v>
      </c>
      <c r="G159" s="155"/>
    </row>
    <row r="160">
      <c r="A160" s="23" t="s">
        <v>29</v>
      </c>
      <c r="B160" s="23" t="s">
        <v>396</v>
      </c>
      <c r="C160" s="7">
        <v>2009.0</v>
      </c>
      <c r="D160" s="7" t="s">
        <v>6</v>
      </c>
      <c r="E160" s="7" t="s">
        <v>297</v>
      </c>
      <c r="F160" s="152">
        <v>44.7</v>
      </c>
      <c r="G160" s="155"/>
    </row>
    <row r="161">
      <c r="A161" s="23" t="s">
        <v>30</v>
      </c>
      <c r="B161" s="23" t="s">
        <v>376</v>
      </c>
      <c r="C161" s="7">
        <v>2009.0</v>
      </c>
      <c r="D161" s="7" t="s">
        <v>6</v>
      </c>
      <c r="E161" s="7" t="s">
        <v>297</v>
      </c>
      <c r="F161" s="152">
        <v>57.7</v>
      </c>
      <c r="G161" s="155"/>
    </row>
    <row r="162">
      <c r="A162" s="23" t="s">
        <v>31</v>
      </c>
      <c r="B162" s="23" t="s">
        <v>407</v>
      </c>
      <c r="C162" s="7">
        <v>2009.0</v>
      </c>
      <c r="D162" s="7" t="s">
        <v>6</v>
      </c>
      <c r="E162" s="7" t="s">
        <v>297</v>
      </c>
      <c r="F162" s="152">
        <v>46.9</v>
      </c>
      <c r="G162" s="155"/>
    </row>
    <row r="163">
      <c r="A163" s="23" t="s">
        <v>32</v>
      </c>
      <c r="B163" s="23" t="s">
        <v>381</v>
      </c>
      <c r="C163" s="7">
        <v>2009.0</v>
      </c>
      <c r="D163" s="7" t="s">
        <v>6</v>
      </c>
      <c r="E163" s="7" t="s">
        <v>297</v>
      </c>
      <c r="F163" s="152">
        <v>69.1</v>
      </c>
      <c r="G163" s="155"/>
    </row>
    <row r="164">
      <c r="A164" s="23" t="s">
        <v>33</v>
      </c>
      <c r="B164" s="23" t="s">
        <v>390</v>
      </c>
      <c r="C164" s="7">
        <v>2009.0</v>
      </c>
      <c r="D164" s="7" t="s">
        <v>6</v>
      </c>
      <c r="E164" s="7" t="s">
        <v>297</v>
      </c>
      <c r="F164" s="152">
        <v>60.7</v>
      </c>
      <c r="G164" s="155"/>
    </row>
    <row r="165">
      <c r="A165" s="23" t="s">
        <v>34</v>
      </c>
      <c r="B165" s="23" t="s">
        <v>398</v>
      </c>
      <c r="C165" s="7">
        <v>2009.0</v>
      </c>
      <c r="D165" s="7" t="s">
        <v>6</v>
      </c>
      <c r="E165" s="7" t="s">
        <v>297</v>
      </c>
      <c r="F165" s="152">
        <v>60.2</v>
      </c>
      <c r="G165" s="155"/>
    </row>
    <row r="166">
      <c r="A166" s="23" t="s">
        <v>35</v>
      </c>
      <c r="B166" s="23" t="s">
        <v>399</v>
      </c>
      <c r="C166" s="7">
        <v>2009.0</v>
      </c>
      <c r="D166" s="7" t="s">
        <v>6</v>
      </c>
      <c r="E166" s="7" t="s">
        <v>297</v>
      </c>
      <c r="F166" s="152">
        <v>57.7</v>
      </c>
      <c r="G166" s="155"/>
    </row>
    <row r="167">
      <c r="A167" s="49" t="s">
        <v>3</v>
      </c>
      <c r="B167" s="23" t="s">
        <v>400</v>
      </c>
      <c r="C167" s="7">
        <v>2010.0</v>
      </c>
      <c r="D167" s="7" t="s">
        <v>6</v>
      </c>
      <c r="E167" s="7" t="s">
        <v>297</v>
      </c>
      <c r="F167" s="153">
        <v>54.1</v>
      </c>
      <c r="G167" s="155"/>
    </row>
    <row r="168">
      <c r="A168" s="49" t="s">
        <v>4</v>
      </c>
      <c r="B168" s="23" t="s">
        <v>378</v>
      </c>
      <c r="C168" s="7">
        <v>2010.0</v>
      </c>
      <c r="D168" s="7" t="s">
        <v>6</v>
      </c>
      <c r="E168" s="7" t="s">
        <v>297</v>
      </c>
      <c r="F168" s="152">
        <v>46.3</v>
      </c>
      <c r="G168" s="155"/>
    </row>
    <row r="169">
      <c r="A169" s="23" t="s">
        <v>5</v>
      </c>
      <c r="B169" s="23" t="s">
        <v>384</v>
      </c>
      <c r="C169" s="7">
        <v>2010.0</v>
      </c>
      <c r="D169" s="7" t="s">
        <v>6</v>
      </c>
      <c r="E169" s="7" t="s">
        <v>297</v>
      </c>
      <c r="F169" s="152">
        <v>41.1</v>
      </c>
      <c r="G169" s="155"/>
    </row>
    <row r="170">
      <c r="A170" s="23" t="s">
        <v>6</v>
      </c>
      <c r="B170" s="23" t="s">
        <v>394</v>
      </c>
      <c r="C170" s="7">
        <v>2010.0</v>
      </c>
      <c r="D170" s="7" t="s">
        <v>6</v>
      </c>
      <c r="E170" s="7" t="s">
        <v>297</v>
      </c>
      <c r="F170" s="152">
        <v>42.5</v>
      </c>
      <c r="G170" s="155"/>
    </row>
    <row r="171">
      <c r="A171" s="23" t="s">
        <v>7</v>
      </c>
      <c r="B171" s="23" t="s">
        <v>385</v>
      </c>
      <c r="C171" s="7">
        <v>2010.0</v>
      </c>
      <c r="D171" s="7" t="s">
        <v>6</v>
      </c>
      <c r="E171" s="7" t="s">
        <v>297</v>
      </c>
      <c r="F171" s="152">
        <v>52.1</v>
      </c>
      <c r="G171" s="155"/>
    </row>
    <row r="172">
      <c r="A172" s="23" t="s">
        <v>8</v>
      </c>
      <c r="B172" s="23" t="s">
        <v>405</v>
      </c>
      <c r="C172" s="7">
        <v>2010.0</v>
      </c>
      <c r="D172" s="7" t="s">
        <v>6</v>
      </c>
      <c r="E172" s="7" t="s">
        <v>297</v>
      </c>
      <c r="F172" s="152">
        <v>42.6</v>
      </c>
      <c r="G172" s="155"/>
    </row>
    <row r="173">
      <c r="A173" s="23" t="s">
        <v>9</v>
      </c>
      <c r="B173" s="23" t="s">
        <v>397</v>
      </c>
      <c r="C173" s="7">
        <v>2010.0</v>
      </c>
      <c r="D173" s="7" t="s">
        <v>6</v>
      </c>
      <c r="E173" s="7" t="s">
        <v>297</v>
      </c>
      <c r="F173" s="152">
        <v>49.9</v>
      </c>
      <c r="G173" s="155"/>
    </row>
    <row r="174">
      <c r="A174" s="23" t="s">
        <v>10</v>
      </c>
      <c r="B174" s="23" t="s">
        <v>388</v>
      </c>
      <c r="C174" s="7">
        <v>2010.0</v>
      </c>
      <c r="D174" s="7" t="s">
        <v>6</v>
      </c>
      <c r="E174" s="7" t="s">
        <v>297</v>
      </c>
      <c r="F174" s="152">
        <v>66.3</v>
      </c>
      <c r="G174" s="155"/>
    </row>
    <row r="175">
      <c r="A175" s="23" t="s">
        <v>11</v>
      </c>
      <c r="B175" s="23" t="s">
        <v>402</v>
      </c>
      <c r="C175" s="7">
        <v>2010.0</v>
      </c>
      <c r="D175" s="7" t="s">
        <v>6</v>
      </c>
      <c r="E175" s="7" t="s">
        <v>297</v>
      </c>
      <c r="F175" s="152">
        <v>40.3</v>
      </c>
      <c r="G175" s="155"/>
    </row>
    <row r="176">
      <c r="A176" s="23" t="s">
        <v>12</v>
      </c>
      <c r="B176" s="23" t="s">
        <v>401</v>
      </c>
      <c r="C176" s="7">
        <v>2010.0</v>
      </c>
      <c r="D176" s="7" t="s">
        <v>6</v>
      </c>
      <c r="E176" s="7" t="s">
        <v>297</v>
      </c>
      <c r="F176" s="152">
        <v>48.6</v>
      </c>
      <c r="G176" s="155"/>
    </row>
    <row r="177">
      <c r="A177" s="23" t="s">
        <v>13</v>
      </c>
      <c r="B177" s="23" t="s">
        <v>403</v>
      </c>
      <c r="C177" s="7">
        <v>2010.0</v>
      </c>
      <c r="D177" s="7" t="s">
        <v>6</v>
      </c>
      <c r="E177" s="7" t="s">
        <v>297</v>
      </c>
      <c r="F177" s="152">
        <v>48.8</v>
      </c>
      <c r="G177" s="155"/>
    </row>
    <row r="178">
      <c r="A178" s="23" t="s">
        <v>14</v>
      </c>
      <c r="B178" s="23" t="s">
        <v>395</v>
      </c>
      <c r="C178" s="7">
        <v>2010.0</v>
      </c>
      <c r="D178" s="7" t="s">
        <v>6</v>
      </c>
      <c r="E178" s="7" t="s">
        <v>297</v>
      </c>
      <c r="F178" s="152">
        <v>56.4</v>
      </c>
      <c r="G178" s="155"/>
    </row>
    <row r="179">
      <c r="A179" s="23" t="s">
        <v>15</v>
      </c>
      <c r="B179" s="23" t="s">
        <v>377</v>
      </c>
      <c r="C179" s="7">
        <v>2010.0</v>
      </c>
      <c r="D179" s="7" t="s">
        <v>6</v>
      </c>
      <c r="E179" s="7" t="s">
        <v>297</v>
      </c>
      <c r="F179" s="152">
        <v>69.5</v>
      </c>
      <c r="G179" s="155"/>
    </row>
    <row r="180">
      <c r="A180" s="23" t="s">
        <v>16</v>
      </c>
      <c r="B180" s="23" t="s">
        <v>382</v>
      </c>
      <c r="C180" s="7">
        <v>2010.0</v>
      </c>
      <c r="D180" s="7" t="s">
        <v>6</v>
      </c>
      <c r="E180" s="7" t="s">
        <v>297</v>
      </c>
      <c r="F180" s="152">
        <v>67.6</v>
      </c>
      <c r="G180" s="155"/>
    </row>
    <row r="181">
      <c r="A181" s="23" t="s">
        <v>17</v>
      </c>
      <c r="B181" s="23" t="s">
        <v>404</v>
      </c>
      <c r="C181" s="7">
        <v>2010.0</v>
      </c>
      <c r="D181" s="7" t="s">
        <v>6</v>
      </c>
      <c r="E181" s="7" t="s">
        <v>297</v>
      </c>
      <c r="F181" s="152">
        <v>52.2</v>
      </c>
      <c r="G181" s="155"/>
    </row>
    <row r="182">
      <c r="A182" s="23" t="s">
        <v>18</v>
      </c>
      <c r="B182" s="23" t="s">
        <v>383</v>
      </c>
      <c r="C182" s="7">
        <v>2010.0</v>
      </c>
      <c r="D182" s="7" t="s">
        <v>6</v>
      </c>
      <c r="E182" s="7" t="s">
        <v>297</v>
      </c>
      <c r="F182" s="152">
        <v>56.0</v>
      </c>
      <c r="G182" s="155"/>
    </row>
    <row r="183">
      <c r="A183" s="23" t="s">
        <v>19</v>
      </c>
      <c r="B183" s="23" t="s">
        <v>380</v>
      </c>
      <c r="C183" s="7">
        <v>2010.0</v>
      </c>
      <c r="D183" s="7" t="s">
        <v>6</v>
      </c>
      <c r="E183" s="7" t="s">
        <v>297</v>
      </c>
      <c r="F183" s="152">
        <v>63.4</v>
      </c>
      <c r="G183" s="155"/>
    </row>
    <row r="184">
      <c r="A184" s="23" t="s">
        <v>20</v>
      </c>
      <c r="B184" s="23" t="s">
        <v>387</v>
      </c>
      <c r="C184" s="7">
        <v>2010.0</v>
      </c>
      <c r="D184" s="7" t="s">
        <v>6</v>
      </c>
      <c r="E184" s="7" t="s">
        <v>297</v>
      </c>
      <c r="F184" s="152">
        <v>62.6</v>
      </c>
      <c r="G184" s="155"/>
    </row>
    <row r="185">
      <c r="A185" s="23" t="s">
        <v>21</v>
      </c>
      <c r="B185" s="23" t="s">
        <v>393</v>
      </c>
      <c r="C185" s="7">
        <v>2010.0</v>
      </c>
      <c r="D185" s="7" t="s">
        <v>6</v>
      </c>
      <c r="E185" s="7" t="s">
        <v>297</v>
      </c>
      <c r="F185" s="152">
        <v>58.0</v>
      </c>
      <c r="G185" s="155"/>
    </row>
    <row r="186">
      <c r="A186" s="23" t="s">
        <v>22</v>
      </c>
      <c r="B186" s="23" t="s">
        <v>408</v>
      </c>
      <c r="C186" s="7">
        <v>2010.0</v>
      </c>
      <c r="D186" s="7" t="s">
        <v>6</v>
      </c>
      <c r="E186" s="7" t="s">
        <v>297</v>
      </c>
      <c r="F186" s="152">
        <v>40.1</v>
      </c>
      <c r="G186" s="155"/>
    </row>
    <row r="187">
      <c r="A187" s="23" t="s">
        <v>23</v>
      </c>
      <c r="B187" s="23" t="s">
        <v>379</v>
      </c>
      <c r="C187" s="7">
        <v>2010.0</v>
      </c>
      <c r="D187" s="7" t="s">
        <v>6</v>
      </c>
      <c r="E187" s="7" t="s">
        <v>297</v>
      </c>
      <c r="F187" s="152">
        <v>74.0</v>
      </c>
      <c r="G187" s="155"/>
    </row>
    <row r="188">
      <c r="A188" s="23" t="s">
        <v>24</v>
      </c>
      <c r="B188" s="23" t="s">
        <v>386</v>
      </c>
      <c r="C188" s="7">
        <v>2010.0</v>
      </c>
      <c r="D188" s="7" t="s">
        <v>6</v>
      </c>
      <c r="E188" s="7" t="s">
        <v>297</v>
      </c>
      <c r="F188" s="152">
        <v>68.7</v>
      </c>
      <c r="G188" s="155"/>
    </row>
    <row r="189">
      <c r="A189" s="23" t="s">
        <v>25</v>
      </c>
      <c r="B189" s="23" t="s">
        <v>406</v>
      </c>
      <c r="C189" s="7">
        <v>2010.0</v>
      </c>
      <c r="D189" s="7" t="s">
        <v>6</v>
      </c>
      <c r="E189" s="7" t="s">
        <v>297</v>
      </c>
      <c r="F189" s="152">
        <v>45.3</v>
      </c>
      <c r="G189" s="155"/>
    </row>
    <row r="190">
      <c r="A190" s="23" t="s">
        <v>26</v>
      </c>
      <c r="B190" s="23" t="s">
        <v>392</v>
      </c>
      <c r="C190" s="7">
        <v>2010.0</v>
      </c>
      <c r="D190" s="7" t="s">
        <v>6</v>
      </c>
      <c r="E190" s="7" t="s">
        <v>297</v>
      </c>
      <c r="F190" s="152">
        <v>47.7</v>
      </c>
      <c r="G190" s="155"/>
    </row>
    <row r="191">
      <c r="A191" s="23" t="s">
        <v>27</v>
      </c>
      <c r="B191" s="23" t="s">
        <v>389</v>
      </c>
      <c r="C191" s="7">
        <v>2010.0</v>
      </c>
      <c r="D191" s="7" t="s">
        <v>6</v>
      </c>
      <c r="E191" s="7" t="s">
        <v>297</v>
      </c>
      <c r="F191" s="152">
        <v>49.5</v>
      </c>
      <c r="G191" s="155"/>
    </row>
    <row r="192">
      <c r="A192" s="23" t="s">
        <v>28</v>
      </c>
      <c r="B192" s="23" t="s">
        <v>391</v>
      </c>
      <c r="C192" s="7">
        <v>2010.0</v>
      </c>
      <c r="D192" s="7" t="s">
        <v>6</v>
      </c>
      <c r="E192" s="7" t="s">
        <v>297</v>
      </c>
      <c r="F192" s="152">
        <v>48.5</v>
      </c>
      <c r="G192" s="155"/>
    </row>
    <row r="193">
      <c r="A193" s="23" t="s">
        <v>29</v>
      </c>
      <c r="B193" s="23" t="s">
        <v>396</v>
      </c>
      <c r="C193" s="7">
        <v>2010.0</v>
      </c>
      <c r="D193" s="7" t="s">
        <v>6</v>
      </c>
      <c r="E193" s="7" t="s">
        <v>297</v>
      </c>
      <c r="F193" s="152">
        <v>47.0</v>
      </c>
      <c r="G193" s="155"/>
    </row>
    <row r="194">
      <c r="A194" s="23" t="s">
        <v>30</v>
      </c>
      <c r="B194" s="23" t="s">
        <v>376</v>
      </c>
      <c r="C194" s="7">
        <v>2010.0</v>
      </c>
      <c r="D194" s="7" t="s">
        <v>6</v>
      </c>
      <c r="E194" s="7" t="s">
        <v>297</v>
      </c>
      <c r="F194" s="152">
        <v>59.0</v>
      </c>
      <c r="G194" s="155"/>
    </row>
    <row r="195">
      <c r="A195" s="23" t="s">
        <v>31</v>
      </c>
      <c r="B195" s="23" t="s">
        <v>407</v>
      </c>
      <c r="C195" s="7">
        <v>2010.0</v>
      </c>
      <c r="D195" s="7" t="s">
        <v>6</v>
      </c>
      <c r="E195" s="7" t="s">
        <v>297</v>
      </c>
      <c r="F195" s="152">
        <v>46.4</v>
      </c>
      <c r="G195" s="155"/>
    </row>
    <row r="196">
      <c r="A196" s="23" t="s">
        <v>32</v>
      </c>
      <c r="B196" s="23" t="s">
        <v>381</v>
      </c>
      <c r="C196" s="7">
        <v>2010.0</v>
      </c>
      <c r="D196" s="7" t="s">
        <v>6</v>
      </c>
      <c r="E196" s="7" t="s">
        <v>297</v>
      </c>
      <c r="F196" s="152">
        <v>69.7</v>
      </c>
      <c r="G196" s="155"/>
    </row>
    <row r="197">
      <c r="A197" s="23" t="s">
        <v>33</v>
      </c>
      <c r="B197" s="23" t="s">
        <v>390</v>
      </c>
      <c r="C197" s="7">
        <v>2010.0</v>
      </c>
      <c r="D197" s="7" t="s">
        <v>6</v>
      </c>
      <c r="E197" s="7" t="s">
        <v>297</v>
      </c>
      <c r="F197" s="152">
        <v>57.2</v>
      </c>
      <c r="G197" s="155"/>
    </row>
    <row r="198">
      <c r="A198" s="23" t="s">
        <v>34</v>
      </c>
      <c r="B198" s="23" t="s">
        <v>398</v>
      </c>
      <c r="C198" s="7">
        <v>2010.0</v>
      </c>
      <c r="D198" s="7" t="s">
        <v>6</v>
      </c>
      <c r="E198" s="7" t="s">
        <v>297</v>
      </c>
      <c r="F198" s="152">
        <v>60.8</v>
      </c>
      <c r="G198" s="155"/>
    </row>
    <row r="199">
      <c r="A199" s="23" t="s">
        <v>35</v>
      </c>
      <c r="B199" s="23" t="s">
        <v>399</v>
      </c>
      <c r="C199" s="7">
        <v>2010.0</v>
      </c>
      <c r="D199" s="7" t="s">
        <v>6</v>
      </c>
      <c r="E199" s="7" t="s">
        <v>297</v>
      </c>
      <c r="F199" s="152">
        <v>54.2</v>
      </c>
      <c r="G199" s="155"/>
    </row>
    <row r="200">
      <c r="A200" s="49" t="s">
        <v>3</v>
      </c>
      <c r="B200" s="23" t="s">
        <v>400</v>
      </c>
      <c r="C200" s="7">
        <v>2011.0</v>
      </c>
      <c r="D200" s="7" t="s">
        <v>6</v>
      </c>
      <c r="E200" s="7" t="s">
        <v>297</v>
      </c>
      <c r="F200" s="153">
        <v>54.5</v>
      </c>
      <c r="G200" s="155"/>
    </row>
    <row r="201">
      <c r="A201" s="49" t="s">
        <v>4</v>
      </c>
      <c r="B201" s="23" t="s">
        <v>378</v>
      </c>
      <c r="C201" s="7">
        <v>2011.0</v>
      </c>
      <c r="D201" s="7" t="s">
        <v>6</v>
      </c>
      <c r="E201" s="7" t="s">
        <v>297</v>
      </c>
      <c r="F201" s="152">
        <v>45.3</v>
      </c>
      <c r="G201" s="155"/>
    </row>
    <row r="202">
      <c r="A202" s="23" t="s">
        <v>5</v>
      </c>
      <c r="B202" s="23" t="s">
        <v>384</v>
      </c>
      <c r="C202" s="7">
        <v>2011.0</v>
      </c>
      <c r="D202" s="7" t="s">
        <v>6</v>
      </c>
      <c r="E202" s="7" t="s">
        <v>297</v>
      </c>
      <c r="F202" s="152">
        <v>41.9</v>
      </c>
      <c r="G202" s="155"/>
    </row>
    <row r="203">
      <c r="A203" s="23" t="s">
        <v>6</v>
      </c>
      <c r="B203" s="23" t="s">
        <v>394</v>
      </c>
      <c r="C203" s="7">
        <v>2011.0</v>
      </c>
      <c r="D203" s="7" t="s">
        <v>6</v>
      </c>
      <c r="E203" s="7" t="s">
        <v>297</v>
      </c>
      <c r="F203" s="152">
        <v>41.3</v>
      </c>
      <c r="G203" s="155"/>
    </row>
    <row r="204">
      <c r="A204" s="23" t="s">
        <v>7</v>
      </c>
      <c r="B204" s="23" t="s">
        <v>385</v>
      </c>
      <c r="C204" s="7">
        <v>2011.0</v>
      </c>
      <c r="D204" s="7" t="s">
        <v>6</v>
      </c>
      <c r="E204" s="7" t="s">
        <v>297</v>
      </c>
      <c r="F204" s="152">
        <v>54.6</v>
      </c>
      <c r="G204" s="155"/>
    </row>
    <row r="205">
      <c r="A205" s="23" t="s">
        <v>8</v>
      </c>
      <c r="B205" s="23" t="s">
        <v>405</v>
      </c>
      <c r="C205" s="7">
        <v>2011.0</v>
      </c>
      <c r="D205" s="7" t="s">
        <v>6</v>
      </c>
      <c r="E205" s="7" t="s">
        <v>297</v>
      </c>
      <c r="F205" s="152">
        <v>40.8</v>
      </c>
      <c r="G205" s="155"/>
    </row>
    <row r="206">
      <c r="A206" s="23" t="s">
        <v>9</v>
      </c>
      <c r="B206" s="23" t="s">
        <v>397</v>
      </c>
      <c r="C206" s="7">
        <v>2011.0</v>
      </c>
      <c r="D206" s="7" t="s">
        <v>6</v>
      </c>
      <c r="E206" s="7" t="s">
        <v>297</v>
      </c>
      <c r="F206" s="152">
        <v>51.7</v>
      </c>
      <c r="G206" s="155"/>
    </row>
    <row r="207">
      <c r="A207" s="23" t="s">
        <v>10</v>
      </c>
      <c r="B207" s="23" t="s">
        <v>388</v>
      </c>
      <c r="C207" s="7">
        <v>2011.0</v>
      </c>
      <c r="D207" s="7" t="s">
        <v>6</v>
      </c>
      <c r="E207" s="7" t="s">
        <v>297</v>
      </c>
      <c r="F207" s="152">
        <v>65.5</v>
      </c>
      <c r="G207" s="155"/>
    </row>
    <row r="208">
      <c r="A208" s="23" t="s">
        <v>11</v>
      </c>
      <c r="B208" s="23" t="s">
        <v>402</v>
      </c>
      <c r="C208" s="7">
        <v>2011.0</v>
      </c>
      <c r="D208" s="7" t="s">
        <v>6</v>
      </c>
      <c r="E208" s="7" t="s">
        <v>297</v>
      </c>
      <c r="F208" s="152">
        <v>40.2</v>
      </c>
      <c r="G208" s="155"/>
    </row>
    <row r="209">
      <c r="A209" s="23" t="s">
        <v>12</v>
      </c>
      <c r="B209" s="23" t="s">
        <v>401</v>
      </c>
      <c r="C209" s="7">
        <v>2011.0</v>
      </c>
      <c r="D209" s="7" t="s">
        <v>6</v>
      </c>
      <c r="E209" s="7" t="s">
        <v>297</v>
      </c>
      <c r="F209" s="152">
        <v>50.0</v>
      </c>
      <c r="G209" s="155"/>
    </row>
    <row r="210">
      <c r="A210" s="23" t="s">
        <v>13</v>
      </c>
      <c r="B210" s="23" t="s">
        <v>403</v>
      </c>
      <c r="C210" s="7">
        <v>2011.0</v>
      </c>
      <c r="D210" s="7" t="s">
        <v>6</v>
      </c>
      <c r="E210" s="7" t="s">
        <v>297</v>
      </c>
      <c r="F210" s="152">
        <v>48.3</v>
      </c>
      <c r="G210" s="155"/>
    </row>
    <row r="211">
      <c r="A211" s="23" t="s">
        <v>14</v>
      </c>
      <c r="B211" s="23" t="s">
        <v>395</v>
      </c>
      <c r="C211" s="7">
        <v>2011.0</v>
      </c>
      <c r="D211" s="7" t="s">
        <v>6</v>
      </c>
      <c r="E211" s="7" t="s">
        <v>297</v>
      </c>
      <c r="F211" s="152">
        <v>58.6</v>
      </c>
      <c r="G211" s="155"/>
    </row>
    <row r="212">
      <c r="A212" s="23" t="s">
        <v>15</v>
      </c>
      <c r="B212" s="23" t="s">
        <v>377</v>
      </c>
      <c r="C212" s="7">
        <v>2011.0</v>
      </c>
      <c r="D212" s="7" t="s">
        <v>6</v>
      </c>
      <c r="E212" s="7" t="s">
        <v>297</v>
      </c>
      <c r="F212" s="152">
        <v>69.5</v>
      </c>
      <c r="G212" s="155"/>
    </row>
    <row r="213">
      <c r="A213" s="23" t="s">
        <v>16</v>
      </c>
      <c r="B213" s="23" t="s">
        <v>382</v>
      </c>
      <c r="C213" s="7">
        <v>2011.0</v>
      </c>
      <c r="D213" s="7" t="s">
        <v>6</v>
      </c>
      <c r="E213" s="7" t="s">
        <v>297</v>
      </c>
      <c r="F213" s="152">
        <v>71.3</v>
      </c>
      <c r="G213" s="155"/>
    </row>
    <row r="214">
      <c r="A214" s="23" t="s">
        <v>17</v>
      </c>
      <c r="B214" s="23" t="s">
        <v>404</v>
      </c>
      <c r="C214" s="7">
        <v>2011.0</v>
      </c>
      <c r="D214" s="7" t="s">
        <v>6</v>
      </c>
      <c r="E214" s="7" t="s">
        <v>297</v>
      </c>
      <c r="F214" s="152">
        <v>52.1</v>
      </c>
      <c r="G214" s="155"/>
    </row>
    <row r="215">
      <c r="A215" s="23" t="s">
        <v>18</v>
      </c>
      <c r="B215" s="23" t="s">
        <v>383</v>
      </c>
      <c r="C215" s="7">
        <v>2011.0</v>
      </c>
      <c r="D215" s="7" t="s">
        <v>6</v>
      </c>
      <c r="E215" s="7" t="s">
        <v>297</v>
      </c>
      <c r="F215" s="152">
        <v>54.9</v>
      </c>
      <c r="G215" s="155"/>
    </row>
    <row r="216">
      <c r="A216" s="23" t="s">
        <v>19</v>
      </c>
      <c r="B216" s="23" t="s">
        <v>380</v>
      </c>
      <c r="C216" s="7">
        <v>2011.0</v>
      </c>
      <c r="D216" s="7" t="s">
        <v>6</v>
      </c>
      <c r="E216" s="7" t="s">
        <v>297</v>
      </c>
      <c r="F216" s="152">
        <v>65.5</v>
      </c>
      <c r="G216" s="155"/>
    </row>
    <row r="217">
      <c r="A217" s="23" t="s">
        <v>20</v>
      </c>
      <c r="B217" s="23" t="s">
        <v>387</v>
      </c>
      <c r="C217" s="7">
        <v>2011.0</v>
      </c>
      <c r="D217" s="7" t="s">
        <v>6</v>
      </c>
      <c r="E217" s="7" t="s">
        <v>297</v>
      </c>
      <c r="F217" s="152">
        <v>61.0</v>
      </c>
      <c r="G217" s="155"/>
    </row>
    <row r="218">
      <c r="A218" s="23" t="s">
        <v>21</v>
      </c>
      <c r="B218" s="23" t="s">
        <v>393</v>
      </c>
      <c r="C218" s="7">
        <v>2011.0</v>
      </c>
      <c r="D218" s="7" t="s">
        <v>6</v>
      </c>
      <c r="E218" s="7" t="s">
        <v>297</v>
      </c>
      <c r="F218" s="152">
        <v>58.3</v>
      </c>
      <c r="G218" s="155"/>
    </row>
    <row r="219">
      <c r="A219" s="23" t="s">
        <v>22</v>
      </c>
      <c r="B219" s="23" t="s">
        <v>408</v>
      </c>
      <c r="C219" s="7">
        <v>2011.0</v>
      </c>
      <c r="D219" s="7" t="s">
        <v>6</v>
      </c>
      <c r="E219" s="7" t="s">
        <v>297</v>
      </c>
      <c r="F219" s="152">
        <v>41.0</v>
      </c>
      <c r="G219" s="155"/>
    </row>
    <row r="220">
      <c r="A220" s="23" t="s">
        <v>23</v>
      </c>
      <c r="B220" s="23" t="s">
        <v>379</v>
      </c>
      <c r="C220" s="7">
        <v>2011.0</v>
      </c>
      <c r="D220" s="7" t="s">
        <v>6</v>
      </c>
      <c r="E220" s="7" t="s">
        <v>297</v>
      </c>
      <c r="F220" s="152">
        <v>72.0</v>
      </c>
      <c r="G220" s="155"/>
    </row>
    <row r="221">
      <c r="A221" s="23" t="s">
        <v>24</v>
      </c>
      <c r="B221" s="23" t="s">
        <v>386</v>
      </c>
      <c r="C221" s="7">
        <v>2011.0</v>
      </c>
      <c r="D221" s="7" t="s">
        <v>6</v>
      </c>
      <c r="E221" s="7" t="s">
        <v>297</v>
      </c>
      <c r="F221" s="152">
        <v>68.7</v>
      </c>
      <c r="G221" s="155"/>
    </row>
    <row r="222">
      <c r="A222" s="23" t="s">
        <v>25</v>
      </c>
      <c r="B222" s="23" t="s">
        <v>406</v>
      </c>
      <c r="C222" s="7">
        <v>2011.0</v>
      </c>
      <c r="D222" s="7" t="s">
        <v>6</v>
      </c>
      <c r="E222" s="7" t="s">
        <v>297</v>
      </c>
      <c r="F222" s="152">
        <v>45.1</v>
      </c>
      <c r="G222" s="155"/>
    </row>
    <row r="223">
      <c r="A223" s="23" t="s">
        <v>26</v>
      </c>
      <c r="B223" s="23" t="s">
        <v>392</v>
      </c>
      <c r="C223" s="7">
        <v>2011.0</v>
      </c>
      <c r="D223" s="7" t="s">
        <v>6</v>
      </c>
      <c r="E223" s="7" t="s">
        <v>297</v>
      </c>
      <c r="F223" s="152">
        <v>48.6</v>
      </c>
      <c r="G223" s="155"/>
    </row>
    <row r="224">
      <c r="A224" s="23" t="s">
        <v>27</v>
      </c>
      <c r="B224" s="23" t="s">
        <v>389</v>
      </c>
      <c r="C224" s="7">
        <v>2011.0</v>
      </c>
      <c r="D224" s="7" t="s">
        <v>6</v>
      </c>
      <c r="E224" s="7" t="s">
        <v>297</v>
      </c>
      <c r="F224" s="152">
        <v>50.5</v>
      </c>
      <c r="G224" s="155"/>
    </row>
    <row r="225">
      <c r="A225" s="23" t="s">
        <v>28</v>
      </c>
      <c r="B225" s="23" t="s">
        <v>391</v>
      </c>
      <c r="C225" s="7">
        <v>2011.0</v>
      </c>
      <c r="D225" s="7" t="s">
        <v>6</v>
      </c>
      <c r="E225" s="7" t="s">
        <v>297</v>
      </c>
      <c r="F225" s="152">
        <v>49.2</v>
      </c>
      <c r="G225" s="155"/>
    </row>
    <row r="226">
      <c r="A226" s="23" t="s">
        <v>29</v>
      </c>
      <c r="B226" s="23" t="s">
        <v>396</v>
      </c>
      <c r="C226" s="7">
        <v>2011.0</v>
      </c>
      <c r="D226" s="7" t="s">
        <v>6</v>
      </c>
      <c r="E226" s="7" t="s">
        <v>297</v>
      </c>
      <c r="F226" s="152">
        <v>46.2</v>
      </c>
      <c r="G226" s="155"/>
    </row>
    <row r="227">
      <c r="A227" s="23" t="s">
        <v>30</v>
      </c>
      <c r="B227" s="23" t="s">
        <v>376</v>
      </c>
      <c r="C227" s="7">
        <v>2011.0</v>
      </c>
      <c r="D227" s="7" t="s">
        <v>6</v>
      </c>
      <c r="E227" s="7" t="s">
        <v>297</v>
      </c>
      <c r="F227" s="152">
        <v>58.2</v>
      </c>
      <c r="G227" s="155"/>
    </row>
    <row r="228">
      <c r="A228" s="23" t="s">
        <v>31</v>
      </c>
      <c r="B228" s="23" t="s">
        <v>407</v>
      </c>
      <c r="C228" s="7">
        <v>2011.0</v>
      </c>
      <c r="D228" s="7" t="s">
        <v>6</v>
      </c>
      <c r="E228" s="7" t="s">
        <v>297</v>
      </c>
      <c r="F228" s="152">
        <v>49.7</v>
      </c>
      <c r="G228" s="155"/>
    </row>
    <row r="229">
      <c r="A229" s="23" t="s">
        <v>32</v>
      </c>
      <c r="B229" s="23" t="s">
        <v>381</v>
      </c>
      <c r="C229" s="7">
        <v>2011.0</v>
      </c>
      <c r="D229" s="7" t="s">
        <v>6</v>
      </c>
      <c r="E229" s="7" t="s">
        <v>297</v>
      </c>
      <c r="F229" s="152">
        <v>69.6</v>
      </c>
      <c r="G229" s="155"/>
    </row>
    <row r="230">
      <c r="A230" s="23" t="s">
        <v>33</v>
      </c>
      <c r="B230" s="23" t="s">
        <v>390</v>
      </c>
      <c r="C230" s="7">
        <v>2011.0</v>
      </c>
      <c r="D230" s="7" t="s">
        <v>6</v>
      </c>
      <c r="E230" s="7" t="s">
        <v>297</v>
      </c>
      <c r="F230" s="152">
        <v>60.9</v>
      </c>
      <c r="G230" s="155"/>
    </row>
    <row r="231">
      <c r="A231" s="23" t="s">
        <v>34</v>
      </c>
      <c r="B231" s="23" t="s">
        <v>398</v>
      </c>
      <c r="C231" s="7">
        <v>2011.0</v>
      </c>
      <c r="D231" s="7" t="s">
        <v>6</v>
      </c>
      <c r="E231" s="7" t="s">
        <v>297</v>
      </c>
      <c r="F231" s="152">
        <v>60.9</v>
      </c>
      <c r="G231" s="155"/>
    </row>
    <row r="232">
      <c r="A232" s="23" t="s">
        <v>35</v>
      </c>
      <c r="B232" s="23" t="s">
        <v>399</v>
      </c>
      <c r="C232" s="7">
        <v>2011.0</v>
      </c>
      <c r="D232" s="7" t="s">
        <v>6</v>
      </c>
      <c r="E232" s="7" t="s">
        <v>297</v>
      </c>
      <c r="F232" s="152">
        <v>54.9</v>
      </c>
      <c r="G232" s="155"/>
    </row>
    <row r="233">
      <c r="A233" s="49" t="s">
        <v>3</v>
      </c>
      <c r="B233" s="23" t="s">
        <v>400</v>
      </c>
      <c r="C233" s="7">
        <v>2012.0</v>
      </c>
      <c r="D233" s="7" t="s">
        <v>6</v>
      </c>
      <c r="E233" s="7" t="s">
        <v>297</v>
      </c>
      <c r="F233" s="153">
        <v>54.8</v>
      </c>
      <c r="G233" s="155"/>
      <c r="H233" s="156"/>
    </row>
    <row r="234">
      <c r="A234" s="49" t="s">
        <v>4</v>
      </c>
      <c r="B234" s="23" t="s">
        <v>378</v>
      </c>
      <c r="C234" s="7">
        <v>2012.0</v>
      </c>
      <c r="D234" s="7" t="s">
        <v>6</v>
      </c>
      <c r="E234" s="7" t="s">
        <v>297</v>
      </c>
      <c r="F234" s="152">
        <v>47.5</v>
      </c>
      <c r="G234" s="155"/>
      <c r="H234" s="157"/>
    </row>
    <row r="235">
      <c r="A235" s="23" t="s">
        <v>5</v>
      </c>
      <c r="B235" s="23" t="s">
        <v>384</v>
      </c>
      <c r="C235" s="7">
        <v>2012.0</v>
      </c>
      <c r="D235" s="7" t="s">
        <v>6</v>
      </c>
      <c r="E235" s="7" t="s">
        <v>297</v>
      </c>
      <c r="F235" s="152">
        <v>44.1</v>
      </c>
      <c r="G235" s="155"/>
      <c r="H235" s="157"/>
    </row>
    <row r="236">
      <c r="A236" s="23" t="s">
        <v>6</v>
      </c>
      <c r="B236" s="23" t="s">
        <v>394</v>
      </c>
      <c r="C236" s="7">
        <v>2012.0</v>
      </c>
      <c r="D236" s="7" t="s">
        <v>6</v>
      </c>
      <c r="E236" s="7" t="s">
        <v>297</v>
      </c>
      <c r="F236" s="152">
        <v>40.0</v>
      </c>
      <c r="G236" s="155"/>
      <c r="H236" s="157"/>
    </row>
    <row r="237">
      <c r="A237" s="23" t="s">
        <v>7</v>
      </c>
      <c r="B237" s="23" t="s">
        <v>385</v>
      </c>
      <c r="C237" s="7">
        <v>2012.0</v>
      </c>
      <c r="D237" s="7" t="s">
        <v>6</v>
      </c>
      <c r="E237" s="7" t="s">
        <v>297</v>
      </c>
      <c r="F237" s="152">
        <v>56.9</v>
      </c>
      <c r="G237" s="155"/>
      <c r="H237" s="157"/>
    </row>
    <row r="238">
      <c r="A238" s="23" t="s">
        <v>8</v>
      </c>
      <c r="B238" s="23" t="s">
        <v>405</v>
      </c>
      <c r="C238" s="7">
        <v>2012.0</v>
      </c>
      <c r="D238" s="7" t="s">
        <v>6</v>
      </c>
      <c r="E238" s="7" t="s">
        <v>297</v>
      </c>
      <c r="F238" s="152">
        <v>42.9</v>
      </c>
      <c r="G238" s="155"/>
      <c r="H238" s="157"/>
    </row>
    <row r="239">
      <c r="A239" s="23" t="s">
        <v>9</v>
      </c>
      <c r="B239" s="23" t="s">
        <v>397</v>
      </c>
      <c r="C239" s="7">
        <v>2012.0</v>
      </c>
      <c r="D239" s="7" t="s">
        <v>6</v>
      </c>
      <c r="E239" s="7" t="s">
        <v>297</v>
      </c>
      <c r="F239" s="152">
        <v>51.9</v>
      </c>
      <c r="G239" s="155"/>
      <c r="H239" s="157"/>
    </row>
    <row r="240">
      <c r="A240" s="23" t="s">
        <v>10</v>
      </c>
      <c r="B240" s="23" t="s">
        <v>388</v>
      </c>
      <c r="C240" s="7">
        <v>2012.0</v>
      </c>
      <c r="D240" s="7" t="s">
        <v>6</v>
      </c>
      <c r="E240" s="7" t="s">
        <v>297</v>
      </c>
      <c r="F240" s="152">
        <v>64.3</v>
      </c>
      <c r="G240" s="155"/>
      <c r="H240" s="157"/>
    </row>
    <row r="241">
      <c r="A241" s="23" t="s">
        <v>11</v>
      </c>
      <c r="B241" s="23" t="s">
        <v>402</v>
      </c>
      <c r="C241" s="7">
        <v>2012.0</v>
      </c>
      <c r="D241" s="7" t="s">
        <v>6</v>
      </c>
      <c r="E241" s="7" t="s">
        <v>297</v>
      </c>
      <c r="F241" s="152">
        <v>38.6</v>
      </c>
      <c r="G241" s="155"/>
      <c r="H241" s="157"/>
    </row>
    <row r="242">
      <c r="A242" s="23" t="s">
        <v>12</v>
      </c>
      <c r="B242" s="23" t="s">
        <v>401</v>
      </c>
      <c r="C242" s="7">
        <v>2012.0</v>
      </c>
      <c r="D242" s="7" t="s">
        <v>6</v>
      </c>
      <c r="E242" s="7" t="s">
        <v>297</v>
      </c>
      <c r="F242" s="152">
        <v>48.7</v>
      </c>
      <c r="G242" s="155"/>
      <c r="H242" s="157"/>
    </row>
    <row r="243">
      <c r="A243" s="23" t="s">
        <v>13</v>
      </c>
      <c r="B243" s="23" t="s">
        <v>403</v>
      </c>
      <c r="C243" s="7">
        <v>2012.0</v>
      </c>
      <c r="D243" s="7" t="s">
        <v>6</v>
      </c>
      <c r="E243" s="7" t="s">
        <v>297</v>
      </c>
      <c r="F243" s="152">
        <v>54.3</v>
      </c>
      <c r="G243" s="155"/>
      <c r="H243" s="157"/>
    </row>
    <row r="244">
      <c r="A244" s="23" t="s">
        <v>14</v>
      </c>
      <c r="B244" s="23" t="s">
        <v>395</v>
      </c>
      <c r="C244" s="7">
        <v>2012.0</v>
      </c>
      <c r="D244" s="7" t="s">
        <v>6</v>
      </c>
      <c r="E244" s="7" t="s">
        <v>297</v>
      </c>
      <c r="F244" s="152">
        <v>59.8</v>
      </c>
      <c r="G244" s="155"/>
      <c r="H244" s="157"/>
    </row>
    <row r="245">
      <c r="A245" s="23" t="s">
        <v>15</v>
      </c>
      <c r="B245" s="23" t="s">
        <v>377</v>
      </c>
      <c r="C245" s="7">
        <v>2012.0</v>
      </c>
      <c r="D245" s="7" t="s">
        <v>6</v>
      </c>
      <c r="E245" s="7" t="s">
        <v>297</v>
      </c>
      <c r="F245" s="152">
        <v>70.6</v>
      </c>
      <c r="G245" s="155"/>
      <c r="H245" s="157"/>
    </row>
    <row r="246">
      <c r="A246" s="23" t="s">
        <v>16</v>
      </c>
      <c r="B246" s="23" t="s">
        <v>382</v>
      </c>
      <c r="C246" s="7">
        <v>2012.0</v>
      </c>
      <c r="D246" s="7" t="s">
        <v>6</v>
      </c>
      <c r="E246" s="7" t="s">
        <v>297</v>
      </c>
      <c r="F246" s="152">
        <v>66.7</v>
      </c>
      <c r="G246" s="155"/>
      <c r="H246" s="157"/>
    </row>
    <row r="247">
      <c r="A247" s="23" t="s">
        <v>17</v>
      </c>
      <c r="B247" s="23" t="s">
        <v>404</v>
      </c>
      <c r="C247" s="7">
        <v>2012.0</v>
      </c>
      <c r="D247" s="7" t="s">
        <v>6</v>
      </c>
      <c r="E247" s="7" t="s">
        <v>297</v>
      </c>
      <c r="F247" s="152">
        <v>52.7</v>
      </c>
      <c r="G247" s="155"/>
      <c r="H247" s="157"/>
    </row>
    <row r="248">
      <c r="A248" s="23" t="s">
        <v>18</v>
      </c>
      <c r="B248" s="23" t="s">
        <v>383</v>
      </c>
      <c r="C248" s="7">
        <v>2012.0</v>
      </c>
      <c r="D248" s="7" t="s">
        <v>6</v>
      </c>
      <c r="E248" s="7" t="s">
        <v>297</v>
      </c>
      <c r="F248" s="152">
        <v>56.6</v>
      </c>
      <c r="G248" s="155"/>
      <c r="H248" s="157"/>
    </row>
    <row r="249">
      <c r="A249" s="23" t="s">
        <v>19</v>
      </c>
      <c r="B249" s="23" t="s">
        <v>380</v>
      </c>
      <c r="C249" s="7">
        <v>2012.0</v>
      </c>
      <c r="D249" s="7" t="s">
        <v>6</v>
      </c>
      <c r="E249" s="7" t="s">
        <v>297</v>
      </c>
      <c r="F249" s="152">
        <v>64.9</v>
      </c>
      <c r="G249" s="155"/>
      <c r="H249" s="157"/>
    </row>
    <row r="250">
      <c r="A250" s="23" t="s">
        <v>20</v>
      </c>
      <c r="B250" s="23" t="s">
        <v>387</v>
      </c>
      <c r="C250" s="7">
        <v>2012.0</v>
      </c>
      <c r="D250" s="7" t="s">
        <v>6</v>
      </c>
      <c r="E250" s="7" t="s">
        <v>297</v>
      </c>
      <c r="F250" s="152">
        <v>61.9</v>
      </c>
      <c r="G250" s="155"/>
      <c r="H250" s="157"/>
    </row>
    <row r="251">
      <c r="A251" s="23" t="s">
        <v>21</v>
      </c>
      <c r="B251" s="23" t="s">
        <v>393</v>
      </c>
      <c r="C251" s="7">
        <v>2012.0</v>
      </c>
      <c r="D251" s="7" t="s">
        <v>6</v>
      </c>
      <c r="E251" s="7" t="s">
        <v>297</v>
      </c>
      <c r="F251" s="152">
        <v>60.1</v>
      </c>
      <c r="G251" s="155"/>
      <c r="H251" s="157"/>
    </row>
    <row r="252">
      <c r="A252" s="23" t="s">
        <v>22</v>
      </c>
      <c r="B252" s="23" t="s">
        <v>408</v>
      </c>
      <c r="C252" s="7">
        <v>2012.0</v>
      </c>
      <c r="D252" s="7" t="s">
        <v>6</v>
      </c>
      <c r="E252" s="7" t="s">
        <v>297</v>
      </c>
      <c r="F252" s="152">
        <v>41.6</v>
      </c>
      <c r="G252" s="155"/>
      <c r="H252" s="157"/>
    </row>
    <row r="253">
      <c r="A253" s="23" t="s">
        <v>23</v>
      </c>
      <c r="B253" s="23" t="s">
        <v>379</v>
      </c>
      <c r="C253" s="7">
        <v>2012.0</v>
      </c>
      <c r="D253" s="7" t="s">
        <v>6</v>
      </c>
      <c r="E253" s="7" t="s">
        <v>297</v>
      </c>
      <c r="F253" s="152">
        <v>72.7</v>
      </c>
      <c r="G253" s="155"/>
      <c r="H253" s="157"/>
    </row>
    <row r="254">
      <c r="A254" s="23" t="s">
        <v>24</v>
      </c>
      <c r="B254" s="23" t="s">
        <v>386</v>
      </c>
      <c r="C254" s="7">
        <v>2012.0</v>
      </c>
      <c r="D254" s="7" t="s">
        <v>6</v>
      </c>
      <c r="E254" s="7" t="s">
        <v>297</v>
      </c>
      <c r="F254" s="152">
        <v>66.0</v>
      </c>
      <c r="G254" s="155"/>
      <c r="H254" s="157"/>
    </row>
    <row r="255">
      <c r="A255" s="23" t="s">
        <v>25</v>
      </c>
      <c r="B255" s="23" t="s">
        <v>406</v>
      </c>
      <c r="C255" s="7">
        <v>2012.0</v>
      </c>
      <c r="D255" s="7" t="s">
        <v>6</v>
      </c>
      <c r="E255" s="7" t="s">
        <v>297</v>
      </c>
      <c r="F255" s="152">
        <v>47.7</v>
      </c>
      <c r="G255" s="155"/>
      <c r="H255" s="157"/>
    </row>
    <row r="256">
      <c r="A256" s="23" t="s">
        <v>26</v>
      </c>
      <c r="B256" s="23" t="s">
        <v>392</v>
      </c>
      <c r="C256" s="7">
        <v>2012.0</v>
      </c>
      <c r="D256" s="7" t="s">
        <v>6</v>
      </c>
      <c r="E256" s="7" t="s">
        <v>297</v>
      </c>
      <c r="F256" s="152">
        <v>48.3</v>
      </c>
      <c r="G256" s="155"/>
      <c r="H256" s="157"/>
    </row>
    <row r="257">
      <c r="A257" s="23" t="s">
        <v>27</v>
      </c>
      <c r="B257" s="23" t="s">
        <v>389</v>
      </c>
      <c r="C257" s="7">
        <v>2012.0</v>
      </c>
      <c r="D257" s="7" t="s">
        <v>6</v>
      </c>
      <c r="E257" s="7" t="s">
        <v>297</v>
      </c>
      <c r="F257" s="152">
        <v>50.3</v>
      </c>
      <c r="G257" s="155"/>
      <c r="H257" s="157"/>
    </row>
    <row r="258">
      <c r="A258" s="23" t="s">
        <v>28</v>
      </c>
      <c r="B258" s="23" t="s">
        <v>391</v>
      </c>
      <c r="C258" s="7">
        <v>2012.0</v>
      </c>
      <c r="D258" s="7" t="s">
        <v>6</v>
      </c>
      <c r="E258" s="7" t="s">
        <v>297</v>
      </c>
      <c r="F258" s="152">
        <v>51.8</v>
      </c>
      <c r="G258" s="155"/>
      <c r="H258" s="157"/>
    </row>
    <row r="259">
      <c r="A259" s="23" t="s">
        <v>29</v>
      </c>
      <c r="B259" s="23" t="s">
        <v>396</v>
      </c>
      <c r="C259" s="7">
        <v>2012.0</v>
      </c>
      <c r="D259" s="7" t="s">
        <v>6</v>
      </c>
      <c r="E259" s="7" t="s">
        <v>297</v>
      </c>
      <c r="F259" s="152">
        <v>44.7</v>
      </c>
      <c r="G259" s="155"/>
      <c r="H259" s="157"/>
    </row>
    <row r="260">
      <c r="A260" s="23" t="s">
        <v>30</v>
      </c>
      <c r="B260" s="23" t="s">
        <v>376</v>
      </c>
      <c r="C260" s="7">
        <v>2012.0</v>
      </c>
      <c r="D260" s="7" t="s">
        <v>6</v>
      </c>
      <c r="E260" s="7" t="s">
        <v>297</v>
      </c>
      <c r="F260" s="152">
        <v>58.7</v>
      </c>
      <c r="G260" s="155"/>
      <c r="H260" s="157"/>
    </row>
    <row r="261">
      <c r="A261" s="23" t="s">
        <v>31</v>
      </c>
      <c r="B261" s="23" t="s">
        <v>407</v>
      </c>
      <c r="C261" s="7">
        <v>2012.0</v>
      </c>
      <c r="D261" s="7" t="s">
        <v>6</v>
      </c>
      <c r="E261" s="7" t="s">
        <v>297</v>
      </c>
      <c r="F261" s="152">
        <v>47.3</v>
      </c>
      <c r="G261" s="155"/>
      <c r="H261" s="157"/>
    </row>
    <row r="262">
      <c r="A262" s="23" t="s">
        <v>32</v>
      </c>
      <c r="B262" s="23" t="s">
        <v>381</v>
      </c>
      <c r="C262" s="7">
        <v>2012.0</v>
      </c>
      <c r="D262" s="7" t="s">
        <v>6</v>
      </c>
      <c r="E262" s="7" t="s">
        <v>297</v>
      </c>
      <c r="F262" s="152">
        <v>69.3</v>
      </c>
      <c r="G262" s="155"/>
      <c r="H262" s="157"/>
    </row>
    <row r="263">
      <c r="A263" s="23" t="s">
        <v>33</v>
      </c>
      <c r="B263" s="23" t="s">
        <v>390</v>
      </c>
      <c r="C263" s="7">
        <v>2012.0</v>
      </c>
      <c r="D263" s="7" t="s">
        <v>6</v>
      </c>
      <c r="E263" s="7" t="s">
        <v>297</v>
      </c>
      <c r="F263" s="152">
        <v>61.7</v>
      </c>
      <c r="G263" s="155"/>
      <c r="H263" s="157"/>
    </row>
    <row r="264">
      <c r="A264" s="23" t="s">
        <v>34</v>
      </c>
      <c r="B264" s="23" t="s">
        <v>398</v>
      </c>
      <c r="C264" s="7">
        <v>2012.0</v>
      </c>
      <c r="D264" s="7" t="s">
        <v>6</v>
      </c>
      <c r="E264" s="7" t="s">
        <v>297</v>
      </c>
      <c r="F264" s="152">
        <v>61.6</v>
      </c>
      <c r="G264" s="155"/>
      <c r="H264" s="157"/>
    </row>
    <row r="265">
      <c r="A265" s="23" t="s">
        <v>35</v>
      </c>
      <c r="B265" s="23" t="s">
        <v>399</v>
      </c>
      <c r="C265" s="7">
        <v>2012.0</v>
      </c>
      <c r="D265" s="7" t="s">
        <v>6</v>
      </c>
      <c r="E265" s="7" t="s">
        <v>297</v>
      </c>
      <c r="F265" s="152">
        <v>56.4</v>
      </c>
      <c r="G265" s="155"/>
      <c r="H265" s="157"/>
    </row>
    <row r="266">
      <c r="A266" s="49" t="s">
        <v>3</v>
      </c>
      <c r="B266" s="23" t="s">
        <v>400</v>
      </c>
      <c r="C266" s="7">
        <v>2013.0</v>
      </c>
      <c r="D266" s="7" t="s">
        <v>6</v>
      </c>
      <c r="E266" s="7" t="s">
        <v>297</v>
      </c>
      <c r="F266" s="153">
        <v>53.8</v>
      </c>
      <c r="G266" s="155"/>
      <c r="H266" s="156"/>
    </row>
    <row r="267">
      <c r="A267" s="49" t="s">
        <v>4</v>
      </c>
      <c r="B267" s="23" t="s">
        <v>378</v>
      </c>
      <c r="C267" s="7">
        <v>2013.0</v>
      </c>
      <c r="D267" s="7" t="s">
        <v>6</v>
      </c>
      <c r="E267" s="7" t="s">
        <v>297</v>
      </c>
      <c r="F267" s="152">
        <v>46.8</v>
      </c>
      <c r="G267" s="155"/>
      <c r="H267" s="157"/>
    </row>
    <row r="268">
      <c r="A268" s="23" t="s">
        <v>5</v>
      </c>
      <c r="B268" s="23" t="s">
        <v>384</v>
      </c>
      <c r="C268" s="7">
        <v>2013.0</v>
      </c>
      <c r="D268" s="7" t="s">
        <v>6</v>
      </c>
      <c r="E268" s="7" t="s">
        <v>297</v>
      </c>
      <c r="F268" s="152">
        <v>40.3</v>
      </c>
      <c r="G268" s="155"/>
      <c r="H268" s="157"/>
    </row>
    <row r="269">
      <c r="A269" s="23" t="s">
        <v>6</v>
      </c>
      <c r="B269" s="23" t="s">
        <v>394</v>
      </c>
      <c r="C269" s="7">
        <v>2013.0</v>
      </c>
      <c r="D269" s="7" t="s">
        <v>6</v>
      </c>
      <c r="E269" s="7" t="s">
        <v>297</v>
      </c>
      <c r="F269" s="152">
        <v>39.4</v>
      </c>
      <c r="G269" s="155"/>
      <c r="H269" s="157"/>
    </row>
    <row r="270">
      <c r="A270" s="23" t="s">
        <v>7</v>
      </c>
      <c r="B270" s="23" t="s">
        <v>385</v>
      </c>
      <c r="C270" s="7">
        <v>2013.0</v>
      </c>
      <c r="D270" s="7" t="s">
        <v>6</v>
      </c>
      <c r="E270" s="7" t="s">
        <v>297</v>
      </c>
      <c r="F270" s="152">
        <v>55.7</v>
      </c>
      <c r="G270" s="155"/>
      <c r="H270" s="157"/>
    </row>
    <row r="271">
      <c r="A271" s="23" t="s">
        <v>8</v>
      </c>
      <c r="B271" s="23" t="s">
        <v>405</v>
      </c>
      <c r="C271" s="7">
        <v>2013.0</v>
      </c>
      <c r="D271" s="7" t="s">
        <v>6</v>
      </c>
      <c r="E271" s="7" t="s">
        <v>297</v>
      </c>
      <c r="F271" s="152">
        <v>40.1</v>
      </c>
      <c r="G271" s="155"/>
      <c r="H271" s="157"/>
    </row>
    <row r="272">
      <c r="A272" s="23" t="s">
        <v>9</v>
      </c>
      <c r="B272" s="23" t="s">
        <v>397</v>
      </c>
      <c r="C272" s="7">
        <v>2013.0</v>
      </c>
      <c r="D272" s="7" t="s">
        <v>6</v>
      </c>
      <c r="E272" s="7" t="s">
        <v>297</v>
      </c>
      <c r="F272" s="152">
        <v>49.9</v>
      </c>
      <c r="G272" s="155"/>
      <c r="H272" s="157"/>
    </row>
    <row r="273">
      <c r="A273" s="23" t="s">
        <v>10</v>
      </c>
      <c r="B273" s="23" t="s">
        <v>388</v>
      </c>
      <c r="C273" s="7">
        <v>2013.0</v>
      </c>
      <c r="D273" s="7" t="s">
        <v>6</v>
      </c>
      <c r="E273" s="7" t="s">
        <v>297</v>
      </c>
      <c r="F273" s="152">
        <v>67.4</v>
      </c>
      <c r="G273" s="155"/>
      <c r="H273" s="157"/>
    </row>
    <row r="274">
      <c r="A274" s="23" t="s">
        <v>11</v>
      </c>
      <c r="B274" s="23" t="s">
        <v>402</v>
      </c>
      <c r="C274" s="7">
        <v>2013.0</v>
      </c>
      <c r="D274" s="7" t="s">
        <v>6</v>
      </c>
      <c r="E274" s="7" t="s">
        <v>297</v>
      </c>
      <c r="F274" s="152">
        <v>34.5</v>
      </c>
      <c r="G274" s="155"/>
      <c r="H274" s="157"/>
    </row>
    <row r="275">
      <c r="A275" s="23" t="s">
        <v>12</v>
      </c>
      <c r="B275" s="23" t="s">
        <v>401</v>
      </c>
      <c r="C275" s="7">
        <v>2013.0</v>
      </c>
      <c r="D275" s="7" t="s">
        <v>6</v>
      </c>
      <c r="E275" s="7" t="s">
        <v>297</v>
      </c>
      <c r="F275" s="152">
        <v>50.6</v>
      </c>
      <c r="G275" s="155"/>
      <c r="H275" s="157"/>
    </row>
    <row r="276">
      <c r="A276" s="23" t="s">
        <v>13</v>
      </c>
      <c r="B276" s="23" t="s">
        <v>403</v>
      </c>
      <c r="C276" s="7">
        <v>2013.0</v>
      </c>
      <c r="D276" s="7" t="s">
        <v>6</v>
      </c>
      <c r="E276" s="7" t="s">
        <v>297</v>
      </c>
      <c r="F276" s="152">
        <v>51.6</v>
      </c>
      <c r="G276" s="155"/>
      <c r="H276" s="157"/>
    </row>
    <row r="277">
      <c r="A277" s="23" t="s">
        <v>14</v>
      </c>
      <c r="B277" s="23" t="s">
        <v>395</v>
      </c>
      <c r="C277" s="7">
        <v>2013.0</v>
      </c>
      <c r="D277" s="7" t="s">
        <v>6</v>
      </c>
      <c r="E277" s="7" t="s">
        <v>297</v>
      </c>
      <c r="F277" s="152">
        <v>58.0</v>
      </c>
      <c r="G277" s="155"/>
      <c r="H277" s="157"/>
    </row>
    <row r="278">
      <c r="A278" s="23" t="s">
        <v>15</v>
      </c>
      <c r="B278" s="23" t="s">
        <v>377</v>
      </c>
      <c r="C278" s="7">
        <v>2013.0</v>
      </c>
      <c r="D278" s="7" t="s">
        <v>6</v>
      </c>
      <c r="E278" s="7" t="s">
        <v>297</v>
      </c>
      <c r="F278" s="152">
        <v>69.4</v>
      </c>
      <c r="G278" s="155"/>
      <c r="H278" s="157"/>
    </row>
    <row r="279">
      <c r="A279" s="23" t="s">
        <v>16</v>
      </c>
      <c r="B279" s="23" t="s">
        <v>382</v>
      </c>
      <c r="C279" s="7">
        <v>2013.0</v>
      </c>
      <c r="D279" s="7" t="s">
        <v>6</v>
      </c>
      <c r="E279" s="7" t="s">
        <v>297</v>
      </c>
      <c r="F279" s="152">
        <v>67.9</v>
      </c>
      <c r="G279" s="155"/>
      <c r="H279" s="157"/>
    </row>
    <row r="280">
      <c r="A280" s="23" t="s">
        <v>17</v>
      </c>
      <c r="B280" s="23" t="s">
        <v>404</v>
      </c>
      <c r="C280" s="7">
        <v>2013.0</v>
      </c>
      <c r="D280" s="7" t="s">
        <v>6</v>
      </c>
      <c r="E280" s="7" t="s">
        <v>297</v>
      </c>
      <c r="F280" s="152">
        <v>50.7</v>
      </c>
      <c r="G280" s="155"/>
      <c r="H280" s="157"/>
    </row>
    <row r="281">
      <c r="A281" s="23" t="s">
        <v>18</v>
      </c>
      <c r="B281" s="23" t="s">
        <v>383</v>
      </c>
      <c r="C281" s="7">
        <v>2013.0</v>
      </c>
      <c r="D281" s="7" t="s">
        <v>6</v>
      </c>
      <c r="E281" s="7" t="s">
        <v>297</v>
      </c>
      <c r="F281" s="152">
        <v>56.5</v>
      </c>
      <c r="G281" s="155"/>
      <c r="H281" s="157"/>
    </row>
    <row r="282">
      <c r="A282" s="23" t="s">
        <v>19</v>
      </c>
      <c r="B282" s="23" t="s">
        <v>380</v>
      </c>
      <c r="C282" s="7">
        <v>2013.0</v>
      </c>
      <c r="D282" s="7" t="s">
        <v>6</v>
      </c>
      <c r="E282" s="7" t="s">
        <v>297</v>
      </c>
      <c r="F282" s="152">
        <v>66.6</v>
      </c>
      <c r="G282" s="155"/>
      <c r="H282" s="157"/>
    </row>
    <row r="283">
      <c r="A283" s="23" t="s">
        <v>20</v>
      </c>
      <c r="B283" s="23" t="s">
        <v>387</v>
      </c>
      <c r="C283" s="7">
        <v>2013.0</v>
      </c>
      <c r="D283" s="7" t="s">
        <v>6</v>
      </c>
      <c r="E283" s="7" t="s">
        <v>297</v>
      </c>
      <c r="F283" s="152">
        <v>64.6</v>
      </c>
      <c r="G283" s="155"/>
      <c r="H283" s="157"/>
    </row>
    <row r="284">
      <c r="A284" s="23" t="s">
        <v>21</v>
      </c>
      <c r="B284" s="23" t="s">
        <v>393</v>
      </c>
      <c r="C284" s="7">
        <v>2013.0</v>
      </c>
      <c r="D284" s="7" t="s">
        <v>6</v>
      </c>
      <c r="E284" s="7" t="s">
        <v>297</v>
      </c>
      <c r="F284" s="152">
        <v>56.6</v>
      </c>
      <c r="G284" s="155"/>
      <c r="H284" s="157"/>
    </row>
    <row r="285">
      <c r="A285" s="23" t="s">
        <v>22</v>
      </c>
      <c r="B285" s="23" t="s">
        <v>408</v>
      </c>
      <c r="C285" s="7">
        <v>2013.0</v>
      </c>
      <c r="D285" s="7" t="s">
        <v>6</v>
      </c>
      <c r="E285" s="7" t="s">
        <v>297</v>
      </c>
      <c r="F285" s="152">
        <v>37.4</v>
      </c>
      <c r="G285" s="155"/>
      <c r="H285" s="157"/>
    </row>
    <row r="286">
      <c r="A286" s="23" t="s">
        <v>23</v>
      </c>
      <c r="B286" s="23" t="s">
        <v>379</v>
      </c>
      <c r="C286" s="7">
        <v>2013.0</v>
      </c>
      <c r="D286" s="7" t="s">
        <v>6</v>
      </c>
      <c r="E286" s="7" t="s">
        <v>297</v>
      </c>
      <c r="F286" s="152">
        <v>73.2</v>
      </c>
      <c r="G286" s="155"/>
      <c r="H286" s="157"/>
    </row>
    <row r="287">
      <c r="A287" s="23" t="s">
        <v>24</v>
      </c>
      <c r="B287" s="23" t="s">
        <v>386</v>
      </c>
      <c r="C287" s="7">
        <v>2013.0</v>
      </c>
      <c r="D287" s="7" t="s">
        <v>6</v>
      </c>
      <c r="E287" s="7" t="s">
        <v>297</v>
      </c>
      <c r="F287" s="152">
        <v>67.2</v>
      </c>
      <c r="G287" s="155"/>
      <c r="H287" s="157"/>
    </row>
    <row r="288">
      <c r="A288" s="23" t="s">
        <v>25</v>
      </c>
      <c r="B288" s="23" t="s">
        <v>406</v>
      </c>
      <c r="C288" s="7">
        <v>2013.0</v>
      </c>
      <c r="D288" s="7" t="s">
        <v>6</v>
      </c>
      <c r="E288" s="7" t="s">
        <v>297</v>
      </c>
      <c r="F288" s="152">
        <v>41.7</v>
      </c>
      <c r="G288" s="155"/>
      <c r="H288" s="157"/>
    </row>
    <row r="289">
      <c r="A289" s="23" t="s">
        <v>26</v>
      </c>
      <c r="B289" s="23" t="s">
        <v>392</v>
      </c>
      <c r="C289" s="7">
        <v>2013.0</v>
      </c>
      <c r="D289" s="7" t="s">
        <v>6</v>
      </c>
      <c r="E289" s="7" t="s">
        <v>297</v>
      </c>
      <c r="F289" s="152">
        <v>44.1</v>
      </c>
      <c r="G289" s="155"/>
      <c r="H289" s="157"/>
    </row>
    <row r="290">
      <c r="A290" s="23" t="s">
        <v>27</v>
      </c>
      <c r="B290" s="23" t="s">
        <v>389</v>
      </c>
      <c r="C290" s="7">
        <v>2013.0</v>
      </c>
      <c r="D290" s="7" t="s">
        <v>6</v>
      </c>
      <c r="E290" s="7" t="s">
        <v>297</v>
      </c>
      <c r="F290" s="152">
        <v>50.0</v>
      </c>
      <c r="G290" s="155"/>
      <c r="H290" s="157"/>
    </row>
    <row r="291">
      <c r="A291" s="23" t="s">
        <v>28</v>
      </c>
      <c r="B291" s="23" t="s">
        <v>391</v>
      </c>
      <c r="C291" s="7">
        <v>2013.0</v>
      </c>
      <c r="D291" s="7" t="s">
        <v>6</v>
      </c>
      <c r="E291" s="7" t="s">
        <v>297</v>
      </c>
      <c r="F291" s="152">
        <v>46.5</v>
      </c>
      <c r="G291" s="155"/>
      <c r="H291" s="157"/>
    </row>
    <row r="292">
      <c r="A292" s="23" t="s">
        <v>29</v>
      </c>
      <c r="B292" s="23" t="s">
        <v>396</v>
      </c>
      <c r="C292" s="7">
        <v>2013.0</v>
      </c>
      <c r="D292" s="7" t="s">
        <v>6</v>
      </c>
      <c r="E292" s="7" t="s">
        <v>297</v>
      </c>
      <c r="F292" s="152">
        <v>43.8</v>
      </c>
      <c r="G292" s="155"/>
      <c r="H292" s="157"/>
    </row>
    <row r="293">
      <c r="A293" s="23" t="s">
        <v>30</v>
      </c>
      <c r="B293" s="23" t="s">
        <v>376</v>
      </c>
      <c r="C293" s="7">
        <v>2013.0</v>
      </c>
      <c r="D293" s="7" t="s">
        <v>6</v>
      </c>
      <c r="E293" s="7" t="s">
        <v>297</v>
      </c>
      <c r="F293" s="152">
        <v>58.4</v>
      </c>
      <c r="G293" s="155"/>
      <c r="H293" s="157"/>
    </row>
    <row r="294">
      <c r="A294" s="23" t="s">
        <v>31</v>
      </c>
      <c r="B294" s="23" t="s">
        <v>407</v>
      </c>
      <c r="C294" s="7">
        <v>2013.0</v>
      </c>
      <c r="D294" s="7" t="s">
        <v>6</v>
      </c>
      <c r="E294" s="7" t="s">
        <v>297</v>
      </c>
      <c r="F294" s="152">
        <v>46.0</v>
      </c>
      <c r="G294" s="155"/>
      <c r="H294" s="157"/>
    </row>
    <row r="295">
      <c r="A295" s="23" t="s">
        <v>32</v>
      </c>
      <c r="B295" s="23" t="s">
        <v>381</v>
      </c>
      <c r="C295" s="7">
        <v>2013.0</v>
      </c>
      <c r="D295" s="7" t="s">
        <v>6</v>
      </c>
      <c r="E295" s="7" t="s">
        <v>297</v>
      </c>
      <c r="F295" s="152">
        <v>69.6</v>
      </c>
      <c r="G295" s="155"/>
      <c r="H295" s="157"/>
    </row>
    <row r="296">
      <c r="A296" s="23" t="s">
        <v>33</v>
      </c>
      <c r="B296" s="23" t="s">
        <v>390</v>
      </c>
      <c r="C296" s="7">
        <v>2013.0</v>
      </c>
      <c r="D296" s="7" t="s">
        <v>6</v>
      </c>
      <c r="E296" s="7" t="s">
        <v>297</v>
      </c>
      <c r="F296" s="152">
        <v>59.6</v>
      </c>
      <c r="G296" s="155"/>
      <c r="H296" s="157"/>
    </row>
    <row r="297">
      <c r="A297" s="23" t="s">
        <v>34</v>
      </c>
      <c r="B297" s="23" t="s">
        <v>398</v>
      </c>
      <c r="C297" s="7">
        <v>2013.0</v>
      </c>
      <c r="D297" s="7" t="s">
        <v>6</v>
      </c>
      <c r="E297" s="7" t="s">
        <v>297</v>
      </c>
      <c r="F297" s="152">
        <v>61.8</v>
      </c>
      <c r="G297" s="155"/>
      <c r="H297" s="157"/>
    </row>
    <row r="298">
      <c r="A298" s="23" t="s">
        <v>35</v>
      </c>
      <c r="B298" s="23" t="s">
        <v>399</v>
      </c>
      <c r="C298" s="7">
        <v>2013.0</v>
      </c>
      <c r="D298" s="7" t="s">
        <v>6</v>
      </c>
      <c r="E298" s="7" t="s">
        <v>297</v>
      </c>
      <c r="F298" s="152">
        <v>54.6</v>
      </c>
      <c r="G298" s="155"/>
      <c r="H298" s="157"/>
    </row>
    <row r="299">
      <c r="A299" s="49" t="s">
        <v>3</v>
      </c>
      <c r="B299" s="23" t="s">
        <v>400</v>
      </c>
      <c r="C299" s="7">
        <v>2014.0</v>
      </c>
      <c r="D299" s="7" t="s">
        <v>6</v>
      </c>
      <c r="E299" s="7" t="s">
        <v>297</v>
      </c>
      <c r="F299" s="153">
        <v>52.6</v>
      </c>
      <c r="G299" s="155"/>
      <c r="H299" s="156"/>
    </row>
    <row r="300">
      <c r="A300" s="49" t="s">
        <v>4</v>
      </c>
      <c r="B300" s="23" t="s">
        <v>378</v>
      </c>
      <c r="C300" s="7">
        <v>2014.0</v>
      </c>
      <c r="D300" s="7" t="s">
        <v>6</v>
      </c>
      <c r="E300" s="7" t="s">
        <v>297</v>
      </c>
      <c r="F300" s="152">
        <v>43.4</v>
      </c>
      <c r="G300" s="155"/>
      <c r="H300" s="157"/>
    </row>
    <row r="301">
      <c r="A301" s="23" t="s">
        <v>5</v>
      </c>
      <c r="B301" s="23" t="s">
        <v>384</v>
      </c>
      <c r="C301" s="7">
        <v>2014.0</v>
      </c>
      <c r="D301" s="7" t="s">
        <v>6</v>
      </c>
      <c r="E301" s="7" t="s">
        <v>297</v>
      </c>
      <c r="F301" s="152">
        <v>37.4</v>
      </c>
      <c r="G301" s="155"/>
      <c r="H301" s="157"/>
    </row>
    <row r="302">
      <c r="A302" s="23" t="s">
        <v>6</v>
      </c>
      <c r="B302" s="23" t="s">
        <v>394</v>
      </c>
      <c r="C302" s="7">
        <v>2014.0</v>
      </c>
      <c r="D302" s="7" t="s">
        <v>6</v>
      </c>
      <c r="E302" s="7" t="s">
        <v>297</v>
      </c>
      <c r="F302" s="152">
        <v>39.5</v>
      </c>
      <c r="G302" s="155"/>
      <c r="H302" s="157"/>
    </row>
    <row r="303">
      <c r="A303" s="23" t="s">
        <v>7</v>
      </c>
      <c r="B303" s="23" t="s">
        <v>385</v>
      </c>
      <c r="C303" s="7">
        <v>2014.0</v>
      </c>
      <c r="D303" s="7" t="s">
        <v>6</v>
      </c>
      <c r="E303" s="7" t="s">
        <v>297</v>
      </c>
      <c r="F303" s="152">
        <v>52.4</v>
      </c>
      <c r="G303" s="155"/>
      <c r="H303" s="157"/>
    </row>
    <row r="304">
      <c r="A304" s="23" t="s">
        <v>8</v>
      </c>
      <c r="B304" s="23" t="s">
        <v>405</v>
      </c>
      <c r="C304" s="7">
        <v>2014.0</v>
      </c>
      <c r="D304" s="7" t="s">
        <v>6</v>
      </c>
      <c r="E304" s="7" t="s">
        <v>297</v>
      </c>
      <c r="F304" s="152">
        <v>36.7</v>
      </c>
      <c r="G304" s="155"/>
      <c r="H304" s="157"/>
    </row>
    <row r="305">
      <c r="A305" s="23" t="s">
        <v>9</v>
      </c>
      <c r="B305" s="23" t="s">
        <v>397</v>
      </c>
      <c r="C305" s="7">
        <v>2014.0</v>
      </c>
      <c r="D305" s="7" t="s">
        <v>6</v>
      </c>
      <c r="E305" s="7" t="s">
        <v>297</v>
      </c>
      <c r="F305" s="152">
        <v>51.2</v>
      </c>
      <c r="G305" s="155"/>
      <c r="H305" s="157"/>
    </row>
    <row r="306">
      <c r="A306" s="23" t="s">
        <v>10</v>
      </c>
      <c r="B306" s="23" t="s">
        <v>388</v>
      </c>
      <c r="C306" s="7">
        <v>2014.0</v>
      </c>
      <c r="D306" s="7" t="s">
        <v>6</v>
      </c>
      <c r="E306" s="7" t="s">
        <v>297</v>
      </c>
      <c r="F306" s="152">
        <v>66.9</v>
      </c>
      <c r="G306" s="155"/>
      <c r="H306" s="157"/>
    </row>
    <row r="307">
      <c r="A307" s="23" t="s">
        <v>11</v>
      </c>
      <c r="B307" s="23" t="s">
        <v>402</v>
      </c>
      <c r="C307" s="7">
        <v>2014.0</v>
      </c>
      <c r="D307" s="7" t="s">
        <v>6</v>
      </c>
      <c r="E307" s="7" t="s">
        <v>297</v>
      </c>
      <c r="F307" s="152">
        <v>34.6</v>
      </c>
      <c r="G307" s="155"/>
      <c r="H307" s="157"/>
    </row>
    <row r="308">
      <c r="A308" s="23" t="s">
        <v>12</v>
      </c>
      <c r="B308" s="23" t="s">
        <v>401</v>
      </c>
      <c r="C308" s="7">
        <v>2014.0</v>
      </c>
      <c r="D308" s="7" t="s">
        <v>6</v>
      </c>
      <c r="E308" s="7" t="s">
        <v>297</v>
      </c>
      <c r="F308" s="152">
        <v>49.6</v>
      </c>
      <c r="G308" s="155"/>
      <c r="H308" s="157"/>
    </row>
    <row r="309">
      <c r="A309" s="23" t="s">
        <v>13</v>
      </c>
      <c r="B309" s="23" t="s">
        <v>403</v>
      </c>
      <c r="C309" s="7">
        <v>2014.0</v>
      </c>
      <c r="D309" s="7" t="s">
        <v>6</v>
      </c>
      <c r="E309" s="7" t="s">
        <v>297</v>
      </c>
      <c r="F309" s="152">
        <v>49.0</v>
      </c>
      <c r="G309" s="155"/>
      <c r="H309" s="157"/>
    </row>
    <row r="310">
      <c r="A310" s="23" t="s">
        <v>14</v>
      </c>
      <c r="B310" s="23" t="s">
        <v>395</v>
      </c>
      <c r="C310" s="7">
        <v>2014.0</v>
      </c>
      <c r="D310" s="7" t="s">
        <v>6</v>
      </c>
      <c r="E310" s="7" t="s">
        <v>297</v>
      </c>
      <c r="F310" s="152">
        <v>55.8</v>
      </c>
      <c r="G310" s="155"/>
      <c r="H310" s="157"/>
    </row>
    <row r="311">
      <c r="A311" s="23" t="s">
        <v>15</v>
      </c>
      <c r="B311" s="23" t="s">
        <v>377</v>
      </c>
      <c r="C311" s="7">
        <v>2014.0</v>
      </c>
      <c r="D311" s="7" t="s">
        <v>6</v>
      </c>
      <c r="E311" s="7" t="s">
        <v>297</v>
      </c>
      <c r="F311" s="152">
        <v>71.8</v>
      </c>
      <c r="G311" s="155"/>
      <c r="H311" s="157"/>
    </row>
    <row r="312">
      <c r="A312" s="23" t="s">
        <v>16</v>
      </c>
      <c r="B312" s="23" t="s">
        <v>382</v>
      </c>
      <c r="C312" s="7">
        <v>2014.0</v>
      </c>
      <c r="D312" s="7" t="s">
        <v>6</v>
      </c>
      <c r="E312" s="7" t="s">
        <v>297</v>
      </c>
      <c r="F312" s="152">
        <v>63.2</v>
      </c>
      <c r="G312" s="155"/>
      <c r="H312" s="157"/>
    </row>
    <row r="313">
      <c r="A313" s="23" t="s">
        <v>17</v>
      </c>
      <c r="B313" s="23" t="s">
        <v>404</v>
      </c>
      <c r="C313" s="7">
        <v>2014.0</v>
      </c>
      <c r="D313" s="7" t="s">
        <v>6</v>
      </c>
      <c r="E313" s="7" t="s">
        <v>297</v>
      </c>
      <c r="F313" s="152">
        <v>48.9</v>
      </c>
      <c r="G313" s="155"/>
      <c r="H313" s="157"/>
    </row>
    <row r="314">
      <c r="A314" s="23" t="s">
        <v>18</v>
      </c>
      <c r="B314" s="23" t="s">
        <v>383</v>
      </c>
      <c r="C314" s="7">
        <v>2014.0</v>
      </c>
      <c r="D314" s="7" t="s">
        <v>6</v>
      </c>
      <c r="E314" s="7" t="s">
        <v>297</v>
      </c>
      <c r="F314" s="152">
        <v>56.3</v>
      </c>
      <c r="G314" s="155"/>
      <c r="H314" s="157"/>
    </row>
    <row r="315">
      <c r="A315" s="23" t="s">
        <v>19</v>
      </c>
      <c r="B315" s="23" t="s">
        <v>380</v>
      </c>
      <c r="C315" s="7">
        <v>2014.0</v>
      </c>
      <c r="D315" s="7" t="s">
        <v>6</v>
      </c>
      <c r="E315" s="7" t="s">
        <v>297</v>
      </c>
      <c r="F315" s="152">
        <v>64.9</v>
      </c>
      <c r="G315" s="155"/>
      <c r="H315" s="157"/>
    </row>
    <row r="316">
      <c r="A316" s="23" t="s">
        <v>20</v>
      </c>
      <c r="B316" s="23" t="s">
        <v>387</v>
      </c>
      <c r="C316" s="7">
        <v>2014.0</v>
      </c>
      <c r="D316" s="7" t="s">
        <v>6</v>
      </c>
      <c r="E316" s="7" t="s">
        <v>297</v>
      </c>
      <c r="F316" s="152">
        <v>63.0</v>
      </c>
      <c r="G316" s="155"/>
      <c r="H316" s="157"/>
    </row>
    <row r="317">
      <c r="A317" s="23" t="s">
        <v>21</v>
      </c>
      <c r="B317" s="23" t="s">
        <v>393</v>
      </c>
      <c r="C317" s="7">
        <v>2014.0</v>
      </c>
      <c r="D317" s="7" t="s">
        <v>6</v>
      </c>
      <c r="E317" s="7" t="s">
        <v>297</v>
      </c>
      <c r="F317" s="152">
        <v>57.2</v>
      </c>
      <c r="G317" s="155"/>
      <c r="H317" s="157"/>
    </row>
    <row r="318">
      <c r="A318" s="23" t="s">
        <v>22</v>
      </c>
      <c r="B318" s="23" t="s">
        <v>408</v>
      </c>
      <c r="C318" s="7">
        <v>2014.0</v>
      </c>
      <c r="D318" s="7" t="s">
        <v>6</v>
      </c>
      <c r="E318" s="7" t="s">
        <v>297</v>
      </c>
      <c r="F318" s="152">
        <v>35.9</v>
      </c>
      <c r="G318" s="155"/>
      <c r="H318" s="157"/>
    </row>
    <row r="319">
      <c r="A319" s="23" t="s">
        <v>23</v>
      </c>
      <c r="B319" s="23" t="s">
        <v>379</v>
      </c>
      <c r="C319" s="7">
        <v>2014.0</v>
      </c>
      <c r="D319" s="7" t="s">
        <v>6</v>
      </c>
      <c r="E319" s="7" t="s">
        <v>297</v>
      </c>
      <c r="F319" s="152">
        <v>70.8</v>
      </c>
      <c r="G319" s="155"/>
      <c r="H319" s="157"/>
    </row>
    <row r="320">
      <c r="A320" s="23" t="s">
        <v>24</v>
      </c>
      <c r="B320" s="23" t="s">
        <v>386</v>
      </c>
      <c r="C320" s="7">
        <v>2014.0</v>
      </c>
      <c r="D320" s="7" t="s">
        <v>6</v>
      </c>
      <c r="E320" s="7" t="s">
        <v>297</v>
      </c>
      <c r="F320" s="152">
        <v>64.6</v>
      </c>
      <c r="G320" s="155"/>
      <c r="H320" s="157"/>
    </row>
    <row r="321">
      <c r="A321" s="23" t="s">
        <v>25</v>
      </c>
      <c r="B321" s="23" t="s">
        <v>406</v>
      </c>
      <c r="C321" s="7">
        <v>2014.0</v>
      </c>
      <c r="D321" s="7" t="s">
        <v>6</v>
      </c>
      <c r="E321" s="7" t="s">
        <v>297</v>
      </c>
      <c r="F321" s="152">
        <v>42.7</v>
      </c>
      <c r="G321" s="155"/>
      <c r="H321" s="157"/>
    </row>
    <row r="322">
      <c r="A322" s="23" t="s">
        <v>26</v>
      </c>
      <c r="B322" s="23" t="s">
        <v>392</v>
      </c>
      <c r="C322" s="7">
        <v>2014.0</v>
      </c>
      <c r="D322" s="7" t="s">
        <v>6</v>
      </c>
      <c r="E322" s="7" t="s">
        <v>297</v>
      </c>
      <c r="F322" s="152">
        <v>45.4</v>
      </c>
      <c r="G322" s="155"/>
      <c r="H322" s="157"/>
    </row>
    <row r="323">
      <c r="A323" s="23" t="s">
        <v>27</v>
      </c>
      <c r="B323" s="23" t="s">
        <v>389</v>
      </c>
      <c r="C323" s="7">
        <v>2014.0</v>
      </c>
      <c r="D323" s="7" t="s">
        <v>6</v>
      </c>
      <c r="E323" s="7" t="s">
        <v>297</v>
      </c>
      <c r="F323" s="152">
        <v>50.0</v>
      </c>
      <c r="G323" s="155"/>
      <c r="H323" s="157"/>
    </row>
    <row r="324">
      <c r="A324" s="23" t="s">
        <v>28</v>
      </c>
      <c r="B324" s="23" t="s">
        <v>391</v>
      </c>
      <c r="C324" s="7">
        <v>2014.0</v>
      </c>
      <c r="D324" s="7" t="s">
        <v>6</v>
      </c>
      <c r="E324" s="7" t="s">
        <v>297</v>
      </c>
      <c r="F324" s="152">
        <v>45.6</v>
      </c>
      <c r="G324" s="155"/>
      <c r="H324" s="157"/>
    </row>
    <row r="325">
      <c r="A325" s="23" t="s">
        <v>29</v>
      </c>
      <c r="B325" s="23" t="s">
        <v>396</v>
      </c>
      <c r="C325" s="7">
        <v>2014.0</v>
      </c>
      <c r="D325" s="7" t="s">
        <v>6</v>
      </c>
      <c r="E325" s="7" t="s">
        <v>297</v>
      </c>
      <c r="F325" s="152">
        <v>40.8</v>
      </c>
      <c r="G325" s="155"/>
      <c r="H325" s="157"/>
    </row>
    <row r="326">
      <c r="A326" s="23" t="s">
        <v>30</v>
      </c>
      <c r="B326" s="23" t="s">
        <v>376</v>
      </c>
      <c r="C326" s="7">
        <v>2014.0</v>
      </c>
      <c r="D326" s="7" t="s">
        <v>6</v>
      </c>
      <c r="E326" s="7" t="s">
        <v>297</v>
      </c>
      <c r="F326" s="152">
        <v>56.9</v>
      </c>
      <c r="G326" s="155"/>
      <c r="H326" s="157"/>
    </row>
    <row r="327">
      <c r="A327" s="23" t="s">
        <v>31</v>
      </c>
      <c r="B327" s="23" t="s">
        <v>407</v>
      </c>
      <c r="C327" s="7">
        <v>2014.0</v>
      </c>
      <c r="D327" s="7" t="s">
        <v>6</v>
      </c>
      <c r="E327" s="7" t="s">
        <v>297</v>
      </c>
      <c r="F327" s="152">
        <v>44.9</v>
      </c>
      <c r="G327" s="155"/>
      <c r="H327" s="157"/>
    </row>
    <row r="328">
      <c r="A328" s="23" t="s">
        <v>32</v>
      </c>
      <c r="B328" s="23" t="s">
        <v>381</v>
      </c>
      <c r="C328" s="7">
        <v>2014.0</v>
      </c>
      <c r="D328" s="7" t="s">
        <v>6</v>
      </c>
      <c r="E328" s="7" t="s">
        <v>297</v>
      </c>
      <c r="F328" s="152">
        <v>69.5</v>
      </c>
      <c r="G328" s="155"/>
      <c r="H328" s="157"/>
    </row>
    <row r="329">
      <c r="A329" s="23" t="s">
        <v>33</v>
      </c>
      <c r="B329" s="23" t="s">
        <v>390</v>
      </c>
      <c r="C329" s="7">
        <v>2014.0</v>
      </c>
      <c r="D329" s="7" t="s">
        <v>6</v>
      </c>
      <c r="E329" s="7" t="s">
        <v>297</v>
      </c>
      <c r="F329" s="152">
        <v>59.5</v>
      </c>
      <c r="G329" s="155"/>
      <c r="H329" s="157"/>
    </row>
    <row r="330">
      <c r="A330" s="23" t="s">
        <v>34</v>
      </c>
      <c r="B330" s="23" t="s">
        <v>398</v>
      </c>
      <c r="C330" s="7">
        <v>2014.0</v>
      </c>
      <c r="D330" s="7" t="s">
        <v>6</v>
      </c>
      <c r="E330" s="7" t="s">
        <v>297</v>
      </c>
      <c r="F330" s="152">
        <v>58.8</v>
      </c>
      <c r="G330" s="155"/>
      <c r="H330" s="157"/>
    </row>
    <row r="331">
      <c r="A331" s="23" t="s">
        <v>35</v>
      </c>
      <c r="B331" s="23" t="s">
        <v>399</v>
      </c>
      <c r="C331" s="7">
        <v>2014.0</v>
      </c>
      <c r="D331" s="7" t="s">
        <v>6</v>
      </c>
      <c r="E331" s="7" t="s">
        <v>297</v>
      </c>
      <c r="F331" s="152">
        <v>55.1</v>
      </c>
      <c r="G331" s="155"/>
      <c r="H331" s="157"/>
    </row>
    <row r="332">
      <c r="A332" s="49" t="s">
        <v>3</v>
      </c>
      <c r="B332" s="23" t="s">
        <v>400</v>
      </c>
      <c r="C332" s="7">
        <v>2015.0</v>
      </c>
      <c r="D332" s="7" t="s">
        <v>6</v>
      </c>
      <c r="E332" s="7" t="s">
        <v>297</v>
      </c>
      <c r="F332" s="153">
        <v>52.9</v>
      </c>
      <c r="G332" s="155"/>
      <c r="H332" s="156"/>
    </row>
    <row r="333">
      <c r="A333" s="49" t="s">
        <v>4</v>
      </c>
      <c r="B333" s="23" t="s">
        <v>378</v>
      </c>
      <c r="C333" s="7">
        <v>2015.0</v>
      </c>
      <c r="D333" s="7" t="s">
        <v>6</v>
      </c>
      <c r="E333" s="7" t="s">
        <v>297</v>
      </c>
      <c r="F333" s="152">
        <v>41.3</v>
      </c>
      <c r="G333" s="155"/>
      <c r="H333" s="157"/>
    </row>
    <row r="334">
      <c r="A334" s="23" t="s">
        <v>5</v>
      </c>
      <c r="B334" s="23" t="s">
        <v>384</v>
      </c>
      <c r="C334" s="7">
        <v>2015.0</v>
      </c>
      <c r="D334" s="7" t="s">
        <v>6</v>
      </c>
      <c r="E334" s="7" t="s">
        <v>297</v>
      </c>
      <c r="F334" s="152">
        <v>38.8</v>
      </c>
      <c r="G334" s="155"/>
      <c r="H334" s="157"/>
    </row>
    <row r="335">
      <c r="A335" s="23" t="s">
        <v>6</v>
      </c>
      <c r="B335" s="23" t="s">
        <v>394</v>
      </c>
      <c r="C335" s="7">
        <v>2015.0</v>
      </c>
      <c r="D335" s="7" t="s">
        <v>6</v>
      </c>
      <c r="E335" s="7" t="s">
        <v>297</v>
      </c>
      <c r="F335" s="152">
        <v>40.5</v>
      </c>
      <c r="G335" s="155"/>
      <c r="H335" s="157"/>
    </row>
    <row r="336">
      <c r="A336" s="23" t="s">
        <v>7</v>
      </c>
      <c r="B336" s="23" t="s">
        <v>385</v>
      </c>
      <c r="C336" s="7">
        <v>2015.0</v>
      </c>
      <c r="D336" s="7" t="s">
        <v>6</v>
      </c>
      <c r="E336" s="7" t="s">
        <v>297</v>
      </c>
      <c r="F336" s="152">
        <v>54.1</v>
      </c>
      <c r="G336" s="155"/>
      <c r="H336" s="157"/>
    </row>
    <row r="337">
      <c r="A337" s="23" t="s">
        <v>8</v>
      </c>
      <c r="B337" s="23" t="s">
        <v>405</v>
      </c>
      <c r="C337" s="7">
        <v>2015.0</v>
      </c>
      <c r="D337" s="7" t="s">
        <v>6</v>
      </c>
      <c r="E337" s="7" t="s">
        <v>297</v>
      </c>
      <c r="F337" s="152">
        <v>34.1</v>
      </c>
      <c r="G337" s="155"/>
      <c r="H337" s="157"/>
    </row>
    <row r="338">
      <c r="A338" s="23" t="s">
        <v>9</v>
      </c>
      <c r="B338" s="23" t="s">
        <v>397</v>
      </c>
      <c r="C338" s="7">
        <v>2015.0</v>
      </c>
      <c r="D338" s="7" t="s">
        <v>6</v>
      </c>
      <c r="E338" s="7" t="s">
        <v>297</v>
      </c>
      <c r="F338" s="152">
        <v>50.7</v>
      </c>
      <c r="G338" s="155"/>
      <c r="H338" s="157"/>
    </row>
    <row r="339">
      <c r="A339" s="23" t="s">
        <v>10</v>
      </c>
      <c r="B339" s="23" t="s">
        <v>388</v>
      </c>
      <c r="C339" s="7">
        <v>2015.0</v>
      </c>
      <c r="D339" s="7" t="s">
        <v>6</v>
      </c>
      <c r="E339" s="7" t="s">
        <v>297</v>
      </c>
      <c r="F339" s="152">
        <v>66.8</v>
      </c>
      <c r="G339" s="155"/>
      <c r="H339" s="157"/>
    </row>
    <row r="340">
      <c r="A340" s="23" t="s">
        <v>11</v>
      </c>
      <c r="B340" s="23" t="s">
        <v>402</v>
      </c>
      <c r="C340" s="7">
        <v>2015.0</v>
      </c>
      <c r="D340" s="7" t="s">
        <v>6</v>
      </c>
      <c r="E340" s="7" t="s">
        <v>297</v>
      </c>
      <c r="F340" s="152">
        <v>32.9</v>
      </c>
      <c r="G340" s="155"/>
      <c r="H340" s="157"/>
    </row>
    <row r="341">
      <c r="A341" s="23" t="s">
        <v>12</v>
      </c>
      <c r="B341" s="23" t="s">
        <v>401</v>
      </c>
      <c r="C341" s="7">
        <v>2015.0</v>
      </c>
      <c r="D341" s="7" t="s">
        <v>6</v>
      </c>
      <c r="E341" s="7" t="s">
        <v>297</v>
      </c>
      <c r="F341" s="152">
        <v>50.1</v>
      </c>
      <c r="G341" s="155"/>
      <c r="H341" s="157"/>
    </row>
    <row r="342">
      <c r="A342" s="23" t="s">
        <v>13</v>
      </c>
      <c r="B342" s="23" t="s">
        <v>403</v>
      </c>
      <c r="C342" s="7">
        <v>2015.0</v>
      </c>
      <c r="D342" s="7" t="s">
        <v>6</v>
      </c>
      <c r="E342" s="7" t="s">
        <v>297</v>
      </c>
      <c r="F342" s="152">
        <v>50.9</v>
      </c>
      <c r="G342" s="155"/>
      <c r="H342" s="157"/>
    </row>
    <row r="343">
      <c r="A343" s="23" t="s">
        <v>14</v>
      </c>
      <c r="B343" s="23" t="s">
        <v>395</v>
      </c>
      <c r="C343" s="7">
        <v>2015.0</v>
      </c>
      <c r="D343" s="7" t="s">
        <v>6</v>
      </c>
      <c r="E343" s="7" t="s">
        <v>297</v>
      </c>
      <c r="F343" s="152">
        <v>53.9</v>
      </c>
      <c r="G343" s="155"/>
      <c r="H343" s="157"/>
    </row>
    <row r="344">
      <c r="A344" s="23" t="s">
        <v>15</v>
      </c>
      <c r="B344" s="23" t="s">
        <v>377</v>
      </c>
      <c r="C344" s="7">
        <v>2015.0</v>
      </c>
      <c r="D344" s="7" t="s">
        <v>6</v>
      </c>
      <c r="E344" s="7" t="s">
        <v>297</v>
      </c>
      <c r="F344" s="152">
        <v>72.9</v>
      </c>
      <c r="G344" s="155"/>
      <c r="H344" s="157"/>
    </row>
    <row r="345">
      <c r="A345" s="23" t="s">
        <v>16</v>
      </c>
      <c r="B345" s="23" t="s">
        <v>382</v>
      </c>
      <c r="C345" s="7">
        <v>2015.0</v>
      </c>
      <c r="D345" s="7" t="s">
        <v>6</v>
      </c>
      <c r="E345" s="7" t="s">
        <v>297</v>
      </c>
      <c r="F345" s="152">
        <v>68.3</v>
      </c>
      <c r="G345" s="155"/>
      <c r="H345" s="157"/>
    </row>
    <row r="346">
      <c r="A346" s="23" t="s">
        <v>17</v>
      </c>
      <c r="B346" s="23" t="s">
        <v>404</v>
      </c>
      <c r="C346" s="7">
        <v>2015.0</v>
      </c>
      <c r="D346" s="7" t="s">
        <v>6</v>
      </c>
      <c r="E346" s="7" t="s">
        <v>297</v>
      </c>
      <c r="F346" s="152">
        <v>46.2</v>
      </c>
      <c r="G346" s="155"/>
      <c r="H346" s="157"/>
    </row>
    <row r="347">
      <c r="A347" s="23" t="s">
        <v>18</v>
      </c>
      <c r="B347" s="23" t="s">
        <v>383</v>
      </c>
      <c r="C347" s="7">
        <v>2015.0</v>
      </c>
      <c r="D347" s="7" t="s">
        <v>6</v>
      </c>
      <c r="E347" s="7" t="s">
        <v>297</v>
      </c>
      <c r="F347" s="152">
        <v>57.3</v>
      </c>
      <c r="G347" s="155"/>
      <c r="H347" s="157"/>
    </row>
    <row r="348">
      <c r="A348" s="23" t="s">
        <v>19</v>
      </c>
      <c r="B348" s="23" t="s">
        <v>380</v>
      </c>
      <c r="C348" s="7">
        <v>2015.0</v>
      </c>
      <c r="D348" s="7" t="s">
        <v>6</v>
      </c>
      <c r="E348" s="7" t="s">
        <v>297</v>
      </c>
      <c r="F348" s="152">
        <v>65.4</v>
      </c>
      <c r="G348" s="155"/>
      <c r="H348" s="157"/>
    </row>
    <row r="349">
      <c r="A349" s="23" t="s">
        <v>20</v>
      </c>
      <c r="B349" s="23" t="s">
        <v>387</v>
      </c>
      <c r="C349" s="7">
        <v>2015.0</v>
      </c>
      <c r="D349" s="7" t="s">
        <v>6</v>
      </c>
      <c r="E349" s="7" t="s">
        <v>297</v>
      </c>
      <c r="F349" s="152">
        <v>64.2</v>
      </c>
      <c r="G349" s="155"/>
      <c r="H349" s="157"/>
    </row>
    <row r="350">
      <c r="A350" s="23" t="s">
        <v>21</v>
      </c>
      <c r="B350" s="23" t="s">
        <v>393</v>
      </c>
      <c r="C350" s="7">
        <v>2015.0</v>
      </c>
      <c r="D350" s="7" t="s">
        <v>6</v>
      </c>
      <c r="E350" s="7" t="s">
        <v>297</v>
      </c>
      <c r="F350" s="152">
        <v>55.1</v>
      </c>
      <c r="G350" s="155"/>
      <c r="H350" s="157"/>
    </row>
    <row r="351">
      <c r="A351" s="23" t="s">
        <v>22</v>
      </c>
      <c r="B351" s="23" t="s">
        <v>408</v>
      </c>
      <c r="C351" s="7">
        <v>2015.0</v>
      </c>
      <c r="D351" s="7" t="s">
        <v>6</v>
      </c>
      <c r="E351" s="7" t="s">
        <v>297</v>
      </c>
      <c r="F351" s="152">
        <v>36.3</v>
      </c>
      <c r="G351" s="155"/>
      <c r="H351" s="157"/>
    </row>
    <row r="352">
      <c r="A352" s="23" t="s">
        <v>23</v>
      </c>
      <c r="B352" s="23" t="s">
        <v>379</v>
      </c>
      <c r="C352" s="7">
        <v>2015.0</v>
      </c>
      <c r="D352" s="7" t="s">
        <v>6</v>
      </c>
      <c r="E352" s="7" t="s">
        <v>297</v>
      </c>
      <c r="F352" s="152">
        <v>72.4</v>
      </c>
      <c r="G352" s="155"/>
      <c r="H352" s="157"/>
    </row>
    <row r="353">
      <c r="A353" s="23" t="s">
        <v>24</v>
      </c>
      <c r="B353" s="23" t="s">
        <v>386</v>
      </c>
      <c r="C353" s="7">
        <v>2015.0</v>
      </c>
      <c r="D353" s="7" t="s">
        <v>6</v>
      </c>
      <c r="E353" s="7" t="s">
        <v>297</v>
      </c>
      <c r="F353" s="152">
        <v>67.7</v>
      </c>
      <c r="G353" s="155"/>
      <c r="H353" s="157"/>
    </row>
    <row r="354">
      <c r="A354" s="23" t="s">
        <v>25</v>
      </c>
      <c r="B354" s="23" t="s">
        <v>406</v>
      </c>
      <c r="C354" s="7">
        <v>2015.0</v>
      </c>
      <c r="D354" s="7" t="s">
        <v>6</v>
      </c>
      <c r="E354" s="7" t="s">
        <v>297</v>
      </c>
      <c r="F354" s="152">
        <v>42.7</v>
      </c>
      <c r="G354" s="155"/>
      <c r="H354" s="157"/>
    </row>
    <row r="355">
      <c r="A355" s="23" t="s">
        <v>26</v>
      </c>
      <c r="B355" s="23" t="s">
        <v>392</v>
      </c>
      <c r="C355" s="7">
        <v>2015.0</v>
      </c>
      <c r="D355" s="7" t="s">
        <v>6</v>
      </c>
      <c r="E355" s="7" t="s">
        <v>297</v>
      </c>
      <c r="F355" s="152">
        <v>43.0</v>
      </c>
      <c r="G355" s="155"/>
      <c r="H355" s="157"/>
    </row>
    <row r="356">
      <c r="A356" s="23" t="s">
        <v>27</v>
      </c>
      <c r="B356" s="23" t="s">
        <v>389</v>
      </c>
      <c r="C356" s="7">
        <v>2015.0</v>
      </c>
      <c r="D356" s="7" t="s">
        <v>6</v>
      </c>
      <c r="E356" s="7" t="s">
        <v>297</v>
      </c>
      <c r="F356" s="152">
        <v>51.5</v>
      </c>
      <c r="G356" s="155"/>
      <c r="H356" s="157"/>
    </row>
    <row r="357">
      <c r="A357" s="23" t="s">
        <v>28</v>
      </c>
      <c r="B357" s="23" t="s">
        <v>391</v>
      </c>
      <c r="C357" s="7">
        <v>2015.0</v>
      </c>
      <c r="D357" s="7" t="s">
        <v>6</v>
      </c>
      <c r="E357" s="7" t="s">
        <v>297</v>
      </c>
      <c r="F357" s="152">
        <v>48.1</v>
      </c>
      <c r="G357" s="155"/>
      <c r="H357" s="157"/>
    </row>
    <row r="358">
      <c r="A358" s="23" t="s">
        <v>29</v>
      </c>
      <c r="B358" s="23" t="s">
        <v>396</v>
      </c>
      <c r="C358" s="7">
        <v>2015.0</v>
      </c>
      <c r="D358" s="7" t="s">
        <v>6</v>
      </c>
      <c r="E358" s="7" t="s">
        <v>297</v>
      </c>
      <c r="F358" s="152">
        <v>41.2</v>
      </c>
      <c r="G358" s="155"/>
      <c r="H358" s="157"/>
    </row>
    <row r="359">
      <c r="A359" s="23" t="s">
        <v>30</v>
      </c>
      <c r="B359" s="23" t="s">
        <v>376</v>
      </c>
      <c r="C359" s="7">
        <v>2015.0</v>
      </c>
      <c r="D359" s="7" t="s">
        <v>6</v>
      </c>
      <c r="E359" s="7" t="s">
        <v>297</v>
      </c>
      <c r="F359" s="152">
        <v>60.4</v>
      </c>
      <c r="G359" s="155"/>
      <c r="H359" s="157"/>
    </row>
    <row r="360">
      <c r="A360" s="23" t="s">
        <v>31</v>
      </c>
      <c r="B360" s="23" t="s">
        <v>407</v>
      </c>
      <c r="C360" s="7">
        <v>2015.0</v>
      </c>
      <c r="D360" s="7" t="s">
        <v>6</v>
      </c>
      <c r="E360" s="7" t="s">
        <v>297</v>
      </c>
      <c r="F360" s="152">
        <v>45.1</v>
      </c>
      <c r="G360" s="155"/>
      <c r="H360" s="157"/>
    </row>
    <row r="361">
      <c r="A361" s="23" t="s">
        <v>32</v>
      </c>
      <c r="B361" s="23" t="s">
        <v>381</v>
      </c>
      <c r="C361" s="7">
        <v>2015.0</v>
      </c>
      <c r="D361" s="7" t="s">
        <v>6</v>
      </c>
      <c r="E361" s="7" t="s">
        <v>297</v>
      </c>
      <c r="F361" s="152">
        <v>68.2</v>
      </c>
      <c r="G361" s="155"/>
      <c r="H361" s="157"/>
    </row>
    <row r="362">
      <c r="A362" s="23" t="s">
        <v>33</v>
      </c>
      <c r="B362" s="23" t="s">
        <v>390</v>
      </c>
      <c r="C362" s="7">
        <v>2015.0</v>
      </c>
      <c r="D362" s="7" t="s">
        <v>6</v>
      </c>
      <c r="E362" s="7" t="s">
        <v>297</v>
      </c>
      <c r="F362" s="152">
        <v>60.1</v>
      </c>
      <c r="G362" s="155"/>
      <c r="H362" s="157"/>
    </row>
    <row r="363">
      <c r="A363" s="23" t="s">
        <v>34</v>
      </c>
      <c r="B363" s="23" t="s">
        <v>398</v>
      </c>
      <c r="C363" s="7">
        <v>2015.0</v>
      </c>
      <c r="D363" s="7" t="s">
        <v>6</v>
      </c>
      <c r="E363" s="7" t="s">
        <v>297</v>
      </c>
      <c r="F363" s="152">
        <v>58.4</v>
      </c>
      <c r="G363" s="155"/>
      <c r="H363" s="157"/>
    </row>
    <row r="364">
      <c r="A364" s="23" t="s">
        <v>35</v>
      </c>
      <c r="B364" s="23" t="s">
        <v>399</v>
      </c>
      <c r="C364" s="7">
        <v>2015.0</v>
      </c>
      <c r="D364" s="7" t="s">
        <v>6</v>
      </c>
      <c r="E364" s="7" t="s">
        <v>297</v>
      </c>
      <c r="F364" s="152">
        <v>55.5</v>
      </c>
      <c r="G364" s="155"/>
      <c r="H364" s="157"/>
    </row>
    <row r="365">
      <c r="A365" s="49" t="s">
        <v>3</v>
      </c>
      <c r="B365" s="23" t="s">
        <v>400</v>
      </c>
      <c r="C365" s="7">
        <v>2016.0</v>
      </c>
      <c r="D365" s="7" t="s">
        <v>6</v>
      </c>
      <c r="E365" s="7" t="s">
        <v>297</v>
      </c>
      <c r="F365" s="153">
        <v>52.4</v>
      </c>
      <c r="G365" s="155"/>
      <c r="H365" s="156"/>
    </row>
    <row r="366">
      <c r="A366" s="49" t="s">
        <v>4</v>
      </c>
      <c r="B366" s="23" t="s">
        <v>378</v>
      </c>
      <c r="C366" s="7">
        <v>2016.0</v>
      </c>
      <c r="D366" s="7" t="s">
        <v>6</v>
      </c>
      <c r="E366" s="7" t="s">
        <v>297</v>
      </c>
      <c r="F366" s="152">
        <v>42.2</v>
      </c>
      <c r="G366" s="155"/>
      <c r="H366" s="157"/>
    </row>
    <row r="367">
      <c r="A367" s="23" t="s">
        <v>5</v>
      </c>
      <c r="B367" s="23" t="s">
        <v>384</v>
      </c>
      <c r="C367" s="7">
        <v>2016.0</v>
      </c>
      <c r="D367" s="7" t="s">
        <v>6</v>
      </c>
      <c r="E367" s="7" t="s">
        <v>297</v>
      </c>
      <c r="F367" s="152">
        <v>38.1</v>
      </c>
      <c r="G367" s="155"/>
      <c r="H367" s="157"/>
    </row>
    <row r="368">
      <c r="A368" s="23" t="s">
        <v>6</v>
      </c>
      <c r="B368" s="23" t="s">
        <v>394</v>
      </c>
      <c r="C368" s="7">
        <v>2016.0</v>
      </c>
      <c r="D368" s="7" t="s">
        <v>6</v>
      </c>
      <c r="E368" s="7" t="s">
        <v>297</v>
      </c>
      <c r="F368" s="152">
        <v>38.1</v>
      </c>
      <c r="G368" s="155"/>
      <c r="H368" s="157"/>
    </row>
    <row r="369">
      <c r="A369" s="23" t="s">
        <v>7</v>
      </c>
      <c r="B369" s="23" t="s">
        <v>385</v>
      </c>
      <c r="C369" s="7">
        <v>2016.0</v>
      </c>
      <c r="D369" s="7" t="s">
        <v>6</v>
      </c>
      <c r="E369" s="7" t="s">
        <v>297</v>
      </c>
      <c r="F369" s="152">
        <v>54.8</v>
      </c>
      <c r="G369" s="155"/>
      <c r="H369" s="157"/>
    </row>
    <row r="370">
      <c r="A370" s="23" t="s">
        <v>8</v>
      </c>
      <c r="B370" s="23" t="s">
        <v>405</v>
      </c>
      <c r="C370" s="7">
        <v>2016.0</v>
      </c>
      <c r="D370" s="7" t="s">
        <v>6</v>
      </c>
      <c r="E370" s="7" t="s">
        <v>297</v>
      </c>
      <c r="F370" s="152">
        <v>36.7</v>
      </c>
      <c r="G370" s="155"/>
      <c r="H370" s="157"/>
    </row>
    <row r="371">
      <c r="A371" s="23" t="s">
        <v>9</v>
      </c>
      <c r="B371" s="23" t="s">
        <v>397</v>
      </c>
      <c r="C371" s="7">
        <v>2016.0</v>
      </c>
      <c r="D371" s="7" t="s">
        <v>6</v>
      </c>
      <c r="E371" s="7" t="s">
        <v>297</v>
      </c>
      <c r="F371" s="152">
        <v>49.3</v>
      </c>
      <c r="G371" s="155"/>
      <c r="H371" s="157"/>
    </row>
    <row r="372">
      <c r="A372" s="23" t="s">
        <v>10</v>
      </c>
      <c r="B372" s="23" t="s">
        <v>388</v>
      </c>
      <c r="C372" s="7">
        <v>2016.0</v>
      </c>
      <c r="D372" s="7" t="s">
        <v>6</v>
      </c>
      <c r="E372" s="7" t="s">
        <v>297</v>
      </c>
      <c r="F372" s="152">
        <v>70.2</v>
      </c>
      <c r="G372" s="155"/>
      <c r="H372" s="157"/>
    </row>
    <row r="373">
      <c r="A373" s="23" t="s">
        <v>11</v>
      </c>
      <c r="B373" s="23" t="s">
        <v>402</v>
      </c>
      <c r="C373" s="7">
        <v>2016.0</v>
      </c>
      <c r="D373" s="7" t="s">
        <v>6</v>
      </c>
      <c r="E373" s="7" t="s">
        <v>297</v>
      </c>
      <c r="F373" s="152">
        <v>31.4</v>
      </c>
      <c r="G373" s="155"/>
      <c r="H373" s="157"/>
    </row>
    <row r="374">
      <c r="A374" s="23" t="s">
        <v>12</v>
      </c>
      <c r="B374" s="23" t="s">
        <v>401</v>
      </c>
      <c r="C374" s="7">
        <v>2016.0</v>
      </c>
      <c r="D374" s="7" t="s">
        <v>6</v>
      </c>
      <c r="E374" s="7" t="s">
        <v>297</v>
      </c>
      <c r="F374" s="152">
        <v>47.8</v>
      </c>
      <c r="G374" s="155"/>
      <c r="H374" s="157"/>
    </row>
    <row r="375">
      <c r="A375" s="23" t="s">
        <v>13</v>
      </c>
      <c r="B375" s="23" t="s">
        <v>403</v>
      </c>
      <c r="C375" s="7">
        <v>2016.0</v>
      </c>
      <c r="D375" s="7" t="s">
        <v>6</v>
      </c>
      <c r="E375" s="7" t="s">
        <v>297</v>
      </c>
      <c r="F375" s="152">
        <v>48.5</v>
      </c>
      <c r="G375" s="155"/>
      <c r="H375" s="157"/>
    </row>
    <row r="376">
      <c r="A376" s="23" t="s">
        <v>14</v>
      </c>
      <c r="B376" s="23" t="s">
        <v>395</v>
      </c>
      <c r="C376" s="7">
        <v>2016.0</v>
      </c>
      <c r="D376" s="7" t="s">
        <v>6</v>
      </c>
      <c r="E376" s="7" t="s">
        <v>297</v>
      </c>
      <c r="F376" s="152">
        <v>52.2</v>
      </c>
      <c r="G376" s="155"/>
      <c r="H376" s="157"/>
    </row>
    <row r="377">
      <c r="A377" s="23" t="s">
        <v>15</v>
      </c>
      <c r="B377" s="23" t="s">
        <v>377</v>
      </c>
      <c r="C377" s="7">
        <v>2016.0</v>
      </c>
      <c r="D377" s="7" t="s">
        <v>6</v>
      </c>
      <c r="E377" s="7" t="s">
        <v>297</v>
      </c>
      <c r="F377" s="152">
        <v>69.4</v>
      </c>
      <c r="G377" s="155"/>
      <c r="H377" s="157"/>
    </row>
    <row r="378">
      <c r="A378" s="23" t="s">
        <v>16</v>
      </c>
      <c r="B378" s="23" t="s">
        <v>382</v>
      </c>
      <c r="C378" s="7">
        <v>2016.0</v>
      </c>
      <c r="D378" s="7" t="s">
        <v>6</v>
      </c>
      <c r="E378" s="7" t="s">
        <v>297</v>
      </c>
      <c r="F378" s="152">
        <v>68.6</v>
      </c>
      <c r="G378" s="155"/>
      <c r="H378" s="157"/>
    </row>
    <row r="379">
      <c r="A379" s="23" t="s">
        <v>17</v>
      </c>
      <c r="B379" s="23" t="s">
        <v>404</v>
      </c>
      <c r="C379" s="7">
        <v>2016.0</v>
      </c>
      <c r="D379" s="7" t="s">
        <v>6</v>
      </c>
      <c r="E379" s="7" t="s">
        <v>297</v>
      </c>
      <c r="F379" s="152">
        <v>47.5</v>
      </c>
      <c r="G379" s="155"/>
      <c r="H379" s="157"/>
    </row>
    <row r="380">
      <c r="A380" s="23" t="s">
        <v>18</v>
      </c>
      <c r="B380" s="23" t="s">
        <v>383</v>
      </c>
      <c r="C380" s="7">
        <v>2016.0</v>
      </c>
      <c r="D380" s="7" t="s">
        <v>6</v>
      </c>
      <c r="E380" s="7" t="s">
        <v>297</v>
      </c>
      <c r="F380" s="152">
        <v>55.1</v>
      </c>
      <c r="G380" s="155"/>
      <c r="H380" s="157"/>
    </row>
    <row r="381">
      <c r="A381" s="23" t="s">
        <v>19</v>
      </c>
      <c r="B381" s="23" t="s">
        <v>380</v>
      </c>
      <c r="C381" s="7">
        <v>2016.0</v>
      </c>
      <c r="D381" s="7" t="s">
        <v>6</v>
      </c>
      <c r="E381" s="7" t="s">
        <v>297</v>
      </c>
      <c r="F381" s="152">
        <v>65.8</v>
      </c>
      <c r="G381" s="155"/>
      <c r="H381" s="157"/>
    </row>
    <row r="382">
      <c r="A382" s="23" t="s">
        <v>20</v>
      </c>
      <c r="B382" s="23" t="s">
        <v>387</v>
      </c>
      <c r="C382" s="7">
        <v>2016.0</v>
      </c>
      <c r="D382" s="7" t="s">
        <v>6</v>
      </c>
      <c r="E382" s="7" t="s">
        <v>297</v>
      </c>
      <c r="F382" s="152">
        <v>62.9</v>
      </c>
      <c r="G382" s="155"/>
      <c r="H382" s="157"/>
    </row>
    <row r="383">
      <c r="A383" s="23" t="s">
        <v>21</v>
      </c>
      <c r="B383" s="23" t="s">
        <v>393</v>
      </c>
      <c r="C383" s="7">
        <v>2016.0</v>
      </c>
      <c r="D383" s="7" t="s">
        <v>6</v>
      </c>
      <c r="E383" s="7" t="s">
        <v>297</v>
      </c>
      <c r="F383" s="152">
        <v>56.9</v>
      </c>
      <c r="G383" s="155"/>
      <c r="H383" s="157"/>
    </row>
    <row r="384">
      <c r="A384" s="23" t="s">
        <v>22</v>
      </c>
      <c r="B384" s="23" t="s">
        <v>408</v>
      </c>
      <c r="C384" s="7">
        <v>2016.0</v>
      </c>
      <c r="D384" s="7" t="s">
        <v>6</v>
      </c>
      <c r="E384" s="7" t="s">
        <v>297</v>
      </c>
      <c r="F384" s="152">
        <v>34.8</v>
      </c>
      <c r="G384" s="155"/>
      <c r="H384" s="157"/>
    </row>
    <row r="385">
      <c r="A385" s="23" t="s">
        <v>23</v>
      </c>
      <c r="B385" s="23" t="s">
        <v>379</v>
      </c>
      <c r="C385" s="7">
        <v>2016.0</v>
      </c>
      <c r="D385" s="7" t="s">
        <v>6</v>
      </c>
      <c r="E385" s="7" t="s">
        <v>297</v>
      </c>
      <c r="F385" s="152">
        <v>75.1</v>
      </c>
      <c r="G385" s="155"/>
      <c r="H385" s="157"/>
    </row>
    <row r="386">
      <c r="A386" s="23" t="s">
        <v>24</v>
      </c>
      <c r="B386" s="23" t="s">
        <v>386</v>
      </c>
      <c r="C386" s="7">
        <v>2016.0</v>
      </c>
      <c r="D386" s="7" t="s">
        <v>6</v>
      </c>
      <c r="E386" s="7" t="s">
        <v>297</v>
      </c>
      <c r="F386" s="152">
        <v>67.0</v>
      </c>
      <c r="G386" s="155"/>
      <c r="H386" s="157"/>
    </row>
    <row r="387">
      <c r="A387" s="23" t="s">
        <v>25</v>
      </c>
      <c r="B387" s="23" t="s">
        <v>406</v>
      </c>
      <c r="C387" s="7">
        <v>2016.0</v>
      </c>
      <c r="D387" s="7" t="s">
        <v>6</v>
      </c>
      <c r="E387" s="7" t="s">
        <v>297</v>
      </c>
      <c r="F387" s="152">
        <v>42.3</v>
      </c>
      <c r="G387" s="155"/>
      <c r="H387" s="157"/>
    </row>
    <row r="388">
      <c r="A388" s="23" t="s">
        <v>26</v>
      </c>
      <c r="B388" s="23" t="s">
        <v>392</v>
      </c>
      <c r="C388" s="7">
        <v>2016.0</v>
      </c>
      <c r="D388" s="7" t="s">
        <v>6</v>
      </c>
      <c r="E388" s="7" t="s">
        <v>297</v>
      </c>
      <c r="F388" s="152">
        <v>46.0</v>
      </c>
      <c r="G388" s="155"/>
      <c r="H388" s="157"/>
    </row>
    <row r="389">
      <c r="A389" s="23" t="s">
        <v>27</v>
      </c>
      <c r="B389" s="23" t="s">
        <v>389</v>
      </c>
      <c r="C389" s="7">
        <v>2016.0</v>
      </c>
      <c r="D389" s="7" t="s">
        <v>6</v>
      </c>
      <c r="E389" s="7" t="s">
        <v>297</v>
      </c>
      <c r="F389" s="152">
        <v>50.7</v>
      </c>
      <c r="G389" s="155"/>
      <c r="H389" s="157"/>
    </row>
    <row r="390">
      <c r="A390" s="23" t="s">
        <v>28</v>
      </c>
      <c r="B390" s="23" t="s">
        <v>391</v>
      </c>
      <c r="C390" s="7">
        <v>2016.0</v>
      </c>
      <c r="D390" s="7" t="s">
        <v>6</v>
      </c>
      <c r="E390" s="7" t="s">
        <v>297</v>
      </c>
      <c r="F390" s="152">
        <v>47.8</v>
      </c>
      <c r="G390" s="155"/>
      <c r="H390" s="157"/>
    </row>
    <row r="391">
      <c r="A391" s="23" t="s">
        <v>29</v>
      </c>
      <c r="B391" s="23" t="s">
        <v>396</v>
      </c>
      <c r="C391" s="7">
        <v>2016.0</v>
      </c>
      <c r="D391" s="7" t="s">
        <v>6</v>
      </c>
      <c r="E391" s="7" t="s">
        <v>297</v>
      </c>
      <c r="F391" s="152">
        <v>41.4</v>
      </c>
      <c r="G391" s="155"/>
      <c r="H391" s="157"/>
    </row>
    <row r="392">
      <c r="A392" s="23" t="s">
        <v>30</v>
      </c>
      <c r="B392" s="23" t="s">
        <v>376</v>
      </c>
      <c r="C392" s="7">
        <v>2016.0</v>
      </c>
      <c r="D392" s="7" t="s">
        <v>6</v>
      </c>
      <c r="E392" s="7" t="s">
        <v>297</v>
      </c>
      <c r="F392" s="152">
        <v>60.6</v>
      </c>
      <c r="G392" s="155"/>
      <c r="H392" s="157"/>
    </row>
    <row r="393">
      <c r="A393" s="23" t="s">
        <v>31</v>
      </c>
      <c r="B393" s="23" t="s">
        <v>407</v>
      </c>
      <c r="C393" s="7">
        <v>2016.0</v>
      </c>
      <c r="D393" s="7" t="s">
        <v>6</v>
      </c>
      <c r="E393" s="7" t="s">
        <v>297</v>
      </c>
      <c r="F393" s="152">
        <v>45.2</v>
      </c>
      <c r="G393" s="155"/>
      <c r="H393" s="157"/>
    </row>
    <row r="394">
      <c r="A394" s="23" t="s">
        <v>32</v>
      </c>
      <c r="B394" s="23" t="s">
        <v>381</v>
      </c>
      <c r="C394" s="7">
        <v>2016.0</v>
      </c>
      <c r="D394" s="7" t="s">
        <v>6</v>
      </c>
      <c r="E394" s="7" t="s">
        <v>297</v>
      </c>
      <c r="F394" s="152">
        <v>69.0</v>
      </c>
      <c r="G394" s="155"/>
      <c r="H394" s="157"/>
    </row>
    <row r="395">
      <c r="A395" s="23" t="s">
        <v>33</v>
      </c>
      <c r="B395" s="23" t="s">
        <v>390</v>
      </c>
      <c r="C395" s="7">
        <v>2016.0</v>
      </c>
      <c r="D395" s="7" t="s">
        <v>6</v>
      </c>
      <c r="E395" s="7" t="s">
        <v>297</v>
      </c>
      <c r="F395" s="152">
        <v>62.7</v>
      </c>
      <c r="G395" s="155"/>
      <c r="H395" s="157"/>
    </row>
    <row r="396">
      <c r="A396" s="23" t="s">
        <v>34</v>
      </c>
      <c r="B396" s="23" t="s">
        <v>398</v>
      </c>
      <c r="C396" s="7">
        <v>2016.0</v>
      </c>
      <c r="D396" s="7" t="s">
        <v>6</v>
      </c>
      <c r="E396" s="7" t="s">
        <v>297</v>
      </c>
      <c r="F396" s="152">
        <v>59.4</v>
      </c>
      <c r="G396" s="155"/>
      <c r="H396" s="157"/>
    </row>
    <row r="397">
      <c r="A397" s="23" t="s">
        <v>35</v>
      </c>
      <c r="B397" s="23" t="s">
        <v>399</v>
      </c>
      <c r="C397" s="7">
        <v>2016.0</v>
      </c>
      <c r="D397" s="7" t="s">
        <v>6</v>
      </c>
      <c r="E397" s="7" t="s">
        <v>297</v>
      </c>
      <c r="F397" s="152">
        <v>53.9</v>
      </c>
      <c r="G397" s="155"/>
      <c r="H397" s="157"/>
    </row>
    <row r="398">
      <c r="A398" s="49" t="s">
        <v>3</v>
      </c>
      <c r="B398" s="23" t="s">
        <v>400</v>
      </c>
      <c r="C398" s="7">
        <v>2017.0</v>
      </c>
      <c r="D398" s="7" t="s">
        <v>6</v>
      </c>
      <c r="E398" s="7" t="s">
        <v>297</v>
      </c>
      <c r="F398" s="153">
        <v>52.2</v>
      </c>
      <c r="G398" s="155"/>
      <c r="H398" s="156"/>
    </row>
    <row r="399">
      <c r="A399" s="49" t="s">
        <v>4</v>
      </c>
      <c r="B399" s="23" t="s">
        <v>378</v>
      </c>
      <c r="C399" s="7">
        <v>2017.0</v>
      </c>
      <c r="D399" s="7" t="s">
        <v>6</v>
      </c>
      <c r="E399" s="7" t="s">
        <v>297</v>
      </c>
      <c r="F399" s="152">
        <v>40.4</v>
      </c>
      <c r="G399" s="155"/>
      <c r="H399" s="157"/>
    </row>
    <row r="400">
      <c r="A400" s="23" t="s">
        <v>5</v>
      </c>
      <c r="B400" s="23" t="s">
        <v>384</v>
      </c>
      <c r="C400" s="7">
        <v>2017.0</v>
      </c>
      <c r="D400" s="7" t="s">
        <v>6</v>
      </c>
      <c r="E400" s="7" t="s">
        <v>297</v>
      </c>
      <c r="F400" s="152">
        <v>38.9</v>
      </c>
      <c r="G400" s="155"/>
      <c r="H400" s="157"/>
    </row>
    <row r="401">
      <c r="A401" s="23" t="s">
        <v>6</v>
      </c>
      <c r="B401" s="23" t="s">
        <v>394</v>
      </c>
      <c r="C401" s="7">
        <v>2017.0</v>
      </c>
      <c r="D401" s="7" t="s">
        <v>6</v>
      </c>
      <c r="E401" s="7" t="s">
        <v>297</v>
      </c>
      <c r="F401" s="152">
        <v>38.7</v>
      </c>
      <c r="G401" s="155"/>
      <c r="H401" s="157"/>
    </row>
    <row r="402">
      <c r="A402" s="23" t="s">
        <v>7</v>
      </c>
      <c r="B402" s="23" t="s">
        <v>385</v>
      </c>
      <c r="C402" s="7">
        <v>2017.0</v>
      </c>
      <c r="D402" s="7" t="s">
        <v>6</v>
      </c>
      <c r="E402" s="7" t="s">
        <v>297</v>
      </c>
      <c r="F402" s="152">
        <v>56.9</v>
      </c>
      <c r="G402" s="155"/>
      <c r="H402" s="157"/>
    </row>
    <row r="403">
      <c r="A403" s="23" t="s">
        <v>8</v>
      </c>
      <c r="B403" s="23" t="s">
        <v>405</v>
      </c>
      <c r="C403" s="7">
        <v>2017.0</v>
      </c>
      <c r="D403" s="7" t="s">
        <v>6</v>
      </c>
      <c r="E403" s="7" t="s">
        <v>297</v>
      </c>
      <c r="F403" s="152">
        <v>36.0</v>
      </c>
      <c r="G403" s="155"/>
      <c r="H403" s="157"/>
    </row>
    <row r="404">
      <c r="A404" s="23" t="s">
        <v>9</v>
      </c>
      <c r="B404" s="23" t="s">
        <v>397</v>
      </c>
      <c r="C404" s="7">
        <v>2017.0</v>
      </c>
      <c r="D404" s="7" t="s">
        <v>6</v>
      </c>
      <c r="E404" s="7" t="s">
        <v>297</v>
      </c>
      <c r="F404" s="152">
        <v>47.5</v>
      </c>
      <c r="G404" s="155"/>
      <c r="H404" s="157"/>
    </row>
    <row r="405">
      <c r="A405" s="23" t="s">
        <v>10</v>
      </c>
      <c r="B405" s="23" t="s">
        <v>388</v>
      </c>
      <c r="C405" s="7">
        <v>2017.0</v>
      </c>
      <c r="D405" s="7" t="s">
        <v>6</v>
      </c>
      <c r="E405" s="7" t="s">
        <v>297</v>
      </c>
      <c r="F405" s="152">
        <v>70.7</v>
      </c>
      <c r="G405" s="155"/>
      <c r="H405" s="157"/>
    </row>
    <row r="406">
      <c r="A406" s="23" t="s">
        <v>11</v>
      </c>
      <c r="B406" s="23" t="s">
        <v>402</v>
      </c>
      <c r="C406" s="7">
        <v>2017.0</v>
      </c>
      <c r="D406" s="7" t="s">
        <v>6</v>
      </c>
      <c r="E406" s="7" t="s">
        <v>297</v>
      </c>
      <c r="F406" s="152">
        <v>30.6</v>
      </c>
      <c r="G406" s="155"/>
      <c r="H406" s="157"/>
    </row>
    <row r="407">
      <c r="A407" s="23" t="s">
        <v>12</v>
      </c>
      <c r="B407" s="23" t="s">
        <v>401</v>
      </c>
      <c r="C407" s="7">
        <v>2017.0</v>
      </c>
      <c r="D407" s="7" t="s">
        <v>6</v>
      </c>
      <c r="E407" s="7" t="s">
        <v>297</v>
      </c>
      <c r="F407" s="152">
        <v>47.6</v>
      </c>
      <c r="G407" s="155"/>
      <c r="H407" s="157"/>
    </row>
    <row r="408">
      <c r="A408" s="23" t="s">
        <v>13</v>
      </c>
      <c r="B408" s="23" t="s">
        <v>403</v>
      </c>
      <c r="C408" s="7">
        <v>2017.0</v>
      </c>
      <c r="D408" s="7" t="s">
        <v>6</v>
      </c>
      <c r="E408" s="7" t="s">
        <v>297</v>
      </c>
      <c r="F408" s="152">
        <v>50.5</v>
      </c>
      <c r="G408" s="155"/>
      <c r="H408" s="157"/>
    </row>
    <row r="409">
      <c r="A409" s="23" t="s">
        <v>14</v>
      </c>
      <c r="B409" s="23" t="s">
        <v>395</v>
      </c>
      <c r="C409" s="7">
        <v>2017.0</v>
      </c>
      <c r="D409" s="7" t="s">
        <v>6</v>
      </c>
      <c r="E409" s="7" t="s">
        <v>297</v>
      </c>
      <c r="F409" s="152">
        <v>52.2</v>
      </c>
      <c r="G409" s="155"/>
      <c r="H409" s="157"/>
    </row>
    <row r="410">
      <c r="A410" s="23" t="s">
        <v>15</v>
      </c>
      <c r="B410" s="23" t="s">
        <v>377</v>
      </c>
      <c r="C410" s="7">
        <v>2017.0</v>
      </c>
      <c r="D410" s="7" t="s">
        <v>6</v>
      </c>
      <c r="E410" s="7" t="s">
        <v>297</v>
      </c>
      <c r="F410" s="152">
        <v>70.7</v>
      </c>
      <c r="G410" s="155"/>
      <c r="H410" s="157"/>
    </row>
    <row r="411">
      <c r="A411" s="23" t="s">
        <v>16</v>
      </c>
      <c r="B411" s="23" t="s">
        <v>382</v>
      </c>
      <c r="C411" s="7">
        <v>2017.0</v>
      </c>
      <c r="D411" s="7" t="s">
        <v>6</v>
      </c>
      <c r="E411" s="7" t="s">
        <v>297</v>
      </c>
      <c r="F411" s="152">
        <v>68.0</v>
      </c>
      <c r="G411" s="155"/>
      <c r="H411" s="157"/>
    </row>
    <row r="412">
      <c r="A412" s="23" t="s">
        <v>17</v>
      </c>
      <c r="B412" s="23" t="s">
        <v>404</v>
      </c>
      <c r="C412" s="7">
        <v>2017.0</v>
      </c>
      <c r="D412" s="7" t="s">
        <v>6</v>
      </c>
      <c r="E412" s="7" t="s">
        <v>297</v>
      </c>
      <c r="F412" s="152">
        <v>47.1</v>
      </c>
      <c r="G412" s="155"/>
      <c r="H412" s="157"/>
    </row>
    <row r="413">
      <c r="A413" s="23" t="s">
        <v>18</v>
      </c>
      <c r="B413" s="23" t="s">
        <v>383</v>
      </c>
      <c r="C413" s="7">
        <v>2017.0</v>
      </c>
      <c r="D413" s="7" t="s">
        <v>6</v>
      </c>
      <c r="E413" s="7" t="s">
        <v>297</v>
      </c>
      <c r="F413" s="152">
        <v>55.3</v>
      </c>
      <c r="G413" s="155"/>
      <c r="H413" s="157"/>
    </row>
    <row r="414">
      <c r="A414" s="23" t="s">
        <v>19</v>
      </c>
      <c r="B414" s="23" t="s">
        <v>380</v>
      </c>
      <c r="C414" s="7">
        <v>2017.0</v>
      </c>
      <c r="D414" s="7" t="s">
        <v>6</v>
      </c>
      <c r="E414" s="7" t="s">
        <v>297</v>
      </c>
      <c r="F414" s="152">
        <v>63.8</v>
      </c>
      <c r="G414" s="155"/>
      <c r="H414" s="157"/>
    </row>
    <row r="415">
      <c r="A415" s="23" t="s">
        <v>20</v>
      </c>
      <c r="B415" s="23" t="s">
        <v>387</v>
      </c>
      <c r="C415" s="7">
        <v>2017.0</v>
      </c>
      <c r="D415" s="7" t="s">
        <v>6</v>
      </c>
      <c r="E415" s="7" t="s">
        <v>297</v>
      </c>
      <c r="F415" s="152">
        <v>62.0</v>
      </c>
      <c r="G415" s="155"/>
      <c r="H415" s="157"/>
    </row>
    <row r="416">
      <c r="A416" s="23" t="s">
        <v>21</v>
      </c>
      <c r="B416" s="23" t="s">
        <v>393</v>
      </c>
      <c r="C416" s="7">
        <v>2017.0</v>
      </c>
      <c r="D416" s="7" t="s">
        <v>6</v>
      </c>
      <c r="E416" s="7" t="s">
        <v>297</v>
      </c>
      <c r="F416" s="152">
        <v>57.6</v>
      </c>
      <c r="G416" s="155"/>
      <c r="H416" s="157"/>
    </row>
    <row r="417">
      <c r="A417" s="23" t="s">
        <v>22</v>
      </c>
      <c r="B417" s="23" t="s">
        <v>408</v>
      </c>
      <c r="C417" s="7">
        <v>2017.0</v>
      </c>
      <c r="D417" s="7" t="s">
        <v>6</v>
      </c>
      <c r="E417" s="7" t="s">
        <v>297</v>
      </c>
      <c r="F417" s="152">
        <v>35.6</v>
      </c>
      <c r="G417" s="155"/>
      <c r="H417" s="157"/>
    </row>
    <row r="418">
      <c r="A418" s="23" t="s">
        <v>23</v>
      </c>
      <c r="B418" s="23" t="s">
        <v>379</v>
      </c>
      <c r="C418" s="7">
        <v>2017.0</v>
      </c>
      <c r="D418" s="7" t="s">
        <v>6</v>
      </c>
      <c r="E418" s="7" t="s">
        <v>297</v>
      </c>
      <c r="F418" s="152">
        <v>73.6</v>
      </c>
      <c r="G418" s="155"/>
      <c r="H418" s="157"/>
    </row>
    <row r="419">
      <c r="A419" s="23" t="s">
        <v>24</v>
      </c>
      <c r="B419" s="23" t="s">
        <v>386</v>
      </c>
      <c r="C419" s="7">
        <v>2017.0</v>
      </c>
      <c r="D419" s="7" t="s">
        <v>6</v>
      </c>
      <c r="E419" s="7" t="s">
        <v>297</v>
      </c>
      <c r="F419" s="152">
        <v>67.2</v>
      </c>
      <c r="G419" s="155"/>
      <c r="H419" s="157"/>
    </row>
    <row r="420">
      <c r="A420" s="23" t="s">
        <v>25</v>
      </c>
      <c r="B420" s="23" t="s">
        <v>406</v>
      </c>
      <c r="C420" s="7">
        <v>2017.0</v>
      </c>
      <c r="D420" s="7" t="s">
        <v>6</v>
      </c>
      <c r="E420" s="7" t="s">
        <v>297</v>
      </c>
      <c r="F420" s="152">
        <v>44.0</v>
      </c>
      <c r="G420" s="155"/>
      <c r="H420" s="157"/>
    </row>
    <row r="421">
      <c r="A421" s="23" t="s">
        <v>26</v>
      </c>
      <c r="B421" s="23" t="s">
        <v>392</v>
      </c>
      <c r="C421" s="7">
        <v>2017.0</v>
      </c>
      <c r="D421" s="7" t="s">
        <v>6</v>
      </c>
      <c r="E421" s="7" t="s">
        <v>297</v>
      </c>
      <c r="F421" s="152">
        <v>44.2</v>
      </c>
      <c r="G421" s="155"/>
      <c r="H421" s="157"/>
    </row>
    <row r="422">
      <c r="A422" s="23" t="s">
        <v>27</v>
      </c>
      <c r="B422" s="23" t="s">
        <v>389</v>
      </c>
      <c r="C422" s="7">
        <v>2017.0</v>
      </c>
      <c r="D422" s="7" t="s">
        <v>6</v>
      </c>
      <c r="E422" s="7" t="s">
        <v>297</v>
      </c>
      <c r="F422" s="152">
        <v>47.2</v>
      </c>
      <c r="G422" s="155"/>
      <c r="H422" s="157"/>
    </row>
    <row r="423">
      <c r="A423" s="23" t="s">
        <v>28</v>
      </c>
      <c r="B423" s="23" t="s">
        <v>391</v>
      </c>
      <c r="C423" s="7">
        <v>2017.0</v>
      </c>
      <c r="D423" s="7" t="s">
        <v>6</v>
      </c>
      <c r="E423" s="7" t="s">
        <v>297</v>
      </c>
      <c r="F423" s="152">
        <v>46.7</v>
      </c>
      <c r="G423" s="155"/>
      <c r="H423" s="157"/>
    </row>
    <row r="424">
      <c r="A424" s="23" t="s">
        <v>29</v>
      </c>
      <c r="B424" s="23" t="s">
        <v>396</v>
      </c>
      <c r="C424" s="7">
        <v>2017.0</v>
      </c>
      <c r="D424" s="7" t="s">
        <v>6</v>
      </c>
      <c r="E424" s="7" t="s">
        <v>297</v>
      </c>
      <c r="F424" s="152">
        <v>41.8</v>
      </c>
      <c r="G424" s="155"/>
      <c r="H424" s="157"/>
    </row>
    <row r="425">
      <c r="A425" s="23" t="s">
        <v>30</v>
      </c>
      <c r="B425" s="23" t="s">
        <v>376</v>
      </c>
      <c r="C425" s="7">
        <v>2017.0</v>
      </c>
      <c r="D425" s="7" t="s">
        <v>6</v>
      </c>
      <c r="E425" s="7" t="s">
        <v>297</v>
      </c>
      <c r="F425" s="152">
        <v>65.8</v>
      </c>
      <c r="G425" s="155"/>
      <c r="H425" s="157"/>
    </row>
    <row r="426">
      <c r="A426" s="23" t="s">
        <v>31</v>
      </c>
      <c r="B426" s="23" t="s">
        <v>407</v>
      </c>
      <c r="C426" s="7">
        <v>2017.0</v>
      </c>
      <c r="D426" s="7" t="s">
        <v>6</v>
      </c>
      <c r="E426" s="7" t="s">
        <v>297</v>
      </c>
      <c r="F426" s="152">
        <v>43.4</v>
      </c>
      <c r="G426" s="155"/>
      <c r="H426" s="157"/>
    </row>
    <row r="427">
      <c r="A427" s="23" t="s">
        <v>32</v>
      </c>
      <c r="B427" s="23" t="s">
        <v>381</v>
      </c>
      <c r="C427" s="7">
        <v>2017.0</v>
      </c>
      <c r="D427" s="7" t="s">
        <v>6</v>
      </c>
      <c r="E427" s="7" t="s">
        <v>297</v>
      </c>
      <c r="F427" s="152">
        <v>68.6</v>
      </c>
      <c r="G427" s="155"/>
      <c r="H427" s="157"/>
    </row>
    <row r="428">
      <c r="A428" s="23" t="s">
        <v>33</v>
      </c>
      <c r="B428" s="23" t="s">
        <v>390</v>
      </c>
      <c r="C428" s="7">
        <v>2017.0</v>
      </c>
      <c r="D428" s="7" t="s">
        <v>6</v>
      </c>
      <c r="E428" s="7" t="s">
        <v>297</v>
      </c>
      <c r="F428" s="152">
        <v>62.2</v>
      </c>
      <c r="G428" s="155"/>
      <c r="H428" s="157"/>
    </row>
    <row r="429">
      <c r="A429" s="23" t="s">
        <v>34</v>
      </c>
      <c r="B429" s="23" t="s">
        <v>398</v>
      </c>
      <c r="C429" s="7">
        <v>2017.0</v>
      </c>
      <c r="D429" s="7" t="s">
        <v>6</v>
      </c>
      <c r="E429" s="7" t="s">
        <v>297</v>
      </c>
      <c r="F429" s="152">
        <v>59.5</v>
      </c>
      <c r="G429" s="155"/>
      <c r="H429" s="157"/>
    </row>
    <row r="430">
      <c r="A430" s="23" t="s">
        <v>35</v>
      </c>
      <c r="B430" s="23" t="s">
        <v>399</v>
      </c>
      <c r="C430" s="7">
        <v>2017.0</v>
      </c>
      <c r="D430" s="7" t="s">
        <v>6</v>
      </c>
      <c r="E430" s="7" t="s">
        <v>297</v>
      </c>
      <c r="F430" s="152">
        <v>52.9</v>
      </c>
      <c r="G430" s="155"/>
      <c r="H430" s="157"/>
    </row>
    <row r="431">
      <c r="A431" s="49" t="s">
        <v>3</v>
      </c>
      <c r="B431" s="23" t="s">
        <v>400</v>
      </c>
      <c r="C431" s="7">
        <v>2018.0</v>
      </c>
      <c r="D431" s="7" t="s">
        <v>6</v>
      </c>
      <c r="E431" s="7" t="s">
        <v>297</v>
      </c>
      <c r="F431" s="153">
        <v>51.8</v>
      </c>
      <c r="G431" s="155"/>
      <c r="H431" s="156"/>
    </row>
    <row r="432">
      <c r="A432" s="49" t="s">
        <v>4</v>
      </c>
      <c r="B432" s="23" t="s">
        <v>378</v>
      </c>
      <c r="C432" s="7">
        <v>2018.0</v>
      </c>
      <c r="D432" s="7" t="s">
        <v>6</v>
      </c>
      <c r="E432" s="7" t="s">
        <v>297</v>
      </c>
      <c r="F432" s="152">
        <v>40.8</v>
      </c>
      <c r="G432" s="155"/>
      <c r="H432" s="157"/>
    </row>
    <row r="433">
      <c r="A433" s="23" t="s">
        <v>5</v>
      </c>
      <c r="B433" s="23" t="s">
        <v>384</v>
      </c>
      <c r="C433" s="7">
        <v>2018.0</v>
      </c>
      <c r="D433" s="7" t="s">
        <v>6</v>
      </c>
      <c r="E433" s="7" t="s">
        <v>297</v>
      </c>
      <c r="F433" s="152">
        <v>39.8</v>
      </c>
      <c r="G433" s="155"/>
      <c r="H433" s="157"/>
    </row>
    <row r="434">
      <c r="A434" s="23" t="s">
        <v>6</v>
      </c>
      <c r="B434" s="23" t="s">
        <v>394</v>
      </c>
      <c r="C434" s="7">
        <v>2018.0</v>
      </c>
      <c r="D434" s="7" t="s">
        <v>6</v>
      </c>
      <c r="E434" s="7" t="s">
        <v>297</v>
      </c>
      <c r="F434" s="152">
        <v>37.0</v>
      </c>
      <c r="G434" s="155"/>
      <c r="H434" s="157"/>
    </row>
    <row r="435">
      <c r="A435" s="23" t="s">
        <v>7</v>
      </c>
      <c r="B435" s="23" t="s">
        <v>385</v>
      </c>
      <c r="C435" s="7">
        <v>2018.0</v>
      </c>
      <c r="D435" s="7" t="s">
        <v>6</v>
      </c>
      <c r="E435" s="7" t="s">
        <v>297</v>
      </c>
      <c r="F435" s="152">
        <v>54.5</v>
      </c>
      <c r="G435" s="155"/>
      <c r="H435" s="157"/>
    </row>
    <row r="436">
      <c r="A436" s="23" t="s">
        <v>8</v>
      </c>
      <c r="B436" s="23" t="s">
        <v>405</v>
      </c>
      <c r="C436" s="7">
        <v>2018.0</v>
      </c>
      <c r="D436" s="7" t="s">
        <v>6</v>
      </c>
      <c r="E436" s="7" t="s">
        <v>297</v>
      </c>
      <c r="F436" s="152">
        <v>34.0</v>
      </c>
      <c r="G436" s="155"/>
      <c r="H436" s="157"/>
    </row>
    <row r="437">
      <c r="A437" s="23" t="s">
        <v>9</v>
      </c>
      <c r="B437" s="23" t="s">
        <v>397</v>
      </c>
      <c r="C437" s="7">
        <v>2018.0</v>
      </c>
      <c r="D437" s="7" t="s">
        <v>6</v>
      </c>
      <c r="E437" s="7" t="s">
        <v>297</v>
      </c>
      <c r="F437" s="152">
        <v>43.4</v>
      </c>
      <c r="G437" s="155"/>
      <c r="H437" s="157"/>
    </row>
    <row r="438">
      <c r="A438" s="23" t="s">
        <v>10</v>
      </c>
      <c r="B438" s="23" t="s">
        <v>388</v>
      </c>
      <c r="C438" s="7">
        <v>2018.0</v>
      </c>
      <c r="D438" s="7" t="s">
        <v>6</v>
      </c>
      <c r="E438" s="7" t="s">
        <v>297</v>
      </c>
      <c r="F438" s="152">
        <v>66.6</v>
      </c>
      <c r="G438" s="155"/>
      <c r="H438" s="157"/>
    </row>
    <row r="439">
      <c r="A439" s="23" t="s">
        <v>11</v>
      </c>
      <c r="B439" s="23" t="s">
        <v>402</v>
      </c>
      <c r="C439" s="7">
        <v>2018.0</v>
      </c>
      <c r="D439" s="7" t="s">
        <v>6</v>
      </c>
      <c r="E439" s="7" t="s">
        <v>297</v>
      </c>
      <c r="F439" s="152">
        <v>34.3</v>
      </c>
      <c r="G439" s="155"/>
      <c r="H439" s="157"/>
    </row>
    <row r="440">
      <c r="A440" s="23" t="s">
        <v>12</v>
      </c>
      <c r="B440" s="23" t="s">
        <v>401</v>
      </c>
      <c r="C440" s="7">
        <v>2018.0</v>
      </c>
      <c r="D440" s="7" t="s">
        <v>6</v>
      </c>
      <c r="E440" s="7" t="s">
        <v>297</v>
      </c>
      <c r="F440" s="152">
        <v>48.8</v>
      </c>
      <c r="G440" s="155"/>
      <c r="H440" s="157"/>
    </row>
    <row r="441">
      <c r="A441" s="23" t="s">
        <v>13</v>
      </c>
      <c r="B441" s="23" t="s">
        <v>403</v>
      </c>
      <c r="C441" s="7">
        <v>2018.0</v>
      </c>
      <c r="D441" s="7" t="s">
        <v>6</v>
      </c>
      <c r="E441" s="7" t="s">
        <v>297</v>
      </c>
      <c r="F441" s="152">
        <v>47.6</v>
      </c>
      <c r="G441" s="155"/>
      <c r="H441" s="157"/>
    </row>
    <row r="442">
      <c r="A442" s="23" t="s">
        <v>14</v>
      </c>
      <c r="B442" s="23" t="s">
        <v>395</v>
      </c>
      <c r="C442" s="7">
        <v>2018.0</v>
      </c>
      <c r="D442" s="7" t="s">
        <v>6</v>
      </c>
      <c r="E442" s="7" t="s">
        <v>297</v>
      </c>
      <c r="F442" s="152">
        <v>49.9</v>
      </c>
      <c r="G442" s="155"/>
      <c r="H442" s="157"/>
    </row>
    <row r="443">
      <c r="A443" s="23" t="s">
        <v>15</v>
      </c>
      <c r="B443" s="23" t="s">
        <v>377</v>
      </c>
      <c r="C443" s="7">
        <v>2018.0</v>
      </c>
      <c r="D443" s="7" t="s">
        <v>6</v>
      </c>
      <c r="E443" s="7" t="s">
        <v>297</v>
      </c>
      <c r="F443" s="152">
        <v>68.8</v>
      </c>
      <c r="G443" s="155"/>
      <c r="H443" s="157"/>
    </row>
    <row r="444">
      <c r="A444" s="23" t="s">
        <v>16</v>
      </c>
      <c r="B444" s="23" t="s">
        <v>382</v>
      </c>
      <c r="C444" s="7">
        <v>2018.0</v>
      </c>
      <c r="D444" s="7" t="s">
        <v>6</v>
      </c>
      <c r="E444" s="7" t="s">
        <v>297</v>
      </c>
      <c r="F444" s="152">
        <v>70.2</v>
      </c>
      <c r="G444" s="155"/>
      <c r="H444" s="157"/>
    </row>
    <row r="445">
      <c r="A445" s="23" t="s">
        <v>17</v>
      </c>
      <c r="B445" s="23" t="s">
        <v>404</v>
      </c>
      <c r="C445" s="7">
        <v>2018.0</v>
      </c>
      <c r="D445" s="7" t="s">
        <v>6</v>
      </c>
      <c r="E445" s="7" t="s">
        <v>297</v>
      </c>
      <c r="F445" s="152">
        <v>46.5</v>
      </c>
      <c r="G445" s="155"/>
      <c r="H445" s="157"/>
    </row>
    <row r="446">
      <c r="A446" s="23" t="s">
        <v>18</v>
      </c>
      <c r="B446" s="23" t="s">
        <v>383</v>
      </c>
      <c r="C446" s="7">
        <v>2018.0</v>
      </c>
      <c r="D446" s="7" t="s">
        <v>6</v>
      </c>
      <c r="E446" s="7" t="s">
        <v>297</v>
      </c>
      <c r="F446" s="152">
        <v>56.1</v>
      </c>
      <c r="G446" s="155"/>
      <c r="H446" s="157"/>
    </row>
    <row r="447">
      <c r="A447" s="23" t="s">
        <v>19</v>
      </c>
      <c r="B447" s="23" t="s">
        <v>380</v>
      </c>
      <c r="C447" s="7">
        <v>2018.0</v>
      </c>
      <c r="D447" s="7" t="s">
        <v>6</v>
      </c>
      <c r="E447" s="7" t="s">
        <v>297</v>
      </c>
      <c r="F447" s="152">
        <v>62.7</v>
      </c>
      <c r="G447" s="155"/>
      <c r="H447" s="157"/>
    </row>
    <row r="448">
      <c r="A448" s="23" t="s">
        <v>20</v>
      </c>
      <c r="B448" s="23" t="s">
        <v>387</v>
      </c>
      <c r="C448" s="7">
        <v>2018.0</v>
      </c>
      <c r="D448" s="7" t="s">
        <v>6</v>
      </c>
      <c r="E448" s="7" t="s">
        <v>297</v>
      </c>
      <c r="F448" s="152">
        <v>63.7</v>
      </c>
      <c r="G448" s="155"/>
      <c r="H448" s="157"/>
    </row>
    <row r="449">
      <c r="A449" s="23" t="s">
        <v>21</v>
      </c>
      <c r="B449" s="23" t="s">
        <v>393</v>
      </c>
      <c r="C449" s="7">
        <v>2018.0</v>
      </c>
      <c r="D449" s="7" t="s">
        <v>6</v>
      </c>
      <c r="E449" s="7" t="s">
        <v>297</v>
      </c>
      <c r="F449" s="152">
        <v>56.9</v>
      </c>
      <c r="G449" s="155"/>
      <c r="H449" s="157"/>
    </row>
    <row r="450">
      <c r="A450" s="23" t="s">
        <v>22</v>
      </c>
      <c r="B450" s="23" t="s">
        <v>408</v>
      </c>
      <c r="C450" s="7">
        <v>2018.0</v>
      </c>
      <c r="D450" s="7" t="s">
        <v>6</v>
      </c>
      <c r="E450" s="7" t="s">
        <v>297</v>
      </c>
      <c r="F450" s="152">
        <v>36.0</v>
      </c>
      <c r="G450" s="155"/>
      <c r="H450" s="157"/>
    </row>
    <row r="451">
      <c r="A451" s="23" t="s">
        <v>23</v>
      </c>
      <c r="B451" s="23" t="s">
        <v>379</v>
      </c>
      <c r="C451" s="7">
        <v>2018.0</v>
      </c>
      <c r="D451" s="7" t="s">
        <v>6</v>
      </c>
      <c r="E451" s="7" t="s">
        <v>297</v>
      </c>
      <c r="F451" s="152">
        <v>74.5</v>
      </c>
      <c r="G451" s="155"/>
      <c r="H451" s="157"/>
    </row>
    <row r="452">
      <c r="A452" s="23" t="s">
        <v>24</v>
      </c>
      <c r="B452" s="23" t="s">
        <v>386</v>
      </c>
      <c r="C452" s="7">
        <v>2018.0</v>
      </c>
      <c r="D452" s="7" t="s">
        <v>6</v>
      </c>
      <c r="E452" s="7" t="s">
        <v>297</v>
      </c>
      <c r="F452" s="152">
        <v>66.9</v>
      </c>
      <c r="G452" s="155"/>
      <c r="H452" s="157"/>
    </row>
    <row r="453">
      <c r="A453" s="23" t="s">
        <v>25</v>
      </c>
      <c r="B453" s="23" t="s">
        <v>406</v>
      </c>
      <c r="C453" s="7">
        <v>2018.0</v>
      </c>
      <c r="D453" s="7" t="s">
        <v>6</v>
      </c>
      <c r="E453" s="7" t="s">
        <v>297</v>
      </c>
      <c r="F453" s="152">
        <v>41.0</v>
      </c>
      <c r="G453" s="155"/>
      <c r="H453" s="157"/>
    </row>
    <row r="454">
      <c r="A454" s="23" t="s">
        <v>26</v>
      </c>
      <c r="B454" s="23" t="s">
        <v>392</v>
      </c>
      <c r="C454" s="7">
        <v>2018.0</v>
      </c>
      <c r="D454" s="7" t="s">
        <v>6</v>
      </c>
      <c r="E454" s="7" t="s">
        <v>297</v>
      </c>
      <c r="F454" s="152">
        <v>44.5</v>
      </c>
      <c r="G454" s="155"/>
      <c r="H454" s="157"/>
    </row>
    <row r="455">
      <c r="A455" s="23" t="s">
        <v>27</v>
      </c>
      <c r="B455" s="23" t="s">
        <v>389</v>
      </c>
      <c r="C455" s="7">
        <v>2018.0</v>
      </c>
      <c r="D455" s="7" t="s">
        <v>6</v>
      </c>
      <c r="E455" s="7" t="s">
        <v>297</v>
      </c>
      <c r="F455" s="152">
        <v>48.6</v>
      </c>
      <c r="G455" s="155"/>
      <c r="H455" s="157"/>
    </row>
    <row r="456">
      <c r="A456" s="23" t="s">
        <v>28</v>
      </c>
      <c r="B456" s="23" t="s">
        <v>391</v>
      </c>
      <c r="C456" s="7">
        <v>2018.0</v>
      </c>
      <c r="D456" s="7" t="s">
        <v>6</v>
      </c>
      <c r="E456" s="7" t="s">
        <v>297</v>
      </c>
      <c r="F456" s="152">
        <v>46.3</v>
      </c>
      <c r="G456" s="155"/>
      <c r="H456" s="157"/>
    </row>
    <row r="457">
      <c r="A457" s="23" t="s">
        <v>29</v>
      </c>
      <c r="B457" s="23" t="s">
        <v>396</v>
      </c>
      <c r="C457" s="7">
        <v>2018.0</v>
      </c>
      <c r="D457" s="7" t="s">
        <v>6</v>
      </c>
      <c r="E457" s="7" t="s">
        <v>297</v>
      </c>
      <c r="F457" s="152">
        <v>40.9</v>
      </c>
      <c r="G457" s="155"/>
      <c r="H457" s="157"/>
    </row>
    <row r="458">
      <c r="A458" s="23" t="s">
        <v>30</v>
      </c>
      <c r="B458" s="23" t="s">
        <v>376</v>
      </c>
      <c r="C458" s="7">
        <v>2018.0</v>
      </c>
      <c r="D458" s="7" t="s">
        <v>6</v>
      </c>
      <c r="E458" s="7" t="s">
        <v>297</v>
      </c>
      <c r="F458" s="152">
        <v>62.5</v>
      </c>
      <c r="G458" s="155"/>
      <c r="H458" s="157"/>
    </row>
    <row r="459">
      <c r="A459" s="23" t="s">
        <v>31</v>
      </c>
      <c r="B459" s="23" t="s">
        <v>407</v>
      </c>
      <c r="C459" s="7">
        <v>2018.0</v>
      </c>
      <c r="D459" s="7" t="s">
        <v>6</v>
      </c>
      <c r="E459" s="7" t="s">
        <v>297</v>
      </c>
      <c r="F459" s="152">
        <v>40.8</v>
      </c>
      <c r="G459" s="155"/>
      <c r="H459" s="157"/>
    </row>
    <row r="460">
      <c r="A460" s="23" t="s">
        <v>32</v>
      </c>
      <c r="B460" s="23" t="s">
        <v>381</v>
      </c>
      <c r="C460" s="7">
        <v>2018.0</v>
      </c>
      <c r="D460" s="7" t="s">
        <v>6</v>
      </c>
      <c r="E460" s="7" t="s">
        <v>297</v>
      </c>
      <c r="F460" s="152">
        <v>69.2</v>
      </c>
      <c r="G460" s="155"/>
      <c r="H460" s="157"/>
    </row>
    <row r="461">
      <c r="A461" s="23" t="s">
        <v>33</v>
      </c>
      <c r="B461" s="23" t="s">
        <v>390</v>
      </c>
      <c r="C461" s="7">
        <v>2018.0</v>
      </c>
      <c r="D461" s="7" t="s">
        <v>6</v>
      </c>
      <c r="E461" s="7" t="s">
        <v>297</v>
      </c>
      <c r="F461" s="152">
        <v>61.1</v>
      </c>
      <c r="G461" s="155"/>
      <c r="H461" s="157"/>
    </row>
    <row r="462">
      <c r="A462" s="23" t="s">
        <v>34</v>
      </c>
      <c r="B462" s="23" t="s">
        <v>398</v>
      </c>
      <c r="C462" s="7">
        <v>2018.0</v>
      </c>
      <c r="D462" s="7" t="s">
        <v>6</v>
      </c>
      <c r="E462" s="7" t="s">
        <v>297</v>
      </c>
      <c r="F462" s="152">
        <v>58.3</v>
      </c>
      <c r="G462" s="155"/>
      <c r="H462" s="157"/>
    </row>
    <row r="463">
      <c r="A463" s="23" t="s">
        <v>35</v>
      </c>
      <c r="B463" s="23" t="s">
        <v>399</v>
      </c>
      <c r="C463" s="7">
        <v>2018.0</v>
      </c>
      <c r="D463" s="7" t="s">
        <v>6</v>
      </c>
      <c r="E463" s="7" t="s">
        <v>297</v>
      </c>
      <c r="F463" s="152">
        <v>51.5</v>
      </c>
      <c r="G463" s="155"/>
      <c r="H463" s="157"/>
    </row>
    <row r="464">
      <c r="A464" s="49" t="s">
        <v>3</v>
      </c>
      <c r="B464" s="23" t="s">
        <v>400</v>
      </c>
      <c r="C464" s="7">
        <v>2019.0</v>
      </c>
      <c r="D464" s="7" t="s">
        <v>6</v>
      </c>
      <c r="E464" s="7" t="s">
        <v>297</v>
      </c>
      <c r="F464" s="153">
        <v>51.9</v>
      </c>
      <c r="G464" s="155"/>
      <c r="H464" s="156"/>
    </row>
    <row r="465">
      <c r="A465" s="49" t="s">
        <v>4</v>
      </c>
      <c r="B465" s="23" t="s">
        <v>378</v>
      </c>
      <c r="C465" s="7">
        <v>2019.0</v>
      </c>
      <c r="D465" s="7" t="s">
        <v>6</v>
      </c>
      <c r="E465" s="7" t="s">
        <v>297</v>
      </c>
      <c r="F465" s="158">
        <v>38.2</v>
      </c>
      <c r="G465" s="155"/>
      <c r="H465" s="157"/>
    </row>
    <row r="466">
      <c r="A466" s="23" t="s">
        <v>5</v>
      </c>
      <c r="B466" s="23" t="s">
        <v>384</v>
      </c>
      <c r="C466" s="7">
        <v>2019.0</v>
      </c>
      <c r="D466" s="7" t="s">
        <v>6</v>
      </c>
      <c r="E466" s="7" t="s">
        <v>297</v>
      </c>
      <c r="F466" s="158">
        <v>37.0</v>
      </c>
      <c r="G466" s="155"/>
      <c r="H466" s="157"/>
    </row>
    <row r="467">
      <c r="A467" s="23" t="s">
        <v>6</v>
      </c>
      <c r="B467" s="23" t="s">
        <v>394</v>
      </c>
      <c r="C467" s="7">
        <v>2019.0</v>
      </c>
      <c r="D467" s="7" t="s">
        <v>6</v>
      </c>
      <c r="E467" s="7" t="s">
        <v>297</v>
      </c>
      <c r="F467" s="158">
        <v>37.6</v>
      </c>
      <c r="G467" s="155"/>
      <c r="H467" s="157"/>
    </row>
    <row r="468">
      <c r="A468" s="23" t="s">
        <v>7</v>
      </c>
      <c r="B468" s="23" t="s">
        <v>385</v>
      </c>
      <c r="C468" s="7">
        <v>2019.0</v>
      </c>
      <c r="D468" s="7" t="s">
        <v>6</v>
      </c>
      <c r="E468" s="7" t="s">
        <v>297</v>
      </c>
      <c r="F468" s="158">
        <v>55.5</v>
      </c>
      <c r="G468" s="155"/>
      <c r="H468" s="157"/>
    </row>
    <row r="469">
      <c r="A469" s="23" t="s">
        <v>8</v>
      </c>
      <c r="B469" s="23" t="s">
        <v>405</v>
      </c>
      <c r="C469" s="7">
        <v>2019.0</v>
      </c>
      <c r="D469" s="7" t="s">
        <v>6</v>
      </c>
      <c r="E469" s="7" t="s">
        <v>297</v>
      </c>
      <c r="F469" s="158">
        <v>33.2</v>
      </c>
      <c r="G469" s="155"/>
      <c r="H469" s="157"/>
    </row>
    <row r="470">
      <c r="A470" s="23" t="s">
        <v>9</v>
      </c>
      <c r="B470" s="23" t="s">
        <v>397</v>
      </c>
      <c r="C470" s="7">
        <v>2019.0</v>
      </c>
      <c r="D470" s="7" t="s">
        <v>6</v>
      </c>
      <c r="E470" s="7" t="s">
        <v>297</v>
      </c>
      <c r="F470" s="158">
        <v>47.9</v>
      </c>
      <c r="G470" s="155"/>
      <c r="H470" s="157"/>
    </row>
    <row r="471">
      <c r="A471" s="23" t="s">
        <v>10</v>
      </c>
      <c r="B471" s="23" t="s">
        <v>388</v>
      </c>
      <c r="C471" s="7">
        <v>2019.0</v>
      </c>
      <c r="D471" s="7" t="s">
        <v>6</v>
      </c>
      <c r="E471" s="7" t="s">
        <v>297</v>
      </c>
      <c r="F471" s="158">
        <v>64.6</v>
      </c>
      <c r="G471" s="155"/>
      <c r="H471" s="157"/>
    </row>
    <row r="472">
      <c r="A472" s="23" t="s">
        <v>11</v>
      </c>
      <c r="B472" s="23" t="s">
        <v>402</v>
      </c>
      <c r="C472" s="7">
        <v>2019.0</v>
      </c>
      <c r="D472" s="7" t="s">
        <v>6</v>
      </c>
      <c r="E472" s="7" t="s">
        <v>297</v>
      </c>
      <c r="F472" s="158">
        <v>32.6</v>
      </c>
      <c r="G472" s="155"/>
      <c r="H472" s="157"/>
    </row>
    <row r="473">
      <c r="A473" s="23" t="s">
        <v>12</v>
      </c>
      <c r="B473" s="23" t="s">
        <v>401</v>
      </c>
      <c r="C473" s="7">
        <v>2019.0</v>
      </c>
      <c r="D473" s="7" t="s">
        <v>6</v>
      </c>
      <c r="E473" s="7" t="s">
        <v>297</v>
      </c>
      <c r="F473" s="158">
        <v>48.5</v>
      </c>
      <c r="G473" s="155"/>
      <c r="H473" s="157"/>
    </row>
    <row r="474">
      <c r="A474" s="23" t="s">
        <v>13</v>
      </c>
      <c r="B474" s="23" t="s">
        <v>403</v>
      </c>
      <c r="C474" s="7">
        <v>2019.0</v>
      </c>
      <c r="D474" s="7" t="s">
        <v>6</v>
      </c>
      <c r="E474" s="7" t="s">
        <v>297</v>
      </c>
      <c r="F474" s="158">
        <v>47.3</v>
      </c>
      <c r="G474" s="155"/>
      <c r="H474" s="157"/>
    </row>
    <row r="475">
      <c r="A475" s="23" t="s">
        <v>14</v>
      </c>
      <c r="B475" s="23" t="s">
        <v>395</v>
      </c>
      <c r="C475" s="7">
        <v>2019.0</v>
      </c>
      <c r="D475" s="7" t="s">
        <v>6</v>
      </c>
      <c r="E475" s="7" t="s">
        <v>297</v>
      </c>
      <c r="F475" s="158">
        <v>50.1</v>
      </c>
      <c r="G475" s="155"/>
      <c r="H475" s="157"/>
    </row>
    <row r="476">
      <c r="A476" s="23" t="s">
        <v>15</v>
      </c>
      <c r="B476" s="23" t="s">
        <v>377</v>
      </c>
      <c r="C476" s="7">
        <v>2019.0</v>
      </c>
      <c r="D476" s="7" t="s">
        <v>6</v>
      </c>
      <c r="E476" s="7" t="s">
        <v>297</v>
      </c>
      <c r="F476" s="158">
        <v>72.0</v>
      </c>
      <c r="G476" s="155"/>
      <c r="H476" s="157"/>
    </row>
    <row r="477">
      <c r="A477" s="23" t="s">
        <v>16</v>
      </c>
      <c r="B477" s="23" t="s">
        <v>382</v>
      </c>
      <c r="C477" s="7">
        <v>2019.0</v>
      </c>
      <c r="D477" s="7" t="s">
        <v>6</v>
      </c>
      <c r="E477" s="7" t="s">
        <v>297</v>
      </c>
      <c r="F477" s="158">
        <v>68.0</v>
      </c>
      <c r="G477" s="155"/>
      <c r="H477" s="157"/>
    </row>
    <row r="478">
      <c r="A478" s="23" t="s">
        <v>17</v>
      </c>
      <c r="B478" s="23" t="s">
        <v>404</v>
      </c>
      <c r="C478" s="7">
        <v>2019.0</v>
      </c>
      <c r="D478" s="7" t="s">
        <v>6</v>
      </c>
      <c r="E478" s="7" t="s">
        <v>297</v>
      </c>
      <c r="F478" s="158">
        <v>47.6</v>
      </c>
      <c r="G478" s="155"/>
      <c r="H478" s="157"/>
    </row>
    <row r="479">
      <c r="A479" s="23" t="s">
        <v>18</v>
      </c>
      <c r="B479" s="23" t="s">
        <v>383</v>
      </c>
      <c r="C479" s="7">
        <v>2019.0</v>
      </c>
      <c r="D479" s="7" t="s">
        <v>6</v>
      </c>
      <c r="E479" s="7" t="s">
        <v>297</v>
      </c>
      <c r="F479" s="158">
        <v>56.1</v>
      </c>
      <c r="G479" s="155"/>
      <c r="H479" s="157"/>
    </row>
    <row r="480">
      <c r="A480" s="23" t="s">
        <v>19</v>
      </c>
      <c r="B480" s="23" t="s">
        <v>380</v>
      </c>
      <c r="C480" s="7">
        <v>2019.0</v>
      </c>
      <c r="D480" s="7" t="s">
        <v>6</v>
      </c>
      <c r="E480" s="7" t="s">
        <v>297</v>
      </c>
      <c r="F480" s="158">
        <v>63.9</v>
      </c>
      <c r="G480" s="155"/>
      <c r="H480" s="157"/>
    </row>
    <row r="481">
      <c r="A481" s="23" t="s">
        <v>20</v>
      </c>
      <c r="B481" s="23" t="s">
        <v>387</v>
      </c>
      <c r="C481" s="7">
        <v>2019.0</v>
      </c>
      <c r="D481" s="7" t="s">
        <v>6</v>
      </c>
      <c r="E481" s="7" t="s">
        <v>297</v>
      </c>
      <c r="F481" s="158">
        <v>64.3</v>
      </c>
      <c r="G481" s="155"/>
      <c r="H481" s="157"/>
    </row>
    <row r="482">
      <c r="A482" s="23" t="s">
        <v>21</v>
      </c>
      <c r="B482" s="23" t="s">
        <v>393</v>
      </c>
      <c r="C482" s="7">
        <v>2019.0</v>
      </c>
      <c r="D482" s="7" t="s">
        <v>6</v>
      </c>
      <c r="E482" s="7" t="s">
        <v>297</v>
      </c>
      <c r="F482" s="158">
        <v>58.0</v>
      </c>
      <c r="G482" s="155"/>
      <c r="H482" s="157"/>
    </row>
    <row r="483">
      <c r="A483" s="23" t="s">
        <v>22</v>
      </c>
      <c r="B483" s="23" t="s">
        <v>408</v>
      </c>
      <c r="C483" s="7">
        <v>2019.0</v>
      </c>
      <c r="D483" s="7" t="s">
        <v>6</v>
      </c>
      <c r="E483" s="7" t="s">
        <v>297</v>
      </c>
      <c r="F483" s="158">
        <v>37.0</v>
      </c>
      <c r="G483" s="155"/>
      <c r="H483" s="157"/>
    </row>
    <row r="484">
      <c r="A484" s="23" t="s">
        <v>23</v>
      </c>
      <c r="B484" s="23" t="s">
        <v>379</v>
      </c>
      <c r="C484" s="7">
        <v>2019.0</v>
      </c>
      <c r="D484" s="7" t="s">
        <v>6</v>
      </c>
      <c r="E484" s="7" t="s">
        <v>297</v>
      </c>
      <c r="F484" s="158">
        <v>75.1</v>
      </c>
      <c r="G484" s="155"/>
      <c r="H484" s="157"/>
    </row>
    <row r="485">
      <c r="A485" s="23" t="s">
        <v>24</v>
      </c>
      <c r="B485" s="23" t="s">
        <v>386</v>
      </c>
      <c r="C485" s="7">
        <v>2019.0</v>
      </c>
      <c r="D485" s="7" t="s">
        <v>6</v>
      </c>
      <c r="E485" s="7" t="s">
        <v>297</v>
      </c>
      <c r="F485" s="158">
        <v>67.3</v>
      </c>
      <c r="G485" s="155"/>
      <c r="H485" s="157"/>
    </row>
    <row r="486">
      <c r="A486" s="23" t="s">
        <v>25</v>
      </c>
      <c r="B486" s="23" t="s">
        <v>406</v>
      </c>
      <c r="C486" s="7">
        <v>2019.0</v>
      </c>
      <c r="D486" s="7" t="s">
        <v>6</v>
      </c>
      <c r="E486" s="7" t="s">
        <v>297</v>
      </c>
      <c r="F486" s="158">
        <v>37.0</v>
      </c>
      <c r="G486" s="155"/>
      <c r="H486" s="157"/>
    </row>
    <row r="487">
      <c r="A487" s="23" t="s">
        <v>26</v>
      </c>
      <c r="B487" s="23" t="s">
        <v>392</v>
      </c>
      <c r="C487" s="7">
        <v>2019.0</v>
      </c>
      <c r="D487" s="7" t="s">
        <v>6</v>
      </c>
      <c r="E487" s="7" t="s">
        <v>297</v>
      </c>
      <c r="F487" s="158">
        <v>43.3</v>
      </c>
      <c r="G487" s="155"/>
      <c r="H487" s="157"/>
    </row>
    <row r="488">
      <c r="A488" s="23" t="s">
        <v>27</v>
      </c>
      <c r="B488" s="23" t="s">
        <v>389</v>
      </c>
      <c r="C488" s="7">
        <v>2019.0</v>
      </c>
      <c r="D488" s="7" t="s">
        <v>6</v>
      </c>
      <c r="E488" s="7" t="s">
        <v>297</v>
      </c>
      <c r="F488" s="158">
        <v>48.9</v>
      </c>
      <c r="G488" s="155"/>
      <c r="H488" s="157"/>
    </row>
    <row r="489">
      <c r="A489" s="23" t="s">
        <v>28</v>
      </c>
      <c r="B489" s="23" t="s">
        <v>391</v>
      </c>
      <c r="C489" s="7">
        <v>2019.0</v>
      </c>
      <c r="D489" s="7" t="s">
        <v>6</v>
      </c>
      <c r="E489" s="7" t="s">
        <v>297</v>
      </c>
      <c r="F489" s="158">
        <v>46.0</v>
      </c>
      <c r="G489" s="155"/>
      <c r="H489" s="157"/>
    </row>
    <row r="490">
      <c r="A490" s="23" t="s">
        <v>29</v>
      </c>
      <c r="B490" s="23" t="s">
        <v>396</v>
      </c>
      <c r="C490" s="7">
        <v>2019.0</v>
      </c>
      <c r="D490" s="7" t="s">
        <v>6</v>
      </c>
      <c r="E490" s="7" t="s">
        <v>297</v>
      </c>
      <c r="F490" s="158">
        <v>39.6</v>
      </c>
      <c r="G490" s="155"/>
      <c r="H490" s="157"/>
    </row>
    <row r="491">
      <c r="A491" s="23" t="s">
        <v>30</v>
      </c>
      <c r="B491" s="23" t="s">
        <v>376</v>
      </c>
      <c r="C491" s="7">
        <v>2019.0</v>
      </c>
      <c r="D491" s="7" t="s">
        <v>6</v>
      </c>
      <c r="E491" s="7" t="s">
        <v>297</v>
      </c>
      <c r="F491" s="158">
        <v>60.2</v>
      </c>
      <c r="G491" s="155"/>
      <c r="H491" s="157"/>
    </row>
    <row r="492">
      <c r="A492" s="23" t="s">
        <v>31</v>
      </c>
      <c r="B492" s="23" t="s">
        <v>407</v>
      </c>
      <c r="C492" s="7">
        <v>2019.0</v>
      </c>
      <c r="D492" s="7" t="s">
        <v>6</v>
      </c>
      <c r="E492" s="7" t="s">
        <v>297</v>
      </c>
      <c r="F492" s="158">
        <v>42.4</v>
      </c>
      <c r="G492" s="155"/>
      <c r="H492" s="157"/>
    </row>
    <row r="493">
      <c r="A493" s="23" t="s">
        <v>32</v>
      </c>
      <c r="B493" s="23" t="s">
        <v>381</v>
      </c>
      <c r="C493" s="7">
        <v>2019.0</v>
      </c>
      <c r="D493" s="7" t="s">
        <v>6</v>
      </c>
      <c r="E493" s="7" t="s">
        <v>297</v>
      </c>
      <c r="F493" s="158">
        <v>68.0</v>
      </c>
      <c r="G493" s="155"/>
      <c r="H493" s="157"/>
    </row>
    <row r="494">
      <c r="A494" s="23" t="s">
        <v>33</v>
      </c>
      <c r="B494" s="23" t="s">
        <v>390</v>
      </c>
      <c r="C494" s="7">
        <v>2019.0</v>
      </c>
      <c r="D494" s="7" t="s">
        <v>6</v>
      </c>
      <c r="E494" s="7" t="s">
        <v>297</v>
      </c>
      <c r="F494" s="158">
        <v>62.5</v>
      </c>
      <c r="G494" s="155"/>
      <c r="H494" s="157"/>
    </row>
    <row r="495">
      <c r="A495" s="23" t="s">
        <v>34</v>
      </c>
      <c r="B495" s="23" t="s">
        <v>398</v>
      </c>
      <c r="C495" s="7">
        <v>2019.0</v>
      </c>
      <c r="D495" s="7" t="s">
        <v>6</v>
      </c>
      <c r="E495" s="7" t="s">
        <v>297</v>
      </c>
      <c r="F495" s="158">
        <v>58.8</v>
      </c>
      <c r="G495" s="155"/>
      <c r="H495" s="157"/>
    </row>
    <row r="496">
      <c r="A496" s="23" t="s">
        <v>35</v>
      </c>
      <c r="B496" s="23" t="s">
        <v>399</v>
      </c>
      <c r="C496" s="7">
        <v>2019.0</v>
      </c>
      <c r="D496" s="7" t="s">
        <v>6</v>
      </c>
      <c r="E496" s="7" t="s">
        <v>297</v>
      </c>
      <c r="F496" s="158">
        <v>51.2</v>
      </c>
      <c r="G496" s="155"/>
      <c r="H496" s="157"/>
    </row>
    <row r="497">
      <c r="A497" s="49" t="s">
        <v>3</v>
      </c>
      <c r="B497" s="23" t="s">
        <v>400</v>
      </c>
      <c r="C497" s="7">
        <v>2020.0</v>
      </c>
      <c r="D497" s="7" t="s">
        <v>6</v>
      </c>
      <c r="E497" s="7" t="s">
        <v>297</v>
      </c>
      <c r="F497" s="153">
        <v>49.2</v>
      </c>
      <c r="G497" s="155"/>
      <c r="H497" s="156"/>
    </row>
    <row r="498">
      <c r="A498" s="49" t="s">
        <v>4</v>
      </c>
      <c r="B498" s="23" t="s">
        <v>378</v>
      </c>
      <c r="C498" s="7">
        <v>2020.0</v>
      </c>
      <c r="D498" s="7" t="s">
        <v>6</v>
      </c>
      <c r="E498" s="7" t="s">
        <v>297</v>
      </c>
      <c r="F498" s="152">
        <v>37.5</v>
      </c>
      <c r="G498" s="155"/>
      <c r="H498" s="157"/>
    </row>
    <row r="499">
      <c r="A499" s="23" t="s">
        <v>5</v>
      </c>
      <c r="B499" s="23" t="s">
        <v>384</v>
      </c>
      <c r="C499" s="7">
        <v>2020.0</v>
      </c>
      <c r="D499" s="7" t="s">
        <v>6</v>
      </c>
      <c r="E499" s="7" t="s">
        <v>297</v>
      </c>
      <c r="F499" s="152">
        <v>36.5</v>
      </c>
      <c r="G499" s="155"/>
      <c r="H499" s="157"/>
    </row>
    <row r="500">
      <c r="A500" s="23" t="s">
        <v>6</v>
      </c>
      <c r="B500" s="23" t="s">
        <v>394</v>
      </c>
      <c r="C500" s="7">
        <v>2020.0</v>
      </c>
      <c r="D500" s="7" t="s">
        <v>6</v>
      </c>
      <c r="E500" s="7" t="s">
        <v>297</v>
      </c>
      <c r="F500" s="152">
        <v>35.5</v>
      </c>
      <c r="G500" s="155"/>
      <c r="H500" s="157"/>
    </row>
    <row r="501">
      <c r="A501" s="23" t="s">
        <v>7</v>
      </c>
      <c r="B501" s="23" t="s">
        <v>385</v>
      </c>
      <c r="C501" s="7">
        <v>2020.0</v>
      </c>
      <c r="D501" s="7" t="s">
        <v>6</v>
      </c>
      <c r="E501" s="7" t="s">
        <v>297</v>
      </c>
      <c r="F501" s="152">
        <v>49.3</v>
      </c>
      <c r="G501" s="155"/>
      <c r="H501" s="157"/>
    </row>
    <row r="502">
      <c r="A502" s="23" t="s">
        <v>8</v>
      </c>
      <c r="B502" s="23" t="s">
        <v>405</v>
      </c>
      <c r="C502" s="7">
        <v>2020.0</v>
      </c>
      <c r="D502" s="7" t="s">
        <v>6</v>
      </c>
      <c r="E502" s="7" t="s">
        <v>297</v>
      </c>
      <c r="F502" s="152">
        <v>35.7</v>
      </c>
      <c r="G502" s="155"/>
      <c r="H502" s="157"/>
    </row>
    <row r="503">
      <c r="A503" s="23" t="s">
        <v>9</v>
      </c>
      <c r="B503" s="23" t="s">
        <v>397</v>
      </c>
      <c r="C503" s="7">
        <v>2020.0</v>
      </c>
      <c r="D503" s="7" t="s">
        <v>6</v>
      </c>
      <c r="E503" s="7" t="s">
        <v>297</v>
      </c>
      <c r="F503" s="152">
        <v>47.8</v>
      </c>
      <c r="G503" s="155"/>
      <c r="H503" s="157"/>
    </row>
    <row r="504">
      <c r="A504" s="23" t="s">
        <v>10</v>
      </c>
      <c r="B504" s="23" t="s">
        <v>388</v>
      </c>
      <c r="C504" s="7">
        <v>2020.0</v>
      </c>
      <c r="D504" s="7" t="s">
        <v>6</v>
      </c>
      <c r="E504" s="7" t="s">
        <v>297</v>
      </c>
      <c r="F504" s="152">
        <v>63.3</v>
      </c>
      <c r="G504" s="155"/>
      <c r="H504" s="157"/>
    </row>
    <row r="505">
      <c r="A505" s="23" t="s">
        <v>11</v>
      </c>
      <c r="B505" s="23" t="s">
        <v>402</v>
      </c>
      <c r="C505" s="7">
        <v>2020.0</v>
      </c>
      <c r="D505" s="7" t="s">
        <v>6</v>
      </c>
      <c r="E505" s="7" t="s">
        <v>297</v>
      </c>
      <c r="F505" s="152">
        <v>30.5</v>
      </c>
      <c r="G505" s="155"/>
      <c r="H505" s="157"/>
    </row>
    <row r="506">
      <c r="A506" s="23" t="s">
        <v>12</v>
      </c>
      <c r="B506" s="23" t="s">
        <v>401</v>
      </c>
      <c r="C506" s="7">
        <v>2020.0</v>
      </c>
      <c r="D506" s="7" t="s">
        <v>6</v>
      </c>
      <c r="E506" s="7" t="s">
        <v>297</v>
      </c>
      <c r="F506" s="152">
        <v>44.0</v>
      </c>
      <c r="G506" s="155"/>
      <c r="H506" s="157"/>
    </row>
    <row r="507">
      <c r="A507" s="23" t="s">
        <v>13</v>
      </c>
      <c r="B507" s="23" t="s">
        <v>403</v>
      </c>
      <c r="C507" s="7">
        <v>2020.0</v>
      </c>
      <c r="D507" s="7" t="s">
        <v>6</v>
      </c>
      <c r="E507" s="7" t="s">
        <v>297</v>
      </c>
      <c r="F507" s="152">
        <v>45.7</v>
      </c>
      <c r="G507" s="155"/>
      <c r="H507" s="157"/>
    </row>
    <row r="508">
      <c r="A508" s="23" t="s">
        <v>14</v>
      </c>
      <c r="B508" s="23" t="s">
        <v>395</v>
      </c>
      <c r="C508" s="7">
        <v>2020.0</v>
      </c>
      <c r="D508" s="7" t="s">
        <v>6</v>
      </c>
      <c r="E508" s="7" t="s">
        <v>297</v>
      </c>
      <c r="F508" s="152">
        <v>52.0</v>
      </c>
      <c r="G508" s="155"/>
      <c r="H508" s="157"/>
    </row>
    <row r="509">
      <c r="A509" s="23" t="s">
        <v>15</v>
      </c>
      <c r="B509" s="23" t="s">
        <v>377</v>
      </c>
      <c r="C509" s="7">
        <v>2020.0</v>
      </c>
      <c r="D509" s="7" t="s">
        <v>6</v>
      </c>
      <c r="E509" s="7" t="s">
        <v>297</v>
      </c>
      <c r="F509" s="152">
        <v>70.0</v>
      </c>
      <c r="G509" s="155"/>
      <c r="H509" s="157"/>
    </row>
    <row r="510">
      <c r="A510" s="23" t="s">
        <v>16</v>
      </c>
      <c r="B510" s="23" t="s">
        <v>382</v>
      </c>
      <c r="C510" s="7">
        <v>2020.0</v>
      </c>
      <c r="D510" s="7" t="s">
        <v>6</v>
      </c>
      <c r="E510" s="7" t="s">
        <v>297</v>
      </c>
      <c r="F510" s="152">
        <v>67.3</v>
      </c>
      <c r="G510" s="155"/>
      <c r="H510" s="157"/>
    </row>
    <row r="511">
      <c r="A511" s="23" t="s">
        <v>17</v>
      </c>
      <c r="B511" s="23" t="s">
        <v>404</v>
      </c>
      <c r="C511" s="7">
        <v>2020.0</v>
      </c>
      <c r="D511" s="7" t="s">
        <v>6</v>
      </c>
      <c r="E511" s="7" t="s">
        <v>297</v>
      </c>
      <c r="F511" s="152">
        <v>45.0</v>
      </c>
      <c r="G511" s="155"/>
      <c r="H511" s="157"/>
    </row>
    <row r="512">
      <c r="A512" s="23" t="s">
        <v>18</v>
      </c>
      <c r="B512" s="23" t="s">
        <v>383</v>
      </c>
      <c r="C512" s="7">
        <v>2020.0</v>
      </c>
      <c r="D512" s="7" t="s">
        <v>6</v>
      </c>
      <c r="E512" s="7" t="s">
        <v>297</v>
      </c>
      <c r="F512" s="152">
        <v>51.9</v>
      </c>
      <c r="G512" s="155"/>
      <c r="H512" s="157"/>
    </row>
    <row r="513">
      <c r="A513" s="23" t="s">
        <v>19</v>
      </c>
      <c r="B513" s="23" t="s">
        <v>380</v>
      </c>
      <c r="C513" s="7">
        <v>2020.0</v>
      </c>
      <c r="D513" s="7" t="s">
        <v>6</v>
      </c>
      <c r="E513" s="7" t="s">
        <v>297</v>
      </c>
      <c r="F513" s="152">
        <v>57.9</v>
      </c>
      <c r="G513" s="155"/>
      <c r="H513" s="157"/>
    </row>
    <row r="514">
      <c r="A514" s="23" t="s">
        <v>20</v>
      </c>
      <c r="B514" s="23" t="s">
        <v>387</v>
      </c>
      <c r="C514" s="7">
        <v>2020.0</v>
      </c>
      <c r="D514" s="7" t="s">
        <v>6</v>
      </c>
      <c r="E514" s="7" t="s">
        <v>297</v>
      </c>
      <c r="F514" s="152">
        <v>62.5</v>
      </c>
      <c r="G514" s="155"/>
      <c r="H514" s="157"/>
    </row>
    <row r="515">
      <c r="A515" s="23" t="s">
        <v>21</v>
      </c>
      <c r="B515" s="23" t="s">
        <v>393</v>
      </c>
      <c r="C515" s="7">
        <v>2020.0</v>
      </c>
      <c r="D515" s="7" t="s">
        <v>6</v>
      </c>
      <c r="E515" s="7" t="s">
        <v>297</v>
      </c>
      <c r="F515" s="152">
        <v>46.2</v>
      </c>
      <c r="G515" s="155"/>
      <c r="H515" s="157"/>
    </row>
    <row r="516">
      <c r="A516" s="23" t="s">
        <v>22</v>
      </c>
      <c r="B516" s="23" t="s">
        <v>408</v>
      </c>
      <c r="C516" s="7">
        <v>2020.0</v>
      </c>
      <c r="D516" s="7" t="s">
        <v>6</v>
      </c>
      <c r="E516" s="7" t="s">
        <v>297</v>
      </c>
      <c r="F516" s="152">
        <v>35.4</v>
      </c>
      <c r="G516" s="155"/>
      <c r="H516" s="157"/>
    </row>
    <row r="517">
      <c r="A517" s="23" t="s">
        <v>23</v>
      </c>
      <c r="B517" s="23" t="s">
        <v>379</v>
      </c>
      <c r="C517" s="7">
        <v>2020.0</v>
      </c>
      <c r="D517" s="7" t="s">
        <v>6</v>
      </c>
      <c r="E517" s="7" t="s">
        <v>297</v>
      </c>
      <c r="F517" s="152">
        <v>69.1</v>
      </c>
      <c r="G517" s="155"/>
      <c r="H517" s="157"/>
    </row>
    <row r="518">
      <c r="A518" s="23" t="s">
        <v>24</v>
      </c>
      <c r="B518" s="23" t="s">
        <v>386</v>
      </c>
      <c r="C518" s="7">
        <v>2020.0</v>
      </c>
      <c r="D518" s="7" t="s">
        <v>6</v>
      </c>
      <c r="E518" s="7" t="s">
        <v>297</v>
      </c>
      <c r="F518" s="152">
        <v>61.9</v>
      </c>
      <c r="G518" s="155"/>
      <c r="H518" s="157"/>
    </row>
    <row r="519">
      <c r="A519" s="23" t="s">
        <v>25</v>
      </c>
      <c r="B519" s="23" t="s">
        <v>406</v>
      </c>
      <c r="C519" s="7">
        <v>2020.0</v>
      </c>
      <c r="D519" s="7" t="s">
        <v>6</v>
      </c>
      <c r="E519" s="7" t="s">
        <v>297</v>
      </c>
      <c r="F519" s="152">
        <v>40.0</v>
      </c>
      <c r="G519" s="155"/>
      <c r="H519" s="157"/>
    </row>
    <row r="520">
      <c r="A520" s="23" t="s">
        <v>26</v>
      </c>
      <c r="B520" s="23" t="s">
        <v>392</v>
      </c>
      <c r="C520" s="7">
        <v>2020.0</v>
      </c>
      <c r="D520" s="7" t="s">
        <v>6</v>
      </c>
      <c r="E520" s="7" t="s">
        <v>297</v>
      </c>
      <c r="F520" s="152">
        <v>43.1</v>
      </c>
      <c r="G520" s="155"/>
      <c r="H520" s="157"/>
    </row>
    <row r="521">
      <c r="A521" s="23" t="s">
        <v>27</v>
      </c>
      <c r="B521" s="23" t="s">
        <v>389</v>
      </c>
      <c r="C521" s="7">
        <v>2020.0</v>
      </c>
      <c r="D521" s="7" t="s">
        <v>6</v>
      </c>
      <c r="E521" s="7" t="s">
        <v>297</v>
      </c>
      <c r="F521" s="152">
        <v>47.2</v>
      </c>
      <c r="G521" s="155"/>
      <c r="H521" s="157"/>
    </row>
    <row r="522">
      <c r="A522" s="23" t="s">
        <v>28</v>
      </c>
      <c r="B522" s="23" t="s">
        <v>391</v>
      </c>
      <c r="C522" s="7">
        <v>2020.0</v>
      </c>
      <c r="D522" s="7" t="s">
        <v>6</v>
      </c>
      <c r="E522" s="7" t="s">
        <v>297</v>
      </c>
      <c r="F522" s="152">
        <v>42.6</v>
      </c>
      <c r="G522" s="155"/>
      <c r="H522" s="157"/>
    </row>
    <row r="523">
      <c r="A523" s="23" t="s">
        <v>29</v>
      </c>
      <c r="B523" s="23" t="s">
        <v>396</v>
      </c>
      <c r="C523" s="7">
        <v>2020.0</v>
      </c>
      <c r="D523" s="7" t="s">
        <v>6</v>
      </c>
      <c r="E523" s="7" t="s">
        <v>297</v>
      </c>
      <c r="F523" s="152">
        <v>38.1</v>
      </c>
      <c r="G523" s="155"/>
      <c r="H523" s="157"/>
    </row>
    <row r="524">
      <c r="A524" s="23" t="s">
        <v>30</v>
      </c>
      <c r="B524" s="23" t="s">
        <v>376</v>
      </c>
      <c r="C524" s="7">
        <v>2020.0</v>
      </c>
      <c r="D524" s="7" t="s">
        <v>6</v>
      </c>
      <c r="E524" s="7" t="s">
        <v>297</v>
      </c>
      <c r="F524" s="152">
        <v>56.3</v>
      </c>
      <c r="G524" s="155"/>
      <c r="H524" s="157"/>
    </row>
    <row r="525">
      <c r="A525" s="23" t="s">
        <v>31</v>
      </c>
      <c r="B525" s="23" t="s">
        <v>407</v>
      </c>
      <c r="C525" s="7">
        <v>2020.0</v>
      </c>
      <c r="D525" s="7" t="s">
        <v>6</v>
      </c>
      <c r="E525" s="7" t="s">
        <v>297</v>
      </c>
      <c r="F525" s="152">
        <v>39.2</v>
      </c>
      <c r="G525" s="155"/>
      <c r="H525" s="157"/>
    </row>
    <row r="526">
      <c r="A526" s="23" t="s">
        <v>32</v>
      </c>
      <c r="B526" s="23" t="s">
        <v>381</v>
      </c>
      <c r="C526" s="7">
        <v>2020.0</v>
      </c>
      <c r="D526" s="7" t="s">
        <v>6</v>
      </c>
      <c r="E526" s="7" t="s">
        <v>297</v>
      </c>
      <c r="F526" s="152">
        <v>64.8</v>
      </c>
      <c r="G526" s="155"/>
      <c r="H526" s="157"/>
    </row>
    <row r="527">
      <c r="A527" s="23" t="s">
        <v>33</v>
      </c>
      <c r="B527" s="23" t="s">
        <v>390</v>
      </c>
      <c r="C527" s="7">
        <v>2020.0</v>
      </c>
      <c r="D527" s="7" t="s">
        <v>6</v>
      </c>
      <c r="E527" s="7" t="s">
        <v>297</v>
      </c>
      <c r="F527" s="152">
        <v>59.7</v>
      </c>
      <c r="G527" s="155"/>
      <c r="H527" s="157"/>
    </row>
    <row r="528">
      <c r="A528" s="23" t="s">
        <v>34</v>
      </c>
      <c r="B528" s="23" t="s">
        <v>398</v>
      </c>
      <c r="C528" s="7">
        <v>2020.0</v>
      </c>
      <c r="D528" s="7" t="s">
        <v>6</v>
      </c>
      <c r="E528" s="7" t="s">
        <v>297</v>
      </c>
      <c r="F528" s="152">
        <v>53.3</v>
      </c>
      <c r="G528" s="155"/>
      <c r="H528" s="157"/>
    </row>
    <row r="529">
      <c r="A529" s="23" t="s">
        <v>35</v>
      </c>
      <c r="B529" s="23" t="s">
        <v>399</v>
      </c>
      <c r="C529" s="7">
        <v>2020.0</v>
      </c>
      <c r="D529" s="7" t="s">
        <v>6</v>
      </c>
      <c r="E529" s="7" t="s">
        <v>297</v>
      </c>
      <c r="F529" s="152">
        <v>50.8</v>
      </c>
      <c r="G529" s="155"/>
      <c r="H529" s="157"/>
    </row>
    <row r="530">
      <c r="A530" s="49" t="s">
        <v>3</v>
      </c>
      <c r="B530" s="23" t="s">
        <v>400</v>
      </c>
      <c r="C530" s="7">
        <v>2021.0</v>
      </c>
      <c r="D530" s="7" t="s">
        <v>6</v>
      </c>
      <c r="E530" s="7" t="s">
        <v>297</v>
      </c>
      <c r="F530" s="153">
        <v>51.8</v>
      </c>
      <c r="H530" s="156"/>
    </row>
    <row r="531">
      <c r="A531" s="49" t="s">
        <v>4</v>
      </c>
      <c r="B531" s="23" t="s">
        <v>378</v>
      </c>
      <c r="C531" s="7">
        <v>2021.0</v>
      </c>
      <c r="D531" s="7" t="s">
        <v>6</v>
      </c>
      <c r="E531" s="7" t="s">
        <v>297</v>
      </c>
      <c r="F531" s="152">
        <v>39.0</v>
      </c>
      <c r="H531" s="157"/>
    </row>
    <row r="532">
      <c r="A532" s="23" t="s">
        <v>5</v>
      </c>
      <c r="B532" s="23" t="s">
        <v>384</v>
      </c>
      <c r="C532" s="7">
        <v>2021.0</v>
      </c>
      <c r="D532" s="7" t="s">
        <v>6</v>
      </c>
      <c r="E532" s="7" t="s">
        <v>297</v>
      </c>
      <c r="F532" s="152">
        <v>37.6</v>
      </c>
      <c r="H532" s="157"/>
    </row>
    <row r="533">
      <c r="A533" s="23" t="s">
        <v>6</v>
      </c>
      <c r="B533" s="23" t="s">
        <v>394</v>
      </c>
      <c r="C533" s="7">
        <v>2021.0</v>
      </c>
      <c r="D533" s="7" t="s">
        <v>6</v>
      </c>
      <c r="E533" s="7" t="s">
        <v>297</v>
      </c>
      <c r="F533" s="152">
        <v>35.3</v>
      </c>
      <c r="H533" s="157"/>
    </row>
    <row r="534">
      <c r="A534" s="23" t="s">
        <v>7</v>
      </c>
      <c r="B534" s="23" t="s">
        <v>385</v>
      </c>
      <c r="C534" s="7">
        <v>2021.0</v>
      </c>
      <c r="D534" s="7" t="s">
        <v>6</v>
      </c>
      <c r="E534" s="7" t="s">
        <v>297</v>
      </c>
      <c r="F534" s="152">
        <v>55.9</v>
      </c>
      <c r="H534" s="157"/>
    </row>
    <row r="535">
      <c r="A535" s="23" t="s">
        <v>8</v>
      </c>
      <c r="B535" s="23" t="s">
        <v>405</v>
      </c>
      <c r="C535" s="7">
        <v>2021.0</v>
      </c>
      <c r="D535" s="7" t="s">
        <v>6</v>
      </c>
      <c r="E535" s="7" t="s">
        <v>297</v>
      </c>
      <c r="F535" s="152">
        <v>35.3</v>
      </c>
      <c r="H535" s="157"/>
    </row>
    <row r="536">
      <c r="A536" s="23" t="s">
        <v>9</v>
      </c>
      <c r="B536" s="23" t="s">
        <v>397</v>
      </c>
      <c r="C536" s="7">
        <v>2021.0</v>
      </c>
      <c r="D536" s="7" t="s">
        <v>6</v>
      </c>
      <c r="E536" s="7" t="s">
        <v>297</v>
      </c>
      <c r="F536" s="152">
        <v>45.7</v>
      </c>
      <c r="H536" s="157"/>
    </row>
    <row r="537">
      <c r="A537" s="23" t="s">
        <v>10</v>
      </c>
      <c r="B537" s="23" t="s">
        <v>388</v>
      </c>
      <c r="C537" s="7">
        <v>2021.0</v>
      </c>
      <c r="D537" s="7" t="s">
        <v>6</v>
      </c>
      <c r="E537" s="7" t="s">
        <v>297</v>
      </c>
      <c r="F537" s="152">
        <v>67.2</v>
      </c>
      <c r="H537" s="157"/>
    </row>
    <row r="538">
      <c r="A538" s="23" t="s">
        <v>11</v>
      </c>
      <c r="B538" s="23" t="s">
        <v>402</v>
      </c>
      <c r="C538" s="7">
        <v>2021.0</v>
      </c>
      <c r="D538" s="7" t="s">
        <v>6</v>
      </c>
      <c r="E538" s="7" t="s">
        <v>297</v>
      </c>
      <c r="F538" s="152">
        <v>31.5</v>
      </c>
      <c r="H538" s="157"/>
    </row>
    <row r="539">
      <c r="A539" s="23" t="s">
        <v>12</v>
      </c>
      <c r="B539" s="23" t="s">
        <v>401</v>
      </c>
      <c r="C539" s="7">
        <v>2021.0</v>
      </c>
      <c r="D539" s="7" t="s">
        <v>6</v>
      </c>
      <c r="E539" s="7" t="s">
        <v>297</v>
      </c>
      <c r="F539" s="152">
        <v>49.1</v>
      </c>
      <c r="H539" s="157"/>
    </row>
    <row r="540">
      <c r="A540" s="23" t="s">
        <v>13</v>
      </c>
      <c r="B540" s="23" t="s">
        <v>403</v>
      </c>
      <c r="C540" s="7">
        <v>2021.0</v>
      </c>
      <c r="D540" s="7" t="s">
        <v>6</v>
      </c>
      <c r="E540" s="7" t="s">
        <v>297</v>
      </c>
      <c r="F540" s="152">
        <v>47.4</v>
      </c>
      <c r="H540" s="157"/>
    </row>
    <row r="541">
      <c r="A541" s="23" t="s">
        <v>14</v>
      </c>
      <c r="B541" s="23" t="s">
        <v>395</v>
      </c>
      <c r="C541" s="7">
        <v>2021.0</v>
      </c>
      <c r="D541" s="7" t="s">
        <v>6</v>
      </c>
      <c r="E541" s="7" t="s">
        <v>297</v>
      </c>
      <c r="F541" s="152">
        <v>53.8</v>
      </c>
      <c r="H541" s="157"/>
    </row>
    <row r="542">
      <c r="A542" s="23" t="s">
        <v>15</v>
      </c>
      <c r="B542" s="23" t="s">
        <v>377</v>
      </c>
      <c r="C542" s="7">
        <v>2021.0</v>
      </c>
      <c r="D542" s="7" t="s">
        <v>6</v>
      </c>
      <c r="E542" s="7" t="s">
        <v>297</v>
      </c>
      <c r="F542" s="152">
        <v>71.4</v>
      </c>
      <c r="H542" s="157"/>
    </row>
    <row r="543">
      <c r="A543" s="23" t="s">
        <v>16</v>
      </c>
      <c r="B543" s="23" t="s">
        <v>382</v>
      </c>
      <c r="C543" s="7">
        <v>2021.0</v>
      </c>
      <c r="D543" s="7" t="s">
        <v>6</v>
      </c>
      <c r="E543" s="7" t="s">
        <v>297</v>
      </c>
      <c r="F543" s="152">
        <v>69.4</v>
      </c>
      <c r="H543" s="157"/>
    </row>
    <row r="544">
      <c r="A544" s="23" t="s">
        <v>17</v>
      </c>
      <c r="B544" s="23" t="s">
        <v>404</v>
      </c>
      <c r="C544" s="7">
        <v>2021.0</v>
      </c>
      <c r="D544" s="7" t="s">
        <v>6</v>
      </c>
      <c r="E544" s="7" t="s">
        <v>297</v>
      </c>
      <c r="F544" s="152">
        <v>45.0</v>
      </c>
      <c r="H544" s="157"/>
    </row>
    <row r="545">
      <c r="A545" s="23" t="s">
        <v>18</v>
      </c>
      <c r="B545" s="23" t="s">
        <v>383</v>
      </c>
      <c r="C545" s="7">
        <v>2021.0</v>
      </c>
      <c r="D545" s="7" t="s">
        <v>6</v>
      </c>
      <c r="E545" s="7" t="s">
        <v>297</v>
      </c>
      <c r="F545" s="152">
        <v>55.1</v>
      </c>
      <c r="H545" s="159"/>
    </row>
    <row r="546">
      <c r="A546" s="23" t="s">
        <v>19</v>
      </c>
      <c r="B546" s="23" t="s">
        <v>380</v>
      </c>
      <c r="C546" s="7">
        <v>2021.0</v>
      </c>
      <c r="D546" s="7" t="s">
        <v>6</v>
      </c>
      <c r="E546" s="7" t="s">
        <v>297</v>
      </c>
      <c r="F546" s="152">
        <v>58.3</v>
      </c>
      <c r="H546" s="157"/>
    </row>
    <row r="547">
      <c r="A547" s="23" t="s">
        <v>20</v>
      </c>
      <c r="B547" s="23" t="s">
        <v>387</v>
      </c>
      <c r="C547" s="7">
        <v>2021.0</v>
      </c>
      <c r="D547" s="7" t="s">
        <v>6</v>
      </c>
      <c r="E547" s="7" t="s">
        <v>297</v>
      </c>
      <c r="F547" s="152">
        <v>64.6</v>
      </c>
      <c r="H547" s="157"/>
    </row>
    <row r="548">
      <c r="A548" s="23" t="s">
        <v>21</v>
      </c>
      <c r="B548" s="23" t="s">
        <v>393</v>
      </c>
      <c r="C548" s="7">
        <v>2021.0</v>
      </c>
      <c r="D548" s="7" t="s">
        <v>6</v>
      </c>
      <c r="E548" s="7" t="s">
        <v>297</v>
      </c>
      <c r="F548" s="152">
        <v>56.4</v>
      </c>
      <c r="H548" s="157"/>
    </row>
    <row r="549">
      <c r="A549" s="23" t="s">
        <v>22</v>
      </c>
      <c r="B549" s="23" t="s">
        <v>408</v>
      </c>
      <c r="C549" s="7">
        <v>2021.0</v>
      </c>
      <c r="D549" s="7" t="s">
        <v>6</v>
      </c>
      <c r="E549" s="7" t="s">
        <v>297</v>
      </c>
      <c r="F549" s="152">
        <v>36.1</v>
      </c>
      <c r="H549" s="157"/>
    </row>
    <row r="550">
      <c r="A550" s="23" t="s">
        <v>23</v>
      </c>
      <c r="B550" s="23" t="s">
        <v>379</v>
      </c>
      <c r="C550" s="7">
        <v>2021.0</v>
      </c>
      <c r="D550" s="7" t="s">
        <v>6</v>
      </c>
      <c r="E550" s="7" t="s">
        <v>297</v>
      </c>
      <c r="F550" s="152">
        <v>73.8</v>
      </c>
      <c r="H550" s="157"/>
    </row>
    <row r="551">
      <c r="A551" s="23" t="s">
        <v>24</v>
      </c>
      <c r="B551" s="23" t="s">
        <v>386</v>
      </c>
      <c r="C551" s="7">
        <v>2021.0</v>
      </c>
      <c r="D551" s="7" t="s">
        <v>6</v>
      </c>
      <c r="E551" s="7" t="s">
        <v>297</v>
      </c>
      <c r="F551" s="152">
        <v>66.3</v>
      </c>
      <c r="H551" s="157"/>
    </row>
    <row r="552">
      <c r="A552" s="23" t="s">
        <v>25</v>
      </c>
      <c r="B552" s="23" t="s">
        <v>406</v>
      </c>
      <c r="C552" s="7">
        <v>2021.0</v>
      </c>
      <c r="D552" s="7" t="s">
        <v>6</v>
      </c>
      <c r="E552" s="7" t="s">
        <v>297</v>
      </c>
      <c r="F552" s="152">
        <v>41.8</v>
      </c>
      <c r="H552" s="157"/>
    </row>
    <row r="553">
      <c r="A553" s="23" t="s">
        <v>26</v>
      </c>
      <c r="B553" s="23" t="s">
        <v>392</v>
      </c>
      <c r="C553" s="7">
        <v>2021.0</v>
      </c>
      <c r="D553" s="7" t="s">
        <v>6</v>
      </c>
      <c r="E553" s="7" t="s">
        <v>297</v>
      </c>
      <c r="F553" s="152">
        <v>44.0</v>
      </c>
      <c r="H553" s="157"/>
    </row>
    <row r="554">
      <c r="A554" s="23" t="s">
        <v>27</v>
      </c>
      <c r="B554" s="23" t="s">
        <v>389</v>
      </c>
      <c r="C554" s="7">
        <v>2021.0</v>
      </c>
      <c r="D554" s="7" t="s">
        <v>6</v>
      </c>
      <c r="E554" s="7" t="s">
        <v>297</v>
      </c>
      <c r="F554" s="152">
        <v>51.8</v>
      </c>
      <c r="H554" s="157"/>
    </row>
    <row r="555">
      <c r="A555" s="23" t="s">
        <v>28</v>
      </c>
      <c r="B555" s="23" t="s">
        <v>391</v>
      </c>
      <c r="C555" s="7">
        <v>2021.0</v>
      </c>
      <c r="D555" s="7" t="s">
        <v>6</v>
      </c>
      <c r="E555" s="7" t="s">
        <v>297</v>
      </c>
      <c r="F555" s="152">
        <v>44.4</v>
      </c>
      <c r="H555" s="157"/>
    </row>
    <row r="556">
      <c r="A556" s="23" t="s">
        <v>29</v>
      </c>
      <c r="B556" s="23" t="s">
        <v>396</v>
      </c>
      <c r="C556" s="7">
        <v>2021.0</v>
      </c>
      <c r="D556" s="7" t="s">
        <v>6</v>
      </c>
      <c r="E556" s="7" t="s">
        <v>297</v>
      </c>
      <c r="F556" s="152">
        <v>39.2</v>
      </c>
      <c r="H556" s="157"/>
    </row>
    <row r="557">
      <c r="A557" s="23" t="s">
        <v>30</v>
      </c>
      <c r="B557" s="23" t="s">
        <v>376</v>
      </c>
      <c r="C557" s="7">
        <v>2021.0</v>
      </c>
      <c r="D557" s="7" t="s">
        <v>6</v>
      </c>
      <c r="E557" s="7" t="s">
        <v>297</v>
      </c>
      <c r="F557" s="152">
        <v>58.2</v>
      </c>
      <c r="H557" s="157"/>
    </row>
    <row r="558">
      <c r="A558" s="23" t="s">
        <v>31</v>
      </c>
      <c r="B558" s="23" t="s">
        <v>407</v>
      </c>
      <c r="C558" s="7">
        <v>2021.0</v>
      </c>
      <c r="D558" s="7" t="s">
        <v>6</v>
      </c>
      <c r="E558" s="7" t="s">
        <v>297</v>
      </c>
      <c r="F558" s="152">
        <v>43.0</v>
      </c>
      <c r="H558" s="157"/>
    </row>
    <row r="559">
      <c r="A559" s="23" t="s">
        <v>32</v>
      </c>
      <c r="B559" s="23" t="s">
        <v>381</v>
      </c>
      <c r="C559" s="7">
        <v>2021.0</v>
      </c>
      <c r="D559" s="7" t="s">
        <v>6</v>
      </c>
      <c r="E559" s="7" t="s">
        <v>297</v>
      </c>
      <c r="F559" s="152">
        <v>69.0</v>
      </c>
      <c r="H559" s="157"/>
    </row>
    <row r="560">
      <c r="A560" s="23" t="s">
        <v>33</v>
      </c>
      <c r="B560" s="23" t="s">
        <v>390</v>
      </c>
      <c r="C560" s="7">
        <v>2021.0</v>
      </c>
      <c r="D560" s="7" t="s">
        <v>6</v>
      </c>
      <c r="E560" s="7" t="s">
        <v>297</v>
      </c>
      <c r="F560" s="152">
        <v>64.7</v>
      </c>
      <c r="H560" s="157"/>
    </row>
    <row r="561">
      <c r="A561" s="23" t="s">
        <v>34</v>
      </c>
      <c r="B561" s="23" t="s">
        <v>398</v>
      </c>
      <c r="C561" s="7">
        <v>2021.0</v>
      </c>
      <c r="D561" s="7" t="s">
        <v>6</v>
      </c>
      <c r="E561" s="7" t="s">
        <v>297</v>
      </c>
      <c r="F561" s="152">
        <v>57.9</v>
      </c>
      <c r="H561" s="157"/>
    </row>
    <row r="562">
      <c r="A562" s="23" t="s">
        <v>35</v>
      </c>
      <c r="B562" s="23" t="s">
        <v>399</v>
      </c>
      <c r="C562" s="7">
        <v>2021.0</v>
      </c>
      <c r="D562" s="7" t="s">
        <v>6</v>
      </c>
      <c r="E562" s="7" t="s">
        <v>297</v>
      </c>
      <c r="F562" s="152">
        <v>52.9</v>
      </c>
      <c r="H562" s="157"/>
    </row>
    <row r="563">
      <c r="A563" s="49" t="s">
        <v>3</v>
      </c>
      <c r="B563" s="23" t="s">
        <v>400</v>
      </c>
      <c r="C563" s="7">
        <v>2022.0</v>
      </c>
      <c r="D563" s="7" t="s">
        <v>6</v>
      </c>
      <c r="E563" s="7" t="s">
        <v>297</v>
      </c>
      <c r="F563" s="153">
        <v>51.2</v>
      </c>
      <c r="H563" s="157"/>
    </row>
    <row r="564">
      <c r="A564" s="49" t="s">
        <v>4</v>
      </c>
      <c r="B564" s="23" t="s">
        <v>378</v>
      </c>
      <c r="C564" s="7">
        <v>2022.0</v>
      </c>
      <c r="D564" s="7" t="s">
        <v>6</v>
      </c>
      <c r="E564" s="7" t="s">
        <v>297</v>
      </c>
      <c r="F564" s="152">
        <v>38.7</v>
      </c>
    </row>
    <row r="565">
      <c r="A565" s="23" t="s">
        <v>5</v>
      </c>
      <c r="B565" s="23" t="s">
        <v>384</v>
      </c>
      <c r="C565" s="7">
        <v>2022.0</v>
      </c>
      <c r="D565" s="7" t="s">
        <v>6</v>
      </c>
      <c r="E565" s="7" t="s">
        <v>297</v>
      </c>
      <c r="F565" s="152">
        <v>36.5</v>
      </c>
    </row>
    <row r="566">
      <c r="A566" s="23" t="s">
        <v>6</v>
      </c>
      <c r="B566" s="23" t="s">
        <v>394</v>
      </c>
      <c r="C566" s="7">
        <v>2022.0</v>
      </c>
      <c r="D566" s="7" t="s">
        <v>6</v>
      </c>
      <c r="E566" s="7" t="s">
        <v>297</v>
      </c>
      <c r="F566" s="152">
        <v>35.8</v>
      </c>
    </row>
    <row r="567">
      <c r="A567" s="23" t="s">
        <v>7</v>
      </c>
      <c r="B567" s="23" t="s">
        <v>385</v>
      </c>
      <c r="C567" s="7">
        <v>2022.0</v>
      </c>
      <c r="D567" s="7" t="s">
        <v>6</v>
      </c>
      <c r="E567" s="7" t="s">
        <v>297</v>
      </c>
      <c r="F567" s="152">
        <v>55.9</v>
      </c>
    </row>
    <row r="568">
      <c r="A568" s="23" t="s">
        <v>8</v>
      </c>
      <c r="B568" s="23" t="s">
        <v>405</v>
      </c>
      <c r="C568" s="7">
        <v>2022.0</v>
      </c>
      <c r="D568" s="7" t="s">
        <v>6</v>
      </c>
      <c r="E568" s="7" t="s">
        <v>297</v>
      </c>
      <c r="F568" s="152">
        <v>34.0</v>
      </c>
    </row>
    <row r="569">
      <c r="A569" s="23" t="s">
        <v>9</v>
      </c>
      <c r="B569" s="23" t="s">
        <v>397</v>
      </c>
      <c r="C569" s="7">
        <v>2022.0</v>
      </c>
      <c r="D569" s="7" t="s">
        <v>6</v>
      </c>
      <c r="E569" s="7" t="s">
        <v>297</v>
      </c>
      <c r="F569" s="152">
        <v>45.2</v>
      </c>
    </row>
    <row r="570">
      <c r="A570" s="23" t="s">
        <v>10</v>
      </c>
      <c r="B570" s="23" t="s">
        <v>388</v>
      </c>
      <c r="C570" s="7">
        <v>2022.0</v>
      </c>
      <c r="D570" s="7" t="s">
        <v>6</v>
      </c>
      <c r="E570" s="7" t="s">
        <v>297</v>
      </c>
      <c r="F570" s="152">
        <v>68.3</v>
      </c>
    </row>
    <row r="571">
      <c r="A571" s="23" t="s">
        <v>11</v>
      </c>
      <c r="B571" s="23" t="s">
        <v>402</v>
      </c>
      <c r="C571" s="7">
        <v>2022.0</v>
      </c>
      <c r="D571" s="7" t="s">
        <v>6</v>
      </c>
      <c r="E571" s="7" t="s">
        <v>297</v>
      </c>
      <c r="F571" s="152">
        <v>31.9</v>
      </c>
    </row>
    <row r="572">
      <c r="A572" s="23" t="s">
        <v>12</v>
      </c>
      <c r="B572" s="23" t="s">
        <v>401</v>
      </c>
      <c r="C572" s="7">
        <v>2022.0</v>
      </c>
      <c r="D572" s="7" t="s">
        <v>6</v>
      </c>
      <c r="E572" s="7" t="s">
        <v>297</v>
      </c>
      <c r="F572" s="152">
        <v>47.4</v>
      </c>
    </row>
    <row r="573">
      <c r="A573" s="23" t="s">
        <v>13</v>
      </c>
      <c r="B573" s="23" t="s">
        <v>403</v>
      </c>
      <c r="C573" s="7">
        <v>2022.0</v>
      </c>
      <c r="D573" s="7" t="s">
        <v>6</v>
      </c>
      <c r="E573" s="7" t="s">
        <v>297</v>
      </c>
      <c r="F573" s="152">
        <v>47.0</v>
      </c>
    </row>
    <row r="574">
      <c r="A574" s="23" t="s">
        <v>14</v>
      </c>
      <c r="B574" s="23" t="s">
        <v>395</v>
      </c>
      <c r="C574" s="7">
        <v>2022.0</v>
      </c>
      <c r="D574" s="7" t="s">
        <v>6</v>
      </c>
      <c r="E574" s="7" t="s">
        <v>297</v>
      </c>
      <c r="F574" s="152">
        <v>52.5</v>
      </c>
    </row>
    <row r="575">
      <c r="A575" s="23" t="s">
        <v>15</v>
      </c>
      <c r="B575" s="23" t="s">
        <v>377</v>
      </c>
      <c r="C575" s="7">
        <v>2022.0</v>
      </c>
      <c r="D575" s="7" t="s">
        <v>6</v>
      </c>
      <c r="E575" s="7" t="s">
        <v>297</v>
      </c>
      <c r="F575" s="152">
        <v>71.4</v>
      </c>
    </row>
    <row r="576">
      <c r="A576" s="23" t="s">
        <v>16</v>
      </c>
      <c r="B576" s="23" t="s">
        <v>382</v>
      </c>
      <c r="C576" s="7">
        <v>2022.0</v>
      </c>
      <c r="D576" s="7" t="s">
        <v>6</v>
      </c>
      <c r="E576" s="7" t="s">
        <v>297</v>
      </c>
      <c r="F576" s="152">
        <v>69.3</v>
      </c>
    </row>
    <row r="577">
      <c r="A577" s="23" t="s">
        <v>17</v>
      </c>
      <c r="B577" s="23" t="s">
        <v>404</v>
      </c>
      <c r="C577" s="7">
        <v>2022.0</v>
      </c>
      <c r="D577" s="7" t="s">
        <v>6</v>
      </c>
      <c r="E577" s="7" t="s">
        <v>297</v>
      </c>
      <c r="F577" s="152">
        <v>43.9</v>
      </c>
    </row>
    <row r="578">
      <c r="A578" s="23" t="s">
        <v>18</v>
      </c>
      <c r="B578" s="23" t="s">
        <v>383</v>
      </c>
      <c r="C578" s="7">
        <v>2022.0</v>
      </c>
      <c r="D578" s="7" t="s">
        <v>6</v>
      </c>
      <c r="E578" s="7" t="s">
        <v>297</v>
      </c>
      <c r="F578" s="152">
        <v>54.8</v>
      </c>
    </row>
    <row r="579">
      <c r="A579" s="23" t="s">
        <v>19</v>
      </c>
      <c r="B579" s="23" t="s">
        <v>380</v>
      </c>
      <c r="C579" s="7">
        <v>2022.0</v>
      </c>
      <c r="D579" s="7" t="s">
        <v>6</v>
      </c>
      <c r="E579" s="7" t="s">
        <v>297</v>
      </c>
      <c r="F579" s="152">
        <v>62.3</v>
      </c>
    </row>
    <row r="580">
      <c r="A580" s="23" t="s">
        <v>20</v>
      </c>
      <c r="B580" s="23" t="s">
        <v>387</v>
      </c>
      <c r="C580" s="7">
        <v>2022.0</v>
      </c>
      <c r="D580" s="7" t="s">
        <v>6</v>
      </c>
      <c r="E580" s="7" t="s">
        <v>297</v>
      </c>
      <c r="F580" s="152">
        <v>61.7</v>
      </c>
    </row>
    <row r="581">
      <c r="A581" s="23" t="s">
        <v>21</v>
      </c>
      <c r="B581" s="23" t="s">
        <v>393</v>
      </c>
      <c r="C581" s="7">
        <v>2022.0</v>
      </c>
      <c r="D581" s="7" t="s">
        <v>6</v>
      </c>
      <c r="E581" s="7" t="s">
        <v>297</v>
      </c>
      <c r="F581" s="152">
        <v>53.9</v>
      </c>
    </row>
    <row r="582">
      <c r="A582" s="23" t="s">
        <v>22</v>
      </c>
      <c r="B582" s="23" t="s">
        <v>408</v>
      </c>
      <c r="C582" s="7">
        <v>2022.0</v>
      </c>
      <c r="D582" s="7" t="s">
        <v>6</v>
      </c>
      <c r="E582" s="7" t="s">
        <v>297</v>
      </c>
      <c r="F582" s="152">
        <v>35.5</v>
      </c>
    </row>
    <row r="583">
      <c r="A583" s="23" t="s">
        <v>23</v>
      </c>
      <c r="B583" s="23" t="s">
        <v>379</v>
      </c>
      <c r="C583" s="7">
        <v>2022.0</v>
      </c>
      <c r="D583" s="7" t="s">
        <v>6</v>
      </c>
      <c r="E583" s="7" t="s">
        <v>297</v>
      </c>
      <c r="F583" s="152">
        <v>74.5</v>
      </c>
    </row>
    <row r="584">
      <c r="A584" s="23" t="s">
        <v>24</v>
      </c>
      <c r="B584" s="23" t="s">
        <v>386</v>
      </c>
      <c r="C584" s="7">
        <v>2022.0</v>
      </c>
      <c r="D584" s="7" t="s">
        <v>6</v>
      </c>
      <c r="E584" s="7" t="s">
        <v>297</v>
      </c>
      <c r="F584" s="152">
        <v>65.9</v>
      </c>
    </row>
    <row r="585">
      <c r="A585" s="23" t="s">
        <v>25</v>
      </c>
      <c r="B585" s="23" t="s">
        <v>406</v>
      </c>
      <c r="C585" s="7">
        <v>2022.0</v>
      </c>
      <c r="D585" s="7" t="s">
        <v>6</v>
      </c>
      <c r="E585" s="7" t="s">
        <v>297</v>
      </c>
      <c r="F585" s="152">
        <v>41.0</v>
      </c>
    </row>
    <row r="586">
      <c r="A586" s="23" t="s">
        <v>26</v>
      </c>
      <c r="B586" s="23" t="s">
        <v>392</v>
      </c>
      <c r="C586" s="7">
        <v>2022.0</v>
      </c>
      <c r="D586" s="7" t="s">
        <v>6</v>
      </c>
      <c r="E586" s="7" t="s">
        <v>297</v>
      </c>
      <c r="F586" s="152">
        <v>43.7</v>
      </c>
    </row>
    <row r="587">
      <c r="A587" s="23" t="s">
        <v>27</v>
      </c>
      <c r="B587" s="23" t="s">
        <v>389</v>
      </c>
      <c r="C587" s="7">
        <v>2022.0</v>
      </c>
      <c r="D587" s="7" t="s">
        <v>6</v>
      </c>
      <c r="E587" s="7" t="s">
        <v>297</v>
      </c>
      <c r="F587" s="152">
        <v>49.7</v>
      </c>
    </row>
    <row r="588">
      <c r="A588" s="23" t="s">
        <v>28</v>
      </c>
      <c r="B588" s="23" t="s">
        <v>391</v>
      </c>
      <c r="C588" s="7">
        <v>2022.0</v>
      </c>
      <c r="D588" s="7" t="s">
        <v>6</v>
      </c>
      <c r="E588" s="7" t="s">
        <v>297</v>
      </c>
      <c r="F588" s="152">
        <v>45.3</v>
      </c>
    </row>
    <row r="589">
      <c r="A589" s="23" t="s">
        <v>29</v>
      </c>
      <c r="B589" s="23" t="s">
        <v>396</v>
      </c>
      <c r="C589" s="7">
        <v>2022.0</v>
      </c>
      <c r="D589" s="7" t="s">
        <v>6</v>
      </c>
      <c r="E589" s="7" t="s">
        <v>297</v>
      </c>
      <c r="F589" s="152">
        <v>39.7</v>
      </c>
    </row>
    <row r="590">
      <c r="A590" s="23" t="s">
        <v>30</v>
      </c>
      <c r="B590" s="23" t="s">
        <v>376</v>
      </c>
      <c r="C590" s="7">
        <v>2022.0</v>
      </c>
      <c r="D590" s="7" t="s">
        <v>6</v>
      </c>
      <c r="E590" s="7" t="s">
        <v>297</v>
      </c>
      <c r="F590" s="152">
        <v>59.9</v>
      </c>
    </row>
    <row r="591">
      <c r="A591" s="23" t="s">
        <v>31</v>
      </c>
      <c r="B591" s="23" t="s">
        <v>407</v>
      </c>
      <c r="C591" s="7">
        <v>2022.0</v>
      </c>
      <c r="D591" s="7" t="s">
        <v>6</v>
      </c>
      <c r="E591" s="7" t="s">
        <v>297</v>
      </c>
      <c r="F591" s="152">
        <v>42.7</v>
      </c>
    </row>
    <row r="592">
      <c r="A592" s="23" t="s">
        <v>32</v>
      </c>
      <c r="B592" s="23" t="s">
        <v>381</v>
      </c>
      <c r="C592" s="7">
        <v>2022.0</v>
      </c>
      <c r="D592" s="7" t="s">
        <v>6</v>
      </c>
      <c r="E592" s="7" t="s">
        <v>297</v>
      </c>
      <c r="F592" s="152">
        <v>68.5</v>
      </c>
    </row>
    <row r="593">
      <c r="A593" s="23" t="s">
        <v>33</v>
      </c>
      <c r="B593" s="23" t="s">
        <v>390</v>
      </c>
      <c r="C593" s="7">
        <v>2022.0</v>
      </c>
      <c r="D593" s="7" t="s">
        <v>6</v>
      </c>
      <c r="E593" s="7" t="s">
        <v>297</v>
      </c>
      <c r="F593" s="152">
        <v>60.2</v>
      </c>
    </row>
    <row r="594">
      <c r="A594" s="23" t="s">
        <v>34</v>
      </c>
      <c r="B594" s="23" t="s">
        <v>398</v>
      </c>
      <c r="C594" s="7">
        <v>2022.0</v>
      </c>
      <c r="D594" s="7" t="s">
        <v>6</v>
      </c>
      <c r="E594" s="7" t="s">
        <v>297</v>
      </c>
      <c r="F594" s="152">
        <v>58.0</v>
      </c>
    </row>
    <row r="595">
      <c r="A595" s="23" t="s">
        <v>35</v>
      </c>
      <c r="B595" s="23" t="s">
        <v>399</v>
      </c>
      <c r="C595" s="7">
        <v>2022.0</v>
      </c>
      <c r="D595" s="7" t="s">
        <v>6</v>
      </c>
      <c r="E595" s="7" t="s">
        <v>297</v>
      </c>
      <c r="F595" s="152">
        <v>53.1</v>
      </c>
    </row>
  </sheetData>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78" t="s">
        <v>1</v>
      </c>
      <c r="B1" s="78" t="s">
        <v>374</v>
      </c>
      <c r="C1" s="78" t="s">
        <v>0</v>
      </c>
      <c r="D1" s="78" t="s">
        <v>37</v>
      </c>
      <c r="E1" s="78" t="s">
        <v>39</v>
      </c>
      <c r="F1" s="160" t="s">
        <v>375</v>
      </c>
    </row>
    <row r="2">
      <c r="A2" s="49" t="s">
        <v>3</v>
      </c>
      <c r="B2" s="23" t="s">
        <v>400</v>
      </c>
      <c r="C2" s="7">
        <v>2009.0</v>
      </c>
      <c r="D2" s="9" t="s">
        <v>6</v>
      </c>
      <c r="E2" s="9" t="s">
        <v>303</v>
      </c>
      <c r="F2" s="7">
        <v>7.77</v>
      </c>
    </row>
    <row r="3">
      <c r="A3" s="49" t="s">
        <v>4</v>
      </c>
      <c r="B3" s="23" t="s">
        <v>378</v>
      </c>
      <c r="C3" s="7">
        <v>2009.0</v>
      </c>
      <c r="D3" s="9" t="s">
        <v>6</v>
      </c>
      <c r="E3" s="9" t="s">
        <v>303</v>
      </c>
      <c r="F3" s="35">
        <v>6.184</v>
      </c>
    </row>
    <row r="4">
      <c r="A4" s="23" t="s">
        <v>5</v>
      </c>
      <c r="B4" s="23" t="s">
        <v>384</v>
      </c>
      <c r="C4" s="7">
        <v>2009.0</v>
      </c>
      <c r="D4" s="9" t="s">
        <v>6</v>
      </c>
      <c r="E4" s="9" t="s">
        <v>303</v>
      </c>
      <c r="F4" s="35">
        <v>6.318</v>
      </c>
    </row>
    <row r="5">
      <c r="A5" s="23" t="s">
        <v>6</v>
      </c>
      <c r="B5" s="23" t="s">
        <v>394</v>
      </c>
      <c r="C5" s="7">
        <v>2009.0</v>
      </c>
      <c r="D5" s="9" t="s">
        <v>6</v>
      </c>
      <c r="E5" s="9" t="s">
        <v>303</v>
      </c>
      <c r="F5" s="35">
        <v>2.5768</v>
      </c>
    </row>
    <row r="6">
      <c r="A6" s="23" t="s">
        <v>7</v>
      </c>
      <c r="B6" s="23" t="s">
        <v>385</v>
      </c>
      <c r="C6" s="7">
        <v>2009.0</v>
      </c>
      <c r="D6" s="9" t="s">
        <v>6</v>
      </c>
      <c r="E6" s="9" t="s">
        <v>303</v>
      </c>
      <c r="F6" s="35">
        <v>7.2046</v>
      </c>
    </row>
    <row r="7">
      <c r="A7" s="23" t="s">
        <v>8</v>
      </c>
      <c r="B7" s="23" t="s">
        <v>405</v>
      </c>
      <c r="C7" s="7">
        <v>2009.0</v>
      </c>
      <c r="D7" s="9" t="s">
        <v>6</v>
      </c>
      <c r="E7" s="9" t="s">
        <v>303</v>
      </c>
      <c r="F7" s="35">
        <v>3.8356</v>
      </c>
    </row>
    <row r="8">
      <c r="A8" s="23" t="s">
        <v>9</v>
      </c>
      <c r="B8" s="23" t="s">
        <v>397</v>
      </c>
      <c r="C8" s="7">
        <v>2009.0</v>
      </c>
      <c r="D8" s="9" t="s">
        <v>6</v>
      </c>
      <c r="E8" s="9" t="s">
        <v>303</v>
      </c>
      <c r="F8" s="35">
        <v>4.4672</v>
      </c>
    </row>
    <row r="9">
      <c r="A9" s="23" t="s">
        <v>10</v>
      </c>
      <c r="B9" s="23" t="s">
        <v>388</v>
      </c>
      <c r="C9" s="7">
        <v>2009.0</v>
      </c>
      <c r="D9" s="9" t="s">
        <v>6</v>
      </c>
      <c r="E9" s="9" t="s">
        <v>303</v>
      </c>
      <c r="F9" s="35">
        <v>4.6421</v>
      </c>
    </row>
    <row r="10">
      <c r="A10" s="23" t="s">
        <v>11</v>
      </c>
      <c r="B10" s="23" t="s">
        <v>402</v>
      </c>
      <c r="C10" s="7">
        <v>2009.0</v>
      </c>
      <c r="D10" s="9" t="s">
        <v>6</v>
      </c>
      <c r="E10" s="9" t="s">
        <v>303</v>
      </c>
      <c r="F10" s="35">
        <v>2.8276</v>
      </c>
    </row>
    <row r="11">
      <c r="A11" s="23" t="s">
        <v>12</v>
      </c>
      <c r="B11" s="23" t="s">
        <v>401</v>
      </c>
      <c r="C11" s="7">
        <v>2009.0</v>
      </c>
      <c r="D11" s="9" t="s">
        <v>6</v>
      </c>
      <c r="E11" s="9" t="s">
        <v>303</v>
      </c>
      <c r="F11" s="35">
        <v>15.8392</v>
      </c>
    </row>
    <row r="12">
      <c r="A12" s="23" t="s">
        <v>13</v>
      </c>
      <c r="B12" s="23" t="s">
        <v>403</v>
      </c>
      <c r="C12" s="7">
        <v>2009.0</v>
      </c>
      <c r="D12" s="9" t="s">
        <v>6</v>
      </c>
      <c r="E12" s="9" t="s">
        <v>303</v>
      </c>
      <c r="F12" s="35">
        <v>3.1459</v>
      </c>
    </row>
    <row r="13">
      <c r="A13" s="23" t="s">
        <v>14</v>
      </c>
      <c r="B13" s="23" t="s">
        <v>395</v>
      </c>
      <c r="C13" s="7">
        <v>2009.0</v>
      </c>
      <c r="D13" s="9" t="s">
        <v>6</v>
      </c>
      <c r="E13" s="9" t="s">
        <v>303</v>
      </c>
      <c r="F13" s="35">
        <v>4.4534</v>
      </c>
    </row>
    <row r="14">
      <c r="A14" s="23" t="s">
        <v>15</v>
      </c>
      <c r="B14" s="23" t="s">
        <v>377</v>
      </c>
      <c r="C14" s="7">
        <v>2009.0</v>
      </c>
      <c r="D14" s="9" t="s">
        <v>6</v>
      </c>
      <c r="E14" s="9" t="s">
        <v>303</v>
      </c>
      <c r="F14" s="35">
        <v>9.1757</v>
      </c>
    </row>
    <row r="15">
      <c r="A15" s="23" t="s">
        <v>16</v>
      </c>
      <c r="B15" s="23" t="s">
        <v>382</v>
      </c>
      <c r="C15" s="7">
        <v>2009.0</v>
      </c>
      <c r="D15" s="9" t="s">
        <v>6</v>
      </c>
      <c r="E15" s="9" t="s">
        <v>303</v>
      </c>
      <c r="F15" s="35">
        <v>7.4259</v>
      </c>
    </row>
    <row r="16">
      <c r="A16" s="23" t="s">
        <v>17</v>
      </c>
      <c r="B16" s="23" t="s">
        <v>404</v>
      </c>
      <c r="C16" s="7">
        <v>2009.0</v>
      </c>
      <c r="D16" s="9" t="s">
        <v>6</v>
      </c>
      <c r="E16" s="9" t="s">
        <v>303</v>
      </c>
      <c r="F16" s="35">
        <v>6.9891</v>
      </c>
    </row>
    <row r="17">
      <c r="A17" s="23" t="s">
        <v>18</v>
      </c>
      <c r="B17" s="23" t="s">
        <v>383</v>
      </c>
      <c r="C17" s="7">
        <v>2009.0</v>
      </c>
      <c r="D17" s="9" t="s">
        <v>6</v>
      </c>
      <c r="E17" s="9" t="s">
        <v>303</v>
      </c>
      <c r="F17" s="35">
        <v>13.9697</v>
      </c>
    </row>
    <row r="18">
      <c r="A18" s="23" t="s">
        <v>19</v>
      </c>
      <c r="B18" s="23" t="s">
        <v>380</v>
      </c>
      <c r="C18" s="7">
        <v>2009.0</v>
      </c>
      <c r="D18" s="9" t="s">
        <v>6</v>
      </c>
      <c r="E18" s="9" t="s">
        <v>303</v>
      </c>
      <c r="F18" s="35">
        <v>3.6571</v>
      </c>
    </row>
    <row r="19">
      <c r="A19" s="23" t="s">
        <v>20</v>
      </c>
      <c r="B19" s="23" t="s">
        <v>387</v>
      </c>
      <c r="C19" s="7">
        <v>2009.0</v>
      </c>
      <c r="D19" s="9" t="s">
        <v>6</v>
      </c>
      <c r="E19" s="9" t="s">
        <v>303</v>
      </c>
      <c r="F19" s="35">
        <v>5.7935</v>
      </c>
    </row>
    <row r="20">
      <c r="A20" s="23" t="s">
        <v>21</v>
      </c>
      <c r="B20" s="23" t="s">
        <v>393</v>
      </c>
      <c r="C20" s="7">
        <v>2009.0</v>
      </c>
      <c r="D20" s="9" t="s">
        <v>6</v>
      </c>
      <c r="E20" s="9" t="s">
        <v>303</v>
      </c>
      <c r="F20" s="35">
        <v>3.5732</v>
      </c>
    </row>
    <row r="21">
      <c r="A21" s="23" t="s">
        <v>22</v>
      </c>
      <c r="B21" s="23" t="s">
        <v>408</v>
      </c>
      <c r="C21" s="7">
        <v>2009.0</v>
      </c>
      <c r="D21" s="9" t="s">
        <v>6</v>
      </c>
      <c r="E21" s="9" t="s">
        <v>303</v>
      </c>
      <c r="F21" s="35">
        <v>6.8884</v>
      </c>
    </row>
    <row r="22">
      <c r="A22" s="23" t="s">
        <v>23</v>
      </c>
      <c r="B22" s="23" t="s">
        <v>379</v>
      </c>
      <c r="C22" s="7">
        <v>2009.0</v>
      </c>
      <c r="D22" s="9" t="s">
        <v>6</v>
      </c>
      <c r="E22" s="9" t="s">
        <v>303</v>
      </c>
      <c r="F22" s="35">
        <v>10.9346</v>
      </c>
    </row>
    <row r="23">
      <c r="A23" s="23" t="s">
        <v>24</v>
      </c>
      <c r="B23" s="23" t="s">
        <v>386</v>
      </c>
      <c r="C23" s="7">
        <v>2009.0</v>
      </c>
      <c r="D23" s="9" t="s">
        <v>6</v>
      </c>
      <c r="E23" s="9" t="s">
        <v>303</v>
      </c>
      <c r="F23" s="35">
        <v>7.903</v>
      </c>
    </row>
    <row r="24">
      <c r="A24" s="23" t="s">
        <v>25</v>
      </c>
      <c r="B24" s="23" t="s">
        <v>406</v>
      </c>
      <c r="C24" s="7">
        <v>2009.0</v>
      </c>
      <c r="D24" s="9" t="s">
        <v>6</v>
      </c>
      <c r="E24" s="9" t="s">
        <v>303</v>
      </c>
      <c r="F24" s="35">
        <v>4.7478</v>
      </c>
    </row>
    <row r="25">
      <c r="A25" s="23" t="s">
        <v>26</v>
      </c>
      <c r="B25" s="23" t="s">
        <v>392</v>
      </c>
      <c r="C25" s="7">
        <v>2009.0</v>
      </c>
      <c r="D25" s="9" t="s">
        <v>6</v>
      </c>
      <c r="E25" s="9" t="s">
        <v>303</v>
      </c>
      <c r="F25" s="35">
        <v>5.825</v>
      </c>
    </row>
    <row r="26">
      <c r="A26" s="23" t="s">
        <v>27</v>
      </c>
      <c r="B26" s="23" t="s">
        <v>389</v>
      </c>
      <c r="C26" s="7">
        <v>2009.0</v>
      </c>
      <c r="D26" s="9" t="s">
        <v>6</v>
      </c>
      <c r="E26" s="9" t="s">
        <v>303</v>
      </c>
      <c r="F26" s="35">
        <v>4.9873</v>
      </c>
    </row>
    <row r="27">
      <c r="A27" s="23" t="s">
        <v>28</v>
      </c>
      <c r="B27" s="23" t="s">
        <v>391</v>
      </c>
      <c r="C27" s="7">
        <v>2009.0</v>
      </c>
      <c r="D27" s="9" t="s">
        <v>6</v>
      </c>
      <c r="E27" s="9" t="s">
        <v>303</v>
      </c>
      <c r="F27" s="35">
        <v>3.0624</v>
      </c>
    </row>
    <row r="28">
      <c r="A28" s="23" t="s">
        <v>29</v>
      </c>
      <c r="B28" s="23" t="s">
        <v>396</v>
      </c>
      <c r="C28" s="7">
        <v>2009.0</v>
      </c>
      <c r="D28" s="9" t="s">
        <v>6</v>
      </c>
      <c r="E28" s="9" t="s">
        <v>303</v>
      </c>
      <c r="F28" s="35">
        <v>3.2165</v>
      </c>
    </row>
    <row r="29">
      <c r="A29" s="23" t="s">
        <v>30</v>
      </c>
      <c r="B29" s="23" t="s">
        <v>376</v>
      </c>
      <c r="C29" s="7">
        <v>2009.0</v>
      </c>
      <c r="D29" s="9" t="s">
        <v>6</v>
      </c>
      <c r="E29" s="9" t="s">
        <v>303</v>
      </c>
      <c r="F29" s="35">
        <v>6.1629</v>
      </c>
    </row>
    <row r="30">
      <c r="A30" s="23" t="s">
        <v>31</v>
      </c>
      <c r="B30" s="23" t="s">
        <v>407</v>
      </c>
      <c r="C30" s="7">
        <v>2009.0</v>
      </c>
      <c r="D30" s="9" t="s">
        <v>6</v>
      </c>
      <c r="E30" s="9" t="s">
        <v>303</v>
      </c>
      <c r="F30" s="35">
        <v>3.5645</v>
      </c>
    </row>
    <row r="31">
      <c r="A31" s="23" t="s">
        <v>32</v>
      </c>
      <c r="B31" s="23" t="s">
        <v>381</v>
      </c>
      <c r="C31" s="7">
        <v>2009.0</v>
      </c>
      <c r="D31" s="9" t="s">
        <v>6</v>
      </c>
      <c r="E31" s="9" t="s">
        <v>303</v>
      </c>
      <c r="F31" s="35">
        <v>5.9031</v>
      </c>
    </row>
    <row r="32">
      <c r="A32" s="23" t="s">
        <v>33</v>
      </c>
      <c r="B32" s="23" t="s">
        <v>390</v>
      </c>
      <c r="C32" s="7">
        <v>2009.0</v>
      </c>
      <c r="D32" s="9" t="s">
        <v>6</v>
      </c>
      <c r="E32" s="9" t="s">
        <v>303</v>
      </c>
      <c r="F32" s="35">
        <v>5.2794</v>
      </c>
    </row>
    <row r="33">
      <c r="A33" s="23" t="s">
        <v>34</v>
      </c>
      <c r="B33" s="23" t="s">
        <v>398</v>
      </c>
      <c r="C33" s="7">
        <v>2009.0</v>
      </c>
      <c r="D33" s="9" t="s">
        <v>6</v>
      </c>
      <c r="E33" s="9" t="s">
        <v>303</v>
      </c>
      <c r="F33" s="35">
        <v>8.3419</v>
      </c>
    </row>
    <row r="34">
      <c r="A34" s="23" t="s">
        <v>35</v>
      </c>
      <c r="B34" s="23" t="s">
        <v>399</v>
      </c>
      <c r="C34" s="7">
        <v>2009.0</v>
      </c>
      <c r="D34" s="9" t="s">
        <v>6</v>
      </c>
      <c r="E34" s="9" t="s">
        <v>303</v>
      </c>
      <c r="F34" s="35">
        <v>3.5068</v>
      </c>
    </row>
    <row r="35">
      <c r="A35" s="49" t="s">
        <v>3</v>
      </c>
      <c r="B35" s="23" t="s">
        <v>400</v>
      </c>
      <c r="C35" s="7">
        <v>2019.0</v>
      </c>
      <c r="D35" s="9" t="s">
        <v>6</v>
      </c>
      <c r="E35" s="9" t="s">
        <v>303</v>
      </c>
      <c r="F35" s="7">
        <v>10.3</v>
      </c>
    </row>
    <row r="36">
      <c r="A36" s="49" t="s">
        <v>4</v>
      </c>
      <c r="B36" s="23" t="s">
        <v>378</v>
      </c>
      <c r="C36" s="7">
        <v>2019.0</v>
      </c>
      <c r="D36" s="9" t="s">
        <v>6</v>
      </c>
      <c r="E36" s="9" t="s">
        <v>303</v>
      </c>
      <c r="F36" s="35">
        <v>4.0633</v>
      </c>
    </row>
    <row r="37">
      <c r="A37" s="23" t="s">
        <v>5</v>
      </c>
      <c r="B37" s="23" t="s">
        <v>384</v>
      </c>
      <c r="C37" s="7">
        <v>2019.0</v>
      </c>
      <c r="D37" s="9" t="s">
        <v>6</v>
      </c>
      <c r="E37" s="9" t="s">
        <v>303</v>
      </c>
      <c r="F37" s="35">
        <v>5.4672</v>
      </c>
    </row>
    <row r="38">
      <c r="A38" s="23" t="s">
        <v>6</v>
      </c>
      <c r="B38" s="23" t="s">
        <v>394</v>
      </c>
      <c r="C38" s="7">
        <v>2019.0</v>
      </c>
      <c r="D38" s="9" t="s">
        <v>6</v>
      </c>
      <c r="E38" s="9" t="s">
        <v>303</v>
      </c>
      <c r="F38" s="35">
        <v>4.78</v>
      </c>
    </row>
    <row r="39">
      <c r="A39" s="23" t="s">
        <v>7</v>
      </c>
      <c r="B39" s="23" t="s">
        <v>385</v>
      </c>
      <c r="C39" s="7">
        <v>2019.0</v>
      </c>
      <c r="D39" s="9" t="s">
        <v>6</v>
      </c>
      <c r="E39" s="9" t="s">
        <v>303</v>
      </c>
      <c r="F39" s="35">
        <v>4.6999</v>
      </c>
    </row>
    <row r="40">
      <c r="A40" s="23" t="s">
        <v>8</v>
      </c>
      <c r="B40" s="23" t="s">
        <v>405</v>
      </c>
      <c r="C40" s="7">
        <v>2019.0</v>
      </c>
      <c r="D40" s="9" t="s">
        <v>6</v>
      </c>
      <c r="E40" s="9" t="s">
        <v>303</v>
      </c>
      <c r="F40" s="35">
        <v>4.5546</v>
      </c>
    </row>
    <row r="41">
      <c r="A41" s="23" t="s">
        <v>9</v>
      </c>
      <c r="B41" s="23" t="s">
        <v>397</v>
      </c>
      <c r="C41" s="7">
        <v>2019.0</v>
      </c>
      <c r="D41" s="9" t="s">
        <v>6</v>
      </c>
      <c r="E41" s="9" t="s">
        <v>303</v>
      </c>
      <c r="F41" s="35">
        <v>2.7957</v>
      </c>
    </row>
    <row r="42">
      <c r="A42" s="23" t="s">
        <v>10</v>
      </c>
      <c r="B42" s="23" t="s">
        <v>388</v>
      </c>
      <c r="C42" s="7">
        <v>2019.0</v>
      </c>
      <c r="D42" s="9" t="s">
        <v>6</v>
      </c>
      <c r="E42" s="9" t="s">
        <v>303</v>
      </c>
      <c r="F42" s="35">
        <v>8.3456</v>
      </c>
    </row>
    <row r="43">
      <c r="A43" s="23" t="s">
        <v>11</v>
      </c>
      <c r="B43" s="23" t="s">
        <v>402</v>
      </c>
      <c r="C43" s="7">
        <v>2019.0</v>
      </c>
      <c r="D43" s="9" t="s">
        <v>6</v>
      </c>
      <c r="E43" s="9" t="s">
        <v>303</v>
      </c>
      <c r="F43" s="35">
        <v>3.9877</v>
      </c>
    </row>
    <row r="44">
      <c r="A44" s="23" t="s">
        <v>12</v>
      </c>
      <c r="B44" s="23" t="s">
        <v>401</v>
      </c>
      <c r="C44" s="7">
        <v>2019.0</v>
      </c>
      <c r="D44" s="9" t="s">
        <v>6</v>
      </c>
      <c r="E44" s="9" t="s">
        <v>303</v>
      </c>
      <c r="F44" s="35">
        <v>19.8227</v>
      </c>
    </row>
    <row r="45">
      <c r="A45" s="23" t="s">
        <v>13</v>
      </c>
      <c r="B45" s="23" t="s">
        <v>403</v>
      </c>
      <c r="C45" s="7">
        <v>2019.0</v>
      </c>
      <c r="D45" s="9" t="s">
        <v>6</v>
      </c>
      <c r="E45" s="9" t="s">
        <v>303</v>
      </c>
      <c r="F45" s="35">
        <v>5.2432</v>
      </c>
    </row>
    <row r="46">
      <c r="A46" s="23" t="s">
        <v>14</v>
      </c>
      <c r="B46" s="23" t="s">
        <v>395</v>
      </c>
      <c r="C46" s="7">
        <v>2019.0</v>
      </c>
      <c r="D46" s="9" t="s">
        <v>6</v>
      </c>
      <c r="E46" s="9" t="s">
        <v>303</v>
      </c>
      <c r="F46" s="35">
        <v>5.6288</v>
      </c>
    </row>
    <row r="47">
      <c r="A47" s="23" t="s">
        <v>15</v>
      </c>
      <c r="B47" s="23" t="s">
        <v>377</v>
      </c>
      <c r="C47" s="7">
        <v>2019.0</v>
      </c>
      <c r="D47" s="9" t="s">
        <v>6</v>
      </c>
      <c r="E47" s="9" t="s">
        <v>303</v>
      </c>
      <c r="F47" s="35">
        <v>6.4633</v>
      </c>
    </row>
    <row r="48">
      <c r="A48" s="23" t="s">
        <v>16</v>
      </c>
      <c r="B48" s="23" t="s">
        <v>382</v>
      </c>
      <c r="C48" s="7">
        <v>2019.0</v>
      </c>
      <c r="D48" s="9" t="s">
        <v>6</v>
      </c>
      <c r="E48" s="9" t="s">
        <v>303</v>
      </c>
      <c r="F48" s="35">
        <v>6.4475</v>
      </c>
    </row>
    <row r="49">
      <c r="A49" s="23" t="s">
        <v>17</v>
      </c>
      <c r="B49" s="23" t="s">
        <v>404</v>
      </c>
      <c r="C49" s="7">
        <v>2019.0</v>
      </c>
      <c r="D49" s="9" t="s">
        <v>6</v>
      </c>
      <c r="E49" s="9" t="s">
        <v>303</v>
      </c>
      <c r="F49" s="35">
        <v>9.4314</v>
      </c>
    </row>
    <row r="50">
      <c r="A50" s="23" t="s">
        <v>18</v>
      </c>
      <c r="B50" s="23" t="s">
        <v>383</v>
      </c>
      <c r="C50" s="7">
        <v>2019.0</v>
      </c>
      <c r="D50" s="9" t="s">
        <v>6</v>
      </c>
      <c r="E50" s="9" t="s">
        <v>303</v>
      </c>
      <c r="F50" s="35">
        <v>23.7029</v>
      </c>
    </row>
    <row r="51">
      <c r="A51" s="23" t="s">
        <v>19</v>
      </c>
      <c r="B51" s="23" t="s">
        <v>380</v>
      </c>
      <c r="C51" s="7">
        <v>2019.0</v>
      </c>
      <c r="D51" s="9" t="s">
        <v>6</v>
      </c>
      <c r="E51" s="9" t="s">
        <v>303</v>
      </c>
      <c r="F51" s="35">
        <v>5.6539</v>
      </c>
    </row>
    <row r="52">
      <c r="A52" s="23" t="s">
        <v>20</v>
      </c>
      <c r="B52" s="23" t="s">
        <v>387</v>
      </c>
      <c r="C52" s="7">
        <v>2019.0</v>
      </c>
      <c r="D52" s="9" t="s">
        <v>6</v>
      </c>
      <c r="E52" s="9" t="s">
        <v>303</v>
      </c>
      <c r="F52" s="35">
        <v>7.5734</v>
      </c>
    </row>
    <row r="53">
      <c r="A53" s="23" t="s">
        <v>21</v>
      </c>
      <c r="B53" s="23" t="s">
        <v>393</v>
      </c>
      <c r="C53" s="7">
        <v>2019.0</v>
      </c>
      <c r="D53" s="9" t="s">
        <v>6</v>
      </c>
      <c r="E53" s="9" t="s">
        <v>303</v>
      </c>
      <c r="F53" s="35">
        <v>5.725</v>
      </c>
    </row>
    <row r="54">
      <c r="A54" s="23" t="s">
        <v>22</v>
      </c>
      <c r="B54" s="23" t="s">
        <v>408</v>
      </c>
      <c r="C54" s="7">
        <v>2019.0</v>
      </c>
      <c r="D54" s="9" t="s">
        <v>6</v>
      </c>
      <c r="E54" s="9" t="s">
        <v>303</v>
      </c>
      <c r="F54" s="35">
        <v>12.7028</v>
      </c>
    </row>
    <row r="55">
      <c r="A55" s="23" t="s">
        <v>23</v>
      </c>
      <c r="B55" s="23" t="s">
        <v>379</v>
      </c>
      <c r="C55" s="7">
        <v>2019.0</v>
      </c>
      <c r="D55" s="9" t="s">
        <v>6</v>
      </c>
      <c r="E55" s="9" t="s">
        <v>303</v>
      </c>
      <c r="F55" s="35">
        <v>9.0638</v>
      </c>
    </row>
    <row r="56">
      <c r="A56" s="23" t="s">
        <v>24</v>
      </c>
      <c r="B56" s="23" t="s">
        <v>386</v>
      </c>
      <c r="C56" s="7">
        <v>2019.0</v>
      </c>
      <c r="D56" s="9" t="s">
        <v>6</v>
      </c>
      <c r="E56" s="9" t="s">
        <v>303</v>
      </c>
      <c r="F56" s="35">
        <v>9.7662</v>
      </c>
    </row>
    <row r="57">
      <c r="A57" s="23" t="s">
        <v>25</v>
      </c>
      <c r="B57" s="23" t="s">
        <v>406</v>
      </c>
      <c r="C57" s="7">
        <v>2019.0</v>
      </c>
      <c r="D57" s="9" t="s">
        <v>6</v>
      </c>
      <c r="E57" s="9" t="s">
        <v>303</v>
      </c>
      <c r="F57" s="35">
        <v>5.1397</v>
      </c>
    </row>
    <row r="58">
      <c r="A58" s="23" t="s">
        <v>26</v>
      </c>
      <c r="B58" s="23" t="s">
        <v>392</v>
      </c>
      <c r="C58" s="7">
        <v>2019.0</v>
      </c>
      <c r="D58" s="9" t="s">
        <v>6</v>
      </c>
      <c r="E58" s="9" t="s">
        <v>303</v>
      </c>
      <c r="F58" s="35">
        <v>5.6385</v>
      </c>
    </row>
    <row r="59">
      <c r="A59" s="23" t="s">
        <v>27</v>
      </c>
      <c r="B59" s="23" t="s">
        <v>389</v>
      </c>
      <c r="C59" s="7">
        <v>2019.0</v>
      </c>
      <c r="D59" s="9" t="s">
        <v>6</v>
      </c>
      <c r="E59" s="9" t="s">
        <v>303</v>
      </c>
      <c r="F59" s="35">
        <v>6.1224</v>
      </c>
    </row>
    <row r="60">
      <c r="A60" s="23" t="s">
        <v>28</v>
      </c>
      <c r="B60" s="23" t="s">
        <v>391</v>
      </c>
      <c r="C60" s="7">
        <v>2019.0</v>
      </c>
      <c r="D60" s="9" t="s">
        <v>6</v>
      </c>
      <c r="E60" s="9" t="s">
        <v>303</v>
      </c>
      <c r="F60" s="35">
        <v>4.4731</v>
      </c>
    </row>
    <row r="61">
      <c r="A61" s="23" t="s">
        <v>29</v>
      </c>
      <c r="B61" s="23" t="s">
        <v>396</v>
      </c>
      <c r="C61" s="7">
        <v>2019.0</v>
      </c>
      <c r="D61" s="9" t="s">
        <v>6</v>
      </c>
      <c r="E61" s="9" t="s">
        <v>303</v>
      </c>
      <c r="F61" s="35">
        <v>4.0988</v>
      </c>
    </row>
    <row r="62">
      <c r="A62" s="23" t="s">
        <v>30</v>
      </c>
      <c r="B62" s="23" t="s">
        <v>376</v>
      </c>
      <c r="C62" s="7">
        <v>2019.0</v>
      </c>
      <c r="D62" s="9" t="s">
        <v>6</v>
      </c>
      <c r="E62" s="9" t="s">
        <v>303</v>
      </c>
      <c r="F62" s="35">
        <v>5.2535</v>
      </c>
    </row>
    <row r="63">
      <c r="A63" s="23" t="s">
        <v>31</v>
      </c>
      <c r="B63" s="23" t="s">
        <v>407</v>
      </c>
      <c r="C63" s="7">
        <v>2019.0</v>
      </c>
      <c r="D63" s="9" t="s">
        <v>6</v>
      </c>
      <c r="E63" s="9" t="s">
        <v>303</v>
      </c>
      <c r="F63" s="35">
        <v>4.0843</v>
      </c>
    </row>
    <row r="64">
      <c r="A64" s="23" t="s">
        <v>32</v>
      </c>
      <c r="B64" s="23" t="s">
        <v>381</v>
      </c>
      <c r="C64" s="7">
        <v>2019.0</v>
      </c>
      <c r="D64" s="9" t="s">
        <v>6</v>
      </c>
      <c r="E64" s="9" t="s">
        <v>303</v>
      </c>
      <c r="F64" s="35">
        <v>12.1521</v>
      </c>
    </row>
    <row r="65">
      <c r="A65" s="23" t="s">
        <v>33</v>
      </c>
      <c r="B65" s="23" t="s">
        <v>390</v>
      </c>
      <c r="C65" s="7">
        <v>2019.0</v>
      </c>
      <c r="D65" s="9" t="s">
        <v>6</v>
      </c>
      <c r="E65" s="9" t="s">
        <v>303</v>
      </c>
      <c r="F65" s="35">
        <v>6.6278</v>
      </c>
    </row>
    <row r="66">
      <c r="A66" s="23" t="s">
        <v>34</v>
      </c>
      <c r="B66" s="23" t="s">
        <v>398</v>
      </c>
      <c r="C66" s="7">
        <v>2019.0</v>
      </c>
      <c r="D66" s="9" t="s">
        <v>6</v>
      </c>
      <c r="E66" s="9" t="s">
        <v>303</v>
      </c>
      <c r="F66" s="35">
        <v>9.9508</v>
      </c>
    </row>
    <row r="67">
      <c r="A67" s="23" t="s">
        <v>35</v>
      </c>
      <c r="B67" s="23" t="s">
        <v>399</v>
      </c>
      <c r="C67" s="7">
        <v>2019.0</v>
      </c>
      <c r="D67" s="9" t="s">
        <v>6</v>
      </c>
      <c r="E67" s="9" t="s">
        <v>303</v>
      </c>
      <c r="F67" s="35">
        <v>5.3211</v>
      </c>
    </row>
    <row r="68">
      <c r="A68" s="49" t="s">
        <v>3</v>
      </c>
      <c r="B68" s="23" t="s">
        <v>400</v>
      </c>
      <c r="C68" s="7">
        <v>2020.0</v>
      </c>
      <c r="D68" s="9" t="s">
        <v>6</v>
      </c>
      <c r="E68" s="9" t="s">
        <v>303</v>
      </c>
      <c r="F68" s="35">
        <v>2.57</v>
      </c>
    </row>
    <row r="69">
      <c r="A69" s="49" t="s">
        <v>4</v>
      </c>
      <c r="B69" s="23" t="s">
        <v>378</v>
      </c>
      <c r="C69" s="7">
        <v>2020.0</v>
      </c>
      <c r="D69" s="7" t="s">
        <v>6</v>
      </c>
      <c r="E69" s="7" t="s">
        <v>303</v>
      </c>
      <c r="F69" s="35">
        <v>0.35</v>
      </c>
    </row>
    <row r="70">
      <c r="A70" s="23" t="s">
        <v>5</v>
      </c>
      <c r="B70" s="23" t="s">
        <v>384</v>
      </c>
      <c r="C70" s="7">
        <v>2020.0</v>
      </c>
      <c r="D70" s="7" t="s">
        <v>6</v>
      </c>
      <c r="E70" s="7" t="s">
        <v>303</v>
      </c>
      <c r="F70" s="35">
        <v>1.19</v>
      </c>
    </row>
    <row r="71">
      <c r="A71" s="23" t="s">
        <v>6</v>
      </c>
      <c r="B71" s="23" t="s">
        <v>394</v>
      </c>
      <c r="C71" s="7">
        <v>2020.0</v>
      </c>
      <c r="D71" s="7" t="s">
        <v>6</v>
      </c>
      <c r="E71" s="7" t="s">
        <v>303</v>
      </c>
      <c r="F71" s="35">
        <v>0.72</v>
      </c>
    </row>
    <row r="72">
      <c r="A72" s="23" t="s">
        <v>7</v>
      </c>
      <c r="B72" s="23" t="s">
        <v>385</v>
      </c>
      <c r="C72" s="7">
        <v>2020.0</v>
      </c>
      <c r="D72" s="7" t="s">
        <v>6</v>
      </c>
      <c r="E72" s="7" t="s">
        <v>303</v>
      </c>
      <c r="F72" s="35">
        <v>3.07</v>
      </c>
    </row>
    <row r="73">
      <c r="A73" s="23" t="s">
        <v>8</v>
      </c>
      <c r="B73" s="23" t="s">
        <v>405</v>
      </c>
      <c r="C73" s="7">
        <v>2020.0</v>
      </c>
      <c r="D73" s="7" t="s">
        <v>6</v>
      </c>
      <c r="E73" s="7" t="s">
        <v>303</v>
      </c>
      <c r="F73" s="35">
        <v>0.75</v>
      </c>
    </row>
    <row r="74">
      <c r="A74" s="23" t="s">
        <v>9</v>
      </c>
      <c r="B74" s="23" t="s">
        <v>397</v>
      </c>
      <c r="C74" s="7">
        <v>2020.0</v>
      </c>
      <c r="D74" s="7" t="s">
        <v>6</v>
      </c>
      <c r="E74" s="7" t="s">
        <v>303</v>
      </c>
      <c r="F74" s="35">
        <v>0.69</v>
      </c>
    </row>
    <row r="75">
      <c r="A75" s="23" t="s">
        <v>10</v>
      </c>
      <c r="B75" s="23" t="s">
        <v>388</v>
      </c>
      <c r="C75" s="7">
        <v>2020.0</v>
      </c>
      <c r="D75" s="7" t="s">
        <v>6</v>
      </c>
      <c r="E75" s="7" t="s">
        <v>303</v>
      </c>
      <c r="F75" s="35">
        <v>2.66</v>
      </c>
    </row>
    <row r="76">
      <c r="A76" s="23" t="s">
        <v>11</v>
      </c>
      <c r="B76" s="23" t="s">
        <v>402</v>
      </c>
      <c r="C76" s="7">
        <v>2020.0</v>
      </c>
      <c r="D76" s="7" t="s">
        <v>6</v>
      </c>
      <c r="E76" s="7" t="s">
        <v>303</v>
      </c>
      <c r="F76" s="35">
        <v>1.35</v>
      </c>
    </row>
    <row r="77">
      <c r="A77" s="23" t="s">
        <v>12</v>
      </c>
      <c r="B77" s="23" t="s">
        <v>401</v>
      </c>
      <c r="C77" s="7">
        <v>2020.0</v>
      </c>
      <c r="D77" s="7" t="s">
        <v>6</v>
      </c>
      <c r="E77" s="7" t="s">
        <v>303</v>
      </c>
      <c r="F77" s="35">
        <v>3.21</v>
      </c>
    </row>
    <row r="78">
      <c r="A78" s="23" t="s">
        <v>13</v>
      </c>
      <c r="B78" s="23" t="s">
        <v>403</v>
      </c>
      <c r="C78" s="7">
        <v>2020.0</v>
      </c>
      <c r="D78" s="7" t="s">
        <v>6</v>
      </c>
      <c r="E78" s="7" t="s">
        <v>303</v>
      </c>
      <c r="F78" s="35">
        <v>2.08</v>
      </c>
    </row>
    <row r="79">
      <c r="A79" s="23" t="s">
        <v>14</v>
      </c>
      <c r="B79" s="23" t="s">
        <v>395</v>
      </c>
      <c r="C79" s="7">
        <v>2020.0</v>
      </c>
      <c r="D79" s="7" t="s">
        <v>6</v>
      </c>
      <c r="E79" s="7" t="s">
        <v>303</v>
      </c>
      <c r="F79" s="35">
        <v>0.95</v>
      </c>
    </row>
    <row r="80">
      <c r="A80" s="23" t="s">
        <v>15</v>
      </c>
      <c r="B80" s="23" t="s">
        <v>377</v>
      </c>
      <c r="C80" s="7">
        <v>2020.0</v>
      </c>
      <c r="D80" s="7" t="s">
        <v>6</v>
      </c>
      <c r="E80" s="7" t="s">
        <v>303</v>
      </c>
      <c r="F80" s="35">
        <v>2.26</v>
      </c>
    </row>
    <row r="81">
      <c r="A81" s="23" t="s">
        <v>16</v>
      </c>
      <c r="B81" s="23" t="s">
        <v>382</v>
      </c>
      <c r="C81" s="7">
        <v>2020.0</v>
      </c>
      <c r="D81" s="7" t="s">
        <v>6</v>
      </c>
      <c r="E81" s="7" t="s">
        <v>303</v>
      </c>
      <c r="F81" s="35">
        <v>4.0</v>
      </c>
    </row>
    <row r="82">
      <c r="A82" s="23" t="s">
        <v>17</v>
      </c>
      <c r="B82" s="23" t="s">
        <v>404</v>
      </c>
      <c r="C82" s="7">
        <v>2020.0</v>
      </c>
      <c r="D82" s="7" t="s">
        <v>6</v>
      </c>
      <c r="E82" s="7" t="s">
        <v>303</v>
      </c>
      <c r="F82" s="35">
        <v>1.45</v>
      </c>
    </row>
    <row r="83">
      <c r="A83" s="23" t="s">
        <v>18</v>
      </c>
      <c r="B83" s="23" t="s">
        <v>383</v>
      </c>
      <c r="C83" s="7">
        <v>2020.0</v>
      </c>
      <c r="D83" s="7" t="s">
        <v>6</v>
      </c>
      <c r="E83" s="7" t="s">
        <v>303</v>
      </c>
      <c r="F83" s="35">
        <v>6.84</v>
      </c>
    </row>
    <row r="84">
      <c r="A84" s="23" t="s">
        <v>19</v>
      </c>
      <c r="B84" s="23" t="s">
        <v>380</v>
      </c>
      <c r="C84" s="7">
        <v>2020.0</v>
      </c>
      <c r="D84" s="7" t="s">
        <v>6</v>
      </c>
      <c r="E84" s="7" t="s">
        <v>303</v>
      </c>
      <c r="F84" s="35">
        <v>1.64</v>
      </c>
    </row>
    <row r="85">
      <c r="A85" s="23" t="s">
        <v>20</v>
      </c>
      <c r="B85" s="23" t="s">
        <v>387</v>
      </c>
      <c r="C85" s="7">
        <v>2020.0</v>
      </c>
      <c r="D85" s="7" t="s">
        <v>6</v>
      </c>
      <c r="E85" s="7" t="s">
        <v>303</v>
      </c>
      <c r="F85" s="35">
        <v>2.25</v>
      </c>
    </row>
    <row r="86">
      <c r="A86" s="23" t="s">
        <v>21</v>
      </c>
      <c r="B86" s="23" t="s">
        <v>393</v>
      </c>
      <c r="C86" s="7">
        <v>2020.0</v>
      </c>
      <c r="D86" s="7" t="s">
        <v>6</v>
      </c>
      <c r="E86" s="7" t="s">
        <v>303</v>
      </c>
      <c r="F86" s="35">
        <v>1.9</v>
      </c>
    </row>
    <row r="87">
      <c r="A87" s="23" t="s">
        <v>22</v>
      </c>
      <c r="B87" s="23" t="s">
        <v>408</v>
      </c>
      <c r="C87" s="7">
        <v>2020.0</v>
      </c>
      <c r="D87" s="7" t="s">
        <v>6</v>
      </c>
      <c r="E87" s="7" t="s">
        <v>303</v>
      </c>
      <c r="F87" s="35">
        <v>1.49</v>
      </c>
    </row>
    <row r="88">
      <c r="A88" s="23" t="s">
        <v>23</v>
      </c>
      <c r="B88" s="23" t="s">
        <v>379</v>
      </c>
      <c r="C88" s="7">
        <v>2020.0</v>
      </c>
      <c r="D88" s="7" t="s">
        <v>6</v>
      </c>
      <c r="E88" s="7" t="s">
        <v>303</v>
      </c>
      <c r="F88" s="35">
        <v>3.42</v>
      </c>
    </row>
    <row r="89">
      <c r="A89" s="23" t="s">
        <v>24</v>
      </c>
      <c r="B89" s="23" t="s">
        <v>386</v>
      </c>
      <c r="C89" s="7">
        <v>2020.0</v>
      </c>
      <c r="D89" s="7" t="s">
        <v>6</v>
      </c>
      <c r="E89" s="7" t="s">
        <v>303</v>
      </c>
      <c r="F89" s="35">
        <v>2.74</v>
      </c>
    </row>
    <row r="90">
      <c r="A90" s="23" t="s">
        <v>25</v>
      </c>
      <c r="B90" s="23" t="s">
        <v>406</v>
      </c>
      <c r="C90" s="7">
        <v>2020.0</v>
      </c>
      <c r="D90" s="7" t="s">
        <v>6</v>
      </c>
      <c r="E90" s="7" t="s">
        <v>303</v>
      </c>
      <c r="F90" s="35">
        <v>1.29</v>
      </c>
    </row>
    <row r="91">
      <c r="A91" s="23" t="s">
        <v>26</v>
      </c>
      <c r="B91" s="23" t="s">
        <v>392</v>
      </c>
      <c r="C91" s="7">
        <v>2020.0</v>
      </c>
      <c r="D91" s="7" t="s">
        <v>6</v>
      </c>
      <c r="E91" s="7" t="s">
        <v>303</v>
      </c>
      <c r="F91" s="35">
        <v>1.16</v>
      </c>
    </row>
    <row r="92">
      <c r="A92" s="23" t="s">
        <v>27</v>
      </c>
      <c r="B92" s="23" t="s">
        <v>389</v>
      </c>
      <c r="C92" s="7">
        <v>2020.0</v>
      </c>
      <c r="D92" s="7" t="s">
        <v>6</v>
      </c>
      <c r="E92" s="7" t="s">
        <v>303</v>
      </c>
      <c r="F92" s="35">
        <v>1.43</v>
      </c>
    </row>
    <row r="93">
      <c r="A93" s="23" t="s">
        <v>28</v>
      </c>
      <c r="B93" s="23" t="s">
        <v>391</v>
      </c>
      <c r="C93" s="7">
        <v>2020.0</v>
      </c>
      <c r="D93" s="7" t="s">
        <v>6</v>
      </c>
      <c r="E93" s="7" t="s">
        <v>303</v>
      </c>
      <c r="F93" s="35">
        <v>0.76</v>
      </c>
    </row>
    <row r="94">
      <c r="A94" s="23" t="s">
        <v>29</v>
      </c>
      <c r="B94" s="23" t="s">
        <v>396</v>
      </c>
      <c r="C94" s="7">
        <v>2020.0</v>
      </c>
      <c r="D94" s="7" t="s">
        <v>6</v>
      </c>
      <c r="E94" s="7" t="s">
        <v>303</v>
      </c>
      <c r="F94" s="35">
        <v>1.12</v>
      </c>
    </row>
    <row r="95">
      <c r="A95" s="23" t="s">
        <v>30</v>
      </c>
      <c r="B95" s="23" t="s">
        <v>376</v>
      </c>
      <c r="C95" s="7">
        <v>2020.0</v>
      </c>
      <c r="D95" s="7" t="s">
        <v>6</v>
      </c>
      <c r="E95" s="7" t="s">
        <v>303</v>
      </c>
      <c r="F95" s="35">
        <v>2.2</v>
      </c>
    </row>
    <row r="96">
      <c r="A96" s="23" t="s">
        <v>31</v>
      </c>
      <c r="B96" s="23" t="s">
        <v>407</v>
      </c>
      <c r="C96" s="7">
        <v>2020.0</v>
      </c>
      <c r="D96" s="7" t="s">
        <v>6</v>
      </c>
      <c r="E96" s="7" t="s">
        <v>303</v>
      </c>
      <c r="F96" s="35">
        <v>0.86</v>
      </c>
    </row>
    <row r="97">
      <c r="A97" s="23" t="s">
        <v>32</v>
      </c>
      <c r="B97" s="23" t="s">
        <v>381</v>
      </c>
      <c r="C97" s="7">
        <v>2020.0</v>
      </c>
      <c r="D97" s="7" t="s">
        <v>6</v>
      </c>
      <c r="E97" s="7" t="s">
        <v>303</v>
      </c>
      <c r="F97" s="35">
        <v>2.9</v>
      </c>
    </row>
    <row r="98">
      <c r="A98" s="23" t="s">
        <v>33</v>
      </c>
      <c r="B98" s="23" t="s">
        <v>390</v>
      </c>
      <c r="C98" s="7">
        <v>2020.0</v>
      </c>
      <c r="D98" s="7" t="s">
        <v>6</v>
      </c>
      <c r="E98" s="7" t="s">
        <v>303</v>
      </c>
      <c r="F98" s="35">
        <v>2.09</v>
      </c>
    </row>
    <row r="99">
      <c r="A99" s="23" t="s">
        <v>34</v>
      </c>
      <c r="B99" s="23" t="s">
        <v>398</v>
      </c>
      <c r="C99" s="7">
        <v>2020.0</v>
      </c>
      <c r="D99" s="7" t="s">
        <v>6</v>
      </c>
      <c r="E99" s="7" t="s">
        <v>303</v>
      </c>
      <c r="F99" s="35">
        <v>2.59</v>
      </c>
    </row>
    <row r="100">
      <c r="A100" s="23" t="s">
        <v>35</v>
      </c>
      <c r="B100" s="23" t="s">
        <v>399</v>
      </c>
      <c r="C100" s="7">
        <v>2020.0</v>
      </c>
      <c r="D100" s="7" t="s">
        <v>6</v>
      </c>
      <c r="E100" s="7" t="s">
        <v>303</v>
      </c>
      <c r="F100" s="35">
        <v>1.69</v>
      </c>
    </row>
    <row r="101">
      <c r="A101" s="49" t="s">
        <v>3</v>
      </c>
      <c r="B101" s="23" t="s">
        <v>400</v>
      </c>
      <c r="C101" s="7">
        <v>2015.0</v>
      </c>
      <c r="D101" s="7" t="s">
        <v>6</v>
      </c>
      <c r="E101" s="7" t="s">
        <v>303</v>
      </c>
      <c r="F101" s="35">
        <v>2.79</v>
      </c>
    </row>
    <row r="102">
      <c r="A102" s="49" t="s">
        <v>4</v>
      </c>
      <c r="B102" s="23" t="s">
        <v>378</v>
      </c>
      <c r="C102" s="7">
        <v>2015.0</v>
      </c>
      <c r="D102" s="7" t="s">
        <v>6</v>
      </c>
      <c r="E102" s="7" t="s">
        <v>303</v>
      </c>
      <c r="F102" s="35">
        <v>0.57</v>
      </c>
    </row>
    <row r="103">
      <c r="A103" s="23" t="s">
        <v>5</v>
      </c>
      <c r="B103" s="23" t="s">
        <v>384</v>
      </c>
      <c r="C103" s="7">
        <v>2015.0</v>
      </c>
      <c r="D103" s="7" t="s">
        <v>6</v>
      </c>
      <c r="E103" s="7" t="s">
        <v>303</v>
      </c>
      <c r="F103" s="35">
        <v>1.2</v>
      </c>
    </row>
    <row r="104">
      <c r="A104" s="23" t="s">
        <v>6</v>
      </c>
      <c r="B104" s="23" t="s">
        <v>394</v>
      </c>
      <c r="C104" s="7">
        <v>2015.0</v>
      </c>
      <c r="D104" s="7" t="s">
        <v>6</v>
      </c>
      <c r="E104" s="7" t="s">
        <v>303</v>
      </c>
      <c r="F104" s="35">
        <v>0.69</v>
      </c>
    </row>
    <row r="105">
      <c r="A105" s="23" t="s">
        <v>7</v>
      </c>
      <c r="B105" s="23" t="s">
        <v>385</v>
      </c>
      <c r="C105" s="7">
        <v>2015.0</v>
      </c>
      <c r="D105" s="7" t="s">
        <v>6</v>
      </c>
      <c r="E105" s="7" t="s">
        <v>303</v>
      </c>
      <c r="F105" s="35">
        <v>3.29</v>
      </c>
    </row>
    <row r="106">
      <c r="A106" s="23" t="s">
        <v>8</v>
      </c>
      <c r="B106" s="23" t="s">
        <v>405</v>
      </c>
      <c r="C106" s="7">
        <v>2015.0</v>
      </c>
      <c r="D106" s="7" t="s">
        <v>6</v>
      </c>
      <c r="E106" s="7" t="s">
        <v>303</v>
      </c>
      <c r="F106" s="35">
        <v>0.92</v>
      </c>
    </row>
    <row r="107">
      <c r="A107" s="23" t="s">
        <v>9</v>
      </c>
      <c r="B107" s="23" t="s">
        <v>397</v>
      </c>
      <c r="C107" s="7">
        <v>2015.0</v>
      </c>
      <c r="D107" s="7" t="s">
        <v>6</v>
      </c>
      <c r="E107" s="7" t="s">
        <v>303</v>
      </c>
      <c r="F107" s="35">
        <v>0.85</v>
      </c>
    </row>
    <row r="108">
      <c r="A108" s="23" t="s">
        <v>10</v>
      </c>
      <c r="B108" s="23" t="s">
        <v>388</v>
      </c>
      <c r="C108" s="7">
        <v>2015.0</v>
      </c>
      <c r="D108" s="7" t="s">
        <v>6</v>
      </c>
      <c r="E108" s="7" t="s">
        <v>303</v>
      </c>
      <c r="F108" s="35">
        <v>3.21</v>
      </c>
    </row>
    <row r="109">
      <c r="A109" s="23" t="s">
        <v>11</v>
      </c>
      <c r="B109" s="23" t="s">
        <v>402</v>
      </c>
      <c r="C109" s="7">
        <v>2015.0</v>
      </c>
      <c r="D109" s="7" t="s">
        <v>6</v>
      </c>
      <c r="E109" s="7" t="s">
        <v>303</v>
      </c>
      <c r="F109" s="35">
        <v>1.29</v>
      </c>
    </row>
    <row r="110">
      <c r="A110" s="23" t="s">
        <v>12</v>
      </c>
      <c r="B110" s="23" t="s">
        <v>401</v>
      </c>
      <c r="C110" s="7">
        <v>2015.0</v>
      </c>
      <c r="D110" s="7" t="s">
        <v>6</v>
      </c>
      <c r="E110" s="7" t="s">
        <v>303</v>
      </c>
      <c r="F110" s="35">
        <v>3.39</v>
      </c>
    </row>
    <row r="111">
      <c r="A111" s="23" t="s">
        <v>13</v>
      </c>
      <c r="B111" s="23" t="s">
        <v>403</v>
      </c>
      <c r="C111" s="7">
        <v>2015.0</v>
      </c>
      <c r="D111" s="7" t="s">
        <v>6</v>
      </c>
      <c r="E111" s="7" t="s">
        <v>303</v>
      </c>
      <c r="F111" s="35">
        <v>2.12</v>
      </c>
    </row>
    <row r="112">
      <c r="A112" s="23" t="s">
        <v>14</v>
      </c>
      <c r="B112" s="23" t="s">
        <v>395</v>
      </c>
      <c r="C112" s="7">
        <v>2015.0</v>
      </c>
      <c r="D112" s="7" t="s">
        <v>6</v>
      </c>
      <c r="E112" s="7" t="s">
        <v>303</v>
      </c>
      <c r="F112" s="35">
        <v>1.16</v>
      </c>
    </row>
    <row r="113">
      <c r="A113" s="23" t="s">
        <v>15</v>
      </c>
      <c r="B113" s="23" t="s">
        <v>377</v>
      </c>
      <c r="C113" s="7">
        <v>2015.0</v>
      </c>
      <c r="D113" s="7" t="s">
        <v>6</v>
      </c>
      <c r="E113" s="7" t="s">
        <v>303</v>
      </c>
      <c r="F113" s="35">
        <v>2.97</v>
      </c>
    </row>
    <row r="114">
      <c r="A114" s="23" t="s">
        <v>16</v>
      </c>
      <c r="B114" s="23" t="s">
        <v>382</v>
      </c>
      <c r="C114" s="7">
        <v>2015.0</v>
      </c>
      <c r="D114" s="7" t="s">
        <v>6</v>
      </c>
      <c r="E114" s="7" t="s">
        <v>303</v>
      </c>
      <c r="F114" s="35">
        <v>3.78</v>
      </c>
    </row>
    <row r="115">
      <c r="A115" s="23" t="s">
        <v>17</v>
      </c>
      <c r="B115" s="23" t="s">
        <v>404</v>
      </c>
      <c r="C115" s="7">
        <v>2015.0</v>
      </c>
      <c r="D115" s="7" t="s">
        <v>6</v>
      </c>
      <c r="E115" s="7" t="s">
        <v>303</v>
      </c>
      <c r="F115" s="35">
        <v>1.26</v>
      </c>
    </row>
    <row r="116">
      <c r="A116" s="23" t="s">
        <v>18</v>
      </c>
      <c r="B116" s="23" t="s">
        <v>383</v>
      </c>
      <c r="C116" s="7">
        <v>2015.0</v>
      </c>
      <c r="D116" s="7" t="s">
        <v>6</v>
      </c>
      <c r="E116" s="7" t="s">
        <v>303</v>
      </c>
      <c r="F116" s="35">
        <v>7.25</v>
      </c>
    </row>
    <row r="117">
      <c r="A117" s="23" t="s">
        <v>19</v>
      </c>
      <c r="B117" s="23" t="s">
        <v>380</v>
      </c>
      <c r="C117" s="7">
        <v>2015.0</v>
      </c>
      <c r="D117" s="7" t="s">
        <v>6</v>
      </c>
      <c r="E117" s="7" t="s">
        <v>303</v>
      </c>
      <c r="F117" s="35">
        <v>2.0</v>
      </c>
    </row>
    <row r="118">
      <c r="A118" s="23" t="s">
        <v>20</v>
      </c>
      <c r="B118" s="23" t="s">
        <v>387</v>
      </c>
      <c r="C118" s="7">
        <v>2015.0</v>
      </c>
      <c r="D118" s="7" t="s">
        <v>6</v>
      </c>
      <c r="E118" s="7" t="s">
        <v>303</v>
      </c>
      <c r="F118" s="35">
        <v>2.01</v>
      </c>
    </row>
    <row r="119">
      <c r="A119" s="23" t="s">
        <v>21</v>
      </c>
      <c r="B119" s="23" t="s">
        <v>393</v>
      </c>
      <c r="C119" s="7">
        <v>2015.0</v>
      </c>
      <c r="D119" s="7" t="s">
        <v>6</v>
      </c>
      <c r="E119" s="7" t="s">
        <v>303</v>
      </c>
      <c r="F119" s="35">
        <v>1.68</v>
      </c>
    </row>
    <row r="120">
      <c r="A120" s="23" t="s">
        <v>22</v>
      </c>
      <c r="B120" s="23" t="s">
        <v>408</v>
      </c>
      <c r="C120" s="7">
        <v>2015.0</v>
      </c>
      <c r="D120" s="7" t="s">
        <v>6</v>
      </c>
      <c r="E120" s="7" t="s">
        <v>303</v>
      </c>
      <c r="F120" s="35">
        <v>1.7</v>
      </c>
    </row>
    <row r="121">
      <c r="A121" s="23" t="s">
        <v>23</v>
      </c>
      <c r="B121" s="23" t="s">
        <v>379</v>
      </c>
      <c r="C121" s="7">
        <v>2015.0</v>
      </c>
      <c r="D121" s="7" t="s">
        <v>6</v>
      </c>
      <c r="E121" s="7" t="s">
        <v>303</v>
      </c>
      <c r="F121" s="35">
        <v>3.89</v>
      </c>
    </row>
    <row r="122">
      <c r="A122" s="23" t="s">
        <v>24</v>
      </c>
      <c r="B122" s="23" t="s">
        <v>386</v>
      </c>
      <c r="C122" s="7">
        <v>2015.0</v>
      </c>
      <c r="D122" s="7" t="s">
        <v>6</v>
      </c>
      <c r="E122" s="7" t="s">
        <v>303</v>
      </c>
      <c r="F122" s="35">
        <v>2.71</v>
      </c>
    </row>
    <row r="123">
      <c r="A123" s="23" t="s">
        <v>25</v>
      </c>
      <c r="B123" s="23" t="s">
        <v>406</v>
      </c>
      <c r="C123" s="7">
        <v>2015.0</v>
      </c>
      <c r="D123" s="7" t="s">
        <v>6</v>
      </c>
      <c r="E123" s="7" t="s">
        <v>303</v>
      </c>
      <c r="F123" s="35">
        <v>1.84</v>
      </c>
    </row>
    <row r="124">
      <c r="A124" s="23" t="s">
        <v>26</v>
      </c>
      <c r="B124" s="23" t="s">
        <v>392</v>
      </c>
      <c r="C124" s="7">
        <v>2015.0</v>
      </c>
      <c r="D124" s="7" t="s">
        <v>6</v>
      </c>
      <c r="E124" s="7" t="s">
        <v>303</v>
      </c>
      <c r="F124" s="35">
        <v>1.2</v>
      </c>
    </row>
    <row r="125">
      <c r="A125" s="23" t="s">
        <v>27</v>
      </c>
      <c r="B125" s="23" t="s">
        <v>389</v>
      </c>
      <c r="C125" s="7">
        <v>2015.0</v>
      </c>
      <c r="D125" s="7" t="s">
        <v>6</v>
      </c>
      <c r="E125" s="7" t="s">
        <v>303</v>
      </c>
      <c r="F125" s="35">
        <v>1.78</v>
      </c>
    </row>
    <row r="126">
      <c r="A126" s="23" t="s">
        <v>28</v>
      </c>
      <c r="B126" s="23" t="s">
        <v>391</v>
      </c>
      <c r="C126" s="7">
        <v>2015.0</v>
      </c>
      <c r="D126" s="7" t="s">
        <v>6</v>
      </c>
      <c r="E126" s="7" t="s">
        <v>303</v>
      </c>
      <c r="F126" s="35">
        <v>0.98</v>
      </c>
    </row>
    <row r="127">
      <c r="A127" s="23" t="s">
        <v>29</v>
      </c>
      <c r="B127" s="23" t="s">
        <v>396</v>
      </c>
      <c r="C127" s="7">
        <v>2015.0</v>
      </c>
      <c r="D127" s="7" t="s">
        <v>6</v>
      </c>
      <c r="E127" s="7" t="s">
        <v>303</v>
      </c>
      <c r="F127" s="35">
        <v>1.13</v>
      </c>
    </row>
    <row r="128">
      <c r="A128" s="23" t="s">
        <v>30</v>
      </c>
      <c r="B128" s="23" t="s">
        <v>376</v>
      </c>
      <c r="C128" s="7">
        <v>2015.0</v>
      </c>
      <c r="D128" s="7" t="s">
        <v>6</v>
      </c>
      <c r="E128" s="7" t="s">
        <v>303</v>
      </c>
      <c r="F128" s="35">
        <v>2.46</v>
      </c>
    </row>
    <row r="129">
      <c r="A129" s="23" t="s">
        <v>31</v>
      </c>
      <c r="B129" s="23" t="s">
        <v>407</v>
      </c>
      <c r="C129" s="7">
        <v>2015.0</v>
      </c>
      <c r="D129" s="7" t="s">
        <v>6</v>
      </c>
      <c r="E129" s="7" t="s">
        <v>303</v>
      </c>
      <c r="F129" s="35">
        <v>0.86</v>
      </c>
    </row>
    <row r="130">
      <c r="A130" s="23" t="s">
        <v>32</v>
      </c>
      <c r="B130" s="23" t="s">
        <v>381</v>
      </c>
      <c r="C130" s="7">
        <v>2015.0</v>
      </c>
      <c r="D130" s="7" t="s">
        <v>6</v>
      </c>
      <c r="E130" s="7" t="s">
        <v>303</v>
      </c>
      <c r="F130" s="35">
        <v>3.21</v>
      </c>
    </row>
    <row r="131">
      <c r="A131" s="23" t="s">
        <v>33</v>
      </c>
      <c r="B131" s="23" t="s">
        <v>390</v>
      </c>
      <c r="C131" s="7">
        <v>2015.0</v>
      </c>
      <c r="D131" s="7" t="s">
        <v>6</v>
      </c>
      <c r="E131" s="7" t="s">
        <v>303</v>
      </c>
      <c r="F131" s="35">
        <v>2.54</v>
      </c>
    </row>
    <row r="132">
      <c r="A132" s="23" t="s">
        <v>34</v>
      </c>
      <c r="B132" s="23" t="s">
        <v>398</v>
      </c>
      <c r="C132" s="7">
        <v>2015.0</v>
      </c>
      <c r="D132" s="7" t="s">
        <v>6</v>
      </c>
      <c r="E132" s="7" t="s">
        <v>303</v>
      </c>
      <c r="F132" s="35">
        <v>2.71</v>
      </c>
    </row>
    <row r="133">
      <c r="A133" s="23" t="s">
        <v>35</v>
      </c>
      <c r="B133" s="23" t="s">
        <v>399</v>
      </c>
      <c r="C133" s="7">
        <v>2015.0</v>
      </c>
      <c r="D133" s="7" t="s">
        <v>6</v>
      </c>
      <c r="E133" s="7" t="s">
        <v>303</v>
      </c>
      <c r="F133" s="35">
        <v>1.89</v>
      </c>
    </row>
  </sheetData>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c r="G1" s="23"/>
    </row>
    <row r="2">
      <c r="A2" s="49" t="s">
        <v>3</v>
      </c>
      <c r="B2" s="23" t="s">
        <v>400</v>
      </c>
      <c r="C2" s="7">
        <v>2012.0</v>
      </c>
      <c r="D2" s="9" t="s">
        <v>6</v>
      </c>
      <c r="E2" s="9" t="s">
        <v>312</v>
      </c>
      <c r="F2" s="7">
        <v>64.2</v>
      </c>
    </row>
    <row r="3">
      <c r="A3" s="49" t="s">
        <v>4</v>
      </c>
      <c r="B3" s="23" t="s">
        <v>378</v>
      </c>
      <c r="C3" s="7">
        <v>2012.0</v>
      </c>
      <c r="D3" s="9" t="s">
        <v>6</v>
      </c>
      <c r="E3" s="9" t="s">
        <v>312</v>
      </c>
      <c r="F3" s="7">
        <v>72.7</v>
      </c>
    </row>
    <row r="4">
      <c r="A4" s="23" t="s">
        <v>5</v>
      </c>
      <c r="B4" s="23" t="s">
        <v>384</v>
      </c>
      <c r="C4" s="7">
        <v>2012.0</v>
      </c>
      <c r="D4" s="7" t="s">
        <v>6</v>
      </c>
      <c r="E4" s="7" t="s">
        <v>312</v>
      </c>
      <c r="F4" s="7">
        <v>71.1</v>
      </c>
    </row>
    <row r="5">
      <c r="A5" s="23" t="s">
        <v>6</v>
      </c>
      <c r="B5" s="23" t="s">
        <v>394</v>
      </c>
      <c r="C5" s="7">
        <v>2012.0</v>
      </c>
      <c r="D5" s="7" t="s">
        <v>6</v>
      </c>
      <c r="E5" s="7" t="s">
        <v>312</v>
      </c>
      <c r="F5" s="161">
        <v>72.1</v>
      </c>
    </row>
    <row r="6">
      <c r="A6" s="23" t="s">
        <v>7</v>
      </c>
      <c r="B6" s="23" t="s">
        <v>385</v>
      </c>
      <c r="C6" s="7">
        <v>2012.0</v>
      </c>
      <c r="D6" s="7" t="s">
        <v>6</v>
      </c>
      <c r="E6" s="7" t="s">
        <v>312</v>
      </c>
      <c r="F6" s="7">
        <v>62.8</v>
      </c>
    </row>
    <row r="7">
      <c r="A7" s="23" t="s">
        <v>8</v>
      </c>
      <c r="B7" s="23" t="s">
        <v>405</v>
      </c>
      <c r="C7" s="7">
        <v>2012.0</v>
      </c>
      <c r="D7" s="7" t="s">
        <v>6</v>
      </c>
      <c r="E7" s="7" t="s">
        <v>312</v>
      </c>
      <c r="F7" s="7">
        <v>68.9</v>
      </c>
    </row>
    <row r="8">
      <c r="A8" s="23" t="s">
        <v>9</v>
      </c>
      <c r="B8" s="23" t="s">
        <v>397</v>
      </c>
      <c r="C8" s="7">
        <v>2012.0</v>
      </c>
      <c r="D8" s="7" t="s">
        <v>6</v>
      </c>
      <c r="E8" s="7" t="s">
        <v>312</v>
      </c>
      <c r="F8" s="7">
        <v>64.9</v>
      </c>
    </row>
    <row r="9">
      <c r="A9" s="23" t="s">
        <v>10</v>
      </c>
      <c r="B9" s="23" t="s">
        <v>388</v>
      </c>
      <c r="C9" s="7">
        <v>2012.0</v>
      </c>
      <c r="D9" s="7" t="s">
        <v>6</v>
      </c>
      <c r="E9" s="7" t="s">
        <v>312</v>
      </c>
      <c r="F9" s="7">
        <v>67.2</v>
      </c>
    </row>
    <row r="10">
      <c r="A10" s="23" t="s">
        <v>11</v>
      </c>
      <c r="B10" s="23" t="s">
        <v>402</v>
      </c>
      <c r="C10" s="7">
        <v>2012.0</v>
      </c>
      <c r="D10" s="7" t="s">
        <v>6</v>
      </c>
      <c r="E10" s="7" t="s">
        <v>312</v>
      </c>
      <c r="F10" s="7">
        <v>71.2</v>
      </c>
    </row>
    <row r="11">
      <c r="A11" s="23" t="s">
        <v>12</v>
      </c>
      <c r="B11" s="23" t="s">
        <v>401</v>
      </c>
      <c r="C11" s="7">
        <v>2012.0</v>
      </c>
      <c r="D11" s="7" t="s">
        <v>6</v>
      </c>
      <c r="E11" s="7" t="s">
        <v>312</v>
      </c>
      <c r="F11" s="7">
        <v>62.9</v>
      </c>
    </row>
    <row r="12">
      <c r="A12" s="23" t="s">
        <v>13</v>
      </c>
      <c r="B12" s="23" t="s">
        <v>403</v>
      </c>
      <c r="C12" s="7">
        <v>2012.0</v>
      </c>
      <c r="D12" s="7" t="s">
        <v>6</v>
      </c>
      <c r="E12" s="7" t="s">
        <v>312</v>
      </c>
      <c r="F12" s="7">
        <v>67.6</v>
      </c>
    </row>
    <row r="13">
      <c r="A13" s="23" t="s">
        <v>14</v>
      </c>
      <c r="B13" s="23" t="s">
        <v>395</v>
      </c>
      <c r="C13" s="7">
        <v>2012.0</v>
      </c>
      <c r="D13" s="7" t="s">
        <v>6</v>
      </c>
      <c r="E13" s="7" t="s">
        <v>312</v>
      </c>
      <c r="F13" s="7">
        <v>62.3</v>
      </c>
    </row>
    <row r="14">
      <c r="A14" s="23" t="s">
        <v>15</v>
      </c>
      <c r="B14" s="23" t="s">
        <v>377</v>
      </c>
      <c r="C14" s="7">
        <v>2012.0</v>
      </c>
      <c r="D14" s="7" t="s">
        <v>6</v>
      </c>
      <c r="E14" s="7" t="s">
        <v>312</v>
      </c>
      <c r="F14" s="7">
        <v>55.0</v>
      </c>
    </row>
    <row r="15">
      <c r="A15" s="23" t="s">
        <v>16</v>
      </c>
      <c r="B15" s="23" t="s">
        <v>382</v>
      </c>
      <c r="C15" s="7">
        <v>2012.0</v>
      </c>
      <c r="D15" s="7" t="s">
        <v>6</v>
      </c>
      <c r="E15" s="7" t="s">
        <v>312</v>
      </c>
      <c r="F15" s="7">
        <v>59.8</v>
      </c>
    </row>
    <row r="16">
      <c r="A16" s="23" t="s">
        <v>17</v>
      </c>
      <c r="B16" s="23" t="s">
        <v>404</v>
      </c>
      <c r="C16" s="7">
        <v>2012.0</v>
      </c>
      <c r="D16" s="7" t="s">
        <v>6</v>
      </c>
      <c r="E16" s="7" t="s">
        <v>312</v>
      </c>
      <c r="F16" s="7">
        <v>72.3</v>
      </c>
    </row>
    <row r="17">
      <c r="A17" s="23" t="s">
        <v>18</v>
      </c>
      <c r="B17" s="23" t="s">
        <v>383</v>
      </c>
      <c r="C17" s="7">
        <v>2012.0</v>
      </c>
      <c r="D17" s="7" t="s">
        <v>6</v>
      </c>
      <c r="E17" s="7" t="s">
        <v>312</v>
      </c>
      <c r="F17" s="7">
        <v>58.9</v>
      </c>
    </row>
    <row r="18">
      <c r="A18" s="23" t="s">
        <v>19</v>
      </c>
      <c r="B18" s="23" t="s">
        <v>380</v>
      </c>
      <c r="C18" s="7">
        <v>2012.0</v>
      </c>
      <c r="D18" s="7" t="s">
        <v>6</v>
      </c>
      <c r="E18" s="7" t="s">
        <v>312</v>
      </c>
      <c r="F18" s="7">
        <v>73.7</v>
      </c>
    </row>
    <row r="19">
      <c r="A19" s="23" t="s">
        <v>20</v>
      </c>
      <c r="B19" s="23" t="s">
        <v>387</v>
      </c>
      <c r="C19" s="7">
        <v>2012.0</v>
      </c>
      <c r="D19" s="7" t="s">
        <v>6</v>
      </c>
      <c r="E19" s="7" t="s">
        <v>312</v>
      </c>
      <c r="F19" s="7">
        <v>61.1</v>
      </c>
    </row>
    <row r="20">
      <c r="A20" s="23" t="s">
        <v>21</v>
      </c>
      <c r="B20" s="23" t="s">
        <v>393</v>
      </c>
      <c r="C20" s="7">
        <v>2012.0</v>
      </c>
      <c r="D20" s="7" t="s">
        <v>6</v>
      </c>
      <c r="E20" s="7" t="s">
        <v>312</v>
      </c>
      <c r="F20" s="7">
        <v>72.4</v>
      </c>
    </row>
    <row r="21">
      <c r="A21" s="23" t="s">
        <v>22</v>
      </c>
      <c r="B21" s="23" t="s">
        <v>408</v>
      </c>
      <c r="C21" s="7">
        <v>2012.0</v>
      </c>
      <c r="D21" s="7" t="s">
        <v>6</v>
      </c>
      <c r="E21" s="7" t="s">
        <v>312</v>
      </c>
      <c r="F21" s="7">
        <v>77.0</v>
      </c>
    </row>
    <row r="22">
      <c r="A22" s="23" t="s">
        <v>23</v>
      </c>
      <c r="B22" s="23" t="s">
        <v>379</v>
      </c>
      <c r="C22" s="7">
        <v>2012.0</v>
      </c>
      <c r="D22" s="7" t="s">
        <v>6</v>
      </c>
      <c r="E22" s="7" t="s">
        <v>312</v>
      </c>
      <c r="F22" s="7">
        <v>51.8</v>
      </c>
    </row>
    <row r="23">
      <c r="A23" s="23" t="s">
        <v>24</v>
      </c>
      <c r="B23" s="23" t="s">
        <v>386</v>
      </c>
      <c r="C23" s="7">
        <v>2012.0</v>
      </c>
      <c r="D23" s="7" t="s">
        <v>6</v>
      </c>
      <c r="E23" s="7" t="s">
        <v>312</v>
      </c>
      <c r="F23" s="7">
        <v>62.2</v>
      </c>
    </row>
    <row r="24">
      <c r="A24" s="23" t="s">
        <v>25</v>
      </c>
      <c r="B24" s="23" t="s">
        <v>406</v>
      </c>
      <c r="C24" s="7">
        <v>2012.0</v>
      </c>
      <c r="D24" s="7" t="s">
        <v>6</v>
      </c>
      <c r="E24" s="7" t="s">
        <v>312</v>
      </c>
      <c r="F24" s="7">
        <v>70.2</v>
      </c>
    </row>
    <row r="25">
      <c r="A25" s="23" t="s">
        <v>26</v>
      </c>
      <c r="B25" s="23" t="s">
        <v>392</v>
      </c>
      <c r="C25" s="7">
        <v>2012.0</v>
      </c>
      <c r="D25" s="7" t="s">
        <v>6</v>
      </c>
      <c r="E25" s="7" t="s">
        <v>312</v>
      </c>
      <c r="F25" s="7">
        <v>63.7</v>
      </c>
    </row>
    <row r="26">
      <c r="A26" s="23" t="s">
        <v>27</v>
      </c>
      <c r="B26" s="23" t="s">
        <v>389</v>
      </c>
      <c r="C26" s="7">
        <v>2012.0</v>
      </c>
      <c r="D26" s="7" t="s">
        <v>6</v>
      </c>
      <c r="E26" s="7" t="s">
        <v>312</v>
      </c>
      <c r="F26" s="7">
        <v>68.0</v>
      </c>
    </row>
    <row r="27">
      <c r="A27" s="23" t="s">
        <v>28</v>
      </c>
      <c r="B27" s="23" t="s">
        <v>391</v>
      </c>
      <c r="C27" s="7">
        <v>2012.0</v>
      </c>
      <c r="D27" s="7" t="s">
        <v>6</v>
      </c>
      <c r="E27" s="7" t="s">
        <v>312</v>
      </c>
      <c r="F27" s="7">
        <v>71.4</v>
      </c>
    </row>
    <row r="28">
      <c r="A28" s="23" t="s">
        <v>29</v>
      </c>
      <c r="B28" s="23" t="s">
        <v>396</v>
      </c>
      <c r="C28" s="7">
        <v>2012.0</v>
      </c>
      <c r="D28" s="7" t="s">
        <v>6</v>
      </c>
      <c r="E28" s="7" t="s">
        <v>312</v>
      </c>
      <c r="F28" s="7">
        <v>71.3</v>
      </c>
    </row>
    <row r="29">
      <c r="A29" s="23" t="s">
        <v>30</v>
      </c>
      <c r="B29" s="23" t="s">
        <v>376</v>
      </c>
      <c r="C29" s="7">
        <v>2012.0</v>
      </c>
      <c r="D29" s="7" t="s">
        <v>6</v>
      </c>
      <c r="E29" s="7" t="s">
        <v>312</v>
      </c>
      <c r="F29" s="7">
        <v>63.6</v>
      </c>
    </row>
    <row r="30">
      <c r="A30" s="23" t="s">
        <v>31</v>
      </c>
      <c r="B30" s="23" t="s">
        <v>407</v>
      </c>
      <c r="C30" s="7">
        <v>2012.0</v>
      </c>
      <c r="D30" s="7" t="s">
        <v>6</v>
      </c>
      <c r="E30" s="7" t="s">
        <v>312</v>
      </c>
      <c r="F30" s="7">
        <v>69.8</v>
      </c>
    </row>
    <row r="31">
      <c r="A31" s="23" t="s">
        <v>32</v>
      </c>
      <c r="B31" s="23" t="s">
        <v>381</v>
      </c>
      <c r="C31" s="7">
        <v>2012.0</v>
      </c>
      <c r="D31" s="7" t="s">
        <v>6</v>
      </c>
      <c r="E31" s="7" t="s">
        <v>312</v>
      </c>
      <c r="F31" s="7">
        <v>60.0</v>
      </c>
    </row>
    <row r="32">
      <c r="A32" s="23" t="s">
        <v>33</v>
      </c>
      <c r="B32" s="23" t="s">
        <v>390</v>
      </c>
      <c r="C32" s="7">
        <v>2012.0</v>
      </c>
      <c r="D32" s="7" t="s">
        <v>6</v>
      </c>
      <c r="E32" s="7" t="s">
        <v>312</v>
      </c>
      <c r="F32" s="7">
        <v>58.0</v>
      </c>
    </row>
    <row r="33">
      <c r="A33" s="23" t="s">
        <v>34</v>
      </c>
      <c r="B33" s="23" t="s">
        <v>398</v>
      </c>
      <c r="C33" s="7">
        <v>2012.0</v>
      </c>
      <c r="D33" s="7" t="s">
        <v>6</v>
      </c>
      <c r="E33" s="7" t="s">
        <v>312</v>
      </c>
      <c r="F33" s="7">
        <v>66.1</v>
      </c>
    </row>
    <row r="34">
      <c r="A34" s="23" t="s">
        <v>35</v>
      </c>
      <c r="B34" s="23" t="s">
        <v>399</v>
      </c>
      <c r="C34" s="7">
        <v>2012.0</v>
      </c>
      <c r="D34" s="7" t="s">
        <v>6</v>
      </c>
      <c r="E34" s="7" t="s">
        <v>312</v>
      </c>
      <c r="F34" s="7">
        <v>71.9</v>
      </c>
    </row>
    <row r="35">
      <c r="A35" s="49" t="s">
        <v>3</v>
      </c>
      <c r="B35" s="23" t="s">
        <v>400</v>
      </c>
      <c r="C35" s="7">
        <v>2013.0</v>
      </c>
      <c r="D35" s="7" t="s">
        <v>6</v>
      </c>
      <c r="E35" s="7" t="s">
        <v>312</v>
      </c>
      <c r="F35" s="7">
        <v>67.4</v>
      </c>
    </row>
    <row r="36">
      <c r="A36" s="49" t="s">
        <v>4</v>
      </c>
      <c r="B36" s="23" t="s">
        <v>378</v>
      </c>
      <c r="C36" s="7">
        <v>2013.0</v>
      </c>
      <c r="D36" s="7" t="s">
        <v>6</v>
      </c>
      <c r="E36" s="7" t="s">
        <v>312</v>
      </c>
      <c r="F36" s="7">
        <v>71.5</v>
      </c>
    </row>
    <row r="37">
      <c r="A37" s="23" t="s">
        <v>5</v>
      </c>
      <c r="B37" s="23" t="s">
        <v>384</v>
      </c>
      <c r="C37" s="7">
        <v>2013.0</v>
      </c>
      <c r="D37" s="7" t="s">
        <v>6</v>
      </c>
      <c r="E37" s="7" t="s">
        <v>312</v>
      </c>
      <c r="F37" s="7">
        <v>74.1</v>
      </c>
    </row>
    <row r="38">
      <c r="A38" s="23" t="s">
        <v>6</v>
      </c>
      <c r="B38" s="23" t="s">
        <v>394</v>
      </c>
      <c r="C38" s="7">
        <v>2013.0</v>
      </c>
      <c r="D38" s="7" t="s">
        <v>6</v>
      </c>
      <c r="E38" s="7" t="s">
        <v>312</v>
      </c>
      <c r="F38" s="7">
        <v>74.9</v>
      </c>
    </row>
    <row r="39">
      <c r="A39" s="23" t="s">
        <v>7</v>
      </c>
      <c r="B39" s="23" t="s">
        <v>385</v>
      </c>
      <c r="C39" s="7">
        <v>2013.0</v>
      </c>
      <c r="D39" s="7" t="s">
        <v>6</v>
      </c>
      <c r="E39" s="7" t="s">
        <v>312</v>
      </c>
      <c r="F39" s="7">
        <v>63.1</v>
      </c>
    </row>
    <row r="40">
      <c r="A40" s="23" t="s">
        <v>8</v>
      </c>
      <c r="B40" s="23" t="s">
        <v>405</v>
      </c>
      <c r="C40" s="7">
        <v>2013.0</v>
      </c>
      <c r="D40" s="7" t="s">
        <v>6</v>
      </c>
      <c r="E40" s="7" t="s">
        <v>312</v>
      </c>
      <c r="F40" s="7">
        <v>70.4</v>
      </c>
    </row>
    <row r="41">
      <c r="A41" s="23" t="s">
        <v>9</v>
      </c>
      <c r="B41" s="23" t="s">
        <v>397</v>
      </c>
      <c r="C41" s="7">
        <v>2013.0</v>
      </c>
      <c r="D41" s="7" t="s">
        <v>6</v>
      </c>
      <c r="E41" s="7" t="s">
        <v>312</v>
      </c>
      <c r="F41" s="7">
        <v>77.0</v>
      </c>
    </row>
    <row r="42">
      <c r="A42" s="23" t="s">
        <v>10</v>
      </c>
      <c r="B42" s="23" t="s">
        <v>388</v>
      </c>
      <c r="C42" s="7">
        <v>2013.0</v>
      </c>
      <c r="D42" s="7" t="s">
        <v>6</v>
      </c>
      <c r="E42" s="7" t="s">
        <v>312</v>
      </c>
      <c r="F42" s="7">
        <v>66.2</v>
      </c>
    </row>
    <row r="43">
      <c r="A43" s="23" t="s">
        <v>11</v>
      </c>
      <c r="B43" s="23" t="s">
        <v>402</v>
      </c>
      <c r="C43" s="7">
        <v>2013.0</v>
      </c>
      <c r="D43" s="7" t="s">
        <v>6</v>
      </c>
      <c r="E43" s="7" t="s">
        <v>312</v>
      </c>
      <c r="F43" s="7">
        <v>77.0</v>
      </c>
    </row>
    <row r="44">
      <c r="A44" s="23" t="s">
        <v>12</v>
      </c>
      <c r="B44" s="23" t="s">
        <v>401</v>
      </c>
      <c r="C44" s="7">
        <v>2013.0</v>
      </c>
      <c r="D44" s="7" t="s">
        <v>6</v>
      </c>
      <c r="E44" s="7" t="s">
        <v>312</v>
      </c>
      <c r="F44" s="7">
        <v>66.4</v>
      </c>
    </row>
    <row r="45">
      <c r="A45" s="23" t="s">
        <v>13</v>
      </c>
      <c r="B45" s="23" t="s">
        <v>403</v>
      </c>
      <c r="C45" s="7">
        <v>2013.0</v>
      </c>
      <c r="D45" s="7" t="s">
        <v>6</v>
      </c>
      <c r="E45" s="7" t="s">
        <v>312</v>
      </c>
      <c r="F45" s="7">
        <v>72.7</v>
      </c>
    </row>
    <row r="46">
      <c r="A46" s="23" t="s">
        <v>14</v>
      </c>
      <c r="B46" s="23" t="s">
        <v>395</v>
      </c>
      <c r="C46" s="7">
        <v>2013.0</v>
      </c>
      <c r="D46" s="7" t="s">
        <v>6</v>
      </c>
      <c r="E46" s="7" t="s">
        <v>312</v>
      </c>
      <c r="F46" s="7">
        <v>66.6</v>
      </c>
    </row>
    <row r="47">
      <c r="A47" s="23" t="s">
        <v>15</v>
      </c>
      <c r="B47" s="23" t="s">
        <v>377</v>
      </c>
      <c r="C47" s="7">
        <v>2013.0</v>
      </c>
      <c r="D47" s="7" t="s">
        <v>6</v>
      </c>
      <c r="E47" s="7" t="s">
        <v>312</v>
      </c>
      <c r="F47" s="7">
        <v>57.6</v>
      </c>
    </row>
    <row r="48">
      <c r="A48" s="23" t="s">
        <v>16</v>
      </c>
      <c r="B48" s="23" t="s">
        <v>382</v>
      </c>
      <c r="C48" s="7">
        <v>2013.0</v>
      </c>
      <c r="D48" s="7" t="s">
        <v>6</v>
      </c>
      <c r="E48" s="7" t="s">
        <v>312</v>
      </c>
      <c r="F48" s="7">
        <v>60.0</v>
      </c>
    </row>
    <row r="49">
      <c r="A49" s="23" t="s">
        <v>17</v>
      </c>
      <c r="B49" s="23" t="s">
        <v>404</v>
      </c>
      <c r="C49" s="7">
        <v>2013.0</v>
      </c>
      <c r="D49" s="7" t="s">
        <v>6</v>
      </c>
      <c r="E49" s="7" t="s">
        <v>312</v>
      </c>
      <c r="F49" s="7">
        <v>74.6</v>
      </c>
    </row>
    <row r="50">
      <c r="A50" s="23" t="s">
        <v>18</v>
      </c>
      <c r="B50" s="23" t="s">
        <v>383</v>
      </c>
      <c r="C50" s="7">
        <v>2013.0</v>
      </c>
      <c r="D50" s="7" t="s">
        <v>6</v>
      </c>
      <c r="E50" s="7" t="s">
        <v>312</v>
      </c>
      <c r="F50" s="7">
        <v>63.5</v>
      </c>
    </row>
    <row r="51">
      <c r="A51" s="23" t="s">
        <v>19</v>
      </c>
      <c r="B51" s="23" t="s">
        <v>380</v>
      </c>
      <c r="C51" s="7">
        <v>2013.0</v>
      </c>
      <c r="D51" s="7" t="s">
        <v>6</v>
      </c>
      <c r="E51" s="7" t="s">
        <v>312</v>
      </c>
      <c r="F51" s="7">
        <v>74.3</v>
      </c>
    </row>
    <row r="52">
      <c r="A52" s="23" t="s">
        <v>20</v>
      </c>
      <c r="B52" s="23" t="s">
        <v>387</v>
      </c>
      <c r="C52" s="7">
        <v>2013.0</v>
      </c>
      <c r="D52" s="7" t="s">
        <v>6</v>
      </c>
      <c r="E52" s="7" t="s">
        <v>312</v>
      </c>
      <c r="F52" s="7">
        <v>64.8</v>
      </c>
    </row>
    <row r="53">
      <c r="A53" s="23" t="s">
        <v>21</v>
      </c>
      <c r="B53" s="23" t="s">
        <v>393</v>
      </c>
      <c r="C53" s="7">
        <v>2013.0</v>
      </c>
      <c r="D53" s="7" t="s">
        <v>6</v>
      </c>
      <c r="E53" s="7" t="s">
        <v>312</v>
      </c>
      <c r="F53" s="7">
        <v>72.3</v>
      </c>
    </row>
    <row r="54">
      <c r="A54" s="23" t="s">
        <v>22</v>
      </c>
      <c r="B54" s="23" t="s">
        <v>408</v>
      </c>
      <c r="C54" s="7">
        <v>2013.0</v>
      </c>
      <c r="D54" s="7" t="s">
        <v>6</v>
      </c>
      <c r="E54" s="7" t="s">
        <v>312</v>
      </c>
      <c r="F54" s="7">
        <v>73.4</v>
      </c>
    </row>
    <row r="55">
      <c r="A55" s="23" t="s">
        <v>23</v>
      </c>
      <c r="B55" s="23" t="s">
        <v>379</v>
      </c>
      <c r="C55" s="7">
        <v>2013.0</v>
      </c>
      <c r="D55" s="7" t="s">
        <v>6</v>
      </c>
      <c r="E55" s="7" t="s">
        <v>312</v>
      </c>
      <c r="F55" s="7">
        <v>63.6</v>
      </c>
    </row>
    <row r="56">
      <c r="A56" s="23" t="s">
        <v>24</v>
      </c>
      <c r="B56" s="23" t="s">
        <v>386</v>
      </c>
      <c r="C56" s="7">
        <v>2013.0</v>
      </c>
      <c r="D56" s="7" t="s">
        <v>6</v>
      </c>
      <c r="E56" s="7" t="s">
        <v>312</v>
      </c>
      <c r="F56" s="7">
        <v>62.1</v>
      </c>
    </row>
    <row r="57">
      <c r="A57" s="23" t="s">
        <v>25</v>
      </c>
      <c r="B57" s="23" t="s">
        <v>406</v>
      </c>
      <c r="C57" s="7">
        <v>2013.0</v>
      </c>
      <c r="D57" s="7" t="s">
        <v>6</v>
      </c>
      <c r="E57" s="7" t="s">
        <v>312</v>
      </c>
      <c r="F57" s="7">
        <v>71.1</v>
      </c>
    </row>
    <row r="58">
      <c r="A58" s="23" t="s">
        <v>26</v>
      </c>
      <c r="B58" s="23" t="s">
        <v>392</v>
      </c>
      <c r="C58" s="7">
        <v>2013.0</v>
      </c>
      <c r="D58" s="7" t="s">
        <v>6</v>
      </c>
      <c r="E58" s="7" t="s">
        <v>312</v>
      </c>
      <c r="F58" s="7">
        <v>62.1</v>
      </c>
    </row>
    <row r="59">
      <c r="A59" s="23" t="s">
        <v>27</v>
      </c>
      <c r="B59" s="23" t="s">
        <v>389</v>
      </c>
      <c r="C59" s="7">
        <v>2013.0</v>
      </c>
      <c r="D59" s="7" t="s">
        <v>6</v>
      </c>
      <c r="E59" s="7" t="s">
        <v>312</v>
      </c>
      <c r="F59" s="7">
        <v>61.9</v>
      </c>
    </row>
    <row r="60">
      <c r="A60" s="23" t="s">
        <v>28</v>
      </c>
      <c r="B60" s="23" t="s">
        <v>391</v>
      </c>
      <c r="C60" s="7">
        <v>2013.0</v>
      </c>
      <c r="D60" s="7" t="s">
        <v>6</v>
      </c>
      <c r="E60" s="7" t="s">
        <v>312</v>
      </c>
      <c r="F60" s="7">
        <v>72.3</v>
      </c>
    </row>
    <row r="61">
      <c r="A61" s="23" t="s">
        <v>29</v>
      </c>
      <c r="B61" s="23" t="s">
        <v>396</v>
      </c>
      <c r="C61" s="7">
        <v>2013.0</v>
      </c>
      <c r="D61" s="7" t="s">
        <v>6</v>
      </c>
      <c r="E61" s="7" t="s">
        <v>312</v>
      </c>
      <c r="F61" s="7">
        <v>69.9</v>
      </c>
    </row>
    <row r="62">
      <c r="A62" s="23" t="s">
        <v>30</v>
      </c>
      <c r="B62" s="23" t="s">
        <v>376</v>
      </c>
      <c r="C62" s="7">
        <v>2013.0</v>
      </c>
      <c r="D62" s="7" t="s">
        <v>6</v>
      </c>
      <c r="E62" s="7" t="s">
        <v>312</v>
      </c>
      <c r="F62" s="7">
        <v>69.8</v>
      </c>
    </row>
    <row r="63">
      <c r="A63" s="23" t="s">
        <v>31</v>
      </c>
      <c r="B63" s="23" t="s">
        <v>407</v>
      </c>
      <c r="C63" s="7">
        <v>2013.0</v>
      </c>
      <c r="D63" s="7" t="s">
        <v>6</v>
      </c>
      <c r="E63" s="7" t="s">
        <v>312</v>
      </c>
      <c r="F63" s="7">
        <v>71.9</v>
      </c>
    </row>
    <row r="64">
      <c r="A64" s="23" t="s">
        <v>32</v>
      </c>
      <c r="B64" s="23" t="s">
        <v>381</v>
      </c>
      <c r="C64" s="7">
        <v>2013.0</v>
      </c>
      <c r="D64" s="7" t="s">
        <v>6</v>
      </c>
      <c r="E64" s="7" t="s">
        <v>312</v>
      </c>
      <c r="F64" s="7">
        <v>64.5</v>
      </c>
    </row>
    <row r="65">
      <c r="A65" s="23" t="s">
        <v>33</v>
      </c>
      <c r="B65" s="23" t="s">
        <v>390</v>
      </c>
      <c r="C65" s="7">
        <v>2013.0</v>
      </c>
      <c r="D65" s="7" t="s">
        <v>6</v>
      </c>
      <c r="E65" s="7" t="s">
        <v>312</v>
      </c>
      <c r="F65" s="7">
        <v>63.9</v>
      </c>
    </row>
    <row r="66">
      <c r="A66" s="23" t="s">
        <v>34</v>
      </c>
      <c r="B66" s="23" t="s">
        <v>398</v>
      </c>
      <c r="C66" s="7">
        <v>2013.0</v>
      </c>
      <c r="D66" s="7" t="s">
        <v>6</v>
      </c>
      <c r="E66" s="7" t="s">
        <v>312</v>
      </c>
      <c r="F66" s="7">
        <v>63.1</v>
      </c>
    </row>
    <row r="67">
      <c r="A67" s="23" t="s">
        <v>35</v>
      </c>
      <c r="B67" s="23" t="s">
        <v>399</v>
      </c>
      <c r="C67" s="7">
        <v>2013.0</v>
      </c>
      <c r="D67" s="7" t="s">
        <v>6</v>
      </c>
      <c r="E67" s="7" t="s">
        <v>312</v>
      </c>
      <c r="F67" s="7">
        <v>72.8</v>
      </c>
    </row>
    <row r="68">
      <c r="A68" s="49" t="s">
        <v>3</v>
      </c>
      <c r="B68" s="23" t="s">
        <v>400</v>
      </c>
      <c r="C68" s="7">
        <v>2014.0</v>
      </c>
      <c r="D68" s="7" t="s">
        <v>6</v>
      </c>
      <c r="E68" s="7" t="s">
        <v>312</v>
      </c>
      <c r="F68" s="7">
        <v>65.1</v>
      </c>
    </row>
    <row r="69">
      <c r="A69" s="49" t="s">
        <v>4</v>
      </c>
      <c r="B69" s="23" t="s">
        <v>378</v>
      </c>
      <c r="C69" s="7">
        <v>2014.0</v>
      </c>
      <c r="D69" s="7" t="s">
        <v>6</v>
      </c>
      <c r="E69" s="7" t="s">
        <v>312</v>
      </c>
      <c r="F69" s="7">
        <v>73.1</v>
      </c>
    </row>
    <row r="70">
      <c r="A70" s="23" t="s">
        <v>5</v>
      </c>
      <c r="B70" s="23" t="s">
        <v>384</v>
      </c>
      <c r="C70" s="7">
        <v>2014.0</v>
      </c>
      <c r="D70" s="7" t="s">
        <v>6</v>
      </c>
      <c r="E70" s="7" t="s">
        <v>312</v>
      </c>
      <c r="F70" s="7">
        <v>69.6</v>
      </c>
    </row>
    <row r="71">
      <c r="A71" s="23" t="s">
        <v>6</v>
      </c>
      <c r="B71" s="23" t="s">
        <v>394</v>
      </c>
      <c r="C71" s="7">
        <v>2014.0</v>
      </c>
      <c r="D71" s="7" t="s">
        <v>6</v>
      </c>
      <c r="E71" s="7" t="s">
        <v>312</v>
      </c>
      <c r="F71" s="7">
        <v>70.7</v>
      </c>
    </row>
    <row r="72">
      <c r="A72" s="23" t="s">
        <v>7</v>
      </c>
      <c r="B72" s="23" t="s">
        <v>385</v>
      </c>
      <c r="C72" s="7">
        <v>2014.0</v>
      </c>
      <c r="D72" s="7" t="s">
        <v>6</v>
      </c>
      <c r="E72" s="7" t="s">
        <v>312</v>
      </c>
      <c r="F72" s="7">
        <v>63.7</v>
      </c>
    </row>
    <row r="73">
      <c r="A73" s="23" t="s">
        <v>8</v>
      </c>
      <c r="B73" s="23" t="s">
        <v>405</v>
      </c>
      <c r="C73" s="7">
        <v>2014.0</v>
      </c>
      <c r="D73" s="7" t="s">
        <v>6</v>
      </c>
      <c r="E73" s="7" t="s">
        <v>312</v>
      </c>
      <c r="F73" s="7">
        <v>69.3</v>
      </c>
    </row>
    <row r="74">
      <c r="A74" s="23" t="s">
        <v>9</v>
      </c>
      <c r="B74" s="23" t="s">
        <v>397</v>
      </c>
      <c r="C74" s="7">
        <v>2014.0</v>
      </c>
      <c r="D74" s="7" t="s">
        <v>6</v>
      </c>
      <c r="E74" s="7" t="s">
        <v>312</v>
      </c>
      <c r="F74" s="7">
        <v>71.3</v>
      </c>
    </row>
    <row r="75">
      <c r="A75" s="23" t="s">
        <v>10</v>
      </c>
      <c r="B75" s="23" t="s">
        <v>388</v>
      </c>
      <c r="C75" s="7">
        <v>2014.0</v>
      </c>
      <c r="D75" s="7" t="s">
        <v>6</v>
      </c>
      <c r="E75" s="7" t="s">
        <v>312</v>
      </c>
      <c r="F75" s="7">
        <v>61.0</v>
      </c>
    </row>
    <row r="76">
      <c r="A76" s="23" t="s">
        <v>11</v>
      </c>
      <c r="B76" s="23" t="s">
        <v>402</v>
      </c>
      <c r="C76" s="7">
        <v>2014.0</v>
      </c>
      <c r="D76" s="7" t="s">
        <v>6</v>
      </c>
      <c r="E76" s="7" t="s">
        <v>312</v>
      </c>
      <c r="F76" s="7">
        <v>71.4</v>
      </c>
    </row>
    <row r="77">
      <c r="A77" s="23" t="s">
        <v>12</v>
      </c>
      <c r="B77" s="23" t="s">
        <v>401</v>
      </c>
      <c r="C77" s="7">
        <v>2014.0</v>
      </c>
      <c r="D77" s="7" t="s">
        <v>6</v>
      </c>
      <c r="E77" s="7" t="s">
        <v>312</v>
      </c>
      <c r="F77" s="1">
        <f>33+34.7</f>
        <v>67.7</v>
      </c>
    </row>
    <row r="78">
      <c r="A78" s="23" t="s">
        <v>13</v>
      </c>
      <c r="B78" s="23" t="s">
        <v>403</v>
      </c>
      <c r="C78" s="7">
        <v>2014.0</v>
      </c>
      <c r="D78" s="7" t="s">
        <v>6</v>
      </c>
      <c r="E78" s="7" t="s">
        <v>312</v>
      </c>
      <c r="F78" s="1">
        <f>46+23.4</f>
        <v>69.4</v>
      </c>
    </row>
    <row r="79">
      <c r="A79" s="23" t="s">
        <v>14</v>
      </c>
      <c r="B79" s="23" t="s">
        <v>395</v>
      </c>
      <c r="C79" s="7">
        <v>2014.0</v>
      </c>
      <c r="D79" s="7" t="s">
        <v>6</v>
      </c>
      <c r="E79" s="7" t="s">
        <v>312</v>
      </c>
      <c r="F79" s="1">
        <f>45.8+22.2</f>
        <v>68</v>
      </c>
    </row>
    <row r="80">
      <c r="A80" s="23" t="s">
        <v>15</v>
      </c>
      <c r="B80" s="23" t="s">
        <v>377</v>
      </c>
      <c r="C80" s="7">
        <v>2014.0</v>
      </c>
      <c r="D80" s="7" t="s">
        <v>6</v>
      </c>
      <c r="E80" s="7" t="s">
        <v>312</v>
      </c>
      <c r="F80" s="1">
        <f>41.2+18.9</f>
        <v>60.1</v>
      </c>
    </row>
    <row r="81">
      <c r="A81" s="23" t="s">
        <v>16</v>
      </c>
      <c r="B81" s="23" t="s">
        <v>382</v>
      </c>
      <c r="C81" s="7">
        <v>2014.0</v>
      </c>
      <c r="D81" s="7" t="s">
        <v>6</v>
      </c>
      <c r="E81" s="7" t="s">
        <v>312</v>
      </c>
      <c r="F81" s="1">
        <f>36+25.8</f>
        <v>61.8</v>
      </c>
    </row>
    <row r="82">
      <c r="A82" s="23" t="s">
        <v>17</v>
      </c>
      <c r="B82" s="23" t="s">
        <v>404</v>
      </c>
      <c r="C82" s="7">
        <v>2014.0</v>
      </c>
      <c r="D82" s="7" t="s">
        <v>6</v>
      </c>
      <c r="E82" s="7" t="s">
        <v>312</v>
      </c>
      <c r="F82" s="1">
        <f>46.3+22.7</f>
        <v>69</v>
      </c>
    </row>
    <row r="83">
      <c r="A83" s="23" t="s">
        <v>18</v>
      </c>
      <c r="B83" s="23" t="s">
        <v>383</v>
      </c>
      <c r="C83" s="7">
        <v>2014.0</v>
      </c>
      <c r="D83" s="7" t="s">
        <v>6</v>
      </c>
      <c r="E83" s="7" t="s">
        <v>312</v>
      </c>
      <c r="F83" s="1">
        <f>28+31.6</f>
        <v>59.6</v>
      </c>
    </row>
    <row r="84">
      <c r="A84" s="23" t="s">
        <v>19</v>
      </c>
      <c r="B84" s="23" t="s">
        <v>380</v>
      </c>
      <c r="C84" s="7">
        <v>2014.0</v>
      </c>
      <c r="D84" s="7" t="s">
        <v>6</v>
      </c>
      <c r="E84" s="7" t="s">
        <v>312</v>
      </c>
      <c r="F84" s="1">
        <f>44.3+23.5</f>
        <v>67.8</v>
      </c>
    </row>
    <row r="85">
      <c r="A85" s="23" t="s">
        <v>20</v>
      </c>
      <c r="B85" s="23" t="s">
        <v>387</v>
      </c>
      <c r="C85" s="7">
        <v>2014.0</v>
      </c>
      <c r="D85" s="7" t="s">
        <v>6</v>
      </c>
      <c r="E85" s="7" t="s">
        <v>312</v>
      </c>
      <c r="F85" s="1">
        <f>36.5+27.4</f>
        <v>63.9</v>
      </c>
    </row>
    <row r="86">
      <c r="A86" s="23" t="s">
        <v>21</v>
      </c>
      <c r="B86" s="23" t="s">
        <v>393</v>
      </c>
      <c r="C86" s="7">
        <v>2014.0</v>
      </c>
      <c r="D86" s="7" t="s">
        <v>6</v>
      </c>
      <c r="E86" s="7" t="s">
        <v>312</v>
      </c>
      <c r="F86" s="1">
        <f>48.1+20.2</f>
        <v>68.3</v>
      </c>
    </row>
    <row r="87">
      <c r="A87" s="23" t="s">
        <v>22</v>
      </c>
      <c r="B87" s="23" t="s">
        <v>408</v>
      </c>
      <c r="C87" s="7">
        <v>2014.0</v>
      </c>
      <c r="D87" s="7" t="s">
        <v>6</v>
      </c>
      <c r="E87" s="7" t="s">
        <v>312</v>
      </c>
      <c r="F87" s="1">
        <f>47.7+24</f>
        <v>71.7</v>
      </c>
    </row>
    <row r="88">
      <c r="A88" s="23" t="s">
        <v>23</v>
      </c>
      <c r="B88" s="23" t="s">
        <v>379</v>
      </c>
      <c r="C88" s="7">
        <v>2014.0</v>
      </c>
      <c r="D88" s="7" t="s">
        <v>6</v>
      </c>
      <c r="E88" s="7" t="s">
        <v>312</v>
      </c>
      <c r="F88" s="1">
        <f>39.1+19</f>
        <v>58.1</v>
      </c>
    </row>
    <row r="89">
      <c r="A89" s="23" t="s">
        <v>24</v>
      </c>
      <c r="B89" s="23" t="s">
        <v>386</v>
      </c>
      <c r="C89" s="7">
        <v>2014.0</v>
      </c>
      <c r="D89" s="7" t="s">
        <v>6</v>
      </c>
      <c r="E89" s="7" t="s">
        <v>312</v>
      </c>
      <c r="F89" s="1">
        <f>35.2+24.6</f>
        <v>59.8</v>
      </c>
    </row>
    <row r="90">
      <c r="A90" s="23" t="s">
        <v>25</v>
      </c>
      <c r="B90" s="23" t="s">
        <v>406</v>
      </c>
      <c r="C90" s="7">
        <v>2014.0</v>
      </c>
      <c r="D90" s="7" t="s">
        <v>6</v>
      </c>
      <c r="E90" s="7" t="s">
        <v>312</v>
      </c>
      <c r="F90" s="1">
        <f>42.5+26.2</f>
        <v>68.7</v>
      </c>
    </row>
    <row r="91">
      <c r="A91" s="23" t="s">
        <v>26</v>
      </c>
      <c r="B91" s="23" t="s">
        <v>392</v>
      </c>
      <c r="C91" s="7">
        <v>2014.0</v>
      </c>
      <c r="D91" s="7" t="s">
        <v>6</v>
      </c>
      <c r="E91" s="7" t="s">
        <v>312</v>
      </c>
      <c r="F91" s="1">
        <f>36.1+24.4</f>
        <v>60.5</v>
      </c>
    </row>
    <row r="92">
      <c r="A92" s="23" t="s">
        <v>27</v>
      </c>
      <c r="B92" s="23" t="s">
        <v>389</v>
      </c>
      <c r="C92" s="7">
        <v>2014.0</v>
      </c>
      <c r="D92" s="7" t="s">
        <v>6</v>
      </c>
      <c r="E92" s="7" t="s">
        <v>312</v>
      </c>
      <c r="F92" s="1">
        <f>42.9+21.7</f>
        <v>64.6</v>
      </c>
    </row>
    <row r="93">
      <c r="A93" s="23" t="s">
        <v>28</v>
      </c>
      <c r="B93" s="23" t="s">
        <v>391</v>
      </c>
      <c r="C93" s="7">
        <v>2014.0</v>
      </c>
      <c r="D93" s="7" t="s">
        <v>6</v>
      </c>
      <c r="E93" s="7" t="s">
        <v>312</v>
      </c>
      <c r="F93" s="7">
        <f>47+22.7</f>
        <v>69.7</v>
      </c>
    </row>
    <row r="94">
      <c r="A94" s="23" t="s">
        <v>29</v>
      </c>
      <c r="B94" s="23" t="s">
        <v>396</v>
      </c>
      <c r="C94" s="7">
        <v>2014.0</v>
      </c>
      <c r="D94" s="7" t="s">
        <v>6</v>
      </c>
      <c r="E94" s="7" t="s">
        <v>312</v>
      </c>
      <c r="F94" s="1">
        <f>43.8+24</f>
        <v>67.8</v>
      </c>
    </row>
    <row r="95">
      <c r="A95" s="23" t="s">
        <v>30</v>
      </c>
      <c r="B95" s="23" t="s">
        <v>376</v>
      </c>
      <c r="C95" s="7">
        <v>2014.0</v>
      </c>
      <c r="D95" s="7" t="s">
        <v>6</v>
      </c>
      <c r="E95" s="7" t="s">
        <v>312</v>
      </c>
      <c r="F95" s="1">
        <f>40.5+21.3</f>
        <v>61.8</v>
      </c>
    </row>
    <row r="96">
      <c r="A96" s="23" t="s">
        <v>31</v>
      </c>
      <c r="B96" s="23" t="s">
        <v>407</v>
      </c>
      <c r="C96" s="7">
        <v>2014.0</v>
      </c>
      <c r="D96" s="7" t="s">
        <v>6</v>
      </c>
      <c r="E96" s="7" t="s">
        <v>312</v>
      </c>
      <c r="F96" s="1">
        <f>44.4+23.1</f>
        <v>67.5</v>
      </c>
    </row>
    <row r="97">
      <c r="A97" s="23" t="s">
        <v>32</v>
      </c>
      <c r="B97" s="23" t="s">
        <v>381</v>
      </c>
      <c r="C97" s="7">
        <v>2014.0</v>
      </c>
      <c r="D97" s="7" t="s">
        <v>6</v>
      </c>
      <c r="E97" s="7" t="s">
        <v>312</v>
      </c>
      <c r="F97" s="1">
        <f>37.4+25.1</f>
        <v>62.5</v>
      </c>
    </row>
    <row r="98">
      <c r="A98" s="23" t="s">
        <v>33</v>
      </c>
      <c r="B98" s="23" t="s">
        <v>390</v>
      </c>
      <c r="C98" s="7">
        <v>2014.0</v>
      </c>
      <c r="D98" s="7" t="s">
        <v>6</v>
      </c>
      <c r="E98" s="7" t="s">
        <v>312</v>
      </c>
      <c r="F98" s="1">
        <f>36.4+24.8</f>
        <v>61.2</v>
      </c>
    </row>
    <row r="99">
      <c r="A99" s="23" t="s">
        <v>34</v>
      </c>
      <c r="B99" s="23" t="s">
        <v>398</v>
      </c>
      <c r="C99" s="7">
        <v>2014.0</v>
      </c>
      <c r="D99" s="7" t="s">
        <v>6</v>
      </c>
      <c r="E99" s="7" t="s">
        <v>312</v>
      </c>
      <c r="F99" s="1">
        <f>41.5+23.5</f>
        <v>65</v>
      </c>
    </row>
    <row r="100">
      <c r="A100" s="23" t="s">
        <v>35</v>
      </c>
      <c r="B100" s="23" t="s">
        <v>399</v>
      </c>
      <c r="C100" s="7">
        <v>2014.0</v>
      </c>
      <c r="D100" s="7" t="s">
        <v>6</v>
      </c>
      <c r="E100" s="7" t="s">
        <v>312</v>
      </c>
      <c r="F100" s="1">
        <f>48.2+22.4</f>
        <v>70.6</v>
      </c>
    </row>
    <row r="101">
      <c r="A101" s="49" t="s">
        <v>3</v>
      </c>
      <c r="B101" s="23" t="s">
        <v>400</v>
      </c>
      <c r="C101" s="7">
        <v>2015.0</v>
      </c>
      <c r="D101" s="7" t="s">
        <v>6</v>
      </c>
      <c r="E101" s="7" t="s">
        <v>312</v>
      </c>
      <c r="F101" s="1">
        <f>39.2+24.9</f>
        <v>64.1</v>
      </c>
    </row>
    <row r="102">
      <c r="A102" s="49" t="s">
        <v>4</v>
      </c>
      <c r="B102" s="23" t="s">
        <v>378</v>
      </c>
      <c r="C102" s="7">
        <v>2015.0</v>
      </c>
      <c r="D102" s="7" t="s">
        <v>6</v>
      </c>
      <c r="E102" s="7" t="s">
        <v>312</v>
      </c>
      <c r="F102" s="1">
        <f>46+26.5</f>
        <v>72.5</v>
      </c>
    </row>
    <row r="103">
      <c r="A103" s="23" t="s">
        <v>5</v>
      </c>
      <c r="B103" s="23" t="s">
        <v>384</v>
      </c>
      <c r="C103" s="7">
        <v>2015.0</v>
      </c>
      <c r="D103" s="7" t="s">
        <v>6</v>
      </c>
      <c r="E103" s="7" t="s">
        <v>312</v>
      </c>
      <c r="F103" s="1">
        <f>40.9+24.3</f>
        <v>65.2</v>
      </c>
    </row>
    <row r="104">
      <c r="A104" s="23" t="s">
        <v>6</v>
      </c>
      <c r="B104" s="23" t="s">
        <v>394</v>
      </c>
      <c r="C104" s="7">
        <v>2015.0</v>
      </c>
      <c r="D104" s="7" t="s">
        <v>6</v>
      </c>
      <c r="E104" s="7" t="s">
        <v>312</v>
      </c>
      <c r="F104" s="1">
        <f>41.4+25.7</f>
        <v>67.1</v>
      </c>
    </row>
    <row r="105">
      <c r="A105" s="23" t="s">
        <v>7</v>
      </c>
      <c r="B105" s="23" t="s">
        <v>385</v>
      </c>
      <c r="C105" s="7">
        <v>2015.0</v>
      </c>
      <c r="D105" s="7" t="s">
        <v>6</v>
      </c>
      <c r="E105" s="7" t="s">
        <v>312</v>
      </c>
      <c r="F105" s="1">
        <f>36.3+23.7</f>
        <v>60</v>
      </c>
    </row>
    <row r="106">
      <c r="A106" s="23" t="s">
        <v>8</v>
      </c>
      <c r="B106" s="23" t="s">
        <v>405</v>
      </c>
      <c r="C106" s="7">
        <v>2015.0</v>
      </c>
      <c r="D106" s="7" t="s">
        <v>6</v>
      </c>
      <c r="E106" s="7" t="s">
        <v>312</v>
      </c>
      <c r="F106" s="1">
        <f>44.1+25.5</f>
        <v>69.6</v>
      </c>
    </row>
    <row r="107">
      <c r="A107" s="23" t="s">
        <v>9</v>
      </c>
      <c r="B107" s="23" t="s">
        <v>397</v>
      </c>
      <c r="C107" s="7">
        <v>2015.0</v>
      </c>
      <c r="D107" s="7" t="s">
        <v>6</v>
      </c>
      <c r="E107" s="7" t="s">
        <v>312</v>
      </c>
      <c r="F107" s="1">
        <f>45.1+24.7</f>
        <v>69.8</v>
      </c>
    </row>
    <row r="108">
      <c r="A108" s="23" t="s">
        <v>10</v>
      </c>
      <c r="B108" s="23" t="s">
        <v>388</v>
      </c>
      <c r="C108" s="7">
        <v>2015.0</v>
      </c>
      <c r="D108" s="7" t="s">
        <v>6</v>
      </c>
      <c r="E108" s="7" t="s">
        <v>312</v>
      </c>
      <c r="F108" s="1">
        <f>42.2+19.1</f>
        <v>61.3</v>
      </c>
    </row>
    <row r="109">
      <c r="A109" s="23" t="s">
        <v>11</v>
      </c>
      <c r="B109" s="23" t="s">
        <v>402</v>
      </c>
      <c r="C109" s="7">
        <v>2015.0</v>
      </c>
      <c r="D109" s="7" t="s">
        <v>6</v>
      </c>
      <c r="E109" s="7" t="s">
        <v>312</v>
      </c>
      <c r="F109" s="1">
        <f>47.1+25.6</f>
        <v>72.7</v>
      </c>
    </row>
    <row r="110">
      <c r="A110" s="23" t="s">
        <v>12</v>
      </c>
      <c r="B110" s="23" t="s">
        <v>401</v>
      </c>
      <c r="C110" s="7">
        <v>2015.0</v>
      </c>
      <c r="D110" s="7" t="s">
        <v>6</v>
      </c>
      <c r="E110" s="7" t="s">
        <v>312</v>
      </c>
      <c r="F110" s="1">
        <f>28.5+37.2</f>
        <v>65.7</v>
      </c>
    </row>
    <row r="111">
      <c r="A111" s="23" t="s">
        <v>13</v>
      </c>
      <c r="B111" s="23" t="s">
        <v>403</v>
      </c>
      <c r="C111" s="7">
        <v>2015.0</v>
      </c>
      <c r="D111" s="7" t="s">
        <v>6</v>
      </c>
      <c r="E111" s="7" t="s">
        <v>312</v>
      </c>
      <c r="F111" s="7">
        <f>46.9+23</f>
        <v>69.9</v>
      </c>
    </row>
    <row r="112">
      <c r="A112" s="23" t="s">
        <v>14</v>
      </c>
      <c r="B112" s="23" t="s">
        <v>395</v>
      </c>
      <c r="C112" s="7">
        <v>2015.0</v>
      </c>
      <c r="D112" s="7" t="s">
        <v>6</v>
      </c>
      <c r="E112" s="7" t="s">
        <v>312</v>
      </c>
      <c r="F112" s="1">
        <f>43.8+22.9</f>
        <v>66.7</v>
      </c>
    </row>
    <row r="113">
      <c r="A113" s="23" t="s">
        <v>15</v>
      </c>
      <c r="B113" s="23" t="s">
        <v>377</v>
      </c>
      <c r="C113" s="7">
        <v>2015.0</v>
      </c>
      <c r="D113" s="7" t="s">
        <v>6</v>
      </c>
      <c r="E113" s="7" t="s">
        <v>312</v>
      </c>
      <c r="F113" s="1">
        <f>39+17.7</f>
        <v>56.7</v>
      </c>
    </row>
    <row r="114">
      <c r="A114" s="23" t="s">
        <v>16</v>
      </c>
      <c r="B114" s="23" t="s">
        <v>382</v>
      </c>
      <c r="C114" s="7">
        <v>2015.0</v>
      </c>
      <c r="D114" s="7" t="s">
        <v>6</v>
      </c>
      <c r="E114" s="7" t="s">
        <v>312</v>
      </c>
      <c r="F114" s="1">
        <f>37.7+23.7</f>
        <v>61.4</v>
      </c>
    </row>
    <row r="115">
      <c r="A115" s="23" t="s">
        <v>17</v>
      </c>
      <c r="B115" s="23" t="s">
        <v>404</v>
      </c>
      <c r="C115" s="7">
        <v>2015.0</v>
      </c>
      <c r="D115" s="7" t="s">
        <v>6</v>
      </c>
      <c r="E115" s="7" t="s">
        <v>312</v>
      </c>
      <c r="F115" s="1">
        <f>43.8+24.9</f>
        <v>68.7</v>
      </c>
    </row>
    <row r="116">
      <c r="A116" s="23" t="s">
        <v>18</v>
      </c>
      <c r="B116" s="23" t="s">
        <v>383</v>
      </c>
      <c r="C116" s="7">
        <v>2015.0</v>
      </c>
      <c r="D116" s="7" t="s">
        <v>6</v>
      </c>
      <c r="E116" s="7" t="s">
        <v>312</v>
      </c>
      <c r="F116" s="1">
        <f>32.8+27.2</f>
        <v>60</v>
      </c>
    </row>
    <row r="117">
      <c r="A117" s="23" t="s">
        <v>19</v>
      </c>
      <c r="B117" s="23" t="s">
        <v>380</v>
      </c>
      <c r="C117" s="7">
        <v>2015.0</v>
      </c>
      <c r="D117" s="7" t="s">
        <v>6</v>
      </c>
      <c r="E117" s="7" t="s">
        <v>312</v>
      </c>
      <c r="F117" s="1">
        <f>46.7+21.7</f>
        <v>68.4</v>
      </c>
    </row>
    <row r="118">
      <c r="A118" s="23" t="s">
        <v>20</v>
      </c>
      <c r="B118" s="23" t="s">
        <v>387</v>
      </c>
      <c r="C118" s="7">
        <v>2015.0</v>
      </c>
      <c r="D118" s="7" t="s">
        <v>6</v>
      </c>
      <c r="E118" s="7" t="s">
        <v>312</v>
      </c>
      <c r="F118" s="1">
        <f>34.5+25.6</f>
        <v>60.1</v>
      </c>
    </row>
    <row r="119">
      <c r="A119" s="23" t="s">
        <v>21</v>
      </c>
      <c r="B119" s="23" t="s">
        <v>393</v>
      </c>
      <c r="C119" s="7">
        <v>2015.0</v>
      </c>
      <c r="D119" s="7" t="s">
        <v>6</v>
      </c>
      <c r="E119" s="7" t="s">
        <v>312</v>
      </c>
      <c r="F119" s="1">
        <f>46.7+20.4</f>
        <v>67.1</v>
      </c>
    </row>
    <row r="120">
      <c r="A120" s="23" t="s">
        <v>22</v>
      </c>
      <c r="B120" s="23" t="s">
        <v>408</v>
      </c>
      <c r="C120" s="7">
        <v>2015.0</v>
      </c>
      <c r="D120" s="7" t="s">
        <v>6</v>
      </c>
      <c r="E120" s="7" t="s">
        <v>312</v>
      </c>
      <c r="F120" s="1">
        <f>44.5+25.8</f>
        <v>70.3</v>
      </c>
    </row>
    <row r="121">
      <c r="A121" s="23" t="s">
        <v>23</v>
      </c>
      <c r="B121" s="23" t="s">
        <v>379</v>
      </c>
      <c r="C121" s="7">
        <v>2015.0</v>
      </c>
      <c r="D121" s="7" t="s">
        <v>6</v>
      </c>
      <c r="E121" s="7" t="s">
        <v>312</v>
      </c>
      <c r="F121" s="1">
        <f>34.5+21.3</f>
        <v>55.8</v>
      </c>
    </row>
    <row r="122">
      <c r="A122" s="23" t="s">
        <v>24</v>
      </c>
      <c r="B122" s="23" t="s">
        <v>386</v>
      </c>
      <c r="C122" s="7">
        <v>2015.0</v>
      </c>
      <c r="D122" s="7" t="s">
        <v>6</v>
      </c>
      <c r="E122" s="7" t="s">
        <v>312</v>
      </c>
      <c r="F122" s="1">
        <f>36.3+21.3</f>
        <v>57.6</v>
      </c>
    </row>
    <row r="123">
      <c r="A123" s="23" t="s">
        <v>25</v>
      </c>
      <c r="B123" s="23" t="s">
        <v>406</v>
      </c>
      <c r="C123" s="7">
        <v>2015.0</v>
      </c>
      <c r="D123" s="7" t="s">
        <v>6</v>
      </c>
      <c r="E123" s="7" t="s">
        <v>312</v>
      </c>
      <c r="F123" s="1">
        <f>42.6+27.7</f>
        <v>70.3</v>
      </c>
    </row>
    <row r="124">
      <c r="A124" s="23" t="s">
        <v>26</v>
      </c>
      <c r="B124" s="23" t="s">
        <v>392</v>
      </c>
      <c r="C124" s="7">
        <v>2015.0</v>
      </c>
      <c r="D124" s="7" t="s">
        <v>6</v>
      </c>
      <c r="E124" s="7" t="s">
        <v>312</v>
      </c>
      <c r="F124" s="1">
        <f>33.7+25.5</f>
        <v>59.2</v>
      </c>
    </row>
    <row r="125">
      <c r="A125" s="23" t="s">
        <v>27</v>
      </c>
      <c r="B125" s="23" t="s">
        <v>389</v>
      </c>
      <c r="C125" s="7">
        <v>2015.0</v>
      </c>
      <c r="D125" s="7" t="s">
        <v>6</v>
      </c>
      <c r="E125" s="7" t="s">
        <v>312</v>
      </c>
      <c r="F125" s="1">
        <f>40.1+22.9</f>
        <v>63</v>
      </c>
    </row>
    <row r="126">
      <c r="A126" s="23" t="s">
        <v>28</v>
      </c>
      <c r="B126" s="23" t="s">
        <v>391</v>
      </c>
      <c r="C126" s="7">
        <v>2015.0</v>
      </c>
      <c r="D126" s="7" t="s">
        <v>6</v>
      </c>
      <c r="E126" s="7" t="s">
        <v>312</v>
      </c>
      <c r="F126" s="1">
        <f>43.9+24.6</f>
        <v>68.5</v>
      </c>
    </row>
    <row r="127">
      <c r="A127" s="23" t="s">
        <v>29</v>
      </c>
      <c r="B127" s="23" t="s">
        <v>396</v>
      </c>
      <c r="C127" s="7">
        <v>2015.0</v>
      </c>
      <c r="D127" s="7" t="s">
        <v>6</v>
      </c>
      <c r="E127" s="7" t="s">
        <v>312</v>
      </c>
      <c r="F127" s="1">
        <f>45.5+21.3</f>
        <v>66.8</v>
      </c>
    </row>
    <row r="128">
      <c r="A128" s="23" t="s">
        <v>30</v>
      </c>
      <c r="B128" s="23" t="s">
        <v>376</v>
      </c>
      <c r="C128" s="7">
        <v>2015.0</v>
      </c>
      <c r="D128" s="7" t="s">
        <v>6</v>
      </c>
      <c r="E128" s="7" t="s">
        <v>312</v>
      </c>
      <c r="F128" s="1">
        <f>37.4+19.3</f>
        <v>56.7</v>
      </c>
    </row>
    <row r="129">
      <c r="A129" s="23" t="s">
        <v>31</v>
      </c>
      <c r="B129" s="23" t="s">
        <v>407</v>
      </c>
      <c r="C129" s="7">
        <v>2015.0</v>
      </c>
      <c r="D129" s="7" t="s">
        <v>6</v>
      </c>
      <c r="E129" s="7" t="s">
        <v>312</v>
      </c>
      <c r="F129" s="1">
        <f>41.6+22.5</f>
        <v>64.1</v>
      </c>
    </row>
    <row r="130">
      <c r="A130" s="23" t="s">
        <v>32</v>
      </c>
      <c r="B130" s="23" t="s">
        <v>381</v>
      </c>
      <c r="C130" s="7">
        <v>2015.0</v>
      </c>
      <c r="D130" s="7" t="s">
        <v>6</v>
      </c>
      <c r="E130" s="7" t="s">
        <v>312</v>
      </c>
      <c r="F130" s="1">
        <f>37.5+25.1</f>
        <v>62.6</v>
      </c>
    </row>
    <row r="131">
      <c r="A131" s="23" t="s">
        <v>33</v>
      </c>
      <c r="B131" s="23" t="s">
        <v>390</v>
      </c>
      <c r="C131" s="7">
        <v>2015.0</v>
      </c>
      <c r="D131" s="7" t="s">
        <v>6</v>
      </c>
      <c r="E131" s="7" t="s">
        <v>312</v>
      </c>
      <c r="F131" s="1">
        <f>40.3+22.3</f>
        <v>62.6</v>
      </c>
    </row>
    <row r="132">
      <c r="A132" s="23" t="s">
        <v>34</v>
      </c>
      <c r="B132" s="23" t="s">
        <v>398</v>
      </c>
      <c r="C132" s="7">
        <v>2015.0</v>
      </c>
      <c r="D132" s="7" t="s">
        <v>6</v>
      </c>
      <c r="E132" s="7" t="s">
        <v>312</v>
      </c>
      <c r="F132" s="1">
        <f>38+24.2</f>
        <v>62.2</v>
      </c>
    </row>
    <row r="133">
      <c r="A133" s="23" t="s">
        <v>35</v>
      </c>
      <c r="B133" s="23" t="s">
        <v>399</v>
      </c>
      <c r="C133" s="7">
        <v>2015.0</v>
      </c>
      <c r="D133" s="7" t="s">
        <v>6</v>
      </c>
      <c r="E133" s="7" t="s">
        <v>312</v>
      </c>
      <c r="F133" s="1">
        <f>45.4+23.9</f>
        <v>69.3</v>
      </c>
    </row>
    <row r="134">
      <c r="A134" s="49" t="s">
        <v>3</v>
      </c>
      <c r="B134" s="23" t="s">
        <v>400</v>
      </c>
      <c r="C134" s="7">
        <v>2016.0</v>
      </c>
      <c r="D134" s="7" t="s">
        <v>6</v>
      </c>
      <c r="E134" s="7" t="s">
        <v>312</v>
      </c>
      <c r="F134" s="1">
        <f>40.2+26.6</f>
        <v>66.8</v>
      </c>
    </row>
    <row r="135">
      <c r="A135" s="49" t="s">
        <v>4</v>
      </c>
      <c r="B135" s="23" t="s">
        <v>378</v>
      </c>
      <c r="C135" s="7">
        <v>2016.0</v>
      </c>
      <c r="D135" s="7" t="s">
        <v>6</v>
      </c>
      <c r="E135" s="7" t="s">
        <v>312</v>
      </c>
      <c r="F135" s="1">
        <f>44.6+25.9</f>
        <v>70.5</v>
      </c>
    </row>
    <row r="136">
      <c r="A136" s="23" t="s">
        <v>5</v>
      </c>
      <c r="B136" s="23" t="s">
        <v>384</v>
      </c>
      <c r="C136" s="7">
        <v>2016.0</v>
      </c>
      <c r="D136" s="7" t="s">
        <v>6</v>
      </c>
      <c r="E136" s="7" t="s">
        <v>312</v>
      </c>
      <c r="F136" s="1">
        <f>39+29.2</f>
        <v>68.2</v>
      </c>
    </row>
    <row r="137">
      <c r="A137" s="23" t="s">
        <v>6</v>
      </c>
      <c r="B137" s="23" t="s">
        <v>394</v>
      </c>
      <c r="C137" s="7">
        <v>2016.0</v>
      </c>
      <c r="D137" s="7" t="s">
        <v>6</v>
      </c>
      <c r="E137" s="7" t="s">
        <v>312</v>
      </c>
      <c r="F137" s="1">
        <f>44.9+27.2</f>
        <v>72.1</v>
      </c>
    </row>
    <row r="138">
      <c r="A138" s="23" t="s">
        <v>7</v>
      </c>
      <c r="B138" s="23" t="s">
        <v>385</v>
      </c>
      <c r="C138" s="7">
        <v>2016.0</v>
      </c>
      <c r="D138" s="7" t="s">
        <v>6</v>
      </c>
      <c r="E138" s="7" t="s">
        <v>312</v>
      </c>
      <c r="F138" s="1">
        <f>42+22.6</f>
        <v>64.6</v>
      </c>
    </row>
    <row r="139">
      <c r="A139" s="23" t="s">
        <v>8</v>
      </c>
      <c r="B139" s="23" t="s">
        <v>405</v>
      </c>
      <c r="C139" s="7">
        <v>2016.0</v>
      </c>
      <c r="D139" s="7" t="s">
        <v>6</v>
      </c>
      <c r="E139" s="7" t="s">
        <v>312</v>
      </c>
      <c r="F139" s="1">
        <f>46.1+23.9</f>
        <v>70</v>
      </c>
    </row>
    <row r="140">
      <c r="A140" s="23" t="s">
        <v>9</v>
      </c>
      <c r="B140" s="23" t="s">
        <v>397</v>
      </c>
      <c r="C140" s="7">
        <v>2016.0</v>
      </c>
      <c r="D140" s="7" t="s">
        <v>6</v>
      </c>
      <c r="E140" s="7" t="s">
        <v>312</v>
      </c>
      <c r="F140" s="1">
        <f>44.6+24.7</f>
        <v>69.3</v>
      </c>
    </row>
    <row r="141">
      <c r="A141" s="23" t="s">
        <v>10</v>
      </c>
      <c r="B141" s="23" t="s">
        <v>388</v>
      </c>
      <c r="C141" s="7">
        <v>2016.0</v>
      </c>
      <c r="D141" s="7" t="s">
        <v>6</v>
      </c>
      <c r="E141" s="7" t="s">
        <v>312</v>
      </c>
      <c r="F141" s="1">
        <f>44.6+19.9</f>
        <v>64.5</v>
      </c>
    </row>
    <row r="142">
      <c r="A142" s="23" t="s">
        <v>11</v>
      </c>
      <c r="B142" s="23" t="s">
        <v>402</v>
      </c>
      <c r="C142" s="7">
        <v>2016.0</v>
      </c>
      <c r="D142" s="7" t="s">
        <v>6</v>
      </c>
      <c r="E142" s="7" t="s">
        <v>312</v>
      </c>
      <c r="F142" s="1">
        <f>47.1+26.1</f>
        <v>73.2</v>
      </c>
    </row>
    <row r="143">
      <c r="A143" s="23" t="s">
        <v>12</v>
      </c>
      <c r="B143" s="23" t="s">
        <v>401</v>
      </c>
      <c r="C143" s="7">
        <v>2016.0</v>
      </c>
      <c r="D143" s="7" t="s">
        <v>6</v>
      </c>
      <c r="E143" s="7" t="s">
        <v>312</v>
      </c>
      <c r="F143" s="1">
        <f>36.9+34.4</f>
        <v>71.3</v>
      </c>
    </row>
    <row r="144">
      <c r="A144" s="23" t="s">
        <v>13</v>
      </c>
      <c r="B144" s="23" t="s">
        <v>403</v>
      </c>
      <c r="C144" s="7">
        <v>2016.0</v>
      </c>
      <c r="D144" s="7" t="s">
        <v>6</v>
      </c>
      <c r="E144" s="7" t="s">
        <v>312</v>
      </c>
      <c r="F144" s="1">
        <f>45.3+24.6</f>
        <v>69.9</v>
      </c>
    </row>
    <row r="145">
      <c r="A145" s="23" t="s">
        <v>14</v>
      </c>
      <c r="B145" s="23" t="s">
        <v>395</v>
      </c>
      <c r="C145" s="7">
        <v>2016.0</v>
      </c>
      <c r="D145" s="7" t="s">
        <v>6</v>
      </c>
      <c r="E145" s="7" t="s">
        <v>312</v>
      </c>
      <c r="F145" s="1">
        <f>39.7+27</f>
        <v>66.7</v>
      </c>
    </row>
    <row r="146">
      <c r="A146" s="23" t="s">
        <v>15</v>
      </c>
      <c r="B146" s="23" t="s">
        <v>377</v>
      </c>
      <c r="C146" s="7">
        <v>2016.0</v>
      </c>
      <c r="D146" s="7" t="s">
        <v>6</v>
      </c>
      <c r="E146" s="7" t="s">
        <v>312</v>
      </c>
      <c r="F146" s="1">
        <f>38.7+20.2</f>
        <v>58.9</v>
      </c>
    </row>
    <row r="147">
      <c r="A147" s="23" t="s">
        <v>16</v>
      </c>
      <c r="B147" s="23" t="s">
        <v>382</v>
      </c>
      <c r="C147" s="7">
        <v>2016.0</v>
      </c>
      <c r="D147" s="7" t="s">
        <v>6</v>
      </c>
      <c r="E147" s="7" t="s">
        <v>312</v>
      </c>
      <c r="F147" s="1">
        <f>36.3+25.5</f>
        <v>61.8</v>
      </c>
    </row>
    <row r="148">
      <c r="A148" s="23" t="s">
        <v>17</v>
      </c>
      <c r="B148" s="23" t="s">
        <v>404</v>
      </c>
      <c r="C148" s="7">
        <v>2016.0</v>
      </c>
      <c r="D148" s="7" t="s">
        <v>6</v>
      </c>
      <c r="E148" s="7" t="s">
        <v>312</v>
      </c>
      <c r="F148" s="1">
        <f>44.8+25.4</f>
        <v>70.2</v>
      </c>
    </row>
    <row r="149">
      <c r="A149" s="23" t="s">
        <v>18</v>
      </c>
      <c r="B149" s="23" t="s">
        <v>383</v>
      </c>
      <c r="C149" s="7">
        <v>2016.0</v>
      </c>
      <c r="D149" s="7" t="s">
        <v>6</v>
      </c>
      <c r="E149" s="7" t="s">
        <v>312</v>
      </c>
      <c r="F149" s="1">
        <f>30.8+32.4</f>
        <v>63.2</v>
      </c>
    </row>
    <row r="150">
      <c r="A150" s="23" t="s">
        <v>19</v>
      </c>
      <c r="B150" s="23" t="s">
        <v>380</v>
      </c>
      <c r="C150" s="7">
        <v>2016.0</v>
      </c>
      <c r="D150" s="7" t="s">
        <v>6</v>
      </c>
      <c r="E150" s="7" t="s">
        <v>312</v>
      </c>
      <c r="F150" s="1">
        <f>44.9+26.4</f>
        <v>71.3</v>
      </c>
    </row>
    <row r="151">
      <c r="A151" s="23" t="s">
        <v>20</v>
      </c>
      <c r="B151" s="23" t="s">
        <v>387</v>
      </c>
      <c r="C151" s="7">
        <v>2016.0</v>
      </c>
      <c r="D151" s="7" t="s">
        <v>6</v>
      </c>
      <c r="E151" s="7" t="s">
        <v>312</v>
      </c>
      <c r="F151" s="1">
        <f>35.3+28.1</f>
        <v>63.4</v>
      </c>
    </row>
    <row r="152">
      <c r="A152" s="23" t="s">
        <v>21</v>
      </c>
      <c r="B152" s="23" t="s">
        <v>393</v>
      </c>
      <c r="C152" s="7">
        <v>2016.0</v>
      </c>
      <c r="D152" s="7" t="s">
        <v>6</v>
      </c>
      <c r="E152" s="7" t="s">
        <v>312</v>
      </c>
      <c r="F152" s="1">
        <f>52.8+20.5</f>
        <v>73.3</v>
      </c>
    </row>
    <row r="153">
      <c r="A153" s="23" t="s">
        <v>22</v>
      </c>
      <c r="B153" s="23" t="s">
        <v>408</v>
      </c>
      <c r="C153" s="7">
        <v>2016.0</v>
      </c>
      <c r="D153" s="7" t="s">
        <v>6</v>
      </c>
      <c r="E153" s="7" t="s">
        <v>312</v>
      </c>
      <c r="F153" s="1">
        <f>46+23.7</f>
        <v>69.7</v>
      </c>
    </row>
    <row r="154">
      <c r="A154" s="23" t="s">
        <v>23</v>
      </c>
      <c r="B154" s="23" t="s">
        <v>379</v>
      </c>
      <c r="C154" s="7">
        <v>2016.0</v>
      </c>
      <c r="D154" s="7" t="s">
        <v>6</v>
      </c>
      <c r="E154" s="7" t="s">
        <v>312</v>
      </c>
      <c r="F154" s="1">
        <f>39.2+22</f>
        <v>61.2</v>
      </c>
    </row>
    <row r="155">
      <c r="A155" s="23" t="s">
        <v>24</v>
      </c>
      <c r="B155" s="23" t="s">
        <v>386</v>
      </c>
      <c r="C155" s="7">
        <v>2016.0</v>
      </c>
      <c r="D155" s="7" t="s">
        <v>6</v>
      </c>
      <c r="E155" s="7" t="s">
        <v>312</v>
      </c>
      <c r="F155" s="1">
        <f>36.8+25.1</f>
        <v>61.9</v>
      </c>
    </row>
    <row r="156">
      <c r="A156" s="23" t="s">
        <v>25</v>
      </c>
      <c r="B156" s="23" t="s">
        <v>406</v>
      </c>
      <c r="C156" s="7">
        <v>2016.0</v>
      </c>
      <c r="D156" s="7" t="s">
        <v>6</v>
      </c>
      <c r="E156" s="7" t="s">
        <v>312</v>
      </c>
      <c r="F156" s="1">
        <f>40.4+27.9</f>
        <v>68.3</v>
      </c>
    </row>
    <row r="157">
      <c r="A157" s="23" t="s">
        <v>26</v>
      </c>
      <c r="B157" s="23" t="s">
        <v>392</v>
      </c>
      <c r="C157" s="7">
        <v>2016.0</v>
      </c>
      <c r="D157" s="7" t="s">
        <v>6</v>
      </c>
      <c r="E157" s="7" t="s">
        <v>312</v>
      </c>
      <c r="F157" s="1">
        <f>33.1+26.3</f>
        <v>59.4</v>
      </c>
    </row>
    <row r="158">
      <c r="A158" s="23" t="s">
        <v>27</v>
      </c>
      <c r="B158" s="23" t="s">
        <v>389</v>
      </c>
      <c r="C158" s="7">
        <v>2016.0</v>
      </c>
      <c r="D158" s="7" t="s">
        <v>6</v>
      </c>
      <c r="E158" s="7" t="s">
        <v>312</v>
      </c>
      <c r="F158" s="1">
        <f>38.3+29.3</f>
        <v>67.6</v>
      </c>
    </row>
    <row r="159">
      <c r="A159" s="23" t="s">
        <v>28</v>
      </c>
      <c r="B159" s="23" t="s">
        <v>391</v>
      </c>
      <c r="C159" s="7">
        <v>2016.0</v>
      </c>
      <c r="D159" s="7" t="s">
        <v>6</v>
      </c>
      <c r="E159" s="7" t="s">
        <v>312</v>
      </c>
      <c r="F159" s="1">
        <f>51+22.9</f>
        <v>73.9</v>
      </c>
    </row>
    <row r="160">
      <c r="A160" s="23" t="s">
        <v>29</v>
      </c>
      <c r="B160" s="23" t="s">
        <v>396</v>
      </c>
      <c r="C160" s="7">
        <v>2016.0</v>
      </c>
      <c r="D160" s="7" t="s">
        <v>6</v>
      </c>
      <c r="E160" s="7" t="s">
        <v>312</v>
      </c>
      <c r="F160" s="1">
        <f>45.4+23.1</f>
        <v>68.5</v>
      </c>
    </row>
    <row r="161">
      <c r="A161" s="23" t="s">
        <v>30</v>
      </c>
      <c r="B161" s="23" t="s">
        <v>376</v>
      </c>
      <c r="C161" s="7">
        <v>2016.0</v>
      </c>
      <c r="D161" s="7" t="s">
        <v>6</v>
      </c>
      <c r="E161" s="7" t="s">
        <v>312</v>
      </c>
      <c r="F161" s="1">
        <f>43.2+19.4</f>
        <v>62.6</v>
      </c>
    </row>
    <row r="162">
      <c r="A162" s="23" t="s">
        <v>31</v>
      </c>
      <c r="B162" s="23" t="s">
        <v>407</v>
      </c>
      <c r="C162" s="7">
        <v>2016.0</v>
      </c>
      <c r="D162" s="7" t="s">
        <v>6</v>
      </c>
      <c r="E162" s="7" t="s">
        <v>312</v>
      </c>
      <c r="F162" s="1">
        <f>42+28.1</f>
        <v>70.1</v>
      </c>
    </row>
    <row r="163">
      <c r="A163" s="23" t="s">
        <v>32</v>
      </c>
      <c r="B163" s="23" t="s">
        <v>381</v>
      </c>
      <c r="C163" s="7">
        <v>2016.0</v>
      </c>
      <c r="D163" s="7" t="s">
        <v>6</v>
      </c>
      <c r="E163" s="7" t="s">
        <v>312</v>
      </c>
      <c r="F163" s="1">
        <f>36.6+29.3</f>
        <v>65.9</v>
      </c>
    </row>
    <row r="164">
      <c r="A164" s="23" t="s">
        <v>33</v>
      </c>
      <c r="B164" s="23" t="s">
        <v>390</v>
      </c>
      <c r="C164" s="7">
        <v>2016.0</v>
      </c>
      <c r="D164" s="7" t="s">
        <v>6</v>
      </c>
      <c r="E164" s="7" t="s">
        <v>312</v>
      </c>
      <c r="F164" s="7">
        <v>63.8</v>
      </c>
    </row>
    <row r="165">
      <c r="A165" s="23" t="s">
        <v>34</v>
      </c>
      <c r="B165" s="23" t="s">
        <v>398</v>
      </c>
      <c r="C165" s="7">
        <v>2016.0</v>
      </c>
      <c r="D165" s="7" t="s">
        <v>6</v>
      </c>
      <c r="E165" s="7" t="s">
        <v>312</v>
      </c>
      <c r="F165" s="1">
        <f>44.1+23.1</f>
        <v>67.2</v>
      </c>
    </row>
    <row r="166">
      <c r="A166" s="23" t="s">
        <v>35</v>
      </c>
      <c r="B166" s="23" t="s">
        <v>399</v>
      </c>
      <c r="C166" s="7">
        <v>2016.0</v>
      </c>
      <c r="D166" s="7" t="s">
        <v>6</v>
      </c>
      <c r="E166" s="7" t="s">
        <v>312</v>
      </c>
      <c r="F166" s="1">
        <f>49.4+23.3</f>
        <v>72.7</v>
      </c>
    </row>
    <row r="167">
      <c r="A167" s="49" t="s">
        <v>3</v>
      </c>
      <c r="B167" s="23" t="s">
        <v>400</v>
      </c>
      <c r="C167" s="7">
        <v>2017.0</v>
      </c>
      <c r="D167" s="7" t="s">
        <v>6</v>
      </c>
      <c r="E167" s="7" t="s">
        <v>312</v>
      </c>
      <c r="F167" s="1">
        <f>39.9+24.2</f>
        <v>64.1</v>
      </c>
    </row>
    <row r="168">
      <c r="A168" s="49" t="s">
        <v>4</v>
      </c>
      <c r="B168" s="23" t="s">
        <v>378</v>
      </c>
      <c r="C168" s="7">
        <v>2017.0</v>
      </c>
      <c r="D168" s="7" t="s">
        <v>6</v>
      </c>
      <c r="E168" s="7" t="s">
        <v>312</v>
      </c>
      <c r="F168" s="1">
        <f>41.7+24.4</f>
        <v>66.1</v>
      </c>
    </row>
    <row r="169">
      <c r="A169" s="23" t="s">
        <v>5</v>
      </c>
      <c r="B169" s="23" t="s">
        <v>384</v>
      </c>
      <c r="C169" s="7">
        <v>2017.0</v>
      </c>
      <c r="D169" s="7" t="s">
        <v>6</v>
      </c>
      <c r="E169" s="7" t="s">
        <v>312</v>
      </c>
      <c r="F169" s="1">
        <f>39.6+28.7</f>
        <v>68.3</v>
      </c>
    </row>
    <row r="170">
      <c r="A170" s="23" t="s">
        <v>6</v>
      </c>
      <c r="B170" s="23" t="s">
        <v>394</v>
      </c>
      <c r="C170" s="7">
        <v>2017.0</v>
      </c>
      <c r="D170" s="7" t="s">
        <v>6</v>
      </c>
      <c r="E170" s="7" t="s">
        <v>312</v>
      </c>
      <c r="F170" s="1">
        <f>46.5+24.4</f>
        <v>70.9</v>
      </c>
    </row>
    <row r="171">
      <c r="A171" s="23" t="s">
        <v>7</v>
      </c>
      <c r="B171" s="23" t="s">
        <v>385</v>
      </c>
      <c r="C171" s="7">
        <v>2017.0</v>
      </c>
      <c r="D171" s="7" t="s">
        <v>6</v>
      </c>
      <c r="E171" s="7" t="s">
        <v>312</v>
      </c>
      <c r="F171" s="1">
        <f>39.4+23.2</f>
        <v>62.6</v>
      </c>
    </row>
    <row r="172">
      <c r="A172" s="23" t="s">
        <v>8</v>
      </c>
      <c r="B172" s="23" t="s">
        <v>405</v>
      </c>
      <c r="C172" s="7">
        <v>2017.0</v>
      </c>
      <c r="D172" s="7" t="s">
        <v>6</v>
      </c>
      <c r="E172" s="7" t="s">
        <v>312</v>
      </c>
      <c r="F172" s="1">
        <f>46.6+20.7</f>
        <v>67.3</v>
      </c>
    </row>
    <row r="173">
      <c r="A173" s="23" t="s">
        <v>9</v>
      </c>
      <c r="B173" s="23" t="s">
        <v>397</v>
      </c>
      <c r="C173" s="7">
        <v>2017.0</v>
      </c>
      <c r="D173" s="7" t="s">
        <v>6</v>
      </c>
      <c r="E173" s="7" t="s">
        <v>312</v>
      </c>
      <c r="F173" s="1">
        <f>43.1+26.3</f>
        <v>69.4</v>
      </c>
    </row>
    <row r="174">
      <c r="A174" s="23" t="s">
        <v>10</v>
      </c>
      <c r="B174" s="23" t="s">
        <v>388</v>
      </c>
      <c r="C174" s="7">
        <v>2017.0</v>
      </c>
      <c r="D174" s="7" t="s">
        <v>6</v>
      </c>
      <c r="E174" s="7" t="s">
        <v>312</v>
      </c>
      <c r="F174" s="1">
        <f>46.2+18.4</f>
        <v>64.6</v>
      </c>
    </row>
    <row r="175">
      <c r="A175" s="23" t="s">
        <v>11</v>
      </c>
      <c r="B175" s="23" t="s">
        <v>402</v>
      </c>
      <c r="C175" s="7">
        <v>2017.0</v>
      </c>
      <c r="D175" s="7" t="s">
        <v>6</v>
      </c>
      <c r="E175" s="7" t="s">
        <v>312</v>
      </c>
      <c r="F175" s="1">
        <f>45.7+25.8</f>
        <v>71.5</v>
      </c>
    </row>
    <row r="176">
      <c r="A176" s="23" t="s">
        <v>12</v>
      </c>
      <c r="B176" s="23" t="s">
        <v>401</v>
      </c>
      <c r="C176" s="7">
        <v>2017.0</v>
      </c>
      <c r="D176" s="7" t="s">
        <v>6</v>
      </c>
      <c r="E176" s="7" t="s">
        <v>312</v>
      </c>
      <c r="F176" s="1">
        <f>29.7+36.6</f>
        <v>66.3</v>
      </c>
    </row>
    <row r="177">
      <c r="A177" s="23" t="s">
        <v>13</v>
      </c>
      <c r="B177" s="23" t="s">
        <v>403</v>
      </c>
      <c r="C177" s="7">
        <v>2017.0</v>
      </c>
      <c r="D177" s="7" t="s">
        <v>6</v>
      </c>
      <c r="E177" s="7" t="s">
        <v>312</v>
      </c>
      <c r="F177" s="1">
        <f>42.8+26.4</f>
        <v>69.2</v>
      </c>
    </row>
    <row r="178">
      <c r="A178" s="23" t="s">
        <v>14</v>
      </c>
      <c r="B178" s="23" t="s">
        <v>395</v>
      </c>
      <c r="C178" s="7">
        <v>2017.0</v>
      </c>
      <c r="D178" s="7" t="s">
        <v>6</v>
      </c>
      <c r="E178" s="7" t="s">
        <v>312</v>
      </c>
      <c r="F178" s="1">
        <f>44.8+25.7</f>
        <v>70.5</v>
      </c>
    </row>
    <row r="179">
      <c r="A179" s="23" t="s">
        <v>15</v>
      </c>
      <c r="B179" s="23" t="s">
        <v>377</v>
      </c>
      <c r="C179" s="7">
        <v>2017.0</v>
      </c>
      <c r="D179" s="7" t="s">
        <v>6</v>
      </c>
      <c r="E179" s="7" t="s">
        <v>312</v>
      </c>
      <c r="F179" s="1">
        <f>39.4+20.1</f>
        <v>59.5</v>
      </c>
    </row>
    <row r="180">
      <c r="A180" s="23" t="s">
        <v>16</v>
      </c>
      <c r="B180" s="23" t="s">
        <v>382</v>
      </c>
      <c r="C180" s="7">
        <v>2017.0</v>
      </c>
      <c r="D180" s="7" t="s">
        <v>6</v>
      </c>
      <c r="E180" s="7" t="s">
        <v>312</v>
      </c>
      <c r="F180" s="1">
        <f>22.2+36</f>
        <v>58.2</v>
      </c>
    </row>
    <row r="181">
      <c r="A181" s="23" t="s">
        <v>17</v>
      </c>
      <c r="B181" s="23" t="s">
        <v>404</v>
      </c>
      <c r="C181" s="7">
        <v>2017.0</v>
      </c>
      <c r="D181" s="7" t="s">
        <v>6</v>
      </c>
      <c r="E181" s="7" t="s">
        <v>312</v>
      </c>
      <c r="F181" s="1">
        <f>44.8+25.9</f>
        <v>70.7</v>
      </c>
    </row>
    <row r="182">
      <c r="A182" s="23" t="s">
        <v>18</v>
      </c>
      <c r="B182" s="23" t="s">
        <v>383</v>
      </c>
      <c r="C182" s="7">
        <v>2017.0</v>
      </c>
      <c r="D182" s="7" t="s">
        <v>6</v>
      </c>
      <c r="E182" s="7" t="s">
        <v>312</v>
      </c>
      <c r="F182" s="1">
        <f>32.2+30.5</f>
        <v>62.7</v>
      </c>
    </row>
    <row r="183">
      <c r="A183" s="23" t="s">
        <v>19</v>
      </c>
      <c r="B183" s="23" t="s">
        <v>380</v>
      </c>
      <c r="C183" s="7">
        <v>2017.0</v>
      </c>
      <c r="D183" s="7" t="s">
        <v>6</v>
      </c>
      <c r="E183" s="7" t="s">
        <v>312</v>
      </c>
      <c r="F183" s="1">
        <f>48.8+24.5</f>
        <v>73.3</v>
      </c>
    </row>
    <row r="184">
      <c r="A184" s="23" t="s">
        <v>20</v>
      </c>
      <c r="B184" s="23" t="s">
        <v>387</v>
      </c>
      <c r="C184" s="7">
        <v>2017.0</v>
      </c>
      <c r="D184" s="7" t="s">
        <v>6</v>
      </c>
      <c r="E184" s="7" t="s">
        <v>312</v>
      </c>
      <c r="F184" s="1">
        <f>32.8+28.7</f>
        <v>61.5</v>
      </c>
    </row>
    <row r="185">
      <c r="A185" s="23" t="s">
        <v>21</v>
      </c>
      <c r="B185" s="23" t="s">
        <v>393</v>
      </c>
      <c r="C185" s="7">
        <v>2017.0</v>
      </c>
      <c r="D185" s="7" t="s">
        <v>6</v>
      </c>
      <c r="E185" s="7" t="s">
        <v>312</v>
      </c>
      <c r="F185" s="1">
        <f>47.4+22.6</f>
        <v>70</v>
      </c>
    </row>
    <row r="186">
      <c r="A186" s="23" t="s">
        <v>22</v>
      </c>
      <c r="B186" s="23" t="s">
        <v>408</v>
      </c>
      <c r="C186" s="7">
        <v>2017.0</v>
      </c>
      <c r="D186" s="7" t="s">
        <v>6</v>
      </c>
      <c r="E186" s="7" t="s">
        <v>312</v>
      </c>
      <c r="F186" s="1">
        <f>42.8+27.1</f>
        <v>69.9</v>
      </c>
    </row>
    <row r="187">
      <c r="A187" s="23" t="s">
        <v>23</v>
      </c>
      <c r="B187" s="23" t="s">
        <v>379</v>
      </c>
      <c r="C187" s="7">
        <v>2017.0</v>
      </c>
      <c r="D187" s="7" t="s">
        <v>6</v>
      </c>
      <c r="E187" s="7" t="s">
        <v>312</v>
      </c>
      <c r="F187" s="1">
        <f>42+18.6</f>
        <v>60.6</v>
      </c>
    </row>
    <row r="188">
      <c r="A188" s="23" t="s">
        <v>24</v>
      </c>
      <c r="B188" s="23" t="s">
        <v>386</v>
      </c>
      <c r="C188" s="7">
        <v>2017.0</v>
      </c>
      <c r="D188" s="7" t="s">
        <v>6</v>
      </c>
      <c r="E188" s="7" t="s">
        <v>312</v>
      </c>
      <c r="F188" s="1">
        <f>39+22.9</f>
        <v>61.9</v>
      </c>
    </row>
    <row r="189">
      <c r="A189" s="23" t="s">
        <v>25</v>
      </c>
      <c r="B189" s="23" t="s">
        <v>406</v>
      </c>
      <c r="C189" s="7">
        <v>2017.0</v>
      </c>
      <c r="D189" s="7" t="s">
        <v>6</v>
      </c>
      <c r="E189" s="7" t="s">
        <v>312</v>
      </c>
      <c r="F189" s="1">
        <f>41.8+25</f>
        <v>66.8</v>
      </c>
    </row>
    <row r="190">
      <c r="A190" s="23" t="s">
        <v>26</v>
      </c>
      <c r="B190" s="23" t="s">
        <v>392</v>
      </c>
      <c r="C190" s="7">
        <v>2017.0</v>
      </c>
      <c r="D190" s="7" t="s">
        <v>6</v>
      </c>
      <c r="E190" s="7" t="s">
        <v>312</v>
      </c>
      <c r="F190" s="1">
        <f>36+25.1</f>
        <v>61.1</v>
      </c>
    </row>
    <row r="191">
      <c r="A191" s="23" t="s">
        <v>27</v>
      </c>
      <c r="B191" s="23" t="s">
        <v>389</v>
      </c>
      <c r="C191" s="7">
        <v>2017.0</v>
      </c>
      <c r="D191" s="7" t="s">
        <v>6</v>
      </c>
      <c r="E191" s="7" t="s">
        <v>312</v>
      </c>
      <c r="F191" s="1">
        <f>43.3+26.1</f>
        <v>69.4</v>
      </c>
    </row>
    <row r="192">
      <c r="A192" s="23" t="s">
        <v>28</v>
      </c>
      <c r="B192" s="23" t="s">
        <v>391</v>
      </c>
      <c r="C192" s="7">
        <v>2017.0</v>
      </c>
      <c r="D192" s="7" t="s">
        <v>6</v>
      </c>
      <c r="E192" s="7" t="s">
        <v>312</v>
      </c>
      <c r="F192" s="1">
        <f>45.7+23.9</f>
        <v>69.6</v>
      </c>
    </row>
    <row r="193">
      <c r="A193" s="23" t="s">
        <v>29</v>
      </c>
      <c r="B193" s="23" t="s">
        <v>396</v>
      </c>
      <c r="C193" s="7">
        <v>2017.0</v>
      </c>
      <c r="D193" s="7" t="s">
        <v>6</v>
      </c>
      <c r="E193" s="7" t="s">
        <v>312</v>
      </c>
      <c r="F193" s="1">
        <f>43.9+21.8</f>
        <v>65.7</v>
      </c>
    </row>
    <row r="194">
      <c r="A194" s="23" t="s">
        <v>30</v>
      </c>
      <c r="B194" s="23" t="s">
        <v>376</v>
      </c>
      <c r="C194" s="7">
        <v>2017.0</v>
      </c>
      <c r="D194" s="7" t="s">
        <v>6</v>
      </c>
      <c r="E194" s="7" t="s">
        <v>312</v>
      </c>
      <c r="F194" s="1">
        <f>41.2+20.5</f>
        <v>61.7</v>
      </c>
    </row>
    <row r="195">
      <c r="A195" s="23" t="s">
        <v>31</v>
      </c>
      <c r="B195" s="23" t="s">
        <v>407</v>
      </c>
      <c r="C195" s="7">
        <v>2017.0</v>
      </c>
      <c r="D195" s="7" t="s">
        <v>6</v>
      </c>
      <c r="E195" s="7" t="s">
        <v>312</v>
      </c>
      <c r="F195" s="1">
        <f>41.7+27.3</f>
        <v>69</v>
      </c>
    </row>
    <row r="196">
      <c r="A196" s="23" t="s">
        <v>32</v>
      </c>
      <c r="B196" s="23" t="s">
        <v>381</v>
      </c>
      <c r="C196" s="7">
        <v>2017.0</v>
      </c>
      <c r="D196" s="7" t="s">
        <v>6</v>
      </c>
      <c r="E196" s="7" t="s">
        <v>312</v>
      </c>
      <c r="F196" s="1">
        <f>38.1+26.5</f>
        <v>64.6</v>
      </c>
    </row>
    <row r="197">
      <c r="A197" s="23" t="s">
        <v>33</v>
      </c>
      <c r="B197" s="23" t="s">
        <v>390</v>
      </c>
      <c r="C197" s="7">
        <v>2017.0</v>
      </c>
      <c r="D197" s="7" t="s">
        <v>6</v>
      </c>
      <c r="E197" s="7" t="s">
        <v>312</v>
      </c>
      <c r="F197" s="1">
        <f>37.8+25</f>
        <v>62.8</v>
      </c>
    </row>
    <row r="198">
      <c r="A198" s="23" t="s">
        <v>34</v>
      </c>
      <c r="B198" s="23" t="s">
        <v>398</v>
      </c>
      <c r="C198" s="7">
        <v>2017.0</v>
      </c>
      <c r="D198" s="7" t="s">
        <v>6</v>
      </c>
      <c r="E198" s="7" t="s">
        <v>312</v>
      </c>
      <c r="F198" s="1">
        <f>42.1+24.4</f>
        <v>66.5</v>
      </c>
    </row>
    <row r="199">
      <c r="A199" s="23" t="s">
        <v>35</v>
      </c>
      <c r="B199" s="23" t="s">
        <v>399</v>
      </c>
      <c r="C199" s="7">
        <v>2017.0</v>
      </c>
      <c r="D199" s="7" t="s">
        <v>6</v>
      </c>
      <c r="E199" s="7" t="s">
        <v>312</v>
      </c>
      <c r="F199" s="1">
        <f>46.8+26.9</f>
        <v>73.7</v>
      </c>
    </row>
    <row r="200">
      <c r="A200" s="49" t="s">
        <v>3</v>
      </c>
      <c r="B200" s="23" t="s">
        <v>400</v>
      </c>
      <c r="C200" s="7">
        <v>2018.0</v>
      </c>
      <c r="D200" s="7" t="s">
        <v>6</v>
      </c>
      <c r="E200" s="7" t="s">
        <v>312</v>
      </c>
      <c r="F200" s="1">
        <f>39.4+26.7</f>
        <v>66.1</v>
      </c>
    </row>
    <row r="201">
      <c r="A201" s="49" t="s">
        <v>4</v>
      </c>
      <c r="B201" s="23" t="s">
        <v>378</v>
      </c>
      <c r="C201" s="7">
        <v>2018.0</v>
      </c>
      <c r="D201" s="7" t="s">
        <v>6</v>
      </c>
      <c r="E201" s="7" t="s">
        <v>312</v>
      </c>
      <c r="F201" s="1">
        <f>44.1+24.3</f>
        <v>68.4</v>
      </c>
    </row>
    <row r="202">
      <c r="A202" s="23" t="s">
        <v>5</v>
      </c>
      <c r="B202" s="23" t="s">
        <v>384</v>
      </c>
      <c r="C202" s="7">
        <v>2018.0</v>
      </c>
      <c r="D202" s="7" t="s">
        <v>6</v>
      </c>
      <c r="E202" s="7" t="s">
        <v>312</v>
      </c>
      <c r="F202" s="1">
        <f>40.5+28.3</f>
        <v>68.8</v>
      </c>
    </row>
    <row r="203">
      <c r="A203" s="23" t="s">
        <v>6</v>
      </c>
      <c r="B203" s="23" t="s">
        <v>394</v>
      </c>
      <c r="C203" s="7">
        <v>2018.0</v>
      </c>
      <c r="D203" s="7" t="s">
        <v>6</v>
      </c>
      <c r="E203" s="7" t="s">
        <v>312</v>
      </c>
      <c r="F203" s="1">
        <f>41.8+31.6</f>
        <v>73.4</v>
      </c>
    </row>
    <row r="204">
      <c r="A204" s="23" t="s">
        <v>7</v>
      </c>
      <c r="B204" s="23" t="s">
        <v>385</v>
      </c>
      <c r="C204" s="7">
        <v>2018.0</v>
      </c>
      <c r="D204" s="7" t="s">
        <v>6</v>
      </c>
      <c r="E204" s="7" t="s">
        <v>312</v>
      </c>
      <c r="F204" s="1">
        <f>38.7+21.7</f>
        <v>60.4</v>
      </c>
    </row>
    <row r="205">
      <c r="A205" s="23" t="s">
        <v>8</v>
      </c>
      <c r="B205" s="23" t="s">
        <v>405</v>
      </c>
      <c r="C205" s="7">
        <v>2018.0</v>
      </c>
      <c r="D205" s="7" t="s">
        <v>6</v>
      </c>
      <c r="E205" s="7" t="s">
        <v>312</v>
      </c>
      <c r="F205" s="1">
        <f>44.2+25.7</f>
        <v>69.9</v>
      </c>
    </row>
    <row r="206">
      <c r="A206" s="23" t="s">
        <v>9</v>
      </c>
      <c r="B206" s="23" t="s">
        <v>397</v>
      </c>
      <c r="C206" s="7">
        <v>2018.0</v>
      </c>
      <c r="D206" s="7" t="s">
        <v>6</v>
      </c>
      <c r="E206" s="7" t="s">
        <v>312</v>
      </c>
      <c r="F206" s="1">
        <f>43.6+25</f>
        <v>68.6</v>
      </c>
    </row>
    <row r="207">
      <c r="A207" s="23" t="s">
        <v>10</v>
      </c>
      <c r="B207" s="23" t="s">
        <v>388</v>
      </c>
      <c r="C207" s="7">
        <v>2018.0</v>
      </c>
      <c r="D207" s="7" t="s">
        <v>6</v>
      </c>
      <c r="E207" s="7" t="s">
        <v>312</v>
      </c>
      <c r="F207" s="1">
        <f>46.5+19.7</f>
        <v>66.2</v>
      </c>
    </row>
    <row r="208">
      <c r="A208" s="23" t="s">
        <v>11</v>
      </c>
      <c r="B208" s="23" t="s">
        <v>402</v>
      </c>
      <c r="C208" s="7">
        <v>2018.0</v>
      </c>
      <c r="D208" s="7" t="s">
        <v>6</v>
      </c>
      <c r="E208" s="7" t="s">
        <v>312</v>
      </c>
      <c r="F208" s="1">
        <f t="shared" ref="F208:F209" si="1">43.4+28.5</f>
        <v>71.9</v>
      </c>
    </row>
    <row r="209">
      <c r="A209" s="23" t="s">
        <v>12</v>
      </c>
      <c r="B209" s="23" t="s">
        <v>401</v>
      </c>
      <c r="C209" s="7">
        <v>2018.0</v>
      </c>
      <c r="D209" s="7" t="s">
        <v>6</v>
      </c>
      <c r="E209" s="7" t="s">
        <v>312</v>
      </c>
      <c r="F209" s="1">
        <f t="shared" si="1"/>
        <v>71.9</v>
      </c>
    </row>
    <row r="210">
      <c r="A210" s="23" t="s">
        <v>13</v>
      </c>
      <c r="B210" s="23" t="s">
        <v>403</v>
      </c>
      <c r="C210" s="7">
        <v>2018.0</v>
      </c>
      <c r="D210" s="7" t="s">
        <v>6</v>
      </c>
      <c r="E210" s="7" t="s">
        <v>312</v>
      </c>
      <c r="F210" s="1">
        <f>29.5+33.5</f>
        <v>63</v>
      </c>
    </row>
    <row r="211">
      <c r="A211" s="23" t="s">
        <v>14</v>
      </c>
      <c r="B211" s="23" t="s">
        <v>395</v>
      </c>
      <c r="C211" s="7">
        <v>2018.0</v>
      </c>
      <c r="D211" s="7" t="s">
        <v>6</v>
      </c>
      <c r="E211" s="7" t="s">
        <v>312</v>
      </c>
      <c r="F211" s="1">
        <f>46.7+25.3</f>
        <v>72</v>
      </c>
    </row>
    <row r="212">
      <c r="A212" s="23" t="s">
        <v>15</v>
      </c>
      <c r="B212" s="23" t="s">
        <v>377</v>
      </c>
      <c r="C212" s="7">
        <v>2018.0</v>
      </c>
      <c r="D212" s="7" t="s">
        <v>6</v>
      </c>
      <c r="E212" s="7" t="s">
        <v>312</v>
      </c>
      <c r="F212" s="1">
        <f>42.9+25.3</f>
        <v>68.2</v>
      </c>
    </row>
    <row r="213">
      <c r="A213" s="23" t="s">
        <v>16</v>
      </c>
      <c r="B213" s="23" t="s">
        <v>382</v>
      </c>
      <c r="C213" s="7">
        <v>2018.0</v>
      </c>
      <c r="D213" s="7" t="s">
        <v>6</v>
      </c>
      <c r="E213" s="7" t="s">
        <v>312</v>
      </c>
      <c r="F213" s="1">
        <f>39.5+21.4</f>
        <v>60.9</v>
      </c>
    </row>
    <row r="214">
      <c r="A214" s="23" t="s">
        <v>17</v>
      </c>
      <c r="B214" s="23" t="s">
        <v>404</v>
      </c>
      <c r="C214" s="7">
        <v>2018.0</v>
      </c>
      <c r="D214" s="7" t="s">
        <v>6</v>
      </c>
      <c r="E214" s="7" t="s">
        <v>312</v>
      </c>
      <c r="F214" s="1">
        <f>45.2+25.3</f>
        <v>70.5</v>
      </c>
    </row>
    <row r="215">
      <c r="A215" s="23" t="s">
        <v>18</v>
      </c>
      <c r="B215" s="23" t="s">
        <v>383</v>
      </c>
      <c r="C215" s="7">
        <v>2018.0</v>
      </c>
      <c r="D215" s="7" t="s">
        <v>6</v>
      </c>
      <c r="E215" s="7" t="s">
        <v>312</v>
      </c>
      <c r="F215" s="1">
        <f>29.2+33.2</f>
        <v>62.4</v>
      </c>
    </row>
    <row r="216">
      <c r="A216" s="23" t="s">
        <v>19</v>
      </c>
      <c r="B216" s="23" t="s">
        <v>380</v>
      </c>
      <c r="C216" s="7">
        <v>2018.0</v>
      </c>
      <c r="D216" s="7" t="s">
        <v>6</v>
      </c>
      <c r="E216" s="7" t="s">
        <v>312</v>
      </c>
      <c r="F216" s="1">
        <f>46.8+25.9</f>
        <v>72.7</v>
      </c>
    </row>
    <row r="217">
      <c r="A217" s="23" t="s">
        <v>20</v>
      </c>
      <c r="B217" s="23" t="s">
        <v>387</v>
      </c>
      <c r="C217" s="7">
        <v>2018.0</v>
      </c>
      <c r="D217" s="7" t="s">
        <v>6</v>
      </c>
      <c r="E217" s="7" t="s">
        <v>312</v>
      </c>
      <c r="F217" s="1">
        <f>35.9+25.9</f>
        <v>61.8</v>
      </c>
    </row>
    <row r="218">
      <c r="A218" s="23" t="s">
        <v>21</v>
      </c>
      <c r="B218" s="23" t="s">
        <v>393</v>
      </c>
      <c r="C218" s="7">
        <v>2018.0</v>
      </c>
      <c r="D218" s="7" t="s">
        <v>6</v>
      </c>
      <c r="E218" s="7" t="s">
        <v>312</v>
      </c>
      <c r="F218" s="1">
        <f>48.8+25.9</f>
        <v>74.7</v>
      </c>
    </row>
    <row r="219">
      <c r="A219" s="23" t="s">
        <v>22</v>
      </c>
      <c r="B219" s="23" t="s">
        <v>408</v>
      </c>
      <c r="C219" s="7">
        <v>2018.0</v>
      </c>
      <c r="D219" s="7" t="s">
        <v>6</v>
      </c>
      <c r="E219" s="7" t="s">
        <v>312</v>
      </c>
      <c r="F219" s="1">
        <f>42.1+28.5</f>
        <v>70.6</v>
      </c>
    </row>
    <row r="220">
      <c r="A220" s="23" t="s">
        <v>23</v>
      </c>
      <c r="B220" s="23" t="s">
        <v>379</v>
      </c>
      <c r="C220" s="7">
        <v>2018.0</v>
      </c>
      <c r="D220" s="7" t="s">
        <v>6</v>
      </c>
      <c r="E220" s="7" t="s">
        <v>312</v>
      </c>
      <c r="F220" s="1">
        <f>40.8+22.3</f>
        <v>63.1</v>
      </c>
    </row>
    <row r="221">
      <c r="A221" s="23" t="s">
        <v>24</v>
      </c>
      <c r="B221" s="23" t="s">
        <v>386</v>
      </c>
      <c r="C221" s="7">
        <v>2018.0</v>
      </c>
      <c r="D221" s="7" t="s">
        <v>6</v>
      </c>
      <c r="E221" s="7" t="s">
        <v>312</v>
      </c>
      <c r="F221" s="1">
        <f>35.4+24.8</f>
        <v>60.2</v>
      </c>
    </row>
    <row r="222">
      <c r="A222" s="23" t="s">
        <v>25</v>
      </c>
      <c r="B222" s="23" t="s">
        <v>406</v>
      </c>
      <c r="C222" s="7">
        <v>2018.0</v>
      </c>
      <c r="D222" s="7" t="s">
        <v>6</v>
      </c>
      <c r="E222" s="7" t="s">
        <v>312</v>
      </c>
      <c r="F222" s="1">
        <f>41.8+26.6</f>
        <v>68.4</v>
      </c>
    </row>
    <row r="223">
      <c r="A223" s="23" t="s">
        <v>26</v>
      </c>
      <c r="B223" s="23" t="s">
        <v>392</v>
      </c>
      <c r="C223" s="7">
        <v>2018.0</v>
      </c>
      <c r="D223" s="7" t="s">
        <v>6</v>
      </c>
      <c r="E223" s="7" t="s">
        <v>312</v>
      </c>
      <c r="F223" s="1">
        <f>35.3+24.4</f>
        <v>59.7</v>
      </c>
    </row>
    <row r="224">
      <c r="A224" s="23" t="s">
        <v>27</v>
      </c>
      <c r="B224" s="23" t="s">
        <v>389</v>
      </c>
      <c r="C224" s="7">
        <v>2018.0</v>
      </c>
      <c r="D224" s="7" t="s">
        <v>6</v>
      </c>
      <c r="E224" s="7" t="s">
        <v>312</v>
      </c>
      <c r="F224" s="1">
        <f>40.7+24.8</f>
        <v>65.5</v>
      </c>
    </row>
    <row r="225">
      <c r="A225" s="23" t="s">
        <v>28</v>
      </c>
      <c r="B225" s="23" t="s">
        <v>391</v>
      </c>
      <c r="C225" s="7">
        <v>2018.0</v>
      </c>
      <c r="D225" s="7" t="s">
        <v>6</v>
      </c>
      <c r="E225" s="7" t="s">
        <v>312</v>
      </c>
      <c r="F225" s="1">
        <f>44.3+25.3</f>
        <v>69.6</v>
      </c>
    </row>
    <row r="226">
      <c r="A226" s="23" t="s">
        <v>29</v>
      </c>
      <c r="B226" s="23" t="s">
        <v>396</v>
      </c>
      <c r="C226" s="7">
        <v>2018.0</v>
      </c>
      <c r="D226" s="7" t="s">
        <v>6</v>
      </c>
      <c r="E226" s="7" t="s">
        <v>312</v>
      </c>
      <c r="F226" s="1">
        <f>44.3+25.4</f>
        <v>69.7</v>
      </c>
    </row>
    <row r="227">
      <c r="A227" s="23" t="s">
        <v>30</v>
      </c>
      <c r="B227" s="23" t="s">
        <v>376</v>
      </c>
      <c r="C227" s="7">
        <v>2018.0</v>
      </c>
      <c r="D227" s="7" t="s">
        <v>6</v>
      </c>
      <c r="E227" s="7" t="s">
        <v>312</v>
      </c>
      <c r="F227" s="1">
        <f>39.9+20.6</f>
        <v>60.5</v>
      </c>
    </row>
    <row r="228">
      <c r="A228" s="23" t="s">
        <v>31</v>
      </c>
      <c r="B228" s="23" t="s">
        <v>407</v>
      </c>
      <c r="C228" s="7">
        <v>2018.0</v>
      </c>
      <c r="D228" s="7" t="s">
        <v>6</v>
      </c>
      <c r="E228" s="7" t="s">
        <v>312</v>
      </c>
      <c r="F228" s="1">
        <f>44.5+26.7</f>
        <v>71.2</v>
      </c>
    </row>
    <row r="229">
      <c r="A229" s="23" t="s">
        <v>32</v>
      </c>
      <c r="B229" s="23" t="s">
        <v>381</v>
      </c>
      <c r="C229" s="7">
        <v>2018.0</v>
      </c>
      <c r="D229" s="7" t="s">
        <v>6</v>
      </c>
      <c r="E229" s="7" t="s">
        <v>312</v>
      </c>
      <c r="F229" s="1">
        <f>36.3+31.1</f>
        <v>67.4</v>
      </c>
    </row>
    <row r="230">
      <c r="A230" s="23" t="s">
        <v>33</v>
      </c>
      <c r="B230" s="23" t="s">
        <v>390</v>
      </c>
      <c r="C230" s="7">
        <v>2018.0</v>
      </c>
      <c r="D230" s="7" t="s">
        <v>6</v>
      </c>
      <c r="E230" s="7" t="s">
        <v>312</v>
      </c>
      <c r="F230" s="1">
        <f>41+22.7</f>
        <v>63.7</v>
      </c>
    </row>
    <row r="231">
      <c r="A231" s="23" t="s">
        <v>34</v>
      </c>
      <c r="B231" s="23" t="s">
        <v>398</v>
      </c>
      <c r="C231" s="7">
        <v>2018.0</v>
      </c>
      <c r="D231" s="7" t="s">
        <v>6</v>
      </c>
      <c r="E231" s="7" t="s">
        <v>312</v>
      </c>
      <c r="F231" s="1">
        <f>46.2+21.5</f>
        <v>67.7</v>
      </c>
    </row>
    <row r="232">
      <c r="A232" s="23" t="s">
        <v>35</v>
      </c>
      <c r="B232" s="23" t="s">
        <v>399</v>
      </c>
      <c r="C232" s="7">
        <v>2018.0</v>
      </c>
      <c r="D232" s="7" t="s">
        <v>6</v>
      </c>
      <c r="E232" s="7" t="s">
        <v>312</v>
      </c>
      <c r="F232" s="1">
        <f>47.6+27</f>
        <v>74.6</v>
      </c>
    </row>
    <row r="233">
      <c r="A233" s="49" t="s">
        <v>3</v>
      </c>
      <c r="B233" s="23" t="s">
        <v>400</v>
      </c>
      <c r="C233" s="7">
        <v>2019.0</v>
      </c>
      <c r="D233" s="7" t="s">
        <v>6</v>
      </c>
      <c r="E233" s="7" t="s">
        <v>312</v>
      </c>
      <c r="F233" s="1">
        <f>39.7+25.2</f>
        <v>64.9</v>
      </c>
    </row>
    <row r="234">
      <c r="A234" s="49" t="s">
        <v>4</v>
      </c>
      <c r="B234" s="23" t="s">
        <v>378</v>
      </c>
      <c r="C234" s="7">
        <v>2019.0</v>
      </c>
      <c r="D234" s="7" t="s">
        <v>6</v>
      </c>
      <c r="E234" s="7" t="s">
        <v>312</v>
      </c>
      <c r="F234" s="1">
        <f>42.4+25.7</f>
        <v>68.1</v>
      </c>
    </row>
    <row r="235">
      <c r="A235" s="23" t="s">
        <v>5</v>
      </c>
      <c r="B235" s="23" t="s">
        <v>384</v>
      </c>
      <c r="C235" s="7">
        <v>2019.0</v>
      </c>
      <c r="D235" s="7" t="s">
        <v>6</v>
      </c>
      <c r="E235" s="7" t="s">
        <v>312</v>
      </c>
      <c r="F235" s="1">
        <f>38.3+26.4</f>
        <v>64.7</v>
      </c>
    </row>
    <row r="236">
      <c r="A236" s="23" t="s">
        <v>6</v>
      </c>
      <c r="B236" s="23" t="s">
        <v>394</v>
      </c>
      <c r="C236" s="7">
        <v>2019.0</v>
      </c>
      <c r="D236" s="7" t="s">
        <v>6</v>
      </c>
      <c r="E236" s="7" t="s">
        <v>312</v>
      </c>
      <c r="F236" s="1">
        <f>45.4+24.5</f>
        <v>69.9</v>
      </c>
    </row>
    <row r="237">
      <c r="A237" s="23" t="s">
        <v>7</v>
      </c>
      <c r="B237" s="23" t="s">
        <v>385</v>
      </c>
      <c r="C237" s="7">
        <v>2019.0</v>
      </c>
      <c r="D237" s="7" t="s">
        <v>6</v>
      </c>
      <c r="E237" s="7" t="s">
        <v>312</v>
      </c>
      <c r="F237" s="1">
        <f>43.1+18.3</f>
        <v>61.4</v>
      </c>
    </row>
    <row r="238">
      <c r="A238" s="23" t="s">
        <v>8</v>
      </c>
      <c r="B238" s="23" t="s">
        <v>405</v>
      </c>
      <c r="C238" s="7">
        <v>2019.0</v>
      </c>
      <c r="D238" s="7" t="s">
        <v>6</v>
      </c>
      <c r="E238" s="7" t="s">
        <v>312</v>
      </c>
      <c r="F238" s="1">
        <f>49+21.5</f>
        <v>70.5</v>
      </c>
    </row>
    <row r="239">
      <c r="A239" s="23" t="s">
        <v>9</v>
      </c>
      <c r="B239" s="23" t="s">
        <v>397</v>
      </c>
      <c r="C239" s="7">
        <v>2019.0</v>
      </c>
      <c r="D239" s="7" t="s">
        <v>6</v>
      </c>
      <c r="E239" s="7" t="s">
        <v>312</v>
      </c>
      <c r="F239" s="1">
        <f>45.9+22.9</f>
        <v>68.8</v>
      </c>
    </row>
    <row r="240">
      <c r="A240" s="23" t="s">
        <v>10</v>
      </c>
      <c r="B240" s="23" t="s">
        <v>388</v>
      </c>
      <c r="C240" s="7">
        <v>2019.0</v>
      </c>
      <c r="D240" s="7" t="s">
        <v>6</v>
      </c>
      <c r="E240" s="7" t="s">
        <v>312</v>
      </c>
      <c r="F240" s="1">
        <f>39.1+21.5</f>
        <v>60.6</v>
      </c>
    </row>
    <row r="241">
      <c r="A241" s="23" t="s">
        <v>11</v>
      </c>
      <c r="B241" s="23" t="s">
        <v>402</v>
      </c>
      <c r="C241" s="7">
        <v>2019.0</v>
      </c>
      <c r="D241" s="7" t="s">
        <v>6</v>
      </c>
      <c r="E241" s="7" t="s">
        <v>312</v>
      </c>
      <c r="F241" s="1">
        <f>45+27.2</f>
        <v>72.2</v>
      </c>
    </row>
    <row r="242">
      <c r="A242" s="23" t="s">
        <v>12</v>
      </c>
      <c r="B242" s="23" t="s">
        <v>401</v>
      </c>
      <c r="C242" s="7">
        <v>2019.0</v>
      </c>
      <c r="D242" s="7" t="s">
        <v>6</v>
      </c>
      <c r="E242" s="7" t="s">
        <v>312</v>
      </c>
      <c r="F242" s="1">
        <f>29.1+33</f>
        <v>62.1</v>
      </c>
    </row>
    <row r="243">
      <c r="A243" s="23" t="s">
        <v>13</v>
      </c>
      <c r="B243" s="23" t="s">
        <v>403</v>
      </c>
      <c r="C243" s="7">
        <v>2019.0</v>
      </c>
      <c r="D243" s="7" t="s">
        <v>6</v>
      </c>
      <c r="E243" s="7" t="s">
        <v>312</v>
      </c>
      <c r="F243" s="1">
        <f>44.3+25</f>
        <v>69.3</v>
      </c>
    </row>
    <row r="244">
      <c r="A244" s="23" t="s">
        <v>14</v>
      </c>
      <c r="B244" s="23" t="s">
        <v>395</v>
      </c>
      <c r="C244" s="7">
        <v>2019.0</v>
      </c>
      <c r="D244" s="7" t="s">
        <v>6</v>
      </c>
      <c r="E244" s="7" t="s">
        <v>312</v>
      </c>
      <c r="F244" s="1">
        <f>43.8+25.9</f>
        <v>69.7</v>
      </c>
    </row>
    <row r="245">
      <c r="A245" s="23" t="s">
        <v>15</v>
      </c>
      <c r="B245" s="23" t="s">
        <v>377</v>
      </c>
      <c r="C245" s="7">
        <v>2019.0</v>
      </c>
      <c r="D245" s="7" t="s">
        <v>6</v>
      </c>
      <c r="E245" s="7" t="s">
        <v>312</v>
      </c>
      <c r="F245" s="1">
        <f>19.1+34.3</f>
        <v>53.4</v>
      </c>
    </row>
    <row r="246">
      <c r="A246" s="23" t="s">
        <v>16</v>
      </c>
      <c r="B246" s="23" t="s">
        <v>382</v>
      </c>
      <c r="C246" s="7">
        <v>2019.0</v>
      </c>
      <c r="D246" s="7" t="s">
        <v>6</v>
      </c>
      <c r="E246" s="7" t="s">
        <v>312</v>
      </c>
      <c r="F246" s="1">
        <f>25.3+37.2</f>
        <v>62.5</v>
      </c>
    </row>
    <row r="247">
      <c r="A247" s="23" t="s">
        <v>17</v>
      </c>
      <c r="B247" s="23" t="s">
        <v>404</v>
      </c>
      <c r="C247" s="7">
        <v>2019.0</v>
      </c>
      <c r="D247" s="7" t="s">
        <v>6</v>
      </c>
      <c r="E247" s="7" t="s">
        <v>312</v>
      </c>
      <c r="F247" s="1">
        <f>44.4+23.6</f>
        <v>68</v>
      </c>
    </row>
    <row r="248">
      <c r="A248" s="23" t="s">
        <v>18</v>
      </c>
      <c r="B248" s="23" t="s">
        <v>383</v>
      </c>
      <c r="C248" s="7">
        <v>2019.0</v>
      </c>
      <c r="D248" s="7" t="s">
        <v>6</v>
      </c>
      <c r="E248" s="7" t="s">
        <v>312</v>
      </c>
      <c r="F248" s="1">
        <f>29.1+33.2</f>
        <v>62.3</v>
      </c>
    </row>
    <row r="249">
      <c r="A249" s="23" t="s">
        <v>19</v>
      </c>
      <c r="B249" s="23" t="s">
        <v>380</v>
      </c>
      <c r="C249" s="7">
        <v>2019.0</v>
      </c>
      <c r="D249" s="7" t="s">
        <v>6</v>
      </c>
      <c r="E249" s="7" t="s">
        <v>312</v>
      </c>
      <c r="F249" s="1">
        <f>45.3+23.7</f>
        <v>69</v>
      </c>
    </row>
    <row r="250">
      <c r="A250" s="23" t="s">
        <v>20</v>
      </c>
      <c r="B250" s="23" t="s">
        <v>387</v>
      </c>
      <c r="C250" s="7">
        <v>2019.0</v>
      </c>
      <c r="D250" s="7" t="s">
        <v>6</v>
      </c>
      <c r="E250" s="7" t="s">
        <v>312</v>
      </c>
      <c r="F250" s="1">
        <f>37.2+25.9</f>
        <v>63.1</v>
      </c>
    </row>
    <row r="251">
      <c r="A251" s="23" t="s">
        <v>21</v>
      </c>
      <c r="B251" s="23" t="s">
        <v>393</v>
      </c>
      <c r="C251" s="7">
        <v>2019.0</v>
      </c>
      <c r="D251" s="7" t="s">
        <v>6</v>
      </c>
      <c r="E251" s="7" t="s">
        <v>312</v>
      </c>
      <c r="F251" s="1">
        <f>48.9+22.6</f>
        <v>71.5</v>
      </c>
    </row>
    <row r="252">
      <c r="A252" s="23" t="s">
        <v>22</v>
      </c>
      <c r="B252" s="23" t="s">
        <v>408</v>
      </c>
      <c r="C252" s="7">
        <v>2019.0</v>
      </c>
      <c r="D252" s="7" t="s">
        <v>6</v>
      </c>
      <c r="E252" s="7" t="s">
        <v>312</v>
      </c>
      <c r="F252" s="1">
        <f>42.9+25.7</f>
        <v>68.6</v>
      </c>
    </row>
    <row r="253">
      <c r="A253" s="23" t="s">
        <v>23</v>
      </c>
      <c r="B253" s="23" t="s">
        <v>379</v>
      </c>
      <c r="C253" s="7">
        <v>2019.0</v>
      </c>
      <c r="D253" s="7" t="s">
        <v>6</v>
      </c>
      <c r="E253" s="7" t="s">
        <v>312</v>
      </c>
      <c r="F253" s="1">
        <f>39.7+19.3</f>
        <v>59</v>
      </c>
    </row>
    <row r="254">
      <c r="A254" s="23" t="s">
        <v>24</v>
      </c>
      <c r="B254" s="23" t="s">
        <v>386</v>
      </c>
      <c r="C254" s="7">
        <v>2019.0</v>
      </c>
      <c r="D254" s="7" t="s">
        <v>6</v>
      </c>
      <c r="E254" s="7" t="s">
        <v>312</v>
      </c>
      <c r="F254" s="1">
        <f>38.4+26.2</f>
        <v>64.6</v>
      </c>
    </row>
    <row r="255">
      <c r="A255" s="23" t="s">
        <v>25</v>
      </c>
      <c r="B255" s="23" t="s">
        <v>406</v>
      </c>
      <c r="C255" s="7">
        <v>2019.0</v>
      </c>
      <c r="D255" s="7" t="s">
        <v>6</v>
      </c>
      <c r="E255" s="7" t="s">
        <v>312</v>
      </c>
      <c r="F255" s="1">
        <f>42.4+24.7</f>
        <v>67.1</v>
      </c>
    </row>
    <row r="256">
      <c r="A256" s="23" t="s">
        <v>26</v>
      </c>
      <c r="B256" s="23" t="s">
        <v>392</v>
      </c>
      <c r="C256" s="7">
        <v>2019.0</v>
      </c>
      <c r="D256" s="7" t="s">
        <v>6</v>
      </c>
      <c r="E256" s="7" t="s">
        <v>312</v>
      </c>
      <c r="F256" s="1">
        <f>37.1+23.6</f>
        <v>60.7</v>
      </c>
    </row>
    <row r="257">
      <c r="A257" s="23" t="s">
        <v>27</v>
      </c>
      <c r="B257" s="23" t="s">
        <v>389</v>
      </c>
      <c r="C257" s="7">
        <v>2019.0</v>
      </c>
      <c r="D257" s="7" t="s">
        <v>6</v>
      </c>
      <c r="E257" s="7" t="s">
        <v>312</v>
      </c>
      <c r="F257" s="1">
        <f>26.4+42</f>
        <v>68.4</v>
      </c>
    </row>
    <row r="258">
      <c r="A258" s="23" t="s">
        <v>28</v>
      </c>
      <c r="B258" s="23" t="s">
        <v>391</v>
      </c>
      <c r="C258" s="7">
        <v>2019.0</v>
      </c>
      <c r="D258" s="7" t="s">
        <v>6</v>
      </c>
      <c r="E258" s="7" t="s">
        <v>312</v>
      </c>
      <c r="F258" s="1">
        <f>47.1+21.6</f>
        <v>68.7</v>
      </c>
    </row>
    <row r="259">
      <c r="A259" s="23" t="s">
        <v>29</v>
      </c>
      <c r="B259" s="23" t="s">
        <v>396</v>
      </c>
      <c r="C259" s="7">
        <v>2019.0</v>
      </c>
      <c r="D259" s="7" t="s">
        <v>6</v>
      </c>
      <c r="E259" s="7" t="s">
        <v>312</v>
      </c>
      <c r="F259" s="1">
        <f>20.3+42.9</f>
        <v>63.2</v>
      </c>
    </row>
    <row r="260">
      <c r="A260" s="23" t="s">
        <v>30</v>
      </c>
      <c r="B260" s="23" t="s">
        <v>376</v>
      </c>
      <c r="C260" s="7">
        <v>2019.0</v>
      </c>
      <c r="D260" s="7" t="s">
        <v>6</v>
      </c>
      <c r="E260" s="7" t="s">
        <v>312</v>
      </c>
      <c r="F260" s="1">
        <f>19.8+40.4</f>
        <v>60.2</v>
      </c>
    </row>
    <row r="261">
      <c r="A261" s="23" t="s">
        <v>31</v>
      </c>
      <c r="B261" s="23" t="s">
        <v>407</v>
      </c>
      <c r="C261" s="7">
        <v>2019.0</v>
      </c>
      <c r="D261" s="7" t="s">
        <v>6</v>
      </c>
      <c r="E261" s="7" t="s">
        <v>312</v>
      </c>
      <c r="F261" s="1">
        <f>42.3+24.4</f>
        <v>66.7</v>
      </c>
    </row>
    <row r="262">
      <c r="A262" s="23" t="s">
        <v>32</v>
      </c>
      <c r="B262" s="23" t="s">
        <v>381</v>
      </c>
      <c r="C262" s="7">
        <v>2019.0</v>
      </c>
      <c r="D262" s="7" t="s">
        <v>6</v>
      </c>
      <c r="E262" s="7" t="s">
        <v>312</v>
      </c>
      <c r="F262" s="1">
        <f>38.8+27.5</f>
        <v>66.3</v>
      </c>
    </row>
    <row r="263">
      <c r="A263" s="23" t="s">
        <v>33</v>
      </c>
      <c r="B263" s="23" t="s">
        <v>390</v>
      </c>
      <c r="C263" s="7">
        <v>2019.0</v>
      </c>
      <c r="D263" s="7" t="s">
        <v>6</v>
      </c>
      <c r="E263" s="7" t="s">
        <v>312</v>
      </c>
      <c r="F263" s="1">
        <f>22.7+40.4</f>
        <v>63.1</v>
      </c>
    </row>
    <row r="264">
      <c r="A264" s="23" t="s">
        <v>34</v>
      </c>
      <c r="B264" s="23" t="s">
        <v>398</v>
      </c>
      <c r="C264" s="7">
        <v>2019.0</v>
      </c>
      <c r="D264" s="7" t="s">
        <v>6</v>
      </c>
      <c r="E264" s="7" t="s">
        <v>312</v>
      </c>
      <c r="F264" s="1">
        <f>44.9+21.7</f>
        <v>66.6</v>
      </c>
    </row>
    <row r="265">
      <c r="A265" s="23" t="s">
        <v>35</v>
      </c>
      <c r="B265" s="23" t="s">
        <v>399</v>
      </c>
      <c r="C265" s="7">
        <v>2019.0</v>
      </c>
      <c r="D265" s="7" t="s">
        <v>6</v>
      </c>
      <c r="E265" s="7" t="s">
        <v>312</v>
      </c>
      <c r="F265" s="1">
        <f>49.1+23.4</f>
        <v>72.5</v>
      </c>
    </row>
    <row r="266">
      <c r="A266" s="49" t="s">
        <v>3</v>
      </c>
      <c r="B266" s="23" t="s">
        <v>400</v>
      </c>
      <c r="C266" s="7">
        <v>2020.0</v>
      </c>
      <c r="D266" s="7" t="s">
        <v>6</v>
      </c>
      <c r="E266" s="7" t="s">
        <v>312</v>
      </c>
      <c r="F266" s="1">
        <f>35.9+28.1</f>
        <v>64</v>
      </c>
    </row>
    <row r="267">
      <c r="A267" s="49" t="s">
        <v>4</v>
      </c>
      <c r="B267" s="23" t="s">
        <v>378</v>
      </c>
      <c r="C267" s="7">
        <v>2020.0</v>
      </c>
      <c r="D267" s="7" t="s">
        <v>6</v>
      </c>
      <c r="E267" s="7" t="s">
        <v>312</v>
      </c>
      <c r="F267" s="1">
        <f>27.4+40.4</f>
        <v>67.8</v>
      </c>
    </row>
    <row r="268">
      <c r="A268" s="23" t="s">
        <v>5</v>
      </c>
      <c r="B268" s="23" t="s">
        <v>384</v>
      </c>
      <c r="C268" s="7">
        <v>2020.0</v>
      </c>
      <c r="D268" s="7" t="s">
        <v>6</v>
      </c>
      <c r="E268" s="7" t="s">
        <v>312</v>
      </c>
      <c r="F268" s="1">
        <f>31.9+37.3</f>
        <v>69.2</v>
      </c>
    </row>
    <row r="269">
      <c r="A269" s="23" t="s">
        <v>6</v>
      </c>
      <c r="B269" s="23" t="s">
        <v>394</v>
      </c>
      <c r="C269" s="7">
        <v>2020.0</v>
      </c>
      <c r="D269" s="7" t="s">
        <v>6</v>
      </c>
      <c r="E269" s="7" t="s">
        <v>312</v>
      </c>
      <c r="F269" s="1">
        <f>45+25</f>
        <v>70</v>
      </c>
    </row>
    <row r="270">
      <c r="A270" s="23" t="s">
        <v>7</v>
      </c>
      <c r="B270" s="23" t="s">
        <v>385</v>
      </c>
      <c r="C270" s="7">
        <v>2020.0</v>
      </c>
      <c r="D270" s="7" t="s">
        <v>6</v>
      </c>
      <c r="E270" s="7" t="s">
        <v>312</v>
      </c>
      <c r="F270" s="1">
        <f>40.4+24.7</f>
        <v>65.1</v>
      </c>
    </row>
    <row r="271">
      <c r="A271" s="23" t="s">
        <v>8</v>
      </c>
      <c r="B271" s="23" t="s">
        <v>405</v>
      </c>
      <c r="C271" s="7">
        <v>2020.0</v>
      </c>
      <c r="D271" s="7" t="s">
        <v>6</v>
      </c>
      <c r="E271" s="7" t="s">
        <v>312</v>
      </c>
      <c r="F271" s="1">
        <f>42.2+28.4</f>
        <v>70.6</v>
      </c>
    </row>
    <row r="272">
      <c r="A272" s="23" t="s">
        <v>9</v>
      </c>
      <c r="B272" s="23" t="s">
        <v>397</v>
      </c>
      <c r="C272" s="7">
        <v>2020.0</v>
      </c>
      <c r="D272" s="7" t="s">
        <v>6</v>
      </c>
      <c r="E272" s="7" t="s">
        <v>312</v>
      </c>
      <c r="F272" s="1">
        <f>46.5+24.8</f>
        <v>71.3</v>
      </c>
    </row>
    <row r="273">
      <c r="A273" s="23" t="s">
        <v>10</v>
      </c>
      <c r="B273" s="23" t="s">
        <v>388</v>
      </c>
      <c r="C273" s="7">
        <v>2020.0</v>
      </c>
      <c r="D273" s="7" t="s">
        <v>6</v>
      </c>
      <c r="E273" s="7" t="s">
        <v>312</v>
      </c>
      <c r="F273" s="1">
        <f>39.8+22.2</f>
        <v>62</v>
      </c>
    </row>
    <row r="274">
      <c r="A274" s="23" t="s">
        <v>11</v>
      </c>
      <c r="B274" s="23" t="s">
        <v>402</v>
      </c>
      <c r="C274" s="7">
        <v>2020.0</v>
      </c>
      <c r="D274" s="7" t="s">
        <v>6</v>
      </c>
      <c r="E274" s="7" t="s">
        <v>312</v>
      </c>
      <c r="F274" s="1">
        <f>37+33.3</f>
        <v>70.3</v>
      </c>
    </row>
    <row r="275">
      <c r="A275" s="23" t="s">
        <v>12</v>
      </c>
      <c r="B275" s="23" t="s">
        <v>401</v>
      </c>
      <c r="C275" s="7">
        <v>2020.0</v>
      </c>
      <c r="D275" s="7" t="s">
        <v>6</v>
      </c>
      <c r="E275" s="7" t="s">
        <v>312</v>
      </c>
      <c r="F275" s="1">
        <f>28.4+32.4</f>
        <v>60.8</v>
      </c>
    </row>
    <row r="276">
      <c r="A276" s="23" t="s">
        <v>13</v>
      </c>
      <c r="B276" s="23" t="s">
        <v>403</v>
      </c>
      <c r="C276" s="7">
        <v>2020.0</v>
      </c>
      <c r="D276" s="7" t="s">
        <v>6</v>
      </c>
      <c r="E276" s="7" t="s">
        <v>312</v>
      </c>
      <c r="F276" s="1">
        <f>40.8+27.9</f>
        <v>68.7</v>
      </c>
    </row>
    <row r="277">
      <c r="A277" s="23" t="s">
        <v>14</v>
      </c>
      <c r="B277" s="23" t="s">
        <v>395</v>
      </c>
      <c r="C277" s="7">
        <v>2020.0</v>
      </c>
      <c r="D277" s="7" t="s">
        <v>6</v>
      </c>
      <c r="E277" s="7" t="s">
        <v>312</v>
      </c>
      <c r="F277" s="1">
        <f>38.2+28.5</f>
        <v>66.7</v>
      </c>
    </row>
    <row r="278">
      <c r="A278" s="23" t="s">
        <v>15</v>
      </c>
      <c r="B278" s="23" t="s">
        <v>377</v>
      </c>
      <c r="C278" s="7">
        <v>2020.0</v>
      </c>
      <c r="D278" s="7" t="s">
        <v>6</v>
      </c>
      <c r="E278" s="7" t="s">
        <v>312</v>
      </c>
      <c r="F278" s="1">
        <f>29.7+23.4</f>
        <v>53.1</v>
      </c>
    </row>
    <row r="279">
      <c r="A279" s="23" t="s">
        <v>16</v>
      </c>
      <c r="B279" s="23" t="s">
        <v>382</v>
      </c>
      <c r="C279" s="7">
        <v>2020.0</v>
      </c>
      <c r="D279" s="7" t="s">
        <v>6</v>
      </c>
      <c r="E279" s="7" t="s">
        <v>312</v>
      </c>
      <c r="F279" s="1">
        <f>32.7+26.3</f>
        <v>59</v>
      </c>
    </row>
    <row r="280">
      <c r="A280" s="23" t="s">
        <v>17</v>
      </c>
      <c r="B280" s="23" t="s">
        <v>404</v>
      </c>
      <c r="C280" s="7">
        <v>2020.0</v>
      </c>
      <c r="D280" s="7" t="s">
        <v>6</v>
      </c>
      <c r="E280" s="7" t="s">
        <v>312</v>
      </c>
      <c r="F280" s="1">
        <f>38.4+30.7</f>
        <v>69.1</v>
      </c>
    </row>
    <row r="281">
      <c r="A281" s="23" t="s">
        <v>18</v>
      </c>
      <c r="B281" s="23" t="s">
        <v>383</v>
      </c>
      <c r="C281" s="7">
        <v>2020.0</v>
      </c>
      <c r="D281" s="7" t="s">
        <v>6</v>
      </c>
      <c r="E281" s="7" t="s">
        <v>312</v>
      </c>
      <c r="F281" s="1">
        <f>26.8+31.6</f>
        <v>58.4</v>
      </c>
    </row>
    <row r="282">
      <c r="A282" s="23" t="s">
        <v>19</v>
      </c>
      <c r="B282" s="23" t="s">
        <v>380</v>
      </c>
      <c r="C282" s="7">
        <v>2020.0</v>
      </c>
      <c r="D282" s="7" t="s">
        <v>6</v>
      </c>
      <c r="E282" s="7" t="s">
        <v>312</v>
      </c>
      <c r="F282" s="1">
        <f>44+23.8</f>
        <v>67.8</v>
      </c>
    </row>
    <row r="283">
      <c r="A283" s="23" t="s">
        <v>20</v>
      </c>
      <c r="B283" s="23" t="s">
        <v>387</v>
      </c>
      <c r="C283" s="7">
        <v>2020.0</v>
      </c>
      <c r="D283" s="7" t="s">
        <v>6</v>
      </c>
      <c r="E283" s="7" t="s">
        <v>312</v>
      </c>
      <c r="F283" s="1">
        <f>36.1+28.9</f>
        <v>65</v>
      </c>
    </row>
    <row r="284">
      <c r="A284" s="23" t="s">
        <v>21</v>
      </c>
      <c r="B284" s="23" t="s">
        <v>393</v>
      </c>
      <c r="C284" s="7">
        <v>2020.0</v>
      </c>
      <c r="D284" s="7" t="s">
        <v>6</v>
      </c>
      <c r="E284" s="7" t="s">
        <v>312</v>
      </c>
      <c r="F284" s="1">
        <f>46.2+22.1</f>
        <v>68.3</v>
      </c>
    </row>
    <row r="285">
      <c r="A285" s="23" t="s">
        <v>22</v>
      </c>
      <c r="B285" s="23" t="s">
        <v>408</v>
      </c>
      <c r="C285" s="7">
        <v>2020.0</v>
      </c>
      <c r="D285" s="7" t="s">
        <v>6</v>
      </c>
      <c r="E285" s="7" t="s">
        <v>312</v>
      </c>
      <c r="F285" s="1">
        <f>46.1+26.5</f>
        <v>72.6</v>
      </c>
    </row>
    <row r="286">
      <c r="A286" s="23" t="s">
        <v>23</v>
      </c>
      <c r="B286" s="23" t="s">
        <v>379</v>
      </c>
      <c r="C286" s="7">
        <v>2020.0</v>
      </c>
      <c r="D286" s="7" t="s">
        <v>6</v>
      </c>
      <c r="E286" s="7" t="s">
        <v>312</v>
      </c>
      <c r="F286" s="1">
        <f>36.6+21.8</f>
        <v>58.4</v>
      </c>
    </row>
    <row r="287">
      <c r="A287" s="23" t="s">
        <v>24</v>
      </c>
      <c r="B287" s="23" t="s">
        <v>386</v>
      </c>
      <c r="C287" s="7">
        <v>2020.0</v>
      </c>
      <c r="D287" s="7" t="s">
        <v>6</v>
      </c>
      <c r="E287" s="7" t="s">
        <v>312</v>
      </c>
      <c r="F287" s="1">
        <f>36.3+29.5</f>
        <v>65.8</v>
      </c>
    </row>
    <row r="288">
      <c r="A288" s="23" t="s">
        <v>25</v>
      </c>
      <c r="B288" s="23" t="s">
        <v>406</v>
      </c>
      <c r="C288" s="7">
        <v>2020.0</v>
      </c>
      <c r="D288" s="7" t="s">
        <v>6</v>
      </c>
      <c r="E288" s="7" t="s">
        <v>312</v>
      </c>
      <c r="F288" s="1">
        <f>30.8+37.1</f>
        <v>67.9</v>
      </c>
    </row>
    <row r="289">
      <c r="A289" s="23" t="s">
        <v>26</v>
      </c>
      <c r="B289" s="23" t="s">
        <v>392</v>
      </c>
      <c r="C289" s="7">
        <v>2020.0</v>
      </c>
      <c r="D289" s="7" t="s">
        <v>6</v>
      </c>
      <c r="E289" s="7" t="s">
        <v>312</v>
      </c>
      <c r="F289" s="1">
        <f>35.9+24.9</f>
        <v>60.8</v>
      </c>
    </row>
    <row r="290">
      <c r="A290" s="23" t="s">
        <v>27</v>
      </c>
      <c r="B290" s="23" t="s">
        <v>389</v>
      </c>
      <c r="C290" s="7">
        <v>2020.0</v>
      </c>
      <c r="D290" s="7" t="s">
        <v>6</v>
      </c>
      <c r="E290" s="7" t="s">
        <v>312</v>
      </c>
      <c r="F290" s="1">
        <f>37+27.7</f>
        <v>64.7</v>
      </c>
    </row>
    <row r="291">
      <c r="A291" s="23" t="s">
        <v>28</v>
      </c>
      <c r="B291" s="23" t="s">
        <v>391</v>
      </c>
      <c r="C291" s="7">
        <v>2020.0</v>
      </c>
      <c r="D291" s="7" t="s">
        <v>6</v>
      </c>
      <c r="E291" s="7" t="s">
        <v>312</v>
      </c>
      <c r="F291" s="1">
        <f>24.6+42.9</f>
        <v>67.5</v>
      </c>
    </row>
    <row r="292">
      <c r="A292" s="23" t="s">
        <v>29</v>
      </c>
      <c r="B292" s="23" t="s">
        <v>396</v>
      </c>
      <c r="C292" s="7">
        <v>2020.0</v>
      </c>
      <c r="D292" s="7" t="s">
        <v>6</v>
      </c>
      <c r="E292" s="7" t="s">
        <v>312</v>
      </c>
      <c r="F292" s="1">
        <f>42.8+29.2</f>
        <v>72</v>
      </c>
    </row>
    <row r="293">
      <c r="A293" s="23" t="s">
        <v>30</v>
      </c>
      <c r="B293" s="23" t="s">
        <v>376</v>
      </c>
      <c r="C293" s="7">
        <v>2020.0</v>
      </c>
      <c r="D293" s="7" t="s">
        <v>6</v>
      </c>
      <c r="E293" s="7" t="s">
        <v>312</v>
      </c>
      <c r="F293" s="1">
        <f>21.7+32.2</f>
        <v>53.9</v>
      </c>
    </row>
    <row r="294">
      <c r="A294" s="23" t="s">
        <v>31</v>
      </c>
      <c r="B294" s="23" t="s">
        <v>407</v>
      </c>
      <c r="C294" s="7">
        <v>2020.0</v>
      </c>
      <c r="D294" s="7" t="s">
        <v>6</v>
      </c>
      <c r="E294" s="7" t="s">
        <v>312</v>
      </c>
      <c r="F294" s="1">
        <f>28.5+36.4</f>
        <v>64.9</v>
      </c>
    </row>
    <row r="295">
      <c r="A295" s="23" t="s">
        <v>32</v>
      </c>
      <c r="B295" s="23" t="s">
        <v>381</v>
      </c>
      <c r="C295" s="7">
        <v>2020.0</v>
      </c>
      <c r="D295" s="7" t="s">
        <v>6</v>
      </c>
      <c r="E295" s="7" t="s">
        <v>312</v>
      </c>
      <c r="F295" s="1">
        <f>28+33.1</f>
        <v>61.1</v>
      </c>
    </row>
    <row r="296">
      <c r="A296" s="23" t="s">
        <v>33</v>
      </c>
      <c r="B296" s="23" t="s">
        <v>390</v>
      </c>
      <c r="C296" s="7">
        <v>2020.0</v>
      </c>
      <c r="D296" s="7" t="s">
        <v>6</v>
      </c>
      <c r="E296" s="7" t="s">
        <v>312</v>
      </c>
      <c r="F296" s="1">
        <f>34.8+24.8</f>
        <v>59.6</v>
      </c>
    </row>
    <row r="297">
      <c r="A297" s="23" t="s">
        <v>34</v>
      </c>
      <c r="B297" s="23" t="s">
        <v>398</v>
      </c>
      <c r="C297" s="7">
        <v>2020.0</v>
      </c>
      <c r="D297" s="7" t="s">
        <v>6</v>
      </c>
      <c r="E297" s="7" t="s">
        <v>312</v>
      </c>
      <c r="F297" s="1">
        <f>45.6+26.2</f>
        <v>71.8</v>
      </c>
    </row>
    <row r="298">
      <c r="A298" s="23" t="s">
        <v>35</v>
      </c>
      <c r="B298" s="23" t="s">
        <v>399</v>
      </c>
      <c r="C298" s="7">
        <v>2020.0</v>
      </c>
      <c r="D298" s="7" t="s">
        <v>6</v>
      </c>
      <c r="E298" s="7" t="s">
        <v>312</v>
      </c>
      <c r="F298" s="1">
        <f>42.3+27.2</f>
        <v>69.5</v>
      </c>
    </row>
    <row r="299">
      <c r="A299" s="49" t="s">
        <v>3</v>
      </c>
      <c r="B299" s="23" t="s">
        <v>400</v>
      </c>
      <c r="C299" s="7">
        <v>2021.0</v>
      </c>
      <c r="D299" s="7" t="s">
        <v>6</v>
      </c>
      <c r="E299" s="7" t="s">
        <v>312</v>
      </c>
      <c r="F299" s="7">
        <v>67.9</v>
      </c>
    </row>
    <row r="300">
      <c r="A300" s="162" t="s">
        <v>4</v>
      </c>
      <c r="B300" s="163" t="s">
        <v>378</v>
      </c>
      <c r="C300" s="1">
        <v>2021.0</v>
      </c>
      <c r="D300" s="2" t="s">
        <v>6</v>
      </c>
      <c r="E300" s="2" t="s">
        <v>312</v>
      </c>
      <c r="F300" s="7">
        <v>70.6</v>
      </c>
    </row>
    <row r="301">
      <c r="A301" s="162" t="s">
        <v>5</v>
      </c>
      <c r="B301" s="163" t="s">
        <v>384</v>
      </c>
      <c r="C301" s="1">
        <v>2021.0</v>
      </c>
      <c r="D301" s="2" t="s">
        <v>6</v>
      </c>
      <c r="E301" s="2" t="s">
        <v>312</v>
      </c>
      <c r="F301" s="7">
        <v>73.9</v>
      </c>
    </row>
    <row r="302">
      <c r="A302" s="162" t="s">
        <v>6</v>
      </c>
      <c r="B302" s="163" t="s">
        <v>394</v>
      </c>
      <c r="C302" s="1">
        <v>2021.0</v>
      </c>
      <c r="D302" s="2" t="s">
        <v>6</v>
      </c>
      <c r="E302" s="2" t="s">
        <v>312</v>
      </c>
      <c r="F302" s="7">
        <v>75.7</v>
      </c>
    </row>
    <row r="303">
      <c r="A303" s="162" t="s">
        <v>7</v>
      </c>
      <c r="B303" s="163" t="s">
        <v>385</v>
      </c>
      <c r="C303" s="1">
        <v>2021.0</v>
      </c>
      <c r="D303" s="2" t="s">
        <v>6</v>
      </c>
      <c r="E303" s="2" t="s">
        <v>312</v>
      </c>
      <c r="F303" s="7">
        <v>64.0</v>
      </c>
    </row>
    <row r="304">
      <c r="A304" s="162" t="s">
        <v>10</v>
      </c>
      <c r="B304" s="163" t="s">
        <v>388</v>
      </c>
      <c r="C304" s="1">
        <v>2021.0</v>
      </c>
      <c r="D304" s="2" t="s">
        <v>6</v>
      </c>
      <c r="E304" s="2" t="s">
        <v>312</v>
      </c>
      <c r="F304" s="7">
        <v>66.5</v>
      </c>
    </row>
    <row r="305">
      <c r="A305" s="162" t="s">
        <v>11</v>
      </c>
      <c r="B305" s="163" t="s">
        <v>402</v>
      </c>
      <c r="C305" s="1">
        <v>2021.0</v>
      </c>
      <c r="D305" s="2" t="s">
        <v>6</v>
      </c>
      <c r="E305" s="2" t="s">
        <v>312</v>
      </c>
      <c r="F305" s="7">
        <v>75.3</v>
      </c>
    </row>
    <row r="306">
      <c r="A306" s="162" t="s">
        <v>12</v>
      </c>
      <c r="B306" s="163" t="s">
        <v>401</v>
      </c>
      <c r="C306" s="1">
        <v>2021.0</v>
      </c>
      <c r="D306" s="2" t="s">
        <v>6</v>
      </c>
      <c r="E306" s="2" t="s">
        <v>312</v>
      </c>
      <c r="F306" s="7">
        <v>66.3</v>
      </c>
    </row>
    <row r="307">
      <c r="A307" s="162" t="s">
        <v>8</v>
      </c>
      <c r="B307" s="163" t="s">
        <v>405</v>
      </c>
      <c r="C307" s="1">
        <v>2021.0</v>
      </c>
      <c r="D307" s="2" t="s">
        <v>6</v>
      </c>
      <c r="E307" s="2" t="s">
        <v>312</v>
      </c>
      <c r="F307" s="7">
        <v>73.4</v>
      </c>
    </row>
    <row r="308">
      <c r="A308" s="162" t="s">
        <v>9</v>
      </c>
      <c r="B308" s="163" t="s">
        <v>397</v>
      </c>
      <c r="C308" s="1">
        <v>2021.0</v>
      </c>
      <c r="D308" s="2" t="s">
        <v>6</v>
      </c>
      <c r="E308" s="2" t="s">
        <v>312</v>
      </c>
      <c r="F308" s="7">
        <v>71.1</v>
      </c>
    </row>
    <row r="309">
      <c r="A309" s="162" t="s">
        <v>13</v>
      </c>
      <c r="B309" s="163" t="s">
        <v>403</v>
      </c>
      <c r="C309" s="1">
        <v>2021.0</v>
      </c>
      <c r="D309" s="2" t="s">
        <v>6</v>
      </c>
      <c r="E309" s="2" t="s">
        <v>312</v>
      </c>
      <c r="F309" s="7">
        <v>70.9</v>
      </c>
    </row>
    <row r="310">
      <c r="A310" s="162" t="s">
        <v>18</v>
      </c>
      <c r="B310" s="163" t="s">
        <v>383</v>
      </c>
      <c r="C310" s="1">
        <v>2021.0</v>
      </c>
      <c r="D310" s="2" t="s">
        <v>6</v>
      </c>
      <c r="E310" s="2" t="s">
        <v>312</v>
      </c>
      <c r="F310" s="7">
        <v>66.7</v>
      </c>
    </row>
    <row r="311">
      <c r="A311" s="162" t="s">
        <v>14</v>
      </c>
      <c r="B311" s="163" t="s">
        <v>395</v>
      </c>
      <c r="C311" s="1">
        <v>2021.0</v>
      </c>
      <c r="D311" s="2" t="s">
        <v>6</v>
      </c>
      <c r="E311" s="2" t="s">
        <v>312</v>
      </c>
      <c r="F311" s="7">
        <v>69.8</v>
      </c>
    </row>
    <row r="312">
      <c r="A312" s="162" t="s">
        <v>15</v>
      </c>
      <c r="B312" s="163" t="s">
        <v>377</v>
      </c>
      <c r="C312" s="1">
        <v>2021.0</v>
      </c>
      <c r="D312" s="2" t="s">
        <v>6</v>
      </c>
      <c r="E312" s="2" t="s">
        <v>312</v>
      </c>
      <c r="F312" s="7">
        <v>59.0</v>
      </c>
    </row>
    <row r="313">
      <c r="A313" s="162" t="s">
        <v>16</v>
      </c>
      <c r="B313" s="163" t="s">
        <v>382</v>
      </c>
      <c r="C313" s="1">
        <v>2021.0</v>
      </c>
      <c r="D313" s="2" t="s">
        <v>6</v>
      </c>
      <c r="E313" s="2" t="s">
        <v>312</v>
      </c>
      <c r="F313" s="7">
        <v>62.7</v>
      </c>
    </row>
    <row r="314">
      <c r="A314" s="162" t="s">
        <v>17</v>
      </c>
      <c r="B314" s="163" t="s">
        <v>404</v>
      </c>
      <c r="C314" s="1">
        <v>2021.0</v>
      </c>
      <c r="D314" s="2" t="s">
        <v>6</v>
      </c>
      <c r="E314" s="2" t="s">
        <v>312</v>
      </c>
      <c r="F314" s="7">
        <v>73.7</v>
      </c>
    </row>
    <row r="315">
      <c r="A315" s="162" t="s">
        <v>19</v>
      </c>
      <c r="B315" s="163" t="s">
        <v>380</v>
      </c>
      <c r="C315" s="1">
        <v>2021.0</v>
      </c>
      <c r="D315" s="2" t="s">
        <v>6</v>
      </c>
      <c r="E315" s="2" t="s">
        <v>312</v>
      </c>
      <c r="F315" s="7">
        <v>72.6</v>
      </c>
    </row>
    <row r="316">
      <c r="A316" s="162" t="s">
        <v>20</v>
      </c>
      <c r="B316" s="163" t="s">
        <v>387</v>
      </c>
      <c r="C316" s="1">
        <v>2021.0</v>
      </c>
      <c r="D316" s="2" t="s">
        <v>6</v>
      </c>
      <c r="E316" s="2" t="s">
        <v>312</v>
      </c>
      <c r="F316" s="7">
        <v>66.3</v>
      </c>
    </row>
    <row r="317">
      <c r="A317" s="162" t="s">
        <v>21</v>
      </c>
      <c r="B317" s="163" t="s">
        <v>393</v>
      </c>
      <c r="C317" s="1">
        <v>2021.0</v>
      </c>
      <c r="D317" s="2" t="s">
        <v>6</v>
      </c>
      <c r="E317" s="2" t="s">
        <v>312</v>
      </c>
      <c r="F317" s="7">
        <v>72.8</v>
      </c>
    </row>
    <row r="318">
      <c r="A318" s="162" t="s">
        <v>22</v>
      </c>
      <c r="B318" s="163" t="s">
        <v>408</v>
      </c>
      <c r="C318" s="1">
        <v>2021.0</v>
      </c>
      <c r="D318" s="2" t="s">
        <v>6</v>
      </c>
      <c r="E318" s="2" t="s">
        <v>312</v>
      </c>
      <c r="F318" s="7">
        <v>70.8</v>
      </c>
    </row>
    <row r="319">
      <c r="A319" s="162" t="s">
        <v>23</v>
      </c>
      <c r="B319" s="163" t="s">
        <v>379</v>
      </c>
      <c r="C319" s="1">
        <v>2021.0</v>
      </c>
      <c r="D319" s="2" t="s">
        <v>6</v>
      </c>
      <c r="E319" s="2" t="s">
        <v>312</v>
      </c>
      <c r="F319" s="7">
        <v>62.9</v>
      </c>
    </row>
    <row r="320">
      <c r="A320" s="162" t="s">
        <v>24</v>
      </c>
      <c r="B320" s="163" t="s">
        <v>386</v>
      </c>
      <c r="C320" s="1">
        <v>2021.0</v>
      </c>
      <c r="D320" s="2" t="s">
        <v>6</v>
      </c>
      <c r="E320" s="2" t="s">
        <v>312</v>
      </c>
      <c r="F320" s="7">
        <v>61.9</v>
      </c>
    </row>
    <row r="321">
      <c r="A321" s="162" t="s">
        <v>25</v>
      </c>
      <c r="B321" s="163" t="s">
        <v>406</v>
      </c>
      <c r="C321" s="1">
        <v>2021.0</v>
      </c>
      <c r="D321" s="2" t="s">
        <v>6</v>
      </c>
      <c r="E321" s="2" t="s">
        <v>312</v>
      </c>
      <c r="F321" s="7">
        <v>68.5</v>
      </c>
    </row>
    <row r="322">
      <c r="A322" s="162" t="s">
        <v>26</v>
      </c>
      <c r="B322" s="163" t="s">
        <v>392</v>
      </c>
      <c r="C322" s="1">
        <v>2021.0</v>
      </c>
      <c r="D322" s="2" t="s">
        <v>6</v>
      </c>
      <c r="E322" s="2" t="s">
        <v>312</v>
      </c>
      <c r="F322" s="7">
        <v>63.0</v>
      </c>
    </row>
    <row r="323">
      <c r="A323" s="162" t="s">
        <v>27</v>
      </c>
      <c r="B323" s="163" t="s">
        <v>389</v>
      </c>
      <c r="C323" s="1">
        <v>2021.0</v>
      </c>
      <c r="D323" s="2" t="s">
        <v>6</v>
      </c>
      <c r="E323" s="2" t="s">
        <v>312</v>
      </c>
      <c r="F323" s="7">
        <v>69.5</v>
      </c>
    </row>
    <row r="324">
      <c r="A324" s="162" t="s">
        <v>28</v>
      </c>
      <c r="B324" s="163" t="s">
        <v>391</v>
      </c>
      <c r="C324" s="1">
        <v>2021.0</v>
      </c>
      <c r="D324" s="2" t="s">
        <v>6</v>
      </c>
      <c r="E324" s="2" t="s">
        <v>312</v>
      </c>
      <c r="F324" s="7">
        <v>75.3</v>
      </c>
    </row>
    <row r="325">
      <c r="A325" s="162" t="s">
        <v>29</v>
      </c>
      <c r="B325" s="163" t="s">
        <v>396</v>
      </c>
      <c r="C325" s="1">
        <v>2021.0</v>
      </c>
      <c r="D325" s="2" t="s">
        <v>6</v>
      </c>
      <c r="E325" s="2" t="s">
        <v>312</v>
      </c>
      <c r="F325" s="7">
        <v>69.8</v>
      </c>
    </row>
    <row r="326">
      <c r="A326" s="162" t="s">
        <v>30</v>
      </c>
      <c r="B326" s="163" t="s">
        <v>376</v>
      </c>
      <c r="C326" s="1">
        <v>2021.0</v>
      </c>
      <c r="D326" s="2" t="s">
        <v>6</v>
      </c>
      <c r="E326" s="2" t="s">
        <v>312</v>
      </c>
      <c r="F326" s="7">
        <v>65.4</v>
      </c>
    </row>
    <row r="327">
      <c r="A327" s="162" t="s">
        <v>31</v>
      </c>
      <c r="B327" s="163" t="s">
        <v>407</v>
      </c>
      <c r="C327" s="1">
        <v>2021.0</v>
      </c>
      <c r="D327" s="2" t="s">
        <v>6</v>
      </c>
      <c r="E327" s="2" t="s">
        <v>312</v>
      </c>
      <c r="F327" s="7">
        <v>71.4</v>
      </c>
    </row>
    <row r="328">
      <c r="A328" s="162" t="s">
        <v>32</v>
      </c>
      <c r="B328" s="163" t="s">
        <v>381</v>
      </c>
      <c r="C328" s="1">
        <v>2021.0</v>
      </c>
      <c r="D328" s="2" t="s">
        <v>6</v>
      </c>
      <c r="E328" s="2" t="s">
        <v>312</v>
      </c>
      <c r="F328" s="7">
        <v>65.3</v>
      </c>
    </row>
    <row r="329">
      <c r="A329" s="162" t="s">
        <v>33</v>
      </c>
      <c r="B329" s="163" t="s">
        <v>390</v>
      </c>
      <c r="C329" s="1">
        <v>2021.0</v>
      </c>
      <c r="D329" s="2" t="s">
        <v>6</v>
      </c>
      <c r="E329" s="2" t="s">
        <v>312</v>
      </c>
      <c r="F329" s="7">
        <v>66.9</v>
      </c>
    </row>
    <row r="330">
      <c r="A330" s="162" t="s">
        <v>34</v>
      </c>
      <c r="B330" s="163" t="s">
        <v>398</v>
      </c>
      <c r="C330" s="1">
        <v>2021.0</v>
      </c>
      <c r="D330" s="2" t="s">
        <v>6</v>
      </c>
      <c r="E330" s="2" t="s">
        <v>312</v>
      </c>
      <c r="F330" s="7">
        <v>70.8</v>
      </c>
    </row>
    <row r="331">
      <c r="A331" s="162" t="s">
        <v>35</v>
      </c>
      <c r="B331" s="163" t="s">
        <v>399</v>
      </c>
      <c r="C331" s="1">
        <v>2021.0</v>
      </c>
      <c r="D331" s="2" t="s">
        <v>6</v>
      </c>
      <c r="E331" s="2" t="s">
        <v>312</v>
      </c>
      <c r="F331" s="7">
        <v>75.7</v>
      </c>
    </row>
    <row r="332">
      <c r="A332" s="49" t="s">
        <v>3</v>
      </c>
      <c r="B332" s="23" t="s">
        <v>400</v>
      </c>
      <c r="C332" s="7">
        <v>2022.0</v>
      </c>
      <c r="D332" s="7" t="s">
        <v>6</v>
      </c>
      <c r="E332" s="7" t="s">
        <v>312</v>
      </c>
      <c r="F332" s="7">
        <v>67.4</v>
      </c>
    </row>
    <row r="333">
      <c r="A333" s="162" t="s">
        <v>4</v>
      </c>
      <c r="B333" s="163" t="s">
        <v>378</v>
      </c>
      <c r="C333" s="1">
        <v>2022.0</v>
      </c>
      <c r="D333" s="2" t="s">
        <v>6</v>
      </c>
      <c r="E333" s="2" t="s">
        <v>312</v>
      </c>
      <c r="F333" s="7">
        <v>69.5</v>
      </c>
    </row>
    <row r="334">
      <c r="A334" s="2" t="s">
        <v>5</v>
      </c>
      <c r="B334" s="1" t="s">
        <v>384</v>
      </c>
      <c r="C334" s="1">
        <v>2022.0</v>
      </c>
      <c r="D334" s="2" t="s">
        <v>6</v>
      </c>
      <c r="E334" s="2" t="s">
        <v>312</v>
      </c>
      <c r="F334" s="7">
        <v>73.5</v>
      </c>
    </row>
    <row r="335">
      <c r="A335" s="2" t="s">
        <v>6</v>
      </c>
      <c r="B335" s="1" t="s">
        <v>394</v>
      </c>
      <c r="C335" s="1">
        <v>2022.0</v>
      </c>
      <c r="D335" s="2" t="s">
        <v>6</v>
      </c>
      <c r="E335" s="2" t="s">
        <v>312</v>
      </c>
      <c r="F335" s="7">
        <v>74.0</v>
      </c>
    </row>
    <row r="336">
      <c r="A336" s="2" t="s">
        <v>7</v>
      </c>
      <c r="B336" s="1" t="s">
        <v>385</v>
      </c>
      <c r="C336" s="1">
        <v>2022.0</v>
      </c>
      <c r="D336" s="2" t="s">
        <v>6</v>
      </c>
      <c r="E336" s="2" t="s">
        <v>312</v>
      </c>
      <c r="F336" s="7">
        <v>65.4</v>
      </c>
    </row>
    <row r="337">
      <c r="A337" s="2" t="s">
        <v>10</v>
      </c>
      <c r="B337" s="1" t="s">
        <v>388</v>
      </c>
      <c r="C337" s="1">
        <v>2022.0</v>
      </c>
      <c r="D337" s="2" t="s">
        <v>6</v>
      </c>
      <c r="E337" s="2" t="s">
        <v>312</v>
      </c>
      <c r="F337" s="7">
        <v>69.9</v>
      </c>
    </row>
    <row r="338">
      <c r="A338" s="2" t="s">
        <v>11</v>
      </c>
      <c r="B338" s="1" t="s">
        <v>402</v>
      </c>
      <c r="C338" s="1">
        <v>2022.0</v>
      </c>
      <c r="D338" s="2" t="s">
        <v>6</v>
      </c>
      <c r="E338" s="2" t="s">
        <v>312</v>
      </c>
      <c r="F338" s="7">
        <v>74.8</v>
      </c>
    </row>
    <row r="339">
      <c r="A339" s="2" t="s">
        <v>12</v>
      </c>
      <c r="B339" s="1" t="s">
        <v>401</v>
      </c>
      <c r="C339" s="1">
        <v>2022.0</v>
      </c>
      <c r="D339" s="2" t="s">
        <v>6</v>
      </c>
      <c r="E339" s="2" t="s">
        <v>312</v>
      </c>
      <c r="F339" s="7">
        <v>67.7</v>
      </c>
    </row>
    <row r="340">
      <c r="A340" s="2" t="s">
        <v>8</v>
      </c>
      <c r="B340" s="1" t="s">
        <v>405</v>
      </c>
      <c r="C340" s="1">
        <v>2022.0</v>
      </c>
      <c r="D340" s="2" t="s">
        <v>6</v>
      </c>
      <c r="E340" s="2" t="s">
        <v>312</v>
      </c>
      <c r="F340" s="7">
        <v>72.2</v>
      </c>
    </row>
    <row r="341">
      <c r="A341" s="2" t="s">
        <v>9</v>
      </c>
      <c r="B341" s="1" t="s">
        <v>397</v>
      </c>
      <c r="C341" s="1">
        <v>2022.0</v>
      </c>
      <c r="D341" s="2" t="s">
        <v>6</v>
      </c>
      <c r="E341" s="2" t="s">
        <v>312</v>
      </c>
      <c r="F341" s="7">
        <v>69.8</v>
      </c>
    </row>
    <row r="342">
      <c r="A342" s="2" t="s">
        <v>13</v>
      </c>
      <c r="B342" s="1" t="s">
        <v>403</v>
      </c>
      <c r="C342" s="1">
        <v>2022.0</v>
      </c>
      <c r="D342" s="2" t="s">
        <v>6</v>
      </c>
      <c r="E342" s="2" t="s">
        <v>312</v>
      </c>
      <c r="F342" s="7">
        <v>73.9</v>
      </c>
    </row>
    <row r="343">
      <c r="A343" s="2" t="s">
        <v>18</v>
      </c>
      <c r="B343" s="1" t="s">
        <v>383</v>
      </c>
      <c r="C343" s="1">
        <v>2022.0</v>
      </c>
      <c r="D343" s="2" t="s">
        <v>6</v>
      </c>
      <c r="E343" s="2" t="s">
        <v>312</v>
      </c>
      <c r="F343" s="7">
        <v>61.4</v>
      </c>
    </row>
    <row r="344">
      <c r="A344" s="2" t="s">
        <v>14</v>
      </c>
      <c r="B344" s="1" t="s">
        <v>395</v>
      </c>
      <c r="C344" s="1">
        <v>2022.0</v>
      </c>
      <c r="D344" s="2" t="s">
        <v>6</v>
      </c>
      <c r="E344" s="2" t="s">
        <v>312</v>
      </c>
      <c r="F344" s="7">
        <v>70.7</v>
      </c>
    </row>
    <row r="345">
      <c r="A345" s="2" t="s">
        <v>15</v>
      </c>
      <c r="B345" s="1" t="s">
        <v>377</v>
      </c>
      <c r="C345" s="1">
        <v>2022.0</v>
      </c>
      <c r="D345" s="2" t="s">
        <v>6</v>
      </c>
      <c r="E345" s="2" t="s">
        <v>312</v>
      </c>
      <c r="F345" s="7">
        <v>63.7</v>
      </c>
    </row>
    <row r="346">
      <c r="A346" s="2" t="s">
        <v>16</v>
      </c>
      <c r="B346" s="1" t="s">
        <v>382</v>
      </c>
      <c r="C346" s="1">
        <v>2022.0</v>
      </c>
      <c r="D346" s="2" t="s">
        <v>6</v>
      </c>
      <c r="E346" s="2" t="s">
        <v>312</v>
      </c>
      <c r="F346" s="7">
        <v>66.2</v>
      </c>
    </row>
    <row r="347">
      <c r="A347" s="2" t="s">
        <v>17</v>
      </c>
      <c r="B347" s="1" t="s">
        <v>404</v>
      </c>
      <c r="C347" s="1">
        <v>2022.0</v>
      </c>
      <c r="D347" s="2" t="s">
        <v>6</v>
      </c>
      <c r="E347" s="2" t="s">
        <v>312</v>
      </c>
      <c r="F347" s="7">
        <v>71.1</v>
      </c>
    </row>
    <row r="348">
      <c r="A348" s="2" t="s">
        <v>19</v>
      </c>
      <c r="B348" s="1" t="s">
        <v>380</v>
      </c>
      <c r="C348" s="1">
        <v>2022.0</v>
      </c>
      <c r="D348" s="2" t="s">
        <v>6</v>
      </c>
      <c r="E348" s="2" t="s">
        <v>312</v>
      </c>
      <c r="F348" s="7">
        <v>73.9</v>
      </c>
    </row>
    <row r="349">
      <c r="A349" s="2" t="s">
        <v>20</v>
      </c>
      <c r="B349" s="1" t="s">
        <v>387</v>
      </c>
      <c r="C349" s="1">
        <v>2022.0</v>
      </c>
      <c r="D349" s="2" t="s">
        <v>6</v>
      </c>
      <c r="E349" s="2" t="s">
        <v>312</v>
      </c>
      <c r="F349" s="7">
        <v>64.6</v>
      </c>
    </row>
    <row r="350">
      <c r="A350" s="2" t="s">
        <v>21</v>
      </c>
      <c r="B350" s="1" t="s">
        <v>393</v>
      </c>
      <c r="C350" s="1">
        <v>2022.0</v>
      </c>
      <c r="D350" s="2" t="s">
        <v>6</v>
      </c>
      <c r="E350" s="2" t="s">
        <v>312</v>
      </c>
      <c r="F350" s="7">
        <v>77.9</v>
      </c>
    </row>
    <row r="351">
      <c r="A351" s="2" t="s">
        <v>22</v>
      </c>
      <c r="B351" s="1" t="s">
        <v>408</v>
      </c>
      <c r="C351" s="1">
        <v>2022.0</v>
      </c>
      <c r="D351" s="2" t="s">
        <v>6</v>
      </c>
      <c r="E351" s="2" t="s">
        <v>312</v>
      </c>
      <c r="F351" s="7">
        <v>70.4</v>
      </c>
    </row>
    <row r="352">
      <c r="A352" s="2" t="s">
        <v>23</v>
      </c>
      <c r="B352" s="1" t="s">
        <v>379</v>
      </c>
      <c r="C352" s="1">
        <v>2022.0</v>
      </c>
      <c r="D352" s="2" t="s">
        <v>6</v>
      </c>
      <c r="E352" s="2" t="s">
        <v>312</v>
      </c>
      <c r="F352" s="7">
        <v>60.7</v>
      </c>
    </row>
    <row r="353">
      <c r="A353" s="2" t="s">
        <v>24</v>
      </c>
      <c r="B353" s="1" t="s">
        <v>386</v>
      </c>
      <c r="C353" s="1">
        <v>2022.0</v>
      </c>
      <c r="D353" s="2" t="s">
        <v>6</v>
      </c>
      <c r="E353" s="2" t="s">
        <v>312</v>
      </c>
      <c r="F353" s="7">
        <v>64.6</v>
      </c>
    </row>
    <row r="354">
      <c r="A354" s="2" t="s">
        <v>25</v>
      </c>
      <c r="B354" s="1" t="s">
        <v>406</v>
      </c>
      <c r="C354" s="1">
        <v>2022.0</v>
      </c>
      <c r="D354" s="2" t="s">
        <v>6</v>
      </c>
      <c r="E354" s="2" t="s">
        <v>312</v>
      </c>
      <c r="F354" s="7">
        <v>68.8</v>
      </c>
    </row>
    <row r="355">
      <c r="A355" s="2" t="s">
        <v>26</v>
      </c>
      <c r="B355" s="1" t="s">
        <v>392</v>
      </c>
      <c r="C355" s="1">
        <v>2022.0</v>
      </c>
      <c r="D355" s="2" t="s">
        <v>6</v>
      </c>
      <c r="E355" s="2" t="s">
        <v>312</v>
      </c>
      <c r="F355" s="7">
        <v>63.7</v>
      </c>
    </row>
    <row r="356">
      <c r="A356" s="2" t="s">
        <v>27</v>
      </c>
      <c r="B356" s="1" t="s">
        <v>389</v>
      </c>
      <c r="C356" s="1">
        <v>2022.0</v>
      </c>
      <c r="D356" s="2" t="s">
        <v>6</v>
      </c>
      <c r="E356" s="2" t="s">
        <v>312</v>
      </c>
      <c r="F356" s="7">
        <v>67.4</v>
      </c>
    </row>
    <row r="357">
      <c r="A357" s="2" t="s">
        <v>28</v>
      </c>
      <c r="B357" s="1" t="s">
        <v>391</v>
      </c>
      <c r="C357" s="1">
        <v>2022.0</v>
      </c>
      <c r="D357" s="2" t="s">
        <v>6</v>
      </c>
      <c r="E357" s="2" t="s">
        <v>312</v>
      </c>
      <c r="F357" s="7">
        <v>74.1</v>
      </c>
    </row>
    <row r="358">
      <c r="A358" s="2" t="s">
        <v>29</v>
      </c>
      <c r="B358" s="1" t="s">
        <v>396</v>
      </c>
      <c r="C358" s="1">
        <v>2022.0</v>
      </c>
      <c r="D358" s="2" t="s">
        <v>6</v>
      </c>
      <c r="E358" s="2" t="s">
        <v>312</v>
      </c>
      <c r="F358" s="7">
        <v>66.8</v>
      </c>
    </row>
    <row r="359">
      <c r="A359" s="2" t="s">
        <v>30</v>
      </c>
      <c r="B359" s="1" t="s">
        <v>376</v>
      </c>
      <c r="C359" s="1">
        <v>2022.0</v>
      </c>
      <c r="D359" s="2" t="s">
        <v>6</v>
      </c>
      <c r="E359" s="2" t="s">
        <v>312</v>
      </c>
      <c r="F359" s="7">
        <v>65.3</v>
      </c>
    </row>
    <row r="360">
      <c r="A360" s="2" t="s">
        <v>31</v>
      </c>
      <c r="B360" s="1" t="s">
        <v>407</v>
      </c>
      <c r="C360" s="1">
        <v>2022.0</v>
      </c>
      <c r="D360" s="2" t="s">
        <v>6</v>
      </c>
      <c r="E360" s="2" t="s">
        <v>312</v>
      </c>
      <c r="F360" s="7">
        <v>71.0</v>
      </c>
    </row>
    <row r="361">
      <c r="A361" s="2" t="s">
        <v>32</v>
      </c>
      <c r="B361" s="1" t="s">
        <v>381</v>
      </c>
      <c r="C361" s="1">
        <v>2022.0</v>
      </c>
      <c r="D361" s="2" t="s">
        <v>6</v>
      </c>
      <c r="E361" s="2" t="s">
        <v>312</v>
      </c>
      <c r="F361" s="7">
        <v>64.8</v>
      </c>
    </row>
    <row r="362">
      <c r="A362" s="2" t="s">
        <v>33</v>
      </c>
      <c r="B362" s="1" t="s">
        <v>390</v>
      </c>
      <c r="C362" s="1">
        <v>2022.0</v>
      </c>
      <c r="D362" s="2" t="s">
        <v>6</v>
      </c>
      <c r="E362" s="2" t="s">
        <v>312</v>
      </c>
      <c r="F362" s="7">
        <v>67.8</v>
      </c>
    </row>
    <row r="363">
      <c r="A363" s="2" t="s">
        <v>34</v>
      </c>
      <c r="B363" s="1" t="s">
        <v>398</v>
      </c>
      <c r="C363" s="1">
        <v>2022.0</v>
      </c>
      <c r="D363" s="2" t="s">
        <v>6</v>
      </c>
      <c r="E363" s="2" t="s">
        <v>312</v>
      </c>
      <c r="F363" s="7">
        <v>71.5</v>
      </c>
    </row>
    <row r="364">
      <c r="A364" s="2" t="s">
        <v>35</v>
      </c>
      <c r="B364" s="1" t="s">
        <v>399</v>
      </c>
      <c r="C364" s="1">
        <v>2022.0</v>
      </c>
      <c r="D364" s="2" t="s">
        <v>6</v>
      </c>
      <c r="E364" s="2" t="s">
        <v>312</v>
      </c>
      <c r="F364" s="7">
        <v>72.6</v>
      </c>
    </row>
  </sheetData>
  <autoFilter ref="$A$1:$F$366"/>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2" t="s">
        <v>3</v>
      </c>
      <c r="B2" s="1" t="s">
        <v>400</v>
      </c>
      <c r="C2" s="1">
        <v>2015.0</v>
      </c>
      <c r="D2" s="2" t="s">
        <v>6</v>
      </c>
      <c r="E2" s="2" t="s">
        <v>317</v>
      </c>
      <c r="F2" s="1">
        <v>42.6</v>
      </c>
    </row>
    <row r="3">
      <c r="A3" s="2" t="s">
        <v>3</v>
      </c>
      <c r="B3" s="1" t="s">
        <v>400</v>
      </c>
      <c r="C3" s="1">
        <v>2016.0</v>
      </c>
      <c r="D3" s="2" t="s">
        <v>6</v>
      </c>
      <c r="E3" s="2" t="s">
        <v>317</v>
      </c>
      <c r="F3" s="1">
        <v>42.6</v>
      </c>
    </row>
    <row r="4">
      <c r="A4" s="2" t="s">
        <v>3</v>
      </c>
      <c r="B4" s="1" t="s">
        <v>400</v>
      </c>
      <c r="C4" s="1">
        <v>2017.0</v>
      </c>
      <c r="D4" s="2" t="s">
        <v>6</v>
      </c>
      <c r="E4" s="2" t="s">
        <v>317</v>
      </c>
      <c r="F4" s="1">
        <v>42.6</v>
      </c>
    </row>
    <row r="5">
      <c r="A5" s="2" t="s">
        <v>3</v>
      </c>
      <c r="B5" s="1" t="s">
        <v>400</v>
      </c>
      <c r="C5" s="1">
        <v>2018.0</v>
      </c>
      <c r="D5" s="2" t="s">
        <v>6</v>
      </c>
      <c r="E5" s="2" t="s">
        <v>317</v>
      </c>
      <c r="F5" s="1">
        <v>50.8</v>
      </c>
    </row>
    <row r="6">
      <c r="A6" s="2" t="s">
        <v>3</v>
      </c>
      <c r="B6" s="1" t="s">
        <v>400</v>
      </c>
      <c r="C6" s="1">
        <v>2019.0</v>
      </c>
      <c r="D6" s="2" t="s">
        <v>6</v>
      </c>
      <c r="E6" s="2" t="s">
        <v>317</v>
      </c>
      <c r="F6" s="1">
        <v>50.8</v>
      </c>
    </row>
    <row r="7">
      <c r="A7" s="2" t="s">
        <v>3</v>
      </c>
      <c r="B7" s="1" t="s">
        <v>400</v>
      </c>
      <c r="C7" s="1">
        <v>2020.0</v>
      </c>
      <c r="D7" s="2" t="s">
        <v>6</v>
      </c>
      <c r="E7" s="2" t="s">
        <v>317</v>
      </c>
      <c r="F7" s="1">
        <v>50.8</v>
      </c>
    </row>
    <row r="8">
      <c r="A8" s="2" t="s">
        <v>3</v>
      </c>
      <c r="B8" s="1" t="s">
        <v>400</v>
      </c>
      <c r="C8" s="1">
        <v>2021.0</v>
      </c>
      <c r="D8" s="2" t="s">
        <v>6</v>
      </c>
      <c r="E8" s="2" t="s">
        <v>317</v>
      </c>
      <c r="F8" s="1">
        <v>50.0</v>
      </c>
    </row>
    <row r="9">
      <c r="A9" s="2" t="s">
        <v>3</v>
      </c>
      <c r="B9" s="1" t="s">
        <v>400</v>
      </c>
      <c r="C9" s="1">
        <v>2022.0</v>
      </c>
      <c r="D9" s="2" t="s">
        <v>6</v>
      </c>
      <c r="E9" s="2" t="s">
        <v>317</v>
      </c>
      <c r="F9" s="1">
        <v>50.0</v>
      </c>
    </row>
    <row r="10">
      <c r="A10" s="2" t="s">
        <v>4</v>
      </c>
      <c r="B10" s="1" t="s">
        <v>378</v>
      </c>
      <c r="C10" s="1">
        <v>2015.0</v>
      </c>
      <c r="D10" s="2" t="s">
        <v>6</v>
      </c>
      <c r="E10" s="2" t="s">
        <v>317</v>
      </c>
      <c r="F10" s="1">
        <v>29.6296296296296</v>
      </c>
    </row>
    <row r="11">
      <c r="A11" s="2" t="s">
        <v>4</v>
      </c>
      <c r="B11" s="1" t="s">
        <v>378</v>
      </c>
      <c r="C11" s="1">
        <v>2016.0</v>
      </c>
      <c r="D11" s="2" t="s">
        <v>6</v>
      </c>
      <c r="E11" s="2" t="s">
        <v>317</v>
      </c>
      <c r="F11" s="1">
        <v>48.1481481481481</v>
      </c>
    </row>
    <row r="12">
      <c r="A12" s="2" t="s">
        <v>4</v>
      </c>
      <c r="B12" s="1" t="s">
        <v>378</v>
      </c>
      <c r="C12" s="1">
        <v>2017.0</v>
      </c>
      <c r="D12" s="2" t="s">
        <v>6</v>
      </c>
      <c r="E12" s="2" t="s">
        <v>317</v>
      </c>
      <c r="F12" s="1">
        <v>48.1481481481481</v>
      </c>
    </row>
    <row r="13">
      <c r="A13" s="2" t="s">
        <v>4</v>
      </c>
      <c r="B13" s="1" t="s">
        <v>378</v>
      </c>
      <c r="C13" s="1">
        <v>2018.0</v>
      </c>
      <c r="D13" s="2" t="s">
        <v>6</v>
      </c>
      <c r="E13" s="2" t="s">
        <v>317</v>
      </c>
      <c r="F13" s="1">
        <v>51.851851851851805</v>
      </c>
    </row>
    <row r="14">
      <c r="A14" s="2" t="s">
        <v>4</v>
      </c>
      <c r="B14" s="1" t="s">
        <v>378</v>
      </c>
      <c r="C14" s="1">
        <v>2019.0</v>
      </c>
      <c r="D14" s="2" t="s">
        <v>6</v>
      </c>
      <c r="E14" s="2" t="s">
        <v>317</v>
      </c>
      <c r="F14" s="1">
        <v>51.851851851851805</v>
      </c>
    </row>
    <row r="15">
      <c r="A15" s="2" t="s">
        <v>4</v>
      </c>
      <c r="B15" s="1" t="s">
        <v>378</v>
      </c>
      <c r="C15" s="1">
        <v>2020.0</v>
      </c>
      <c r="D15" s="2" t="s">
        <v>6</v>
      </c>
      <c r="E15" s="2" t="s">
        <v>317</v>
      </c>
      <c r="F15" s="1">
        <v>51.851851851851805</v>
      </c>
    </row>
    <row r="16">
      <c r="A16" s="2" t="s">
        <v>4</v>
      </c>
      <c r="B16" s="1" t="s">
        <v>378</v>
      </c>
      <c r="C16" s="1">
        <v>2021.0</v>
      </c>
      <c r="D16" s="2" t="s">
        <v>6</v>
      </c>
      <c r="E16" s="2" t="s">
        <v>317</v>
      </c>
      <c r="F16" s="1">
        <v>51.851851851851805</v>
      </c>
    </row>
    <row r="17">
      <c r="A17" s="2" t="s">
        <v>4</v>
      </c>
      <c r="B17" s="1" t="s">
        <v>378</v>
      </c>
      <c r="C17" s="1">
        <v>2022.0</v>
      </c>
      <c r="D17" s="2" t="s">
        <v>6</v>
      </c>
      <c r="E17" s="2" t="s">
        <v>317</v>
      </c>
      <c r="F17" s="1">
        <v>51.851851851851805</v>
      </c>
    </row>
    <row r="18">
      <c r="A18" s="2" t="s">
        <v>5</v>
      </c>
      <c r="B18" s="1" t="s">
        <v>384</v>
      </c>
      <c r="C18" s="1">
        <v>2015.0</v>
      </c>
      <c r="D18" s="2" t="s">
        <v>6</v>
      </c>
      <c r="E18" s="2" t="s">
        <v>317</v>
      </c>
      <c r="F18" s="1">
        <v>32.0</v>
      </c>
    </row>
    <row r="19">
      <c r="A19" s="2" t="s">
        <v>5</v>
      </c>
      <c r="B19" s="1" t="s">
        <v>384</v>
      </c>
      <c r="C19" s="1">
        <v>2016.0</v>
      </c>
      <c r="D19" s="2" t="s">
        <v>6</v>
      </c>
      <c r="E19" s="2" t="s">
        <v>317</v>
      </c>
      <c r="F19" s="1">
        <v>69.2307692307692</v>
      </c>
    </row>
    <row r="20">
      <c r="A20" s="2" t="s">
        <v>5</v>
      </c>
      <c r="B20" s="1" t="s">
        <v>384</v>
      </c>
      <c r="C20" s="1">
        <v>2017.0</v>
      </c>
      <c r="D20" s="2" t="s">
        <v>6</v>
      </c>
      <c r="E20" s="2" t="s">
        <v>317</v>
      </c>
      <c r="F20" s="1">
        <v>69.2307692307692</v>
      </c>
    </row>
    <row r="21">
      <c r="A21" s="2" t="s">
        <v>5</v>
      </c>
      <c r="B21" s="1" t="s">
        <v>384</v>
      </c>
      <c r="C21" s="1">
        <v>2018.0</v>
      </c>
      <c r="D21" s="2" t="s">
        <v>6</v>
      </c>
      <c r="E21" s="2" t="s">
        <v>317</v>
      </c>
      <c r="F21" s="1">
        <v>48.0</v>
      </c>
    </row>
    <row r="22">
      <c r="A22" s="2" t="s">
        <v>5</v>
      </c>
      <c r="B22" s="1" t="s">
        <v>384</v>
      </c>
      <c r="C22" s="1">
        <v>2019.0</v>
      </c>
      <c r="D22" s="2" t="s">
        <v>6</v>
      </c>
      <c r="E22" s="2" t="s">
        <v>317</v>
      </c>
      <c r="F22" s="1">
        <v>48.0</v>
      </c>
    </row>
    <row r="23">
      <c r="A23" s="2" t="s">
        <v>5</v>
      </c>
      <c r="B23" s="1" t="s">
        <v>384</v>
      </c>
      <c r="C23" s="1">
        <v>2020.0</v>
      </c>
      <c r="D23" s="2" t="s">
        <v>6</v>
      </c>
      <c r="E23" s="2" t="s">
        <v>317</v>
      </c>
      <c r="F23" s="1">
        <v>48.0</v>
      </c>
    </row>
    <row r="24">
      <c r="A24" s="2" t="s">
        <v>5</v>
      </c>
      <c r="B24" s="1" t="s">
        <v>384</v>
      </c>
      <c r="C24" s="1">
        <v>2021.0</v>
      </c>
      <c r="D24" s="2" t="s">
        <v>6</v>
      </c>
      <c r="E24" s="2" t="s">
        <v>317</v>
      </c>
      <c r="F24" s="1">
        <v>56.00000000000001</v>
      </c>
    </row>
    <row r="25">
      <c r="A25" s="2" t="s">
        <v>5</v>
      </c>
      <c r="B25" s="1" t="s">
        <v>384</v>
      </c>
      <c r="C25" s="1">
        <v>2022.0</v>
      </c>
      <c r="D25" s="2" t="s">
        <v>6</v>
      </c>
      <c r="E25" s="2" t="s">
        <v>317</v>
      </c>
      <c r="F25" s="1">
        <v>56.00000000000001</v>
      </c>
    </row>
    <row r="26">
      <c r="A26" s="2" t="s">
        <v>6</v>
      </c>
      <c r="B26" s="1" t="s">
        <v>394</v>
      </c>
      <c r="C26" s="1">
        <v>2015.0</v>
      </c>
      <c r="D26" s="2" t="s">
        <v>6</v>
      </c>
      <c r="E26" s="2" t="s">
        <v>317</v>
      </c>
      <c r="F26" s="1">
        <v>47.6190476190476</v>
      </c>
    </row>
    <row r="27">
      <c r="A27" s="2" t="s">
        <v>6</v>
      </c>
      <c r="B27" s="1" t="s">
        <v>394</v>
      </c>
      <c r="C27" s="1">
        <v>2016.0</v>
      </c>
      <c r="D27" s="2" t="s">
        <v>6</v>
      </c>
      <c r="E27" s="2" t="s">
        <v>317</v>
      </c>
      <c r="F27" s="1">
        <v>47.6190476190476</v>
      </c>
    </row>
    <row r="28">
      <c r="A28" s="2" t="s">
        <v>6</v>
      </c>
      <c r="B28" s="1" t="s">
        <v>394</v>
      </c>
      <c r="C28" s="1">
        <v>2017.0</v>
      </c>
      <c r="D28" s="2" t="s">
        <v>6</v>
      </c>
      <c r="E28" s="2" t="s">
        <v>317</v>
      </c>
      <c r="F28" s="1">
        <v>47.6190476190476</v>
      </c>
    </row>
    <row r="29">
      <c r="A29" s="2" t="s">
        <v>6</v>
      </c>
      <c r="B29" s="1" t="s">
        <v>394</v>
      </c>
      <c r="C29" s="1">
        <v>2018.0</v>
      </c>
      <c r="D29" s="2" t="s">
        <v>6</v>
      </c>
      <c r="E29" s="2" t="s">
        <v>317</v>
      </c>
      <c r="F29" s="1">
        <v>61.9047619047619</v>
      </c>
    </row>
    <row r="30">
      <c r="A30" s="2" t="s">
        <v>6</v>
      </c>
      <c r="B30" s="1" t="s">
        <v>394</v>
      </c>
      <c r="C30" s="1">
        <v>2019.0</v>
      </c>
      <c r="D30" s="2" t="s">
        <v>6</v>
      </c>
      <c r="E30" s="2" t="s">
        <v>317</v>
      </c>
      <c r="F30" s="1">
        <v>61.9047619047619</v>
      </c>
    </row>
    <row r="31">
      <c r="A31" s="2" t="s">
        <v>6</v>
      </c>
      <c r="B31" s="1" t="s">
        <v>394</v>
      </c>
      <c r="C31" s="1">
        <v>2020.0</v>
      </c>
      <c r="D31" s="2" t="s">
        <v>6</v>
      </c>
      <c r="E31" s="2" t="s">
        <v>317</v>
      </c>
      <c r="F31" s="1">
        <v>61.9047619047619</v>
      </c>
    </row>
    <row r="32">
      <c r="A32" s="2" t="s">
        <v>6</v>
      </c>
      <c r="B32" s="1" t="s">
        <v>394</v>
      </c>
      <c r="C32" s="1">
        <v>2021.0</v>
      </c>
      <c r="D32" s="2" t="s">
        <v>6</v>
      </c>
      <c r="E32" s="2" t="s">
        <v>317</v>
      </c>
      <c r="F32" s="1">
        <v>57.142857142857096</v>
      </c>
    </row>
    <row r="33">
      <c r="A33" s="2" t="s">
        <v>6</v>
      </c>
      <c r="B33" s="1" t="s">
        <v>394</v>
      </c>
      <c r="C33" s="1">
        <v>2022.0</v>
      </c>
      <c r="D33" s="2" t="s">
        <v>6</v>
      </c>
      <c r="E33" s="2" t="s">
        <v>317</v>
      </c>
      <c r="F33" s="1">
        <v>57.142857142857096</v>
      </c>
    </row>
    <row r="34">
      <c r="A34" s="2" t="s">
        <v>7</v>
      </c>
      <c r="B34" s="1" t="s">
        <v>385</v>
      </c>
      <c r="C34" s="1">
        <v>2015.0</v>
      </c>
      <c r="D34" s="2" t="s">
        <v>6</v>
      </c>
      <c r="E34" s="2" t="s">
        <v>317</v>
      </c>
      <c r="F34" s="1">
        <v>51.4285714285714</v>
      </c>
    </row>
    <row r="35">
      <c r="A35" s="2" t="s">
        <v>7</v>
      </c>
      <c r="B35" s="1" t="s">
        <v>385</v>
      </c>
      <c r="C35" s="1">
        <v>2016.0</v>
      </c>
      <c r="D35" s="2" t="s">
        <v>6</v>
      </c>
      <c r="E35" s="2" t="s">
        <v>317</v>
      </c>
      <c r="F35" s="1">
        <v>51.4285714285714</v>
      </c>
    </row>
    <row r="36">
      <c r="A36" s="2" t="s">
        <v>7</v>
      </c>
      <c r="B36" s="1" t="s">
        <v>385</v>
      </c>
      <c r="C36" s="1">
        <v>2017.0</v>
      </c>
      <c r="D36" s="2" t="s">
        <v>6</v>
      </c>
      <c r="E36" s="2" t="s">
        <v>317</v>
      </c>
      <c r="F36" s="1">
        <v>51.4285714285714</v>
      </c>
    </row>
    <row r="37">
      <c r="A37" s="2" t="s">
        <v>7</v>
      </c>
      <c r="B37" s="1" t="s">
        <v>385</v>
      </c>
      <c r="C37" s="1">
        <v>2018.0</v>
      </c>
      <c r="D37" s="2" t="s">
        <v>6</v>
      </c>
      <c r="E37" s="2" t="s">
        <v>317</v>
      </c>
      <c r="F37" s="1">
        <v>42.8571428571429</v>
      </c>
    </row>
    <row r="38">
      <c r="A38" s="2" t="s">
        <v>7</v>
      </c>
      <c r="B38" s="1" t="s">
        <v>385</v>
      </c>
      <c r="C38" s="1">
        <v>2019.0</v>
      </c>
      <c r="D38" s="2" t="s">
        <v>6</v>
      </c>
      <c r="E38" s="2" t="s">
        <v>317</v>
      </c>
      <c r="F38" s="1">
        <v>42.8571428571429</v>
      </c>
    </row>
    <row r="39">
      <c r="A39" s="2" t="s">
        <v>7</v>
      </c>
      <c r="B39" s="1" t="s">
        <v>385</v>
      </c>
      <c r="C39" s="1">
        <v>2020.0</v>
      </c>
      <c r="D39" s="2" t="s">
        <v>6</v>
      </c>
      <c r="E39" s="2" t="s">
        <v>317</v>
      </c>
      <c r="F39" s="1">
        <v>42.8571428571429</v>
      </c>
    </row>
    <row r="40">
      <c r="A40" s="2" t="s">
        <v>7</v>
      </c>
      <c r="B40" s="1" t="s">
        <v>385</v>
      </c>
      <c r="C40" s="1">
        <v>2021.0</v>
      </c>
      <c r="D40" s="2" t="s">
        <v>6</v>
      </c>
      <c r="E40" s="2" t="s">
        <v>317</v>
      </c>
      <c r="F40" s="1">
        <v>57.142857142857096</v>
      </c>
    </row>
    <row r="41">
      <c r="A41" s="2" t="s">
        <v>7</v>
      </c>
      <c r="B41" s="1" t="s">
        <v>385</v>
      </c>
      <c r="C41" s="1">
        <v>2022.0</v>
      </c>
      <c r="D41" s="2" t="s">
        <v>6</v>
      </c>
      <c r="E41" s="2" t="s">
        <v>317</v>
      </c>
      <c r="F41" s="1">
        <v>57.142857142857096</v>
      </c>
    </row>
    <row r="42">
      <c r="A42" s="2" t="s">
        <v>8</v>
      </c>
      <c r="B42" s="1" t="s">
        <v>405</v>
      </c>
      <c r="C42" s="1">
        <v>2015.0</v>
      </c>
      <c r="D42" s="2" t="s">
        <v>6</v>
      </c>
      <c r="E42" s="2" t="s">
        <v>317</v>
      </c>
      <c r="F42" s="1">
        <v>52.0</v>
      </c>
    </row>
    <row r="43">
      <c r="A43" s="2" t="s">
        <v>8</v>
      </c>
      <c r="B43" s="1" t="s">
        <v>405</v>
      </c>
      <c r="C43" s="1">
        <v>2016.0</v>
      </c>
      <c r="D43" s="2" t="s">
        <v>6</v>
      </c>
      <c r="E43" s="2" t="s">
        <v>317</v>
      </c>
      <c r="F43" s="1">
        <v>52.0</v>
      </c>
    </row>
    <row r="44">
      <c r="A44" s="2" t="s">
        <v>8</v>
      </c>
      <c r="B44" s="1" t="s">
        <v>405</v>
      </c>
      <c r="C44" s="1">
        <v>2017.0</v>
      </c>
      <c r="D44" s="2" t="s">
        <v>6</v>
      </c>
      <c r="E44" s="2" t="s">
        <v>317</v>
      </c>
      <c r="F44" s="1">
        <v>52.0</v>
      </c>
    </row>
    <row r="45">
      <c r="A45" s="2" t="s">
        <v>8</v>
      </c>
      <c r="B45" s="1" t="s">
        <v>405</v>
      </c>
      <c r="C45" s="1">
        <v>2018.0</v>
      </c>
      <c r="D45" s="2" t="s">
        <v>6</v>
      </c>
      <c r="E45" s="2" t="s">
        <v>317</v>
      </c>
      <c r="F45" s="1">
        <v>56.00000000000001</v>
      </c>
    </row>
    <row r="46">
      <c r="A46" s="2" t="s">
        <v>8</v>
      </c>
      <c r="B46" s="1" t="s">
        <v>405</v>
      </c>
      <c r="C46" s="1">
        <v>2019.0</v>
      </c>
      <c r="D46" s="2" t="s">
        <v>6</v>
      </c>
      <c r="E46" s="2" t="s">
        <v>317</v>
      </c>
      <c r="F46" s="1">
        <v>56.00000000000001</v>
      </c>
    </row>
    <row r="47">
      <c r="A47" s="2" t="s">
        <v>8</v>
      </c>
      <c r="B47" s="1" t="s">
        <v>405</v>
      </c>
      <c r="C47" s="1">
        <v>2020.0</v>
      </c>
      <c r="D47" s="2" t="s">
        <v>6</v>
      </c>
      <c r="E47" s="2" t="s">
        <v>317</v>
      </c>
      <c r="F47" s="1">
        <v>56.00000000000001</v>
      </c>
    </row>
    <row r="48">
      <c r="A48" s="2" t="s">
        <v>8</v>
      </c>
      <c r="B48" s="1" t="s">
        <v>405</v>
      </c>
      <c r="C48" s="1">
        <v>2021.0</v>
      </c>
      <c r="D48" s="2" t="s">
        <v>6</v>
      </c>
      <c r="E48" s="2" t="s">
        <v>317</v>
      </c>
      <c r="F48" s="1">
        <v>60.0</v>
      </c>
    </row>
    <row r="49">
      <c r="A49" s="2" t="s">
        <v>8</v>
      </c>
      <c r="B49" s="1" t="s">
        <v>405</v>
      </c>
      <c r="C49" s="1">
        <v>2022.0</v>
      </c>
      <c r="D49" s="2" t="s">
        <v>6</v>
      </c>
      <c r="E49" s="2" t="s">
        <v>317</v>
      </c>
      <c r="F49" s="1">
        <v>60.0</v>
      </c>
    </row>
    <row r="50">
      <c r="A50" s="2" t="s">
        <v>9</v>
      </c>
      <c r="B50" s="1" t="s">
        <v>397</v>
      </c>
      <c r="C50" s="1">
        <v>2015.0</v>
      </c>
      <c r="D50" s="2" t="s">
        <v>6</v>
      </c>
      <c r="E50" s="2" t="s">
        <v>317</v>
      </c>
      <c r="F50" s="1">
        <v>36.0</v>
      </c>
    </row>
    <row r="51">
      <c r="A51" s="2" t="s">
        <v>9</v>
      </c>
      <c r="B51" s="1" t="s">
        <v>397</v>
      </c>
      <c r="C51" s="1">
        <v>2016.0</v>
      </c>
      <c r="D51" s="2" t="s">
        <v>6</v>
      </c>
      <c r="E51" s="2" t="s">
        <v>317</v>
      </c>
      <c r="F51" s="1">
        <v>36.0</v>
      </c>
    </row>
    <row r="52">
      <c r="A52" s="2" t="s">
        <v>9</v>
      </c>
      <c r="B52" s="1" t="s">
        <v>397</v>
      </c>
      <c r="C52" s="1">
        <v>2017.0</v>
      </c>
      <c r="D52" s="2" t="s">
        <v>6</v>
      </c>
      <c r="E52" s="2" t="s">
        <v>317</v>
      </c>
      <c r="F52" s="1">
        <v>36.0</v>
      </c>
    </row>
    <row r="53">
      <c r="A53" s="2" t="s">
        <v>9</v>
      </c>
      <c r="B53" s="1" t="s">
        <v>397</v>
      </c>
      <c r="C53" s="1">
        <v>2018.0</v>
      </c>
      <c r="D53" s="2" t="s">
        <v>6</v>
      </c>
      <c r="E53" s="2" t="s">
        <v>317</v>
      </c>
      <c r="F53" s="1">
        <v>56.00000000000001</v>
      </c>
    </row>
    <row r="54">
      <c r="A54" s="2" t="s">
        <v>9</v>
      </c>
      <c r="B54" s="1" t="s">
        <v>397</v>
      </c>
      <c r="C54" s="1">
        <v>2019.0</v>
      </c>
      <c r="D54" s="2" t="s">
        <v>6</v>
      </c>
      <c r="E54" s="2" t="s">
        <v>317</v>
      </c>
      <c r="F54" s="1">
        <v>56.00000000000001</v>
      </c>
    </row>
    <row r="55">
      <c r="A55" s="2" t="s">
        <v>9</v>
      </c>
      <c r="B55" s="1" t="s">
        <v>397</v>
      </c>
      <c r="C55" s="1">
        <v>2020.0</v>
      </c>
      <c r="D55" s="2" t="s">
        <v>6</v>
      </c>
      <c r="E55" s="2" t="s">
        <v>317</v>
      </c>
      <c r="F55" s="1">
        <v>56.00000000000001</v>
      </c>
    </row>
    <row r="56">
      <c r="A56" s="2" t="s">
        <v>9</v>
      </c>
      <c r="B56" s="1" t="s">
        <v>397</v>
      </c>
      <c r="C56" s="1">
        <v>2021.0</v>
      </c>
      <c r="D56" s="2" t="s">
        <v>6</v>
      </c>
      <c r="E56" s="2" t="s">
        <v>317</v>
      </c>
      <c r="F56" s="1">
        <v>52.0</v>
      </c>
    </row>
    <row r="57">
      <c r="A57" s="2" t="s">
        <v>9</v>
      </c>
      <c r="B57" s="1" t="s">
        <v>397</v>
      </c>
      <c r="C57" s="1">
        <v>2022.0</v>
      </c>
      <c r="D57" s="2" t="s">
        <v>6</v>
      </c>
      <c r="E57" s="2" t="s">
        <v>317</v>
      </c>
      <c r="F57" s="1">
        <v>52.0</v>
      </c>
    </row>
    <row r="58">
      <c r="A58" s="2" t="s">
        <v>10</v>
      </c>
      <c r="B58" s="1" t="s">
        <v>388</v>
      </c>
      <c r="C58" s="1">
        <v>2015.0</v>
      </c>
      <c r="D58" s="2" t="s">
        <v>6</v>
      </c>
      <c r="E58" s="2" t="s">
        <v>317</v>
      </c>
      <c r="F58" s="1">
        <v>60.0</v>
      </c>
    </row>
    <row r="59">
      <c r="A59" s="2" t="s">
        <v>10</v>
      </c>
      <c r="B59" s="1" t="s">
        <v>388</v>
      </c>
      <c r="C59" s="1">
        <v>2016.0</v>
      </c>
      <c r="D59" s="2" t="s">
        <v>6</v>
      </c>
      <c r="E59" s="2" t="s">
        <v>317</v>
      </c>
      <c r="F59" s="1">
        <v>60.0</v>
      </c>
    </row>
    <row r="60">
      <c r="A60" s="2" t="s">
        <v>10</v>
      </c>
      <c r="B60" s="1" t="s">
        <v>388</v>
      </c>
      <c r="C60" s="1">
        <v>2017.0</v>
      </c>
      <c r="D60" s="2" t="s">
        <v>6</v>
      </c>
      <c r="E60" s="2" t="s">
        <v>317</v>
      </c>
      <c r="F60" s="1">
        <v>60.0</v>
      </c>
    </row>
    <row r="61">
      <c r="A61" s="2" t="s">
        <v>10</v>
      </c>
      <c r="B61" s="1" t="s">
        <v>388</v>
      </c>
      <c r="C61" s="1">
        <v>2018.0</v>
      </c>
      <c r="D61" s="2" t="s">
        <v>6</v>
      </c>
      <c r="E61" s="2" t="s">
        <v>317</v>
      </c>
      <c r="F61" s="1">
        <v>60.0</v>
      </c>
    </row>
    <row r="62">
      <c r="A62" s="2" t="s">
        <v>10</v>
      </c>
      <c r="B62" s="1" t="s">
        <v>388</v>
      </c>
      <c r="C62" s="1">
        <v>2019.0</v>
      </c>
      <c r="D62" s="2" t="s">
        <v>6</v>
      </c>
      <c r="E62" s="2" t="s">
        <v>317</v>
      </c>
      <c r="F62" s="1">
        <v>60.0</v>
      </c>
    </row>
    <row r="63">
      <c r="A63" s="2" t="s">
        <v>10</v>
      </c>
      <c r="B63" s="1" t="s">
        <v>388</v>
      </c>
      <c r="C63" s="1">
        <v>2020.0</v>
      </c>
      <c r="D63" s="2" t="s">
        <v>6</v>
      </c>
      <c r="E63" s="2" t="s">
        <v>317</v>
      </c>
      <c r="F63" s="1">
        <v>60.0</v>
      </c>
    </row>
    <row r="64">
      <c r="A64" s="2" t="s">
        <v>10</v>
      </c>
      <c r="B64" s="1" t="s">
        <v>388</v>
      </c>
      <c r="C64" s="1">
        <v>2021.0</v>
      </c>
      <c r="D64" s="2" t="s">
        <v>6</v>
      </c>
      <c r="E64" s="2" t="s">
        <v>317</v>
      </c>
      <c r="F64" s="1">
        <v>62.5</v>
      </c>
    </row>
    <row r="65">
      <c r="A65" s="2" t="s">
        <v>10</v>
      </c>
      <c r="B65" s="1" t="s">
        <v>388</v>
      </c>
      <c r="C65" s="1">
        <v>2022.0</v>
      </c>
      <c r="D65" s="2" t="s">
        <v>6</v>
      </c>
      <c r="E65" s="2" t="s">
        <v>317</v>
      </c>
      <c r="F65" s="1">
        <v>62.5</v>
      </c>
    </row>
    <row r="66">
      <c r="A66" s="2" t="s">
        <v>11</v>
      </c>
      <c r="B66" s="1" t="s">
        <v>402</v>
      </c>
      <c r="C66" s="1">
        <v>2015.0</v>
      </c>
      <c r="D66" s="2" t="s">
        <v>6</v>
      </c>
      <c r="E66" s="2" t="s">
        <v>317</v>
      </c>
      <c r="F66" s="1">
        <v>42.4242424242424</v>
      </c>
    </row>
    <row r="67">
      <c r="A67" s="2" t="s">
        <v>11</v>
      </c>
      <c r="B67" s="1" t="s">
        <v>402</v>
      </c>
      <c r="C67" s="1">
        <v>2016.0</v>
      </c>
      <c r="D67" s="2" t="s">
        <v>6</v>
      </c>
      <c r="E67" s="2" t="s">
        <v>317</v>
      </c>
      <c r="F67" s="1">
        <v>51.5151515151515</v>
      </c>
    </row>
    <row r="68">
      <c r="A68" s="2" t="s">
        <v>11</v>
      </c>
      <c r="B68" s="1" t="s">
        <v>402</v>
      </c>
      <c r="C68" s="1">
        <v>2017.0</v>
      </c>
      <c r="D68" s="2" t="s">
        <v>6</v>
      </c>
      <c r="E68" s="2" t="s">
        <v>317</v>
      </c>
      <c r="F68" s="1">
        <v>51.5151515151515</v>
      </c>
    </row>
    <row r="69">
      <c r="A69" s="2" t="s">
        <v>11</v>
      </c>
      <c r="B69" s="1" t="s">
        <v>402</v>
      </c>
      <c r="C69" s="1">
        <v>2018.0</v>
      </c>
      <c r="D69" s="2" t="s">
        <v>6</v>
      </c>
      <c r="E69" s="2" t="s">
        <v>317</v>
      </c>
      <c r="F69" s="1">
        <v>45.454545454545496</v>
      </c>
    </row>
    <row r="70">
      <c r="A70" s="2" t="s">
        <v>11</v>
      </c>
      <c r="B70" s="1" t="s">
        <v>402</v>
      </c>
      <c r="C70" s="1">
        <v>2019.0</v>
      </c>
      <c r="D70" s="2" t="s">
        <v>6</v>
      </c>
      <c r="E70" s="2" t="s">
        <v>317</v>
      </c>
      <c r="F70" s="1">
        <v>45.454545454545496</v>
      </c>
    </row>
    <row r="71">
      <c r="A71" s="2" t="s">
        <v>11</v>
      </c>
      <c r="B71" s="1" t="s">
        <v>402</v>
      </c>
      <c r="C71" s="1">
        <v>2020.0</v>
      </c>
      <c r="D71" s="2" t="s">
        <v>6</v>
      </c>
      <c r="E71" s="2" t="s">
        <v>317</v>
      </c>
      <c r="F71" s="1">
        <v>45.454545454545496</v>
      </c>
    </row>
    <row r="72">
      <c r="A72" s="2" t="s">
        <v>11</v>
      </c>
      <c r="B72" s="1" t="s">
        <v>402</v>
      </c>
      <c r="C72" s="1">
        <v>2021.0</v>
      </c>
      <c r="D72" s="2" t="s">
        <v>6</v>
      </c>
      <c r="E72" s="2" t="s">
        <v>317</v>
      </c>
      <c r="F72" s="1">
        <v>48.4848484848485</v>
      </c>
    </row>
    <row r="73">
      <c r="A73" s="2" t="s">
        <v>11</v>
      </c>
      <c r="B73" s="1" t="s">
        <v>402</v>
      </c>
      <c r="C73" s="1">
        <v>2022.0</v>
      </c>
      <c r="D73" s="2" t="s">
        <v>6</v>
      </c>
      <c r="E73" s="2" t="s">
        <v>317</v>
      </c>
      <c r="F73" s="1">
        <v>48.4848484848485</v>
      </c>
    </row>
    <row r="74">
      <c r="A74" s="2" t="s">
        <v>12</v>
      </c>
      <c r="B74" s="1" t="s">
        <v>401</v>
      </c>
      <c r="C74" s="1">
        <v>2015.0</v>
      </c>
      <c r="D74" s="2" t="s">
        <v>6</v>
      </c>
      <c r="E74" s="2" t="s">
        <v>317</v>
      </c>
      <c r="F74" s="1">
        <v>45.454545454545496</v>
      </c>
    </row>
    <row r="75">
      <c r="A75" s="2" t="s">
        <v>12</v>
      </c>
      <c r="B75" s="1" t="s">
        <v>401</v>
      </c>
      <c r="C75" s="1">
        <v>2016.0</v>
      </c>
      <c r="D75" s="2" t="s">
        <v>6</v>
      </c>
      <c r="E75" s="2" t="s">
        <v>317</v>
      </c>
      <c r="F75" s="1">
        <v>45.454545454545496</v>
      </c>
    </row>
    <row r="76">
      <c r="A76" s="2" t="s">
        <v>12</v>
      </c>
      <c r="B76" s="1" t="s">
        <v>401</v>
      </c>
      <c r="C76" s="1">
        <v>2017.0</v>
      </c>
      <c r="D76" s="2" t="s">
        <v>6</v>
      </c>
      <c r="E76" s="2" t="s">
        <v>317</v>
      </c>
      <c r="F76" s="1">
        <v>45.454545454545496</v>
      </c>
    </row>
    <row r="77">
      <c r="A77" s="2" t="s">
        <v>12</v>
      </c>
      <c r="B77" s="1" t="s">
        <v>401</v>
      </c>
      <c r="C77" s="1">
        <v>2018.0</v>
      </c>
      <c r="D77" s="2" t="s">
        <v>6</v>
      </c>
      <c r="E77" s="2" t="s">
        <v>317</v>
      </c>
      <c r="F77" s="1">
        <v>50.0</v>
      </c>
    </row>
    <row r="78">
      <c r="A78" s="2" t="s">
        <v>12</v>
      </c>
      <c r="B78" s="1" t="s">
        <v>401</v>
      </c>
      <c r="C78" s="1">
        <v>2019.0</v>
      </c>
      <c r="D78" s="2" t="s">
        <v>6</v>
      </c>
      <c r="E78" s="2" t="s">
        <v>317</v>
      </c>
      <c r="F78" s="1">
        <v>50.0</v>
      </c>
    </row>
    <row r="79">
      <c r="A79" s="2" t="s">
        <v>12</v>
      </c>
      <c r="B79" s="1" t="s">
        <v>401</v>
      </c>
      <c r="C79" s="1">
        <v>2020.0</v>
      </c>
      <c r="D79" s="2" t="s">
        <v>6</v>
      </c>
      <c r="E79" s="2" t="s">
        <v>317</v>
      </c>
      <c r="F79" s="1">
        <v>50.0</v>
      </c>
    </row>
    <row r="80">
      <c r="A80" s="2" t="s">
        <v>12</v>
      </c>
      <c r="B80" s="1" t="s">
        <v>401</v>
      </c>
      <c r="C80" s="1">
        <v>2021.0</v>
      </c>
      <c r="D80" s="2" t="s">
        <v>6</v>
      </c>
      <c r="E80" s="2" t="s">
        <v>317</v>
      </c>
      <c r="F80" s="1">
        <v>53.030303030303</v>
      </c>
    </row>
    <row r="81">
      <c r="A81" s="2" t="s">
        <v>12</v>
      </c>
      <c r="B81" s="1" t="s">
        <v>401</v>
      </c>
      <c r="C81" s="1">
        <v>2022.0</v>
      </c>
      <c r="D81" s="2" t="s">
        <v>6</v>
      </c>
      <c r="E81" s="2" t="s">
        <v>317</v>
      </c>
      <c r="F81" s="1">
        <v>53.030303030303</v>
      </c>
    </row>
    <row r="82">
      <c r="A82" s="2" t="s">
        <v>13</v>
      </c>
      <c r="B82" s="1" t="s">
        <v>403</v>
      </c>
      <c r="C82" s="1">
        <v>2015.0</v>
      </c>
      <c r="D82" s="2" t="s">
        <v>6</v>
      </c>
      <c r="E82" s="2" t="s">
        <v>317</v>
      </c>
      <c r="F82" s="1">
        <v>17.8571428571429</v>
      </c>
    </row>
    <row r="83">
      <c r="A83" s="2" t="s">
        <v>13</v>
      </c>
      <c r="B83" s="1" t="s">
        <v>403</v>
      </c>
      <c r="C83" s="1">
        <v>2016.0</v>
      </c>
      <c r="D83" s="2" t="s">
        <v>6</v>
      </c>
      <c r="E83" s="2" t="s">
        <v>317</v>
      </c>
      <c r="F83" s="1">
        <v>44.0</v>
      </c>
    </row>
    <row r="84">
      <c r="A84" s="2" t="s">
        <v>13</v>
      </c>
      <c r="B84" s="1" t="s">
        <v>403</v>
      </c>
      <c r="C84" s="1">
        <v>2017.0</v>
      </c>
      <c r="D84" s="2" t="s">
        <v>6</v>
      </c>
      <c r="E84" s="2" t="s">
        <v>317</v>
      </c>
      <c r="F84" s="1">
        <v>44.0</v>
      </c>
    </row>
    <row r="85">
      <c r="A85" s="2" t="s">
        <v>13</v>
      </c>
      <c r="B85" s="1" t="s">
        <v>403</v>
      </c>
      <c r="C85" s="1">
        <v>2018.0</v>
      </c>
      <c r="D85" s="2" t="s">
        <v>6</v>
      </c>
      <c r="E85" s="2" t="s">
        <v>317</v>
      </c>
      <c r="F85" s="1">
        <v>40.0</v>
      </c>
    </row>
    <row r="86">
      <c r="A86" s="2" t="s">
        <v>13</v>
      </c>
      <c r="B86" s="1" t="s">
        <v>403</v>
      </c>
      <c r="C86" s="1">
        <v>2019.0</v>
      </c>
      <c r="D86" s="2" t="s">
        <v>6</v>
      </c>
      <c r="E86" s="2" t="s">
        <v>317</v>
      </c>
      <c r="F86" s="1">
        <v>40.0</v>
      </c>
    </row>
    <row r="87">
      <c r="A87" s="2" t="s">
        <v>13</v>
      </c>
      <c r="B87" s="1" t="s">
        <v>403</v>
      </c>
      <c r="C87" s="1">
        <v>2020.0</v>
      </c>
      <c r="D87" s="2" t="s">
        <v>6</v>
      </c>
      <c r="E87" s="2" t="s">
        <v>317</v>
      </c>
      <c r="F87" s="1">
        <v>40.0</v>
      </c>
    </row>
    <row r="88">
      <c r="A88" s="2" t="s">
        <v>13</v>
      </c>
      <c r="B88" s="1" t="s">
        <v>403</v>
      </c>
      <c r="C88" s="1">
        <v>2021.0</v>
      </c>
      <c r="D88" s="2" t="s">
        <v>6</v>
      </c>
      <c r="E88" s="2" t="s">
        <v>317</v>
      </c>
      <c r="F88" s="1">
        <v>48.0</v>
      </c>
    </row>
    <row r="89">
      <c r="A89" s="2" t="s">
        <v>13</v>
      </c>
      <c r="B89" s="1" t="s">
        <v>403</v>
      </c>
      <c r="C89" s="1">
        <v>2022.0</v>
      </c>
      <c r="D89" s="2" t="s">
        <v>6</v>
      </c>
      <c r="E89" s="2" t="s">
        <v>317</v>
      </c>
      <c r="F89" s="1">
        <v>48.0</v>
      </c>
    </row>
    <row r="90">
      <c r="A90" s="2" t="s">
        <v>14</v>
      </c>
      <c r="B90" s="1" t="s">
        <v>395</v>
      </c>
      <c r="C90" s="1">
        <v>2015.0</v>
      </c>
      <c r="D90" s="2" t="s">
        <v>6</v>
      </c>
      <c r="E90" s="2" t="s">
        <v>317</v>
      </c>
      <c r="F90" s="1">
        <v>44.4444444444444</v>
      </c>
    </row>
    <row r="91">
      <c r="A91" s="2" t="s">
        <v>14</v>
      </c>
      <c r="B91" s="1" t="s">
        <v>395</v>
      </c>
      <c r="C91" s="1">
        <v>2016.0</v>
      </c>
      <c r="D91" s="2" t="s">
        <v>6</v>
      </c>
      <c r="E91" s="2" t="s">
        <v>317</v>
      </c>
      <c r="F91" s="1">
        <v>44.4444444444444</v>
      </c>
    </row>
    <row r="92">
      <c r="A92" s="2" t="s">
        <v>14</v>
      </c>
      <c r="B92" s="1" t="s">
        <v>395</v>
      </c>
      <c r="C92" s="1">
        <v>2017.0</v>
      </c>
      <c r="D92" s="2" t="s">
        <v>6</v>
      </c>
      <c r="E92" s="2" t="s">
        <v>317</v>
      </c>
      <c r="F92" s="1">
        <v>44.4444444444444</v>
      </c>
    </row>
    <row r="93">
      <c r="A93" s="2" t="s">
        <v>14</v>
      </c>
      <c r="B93" s="1" t="s">
        <v>395</v>
      </c>
      <c r="C93" s="1">
        <v>2018.0</v>
      </c>
      <c r="D93" s="2" t="s">
        <v>6</v>
      </c>
      <c r="E93" s="2" t="s">
        <v>317</v>
      </c>
      <c r="F93" s="1">
        <v>47.2222222222222</v>
      </c>
    </row>
    <row r="94">
      <c r="A94" s="2" t="s">
        <v>14</v>
      </c>
      <c r="B94" s="1" t="s">
        <v>395</v>
      </c>
      <c r="C94" s="1">
        <v>2019.0</v>
      </c>
      <c r="D94" s="2" t="s">
        <v>6</v>
      </c>
      <c r="E94" s="2" t="s">
        <v>317</v>
      </c>
      <c r="F94" s="1">
        <v>47.2222222222222</v>
      </c>
    </row>
    <row r="95">
      <c r="A95" s="2" t="s">
        <v>14</v>
      </c>
      <c r="B95" s="1" t="s">
        <v>395</v>
      </c>
      <c r="C95" s="1">
        <v>2020.0</v>
      </c>
      <c r="D95" s="2" t="s">
        <v>6</v>
      </c>
      <c r="E95" s="2" t="s">
        <v>317</v>
      </c>
      <c r="F95" s="1">
        <v>47.2222222222222</v>
      </c>
    </row>
    <row r="96">
      <c r="A96" s="2" t="s">
        <v>14</v>
      </c>
      <c r="B96" s="1" t="s">
        <v>395</v>
      </c>
      <c r="C96" s="1">
        <v>2021.0</v>
      </c>
      <c r="D96" s="2" t="s">
        <v>6</v>
      </c>
      <c r="E96" s="2" t="s">
        <v>317</v>
      </c>
      <c r="F96" s="1">
        <v>50.0</v>
      </c>
    </row>
    <row r="97">
      <c r="A97" s="2" t="s">
        <v>14</v>
      </c>
      <c r="B97" s="1" t="s">
        <v>395</v>
      </c>
      <c r="C97" s="1">
        <v>2022.0</v>
      </c>
      <c r="D97" s="2" t="s">
        <v>6</v>
      </c>
      <c r="E97" s="2" t="s">
        <v>317</v>
      </c>
      <c r="F97" s="1">
        <v>50.0</v>
      </c>
    </row>
    <row r="98">
      <c r="A98" s="2" t="s">
        <v>15</v>
      </c>
      <c r="B98" s="1" t="s">
        <v>377</v>
      </c>
      <c r="C98" s="1">
        <v>2015.0</v>
      </c>
      <c r="D98" s="2" t="s">
        <v>6</v>
      </c>
      <c r="E98" s="2" t="s">
        <v>317</v>
      </c>
      <c r="F98" s="1">
        <v>39.130434782608695</v>
      </c>
    </row>
    <row r="99">
      <c r="A99" s="2" t="s">
        <v>15</v>
      </c>
      <c r="B99" s="1" t="s">
        <v>377</v>
      </c>
      <c r="C99" s="1">
        <v>2016.0</v>
      </c>
      <c r="D99" s="2" t="s">
        <v>6</v>
      </c>
      <c r="E99" s="2" t="s">
        <v>317</v>
      </c>
      <c r="F99" s="1">
        <v>39.130434782608695</v>
      </c>
    </row>
    <row r="100">
      <c r="A100" s="2" t="s">
        <v>15</v>
      </c>
      <c r="B100" s="1" t="s">
        <v>377</v>
      </c>
      <c r="C100" s="1">
        <v>2017.0</v>
      </c>
      <c r="D100" s="2" t="s">
        <v>6</v>
      </c>
      <c r="E100" s="2" t="s">
        <v>317</v>
      </c>
      <c r="F100" s="1">
        <v>39.130434782608695</v>
      </c>
    </row>
    <row r="101">
      <c r="A101" s="2" t="s">
        <v>15</v>
      </c>
      <c r="B101" s="1" t="s">
        <v>377</v>
      </c>
      <c r="C101" s="1">
        <v>2018.0</v>
      </c>
      <c r="D101" s="2" t="s">
        <v>6</v>
      </c>
      <c r="E101" s="2" t="s">
        <v>317</v>
      </c>
      <c r="F101" s="1">
        <v>41.304347826087</v>
      </c>
    </row>
    <row r="102">
      <c r="A102" s="2" t="s">
        <v>15</v>
      </c>
      <c r="B102" s="1" t="s">
        <v>377</v>
      </c>
      <c r="C102" s="1">
        <v>2019.0</v>
      </c>
      <c r="D102" s="2" t="s">
        <v>6</v>
      </c>
      <c r="E102" s="2" t="s">
        <v>317</v>
      </c>
      <c r="F102" s="1">
        <v>41.304347826087</v>
      </c>
    </row>
    <row r="103">
      <c r="A103" s="2" t="s">
        <v>15</v>
      </c>
      <c r="B103" s="1" t="s">
        <v>377</v>
      </c>
      <c r="C103" s="1">
        <v>2020.0</v>
      </c>
      <c r="D103" s="2" t="s">
        <v>6</v>
      </c>
      <c r="E103" s="2" t="s">
        <v>317</v>
      </c>
      <c r="F103" s="1">
        <v>41.304347826087</v>
      </c>
    </row>
    <row r="104">
      <c r="A104" s="2" t="s">
        <v>15</v>
      </c>
      <c r="B104" s="1" t="s">
        <v>377</v>
      </c>
      <c r="C104" s="1">
        <v>2021.0</v>
      </c>
      <c r="D104" s="2" t="s">
        <v>6</v>
      </c>
      <c r="E104" s="2" t="s">
        <v>317</v>
      </c>
      <c r="F104" s="1">
        <v>52.1739130434783</v>
      </c>
    </row>
    <row r="105">
      <c r="A105" s="2" t="s">
        <v>15</v>
      </c>
      <c r="B105" s="1" t="s">
        <v>377</v>
      </c>
      <c r="C105" s="1">
        <v>2022.0</v>
      </c>
      <c r="D105" s="2" t="s">
        <v>6</v>
      </c>
      <c r="E105" s="2" t="s">
        <v>317</v>
      </c>
      <c r="F105" s="1">
        <v>52.1739130434783</v>
      </c>
    </row>
    <row r="106">
      <c r="A106" s="2" t="s">
        <v>16</v>
      </c>
      <c r="B106" s="1" t="s">
        <v>382</v>
      </c>
      <c r="C106" s="1">
        <v>2015.0</v>
      </c>
      <c r="D106" s="2" t="s">
        <v>6</v>
      </c>
      <c r="E106" s="2" t="s">
        <v>317</v>
      </c>
      <c r="F106" s="1">
        <v>36.6666666666667</v>
      </c>
    </row>
    <row r="107">
      <c r="A107" s="2" t="s">
        <v>16</v>
      </c>
      <c r="B107" s="1" t="s">
        <v>382</v>
      </c>
      <c r="C107" s="1">
        <v>2016.0</v>
      </c>
      <c r="D107" s="2" t="s">
        <v>6</v>
      </c>
      <c r="E107" s="2" t="s">
        <v>317</v>
      </c>
      <c r="F107" s="1">
        <v>36.6666666666667</v>
      </c>
    </row>
    <row r="108">
      <c r="A108" s="2" t="s">
        <v>16</v>
      </c>
      <c r="B108" s="1" t="s">
        <v>382</v>
      </c>
      <c r="C108" s="1">
        <v>2017.0</v>
      </c>
      <c r="D108" s="2" t="s">
        <v>6</v>
      </c>
      <c r="E108" s="2" t="s">
        <v>317</v>
      </c>
      <c r="F108" s="1">
        <v>36.6666666666667</v>
      </c>
    </row>
    <row r="109">
      <c r="A109" s="2" t="s">
        <v>16</v>
      </c>
      <c r="B109" s="1" t="s">
        <v>382</v>
      </c>
      <c r="C109" s="1">
        <v>2018.0</v>
      </c>
      <c r="D109" s="2" t="s">
        <v>6</v>
      </c>
      <c r="E109" s="2" t="s">
        <v>317</v>
      </c>
      <c r="F109" s="1">
        <v>53.3333333333333</v>
      </c>
    </row>
    <row r="110">
      <c r="A110" s="2" t="s">
        <v>16</v>
      </c>
      <c r="B110" s="1" t="s">
        <v>382</v>
      </c>
      <c r="C110" s="1">
        <v>2019.0</v>
      </c>
      <c r="D110" s="2" t="s">
        <v>6</v>
      </c>
      <c r="E110" s="2" t="s">
        <v>317</v>
      </c>
      <c r="F110" s="1">
        <v>53.3333333333333</v>
      </c>
    </row>
    <row r="111">
      <c r="A111" s="2" t="s">
        <v>16</v>
      </c>
      <c r="B111" s="1" t="s">
        <v>382</v>
      </c>
      <c r="C111" s="1">
        <v>2020.0</v>
      </c>
      <c r="D111" s="2" t="s">
        <v>6</v>
      </c>
      <c r="E111" s="2" t="s">
        <v>317</v>
      </c>
      <c r="F111" s="1">
        <v>53.3333333333333</v>
      </c>
    </row>
    <row r="112">
      <c r="A112" s="2" t="s">
        <v>16</v>
      </c>
      <c r="B112" s="1" t="s">
        <v>382</v>
      </c>
      <c r="C112" s="1">
        <v>2021.0</v>
      </c>
      <c r="D112" s="2" t="s">
        <v>6</v>
      </c>
      <c r="E112" s="2" t="s">
        <v>317</v>
      </c>
      <c r="F112" s="1">
        <v>50.0</v>
      </c>
    </row>
    <row r="113">
      <c r="A113" s="2" t="s">
        <v>16</v>
      </c>
      <c r="B113" s="1" t="s">
        <v>382</v>
      </c>
      <c r="C113" s="1">
        <v>2022.0</v>
      </c>
      <c r="D113" s="2" t="s">
        <v>6</v>
      </c>
      <c r="E113" s="2" t="s">
        <v>317</v>
      </c>
      <c r="F113" s="1">
        <v>50.0</v>
      </c>
    </row>
    <row r="114">
      <c r="A114" s="2" t="s">
        <v>17</v>
      </c>
      <c r="B114" s="1" t="s">
        <v>404</v>
      </c>
      <c r="C114" s="1">
        <v>2015.0</v>
      </c>
      <c r="D114" s="2" t="s">
        <v>6</v>
      </c>
      <c r="E114" s="2" t="s">
        <v>317</v>
      </c>
      <c r="F114" s="1">
        <v>43.5897435897436</v>
      </c>
    </row>
    <row r="115">
      <c r="A115" s="2" t="s">
        <v>17</v>
      </c>
      <c r="B115" s="1" t="s">
        <v>404</v>
      </c>
      <c r="C115" s="1">
        <v>2016.0</v>
      </c>
      <c r="D115" s="2" t="s">
        <v>6</v>
      </c>
      <c r="E115" s="2" t="s">
        <v>317</v>
      </c>
      <c r="F115" s="1">
        <v>43.5897435897436</v>
      </c>
    </row>
    <row r="116">
      <c r="A116" s="2" t="s">
        <v>17</v>
      </c>
      <c r="B116" s="1" t="s">
        <v>404</v>
      </c>
      <c r="C116" s="1">
        <v>2017.0</v>
      </c>
      <c r="D116" s="2" t="s">
        <v>6</v>
      </c>
      <c r="E116" s="2" t="s">
        <v>317</v>
      </c>
      <c r="F116" s="1">
        <v>43.5897435897436</v>
      </c>
    </row>
    <row r="117">
      <c r="A117" s="2" t="s">
        <v>17</v>
      </c>
      <c r="B117" s="1" t="s">
        <v>404</v>
      </c>
      <c r="C117" s="1">
        <v>2018.0</v>
      </c>
      <c r="D117" s="2" t="s">
        <v>6</v>
      </c>
      <c r="E117" s="2" t="s">
        <v>317</v>
      </c>
      <c r="F117" s="1">
        <v>39.4736842105263</v>
      </c>
    </row>
    <row r="118">
      <c r="A118" s="2" t="s">
        <v>17</v>
      </c>
      <c r="B118" s="1" t="s">
        <v>404</v>
      </c>
      <c r="C118" s="1">
        <v>2019.0</v>
      </c>
      <c r="D118" s="2" t="s">
        <v>6</v>
      </c>
      <c r="E118" s="2" t="s">
        <v>317</v>
      </c>
      <c r="F118" s="1">
        <v>39.4736842105263</v>
      </c>
    </row>
    <row r="119">
      <c r="A119" s="2" t="s">
        <v>17</v>
      </c>
      <c r="B119" s="1" t="s">
        <v>404</v>
      </c>
      <c r="C119" s="1">
        <v>2020.0</v>
      </c>
      <c r="D119" s="2" t="s">
        <v>6</v>
      </c>
      <c r="E119" s="2" t="s">
        <v>317</v>
      </c>
      <c r="F119" s="1">
        <v>39.4736842105263</v>
      </c>
    </row>
    <row r="120">
      <c r="A120" s="2" t="s">
        <v>17</v>
      </c>
      <c r="B120" s="1" t="s">
        <v>404</v>
      </c>
      <c r="C120" s="1">
        <v>2021.0</v>
      </c>
      <c r="D120" s="2" t="s">
        <v>6</v>
      </c>
      <c r="E120" s="2" t="s">
        <v>317</v>
      </c>
      <c r="F120" s="1">
        <v>63.1578947368421</v>
      </c>
    </row>
    <row r="121">
      <c r="A121" s="2" t="s">
        <v>17</v>
      </c>
      <c r="B121" s="1" t="s">
        <v>404</v>
      </c>
      <c r="C121" s="1">
        <v>2022.0</v>
      </c>
      <c r="D121" s="2" t="s">
        <v>6</v>
      </c>
      <c r="E121" s="2" t="s">
        <v>317</v>
      </c>
      <c r="F121" s="1">
        <v>63.1578947368421</v>
      </c>
    </row>
    <row r="122">
      <c r="A122" s="2" t="s">
        <v>18</v>
      </c>
      <c r="B122" s="1" t="s">
        <v>383</v>
      </c>
      <c r="C122" s="1">
        <v>2015.0</v>
      </c>
      <c r="D122" s="2" t="s">
        <v>6</v>
      </c>
      <c r="E122" s="2" t="s">
        <v>317</v>
      </c>
      <c r="F122" s="1">
        <v>36.0</v>
      </c>
    </row>
    <row r="123">
      <c r="A123" s="2" t="s">
        <v>18</v>
      </c>
      <c r="B123" s="1" t="s">
        <v>383</v>
      </c>
      <c r="C123" s="1">
        <v>2016.0</v>
      </c>
      <c r="D123" s="2" t="s">
        <v>6</v>
      </c>
      <c r="E123" s="2" t="s">
        <v>317</v>
      </c>
      <c r="F123" s="1">
        <v>36.0</v>
      </c>
    </row>
    <row r="124">
      <c r="A124" s="2" t="s">
        <v>18</v>
      </c>
      <c r="B124" s="1" t="s">
        <v>383</v>
      </c>
      <c r="C124" s="1">
        <v>2017.0</v>
      </c>
      <c r="D124" s="2" t="s">
        <v>6</v>
      </c>
      <c r="E124" s="2" t="s">
        <v>317</v>
      </c>
      <c r="F124" s="1">
        <v>36.0</v>
      </c>
    </row>
    <row r="125">
      <c r="A125" s="2" t="s">
        <v>18</v>
      </c>
      <c r="B125" s="1" t="s">
        <v>383</v>
      </c>
      <c r="C125" s="1">
        <v>2018.0</v>
      </c>
      <c r="D125" s="2" t="s">
        <v>6</v>
      </c>
      <c r="E125" s="2" t="s">
        <v>317</v>
      </c>
      <c r="F125" s="1">
        <v>49.3333333333333</v>
      </c>
    </row>
    <row r="126">
      <c r="A126" s="2" t="s">
        <v>18</v>
      </c>
      <c r="B126" s="1" t="s">
        <v>383</v>
      </c>
      <c r="C126" s="1">
        <v>2019.0</v>
      </c>
      <c r="D126" s="2" t="s">
        <v>6</v>
      </c>
      <c r="E126" s="2" t="s">
        <v>317</v>
      </c>
      <c r="F126" s="1">
        <v>49.3333333333333</v>
      </c>
    </row>
    <row r="127">
      <c r="A127" s="2" t="s">
        <v>18</v>
      </c>
      <c r="B127" s="1" t="s">
        <v>383</v>
      </c>
      <c r="C127" s="1">
        <v>2020.0</v>
      </c>
      <c r="D127" s="2" t="s">
        <v>6</v>
      </c>
      <c r="E127" s="2" t="s">
        <v>317</v>
      </c>
      <c r="F127" s="1">
        <v>49.3333333333333</v>
      </c>
    </row>
    <row r="128">
      <c r="A128" s="2" t="s">
        <v>18</v>
      </c>
      <c r="B128" s="1" t="s">
        <v>383</v>
      </c>
      <c r="C128" s="1">
        <v>2021.0</v>
      </c>
      <c r="D128" s="2" t="s">
        <v>6</v>
      </c>
      <c r="E128" s="2" t="s">
        <v>317</v>
      </c>
      <c r="F128" s="1">
        <v>48.0</v>
      </c>
    </row>
    <row r="129">
      <c r="A129" s="2" t="s">
        <v>18</v>
      </c>
      <c r="B129" s="1" t="s">
        <v>383</v>
      </c>
      <c r="C129" s="1">
        <v>2022.0</v>
      </c>
      <c r="D129" s="2" t="s">
        <v>6</v>
      </c>
      <c r="E129" s="2" t="s">
        <v>317</v>
      </c>
      <c r="F129" s="1">
        <v>48.0</v>
      </c>
    </row>
    <row r="130">
      <c r="A130" s="2" t="s">
        <v>19</v>
      </c>
      <c r="B130" s="1" t="s">
        <v>380</v>
      </c>
      <c r="C130" s="1">
        <v>2015.0</v>
      </c>
      <c r="D130" s="2" t="s">
        <v>6</v>
      </c>
      <c r="E130" s="2" t="s">
        <v>317</v>
      </c>
      <c r="F130" s="1">
        <v>40.0</v>
      </c>
    </row>
    <row r="131">
      <c r="A131" s="2" t="s">
        <v>19</v>
      </c>
      <c r="B131" s="1" t="s">
        <v>380</v>
      </c>
      <c r="C131" s="1">
        <v>2016.0</v>
      </c>
      <c r="D131" s="2" t="s">
        <v>6</v>
      </c>
      <c r="E131" s="2" t="s">
        <v>317</v>
      </c>
      <c r="F131" s="1">
        <v>40.0</v>
      </c>
    </row>
    <row r="132">
      <c r="A132" s="2" t="s">
        <v>19</v>
      </c>
      <c r="B132" s="1" t="s">
        <v>380</v>
      </c>
      <c r="C132" s="1">
        <v>2017.0</v>
      </c>
      <c r="D132" s="2" t="s">
        <v>6</v>
      </c>
      <c r="E132" s="2" t="s">
        <v>317</v>
      </c>
      <c r="F132" s="1">
        <v>40.0</v>
      </c>
    </row>
    <row r="133">
      <c r="A133" s="2" t="s">
        <v>19</v>
      </c>
      <c r="B133" s="1" t="s">
        <v>380</v>
      </c>
      <c r="C133" s="1">
        <v>2018.0</v>
      </c>
      <c r="D133" s="2" t="s">
        <v>6</v>
      </c>
      <c r="E133" s="2" t="s">
        <v>317</v>
      </c>
      <c r="F133" s="1">
        <v>40.0</v>
      </c>
    </row>
    <row r="134">
      <c r="A134" s="2" t="s">
        <v>19</v>
      </c>
      <c r="B134" s="1" t="s">
        <v>380</v>
      </c>
      <c r="C134" s="1">
        <v>2019.0</v>
      </c>
      <c r="D134" s="2" t="s">
        <v>6</v>
      </c>
      <c r="E134" s="2" t="s">
        <v>317</v>
      </c>
      <c r="F134" s="1">
        <v>40.0</v>
      </c>
    </row>
    <row r="135">
      <c r="A135" s="2" t="s">
        <v>19</v>
      </c>
      <c r="B135" s="1" t="s">
        <v>380</v>
      </c>
      <c r="C135" s="1">
        <v>2020.0</v>
      </c>
      <c r="D135" s="2" t="s">
        <v>6</v>
      </c>
      <c r="E135" s="2" t="s">
        <v>317</v>
      </c>
      <c r="F135" s="1">
        <v>40.0</v>
      </c>
    </row>
    <row r="136">
      <c r="A136" s="2" t="s">
        <v>19</v>
      </c>
      <c r="B136" s="1" t="s">
        <v>380</v>
      </c>
      <c r="C136" s="1">
        <v>2021.0</v>
      </c>
      <c r="D136" s="2" t="s">
        <v>6</v>
      </c>
      <c r="E136" s="2" t="s">
        <v>317</v>
      </c>
      <c r="F136" s="1">
        <v>62.5</v>
      </c>
    </row>
    <row r="137">
      <c r="A137" s="2" t="s">
        <v>19</v>
      </c>
      <c r="B137" s="1" t="s">
        <v>380</v>
      </c>
      <c r="C137" s="1">
        <v>2022.0</v>
      </c>
      <c r="D137" s="2" t="s">
        <v>6</v>
      </c>
      <c r="E137" s="2" t="s">
        <v>317</v>
      </c>
      <c r="F137" s="1">
        <v>62.5</v>
      </c>
    </row>
    <row r="138">
      <c r="A138" s="2" t="s">
        <v>20</v>
      </c>
      <c r="B138" s="1" t="s">
        <v>387</v>
      </c>
      <c r="C138" s="1">
        <v>2015.0</v>
      </c>
      <c r="D138" s="2" t="s">
        <v>6</v>
      </c>
      <c r="E138" s="2" t="s">
        <v>317</v>
      </c>
      <c r="F138" s="1">
        <v>20.0</v>
      </c>
    </row>
    <row r="139">
      <c r="A139" s="2" t="s">
        <v>20</v>
      </c>
      <c r="B139" s="1" t="s">
        <v>387</v>
      </c>
      <c r="C139" s="1">
        <v>2016.0</v>
      </c>
      <c r="D139" s="2" t="s">
        <v>6</v>
      </c>
      <c r="E139" s="2" t="s">
        <v>317</v>
      </c>
      <c r="F139" s="1">
        <v>20.0</v>
      </c>
    </row>
    <row r="140">
      <c r="A140" s="2" t="s">
        <v>20</v>
      </c>
      <c r="B140" s="1" t="s">
        <v>387</v>
      </c>
      <c r="C140" s="1">
        <v>2017.0</v>
      </c>
      <c r="D140" s="2" t="s">
        <v>6</v>
      </c>
      <c r="E140" s="2" t="s">
        <v>317</v>
      </c>
      <c r="F140" s="1">
        <v>20.0</v>
      </c>
    </row>
    <row r="141">
      <c r="A141" s="2" t="s">
        <v>20</v>
      </c>
      <c r="B141" s="1" t="s">
        <v>387</v>
      </c>
      <c r="C141" s="1">
        <v>2018.0</v>
      </c>
      <c r="D141" s="2" t="s">
        <v>6</v>
      </c>
      <c r="E141" s="2" t="s">
        <v>317</v>
      </c>
      <c r="F141" s="1">
        <v>70.0</v>
      </c>
    </row>
    <row r="142">
      <c r="A142" s="2" t="s">
        <v>20</v>
      </c>
      <c r="B142" s="1" t="s">
        <v>387</v>
      </c>
      <c r="C142" s="1">
        <v>2019.0</v>
      </c>
      <c r="D142" s="2" t="s">
        <v>6</v>
      </c>
      <c r="E142" s="2" t="s">
        <v>317</v>
      </c>
      <c r="F142" s="1">
        <v>70.0</v>
      </c>
    </row>
    <row r="143">
      <c r="A143" s="2" t="s">
        <v>20</v>
      </c>
      <c r="B143" s="1" t="s">
        <v>387</v>
      </c>
      <c r="C143" s="1">
        <v>2020.0</v>
      </c>
      <c r="D143" s="2" t="s">
        <v>6</v>
      </c>
      <c r="E143" s="2" t="s">
        <v>317</v>
      </c>
      <c r="F143" s="1">
        <v>70.0</v>
      </c>
    </row>
    <row r="144">
      <c r="A144" s="2" t="s">
        <v>20</v>
      </c>
      <c r="B144" s="1" t="s">
        <v>387</v>
      </c>
      <c r="C144" s="1">
        <v>2021.0</v>
      </c>
      <c r="D144" s="2" t="s">
        <v>6</v>
      </c>
      <c r="E144" s="2" t="s">
        <v>317</v>
      </c>
      <c r="F144" s="1">
        <v>65.0</v>
      </c>
    </row>
    <row r="145">
      <c r="A145" s="2" t="s">
        <v>20</v>
      </c>
      <c r="B145" s="1" t="s">
        <v>387</v>
      </c>
      <c r="C145" s="1">
        <v>2022.0</v>
      </c>
      <c r="D145" s="2" t="s">
        <v>6</v>
      </c>
      <c r="E145" s="2" t="s">
        <v>317</v>
      </c>
      <c r="F145" s="1">
        <v>65.0</v>
      </c>
    </row>
    <row r="146">
      <c r="A146" s="2" t="s">
        <v>21</v>
      </c>
      <c r="B146" s="1" t="s">
        <v>393</v>
      </c>
      <c r="C146" s="1">
        <v>2015.0</v>
      </c>
      <c r="D146" s="2" t="s">
        <v>6</v>
      </c>
      <c r="E146" s="2" t="s">
        <v>317</v>
      </c>
      <c r="F146" s="1">
        <v>46.6666666666667</v>
      </c>
    </row>
    <row r="147">
      <c r="A147" s="2" t="s">
        <v>21</v>
      </c>
      <c r="B147" s="1" t="s">
        <v>393</v>
      </c>
      <c r="C147" s="1">
        <v>2016.0</v>
      </c>
      <c r="D147" s="2" t="s">
        <v>6</v>
      </c>
      <c r="E147" s="2" t="s">
        <v>317</v>
      </c>
      <c r="F147" s="1">
        <v>46.6666666666667</v>
      </c>
    </row>
    <row r="148">
      <c r="A148" s="2" t="s">
        <v>21</v>
      </c>
      <c r="B148" s="1" t="s">
        <v>393</v>
      </c>
      <c r="C148" s="1">
        <v>2017.0</v>
      </c>
      <c r="D148" s="2" t="s">
        <v>6</v>
      </c>
      <c r="E148" s="2" t="s">
        <v>317</v>
      </c>
      <c r="F148" s="1">
        <v>36.6666666666667</v>
      </c>
    </row>
    <row r="149">
      <c r="A149" s="2" t="s">
        <v>21</v>
      </c>
      <c r="B149" s="1" t="s">
        <v>393</v>
      </c>
      <c r="C149" s="1">
        <v>2018.0</v>
      </c>
      <c r="D149" s="2" t="s">
        <v>6</v>
      </c>
      <c r="E149" s="2" t="s">
        <v>317</v>
      </c>
      <c r="F149" s="1">
        <v>36.6666666666667</v>
      </c>
    </row>
    <row r="150">
      <c r="A150" s="2" t="s">
        <v>21</v>
      </c>
      <c r="B150" s="1" t="s">
        <v>393</v>
      </c>
      <c r="C150" s="1">
        <v>2019.0</v>
      </c>
      <c r="D150" s="2" t="s">
        <v>6</v>
      </c>
      <c r="E150" s="2" t="s">
        <v>317</v>
      </c>
      <c r="F150" s="1">
        <v>36.6666666666667</v>
      </c>
    </row>
    <row r="151">
      <c r="A151" s="2" t="s">
        <v>21</v>
      </c>
      <c r="B151" s="1" t="s">
        <v>393</v>
      </c>
      <c r="C151" s="1">
        <v>2020.0</v>
      </c>
      <c r="D151" s="2" t="s">
        <v>6</v>
      </c>
      <c r="E151" s="2" t="s">
        <v>317</v>
      </c>
      <c r="F151" s="1">
        <v>36.6666666666667</v>
      </c>
    </row>
    <row r="152">
      <c r="A152" s="2" t="s">
        <v>21</v>
      </c>
      <c r="B152" s="1" t="s">
        <v>393</v>
      </c>
      <c r="C152" s="1">
        <v>2021.0</v>
      </c>
      <c r="D152" s="2" t="s">
        <v>6</v>
      </c>
      <c r="E152" s="2" t="s">
        <v>317</v>
      </c>
      <c r="F152" s="1">
        <v>56.6666666666667</v>
      </c>
    </row>
    <row r="153">
      <c r="A153" s="2" t="s">
        <v>21</v>
      </c>
      <c r="B153" s="1" t="s">
        <v>393</v>
      </c>
      <c r="C153" s="1">
        <v>2022.0</v>
      </c>
      <c r="D153" s="2" t="s">
        <v>6</v>
      </c>
      <c r="E153" s="2" t="s">
        <v>317</v>
      </c>
      <c r="F153" s="1">
        <v>56.6666666666667</v>
      </c>
    </row>
    <row r="154">
      <c r="A154" s="2" t="s">
        <v>22</v>
      </c>
      <c r="B154" s="1" t="s">
        <v>408</v>
      </c>
      <c r="C154" s="1">
        <v>2015.0</v>
      </c>
      <c r="D154" s="2" t="s">
        <v>6</v>
      </c>
      <c r="E154" s="2" t="s">
        <v>317</v>
      </c>
      <c r="F154" s="1">
        <v>38.4615384615385</v>
      </c>
    </row>
    <row r="155">
      <c r="A155" s="2" t="s">
        <v>22</v>
      </c>
      <c r="B155" s="1" t="s">
        <v>408</v>
      </c>
      <c r="C155" s="1">
        <v>2016.0</v>
      </c>
      <c r="D155" s="2" t="s">
        <v>6</v>
      </c>
      <c r="E155" s="2" t="s">
        <v>317</v>
      </c>
      <c r="F155" s="1">
        <v>38.4615384615385</v>
      </c>
    </row>
    <row r="156">
      <c r="A156" s="2" t="s">
        <v>22</v>
      </c>
      <c r="B156" s="1" t="s">
        <v>408</v>
      </c>
      <c r="C156" s="1">
        <v>2017.0</v>
      </c>
      <c r="D156" s="2" t="s">
        <v>6</v>
      </c>
      <c r="E156" s="2" t="s">
        <v>317</v>
      </c>
      <c r="F156" s="1">
        <v>38.4615384615385</v>
      </c>
    </row>
    <row r="157">
      <c r="A157" s="2" t="s">
        <v>22</v>
      </c>
      <c r="B157" s="1" t="s">
        <v>408</v>
      </c>
      <c r="C157" s="1">
        <v>2018.0</v>
      </c>
      <c r="D157" s="2" t="s">
        <v>6</v>
      </c>
      <c r="E157" s="2" t="s">
        <v>317</v>
      </c>
      <c r="F157" s="1">
        <v>50.0</v>
      </c>
    </row>
    <row r="158">
      <c r="A158" s="2" t="s">
        <v>22</v>
      </c>
      <c r="B158" s="1" t="s">
        <v>408</v>
      </c>
      <c r="C158" s="1">
        <v>2019.0</v>
      </c>
      <c r="D158" s="2" t="s">
        <v>6</v>
      </c>
      <c r="E158" s="2" t="s">
        <v>317</v>
      </c>
      <c r="F158" s="1">
        <v>50.0</v>
      </c>
    </row>
    <row r="159">
      <c r="A159" s="2" t="s">
        <v>22</v>
      </c>
      <c r="B159" s="1" t="s">
        <v>408</v>
      </c>
      <c r="C159" s="1">
        <v>2020.0</v>
      </c>
      <c r="D159" s="2" t="s">
        <v>6</v>
      </c>
      <c r="E159" s="2" t="s">
        <v>317</v>
      </c>
      <c r="F159" s="1">
        <v>50.0</v>
      </c>
    </row>
    <row r="160">
      <c r="A160" s="2" t="s">
        <v>22</v>
      </c>
      <c r="B160" s="1" t="s">
        <v>408</v>
      </c>
      <c r="C160" s="1">
        <v>2021.0</v>
      </c>
      <c r="D160" s="2" t="s">
        <v>6</v>
      </c>
      <c r="E160" s="2" t="s">
        <v>317</v>
      </c>
      <c r="F160" s="1">
        <v>50.0</v>
      </c>
    </row>
    <row r="161">
      <c r="A161" s="2" t="s">
        <v>22</v>
      </c>
      <c r="B161" s="1" t="s">
        <v>408</v>
      </c>
      <c r="C161" s="1">
        <v>2022.0</v>
      </c>
      <c r="D161" s="2" t="s">
        <v>6</v>
      </c>
      <c r="E161" s="2" t="s">
        <v>317</v>
      </c>
      <c r="F161" s="1">
        <v>50.0</v>
      </c>
    </row>
    <row r="162">
      <c r="A162" s="2" t="s">
        <v>23</v>
      </c>
      <c r="B162" s="1" t="s">
        <v>379</v>
      </c>
      <c r="C162" s="1">
        <v>2015.0</v>
      </c>
      <c r="D162" s="2" t="s">
        <v>6</v>
      </c>
      <c r="E162" s="2" t="s">
        <v>317</v>
      </c>
      <c r="F162" s="1">
        <v>43.9024390243902</v>
      </c>
    </row>
    <row r="163">
      <c r="A163" s="2" t="s">
        <v>23</v>
      </c>
      <c r="B163" s="1" t="s">
        <v>379</v>
      </c>
      <c r="C163" s="1">
        <v>2016.0</v>
      </c>
      <c r="D163" s="2" t="s">
        <v>6</v>
      </c>
      <c r="E163" s="2" t="s">
        <v>317</v>
      </c>
      <c r="F163" s="1">
        <v>43.9024390243902</v>
      </c>
    </row>
    <row r="164">
      <c r="A164" s="2" t="s">
        <v>23</v>
      </c>
      <c r="B164" s="1" t="s">
        <v>379</v>
      </c>
      <c r="C164" s="1">
        <v>2017.0</v>
      </c>
      <c r="D164" s="2" t="s">
        <v>6</v>
      </c>
      <c r="E164" s="2" t="s">
        <v>317</v>
      </c>
      <c r="F164" s="1">
        <v>43.9024390243902</v>
      </c>
    </row>
    <row r="165">
      <c r="A165" s="2" t="s">
        <v>23</v>
      </c>
      <c r="B165" s="1" t="s">
        <v>379</v>
      </c>
      <c r="C165" s="1">
        <v>2018.0</v>
      </c>
      <c r="D165" s="2" t="s">
        <v>6</v>
      </c>
      <c r="E165" s="2" t="s">
        <v>317</v>
      </c>
      <c r="F165" s="1">
        <v>52.380952380952394</v>
      </c>
    </row>
    <row r="166">
      <c r="A166" s="2" t="s">
        <v>23</v>
      </c>
      <c r="B166" s="1" t="s">
        <v>379</v>
      </c>
      <c r="C166" s="1">
        <v>2019.0</v>
      </c>
      <c r="D166" s="2" t="s">
        <v>6</v>
      </c>
      <c r="E166" s="2" t="s">
        <v>317</v>
      </c>
      <c r="F166" s="1">
        <v>52.380952380952394</v>
      </c>
    </row>
    <row r="167">
      <c r="A167" s="2" t="s">
        <v>23</v>
      </c>
      <c r="B167" s="1" t="s">
        <v>379</v>
      </c>
      <c r="C167" s="1">
        <v>2020.0</v>
      </c>
      <c r="D167" s="2" t="s">
        <v>6</v>
      </c>
      <c r="E167" s="2" t="s">
        <v>317</v>
      </c>
      <c r="F167" s="1">
        <v>52.380952380952394</v>
      </c>
    </row>
    <row r="168">
      <c r="A168" s="2" t="s">
        <v>23</v>
      </c>
      <c r="B168" s="1" t="s">
        <v>379</v>
      </c>
      <c r="C168" s="1">
        <v>2021.0</v>
      </c>
      <c r="D168" s="2" t="s">
        <v>6</v>
      </c>
      <c r="E168" s="2" t="s">
        <v>317</v>
      </c>
      <c r="F168" s="1">
        <v>59.523809523809504</v>
      </c>
    </row>
    <row r="169">
      <c r="A169" s="2" t="s">
        <v>23</v>
      </c>
      <c r="B169" s="1" t="s">
        <v>379</v>
      </c>
      <c r="C169" s="1">
        <v>2022.0</v>
      </c>
      <c r="D169" s="2" t="s">
        <v>6</v>
      </c>
      <c r="E169" s="2" t="s">
        <v>317</v>
      </c>
      <c r="F169" s="1">
        <v>59.523809523809504</v>
      </c>
    </row>
    <row r="170">
      <c r="A170" s="2" t="s">
        <v>24</v>
      </c>
      <c r="B170" s="1" t="s">
        <v>386</v>
      </c>
      <c r="C170" s="1">
        <v>2015.0</v>
      </c>
      <c r="D170" s="2" t="s">
        <v>6</v>
      </c>
      <c r="E170" s="2" t="s">
        <v>317</v>
      </c>
      <c r="F170" s="1">
        <v>31.7073170731707</v>
      </c>
    </row>
    <row r="171">
      <c r="A171" s="2" t="s">
        <v>24</v>
      </c>
      <c r="B171" s="1" t="s">
        <v>386</v>
      </c>
      <c r="C171" s="1">
        <v>2016.0</v>
      </c>
      <c r="D171" s="2" t="s">
        <v>6</v>
      </c>
      <c r="E171" s="2" t="s">
        <v>317</v>
      </c>
      <c r="F171" s="1">
        <v>31.7073170731707</v>
      </c>
    </row>
    <row r="172">
      <c r="A172" s="2" t="s">
        <v>24</v>
      </c>
      <c r="B172" s="1" t="s">
        <v>386</v>
      </c>
      <c r="C172" s="1">
        <v>2017.0</v>
      </c>
      <c r="D172" s="2" t="s">
        <v>6</v>
      </c>
      <c r="E172" s="2" t="s">
        <v>317</v>
      </c>
      <c r="F172" s="1">
        <v>31.7073170731707</v>
      </c>
    </row>
    <row r="173">
      <c r="A173" s="2" t="s">
        <v>24</v>
      </c>
      <c r="B173" s="1" t="s">
        <v>386</v>
      </c>
      <c r="C173" s="1">
        <v>2018.0</v>
      </c>
      <c r="D173" s="2" t="s">
        <v>6</v>
      </c>
      <c r="E173" s="2" t="s">
        <v>317</v>
      </c>
      <c r="F173" s="1">
        <v>43.9024390243902</v>
      </c>
    </row>
    <row r="174">
      <c r="A174" s="2" t="s">
        <v>24</v>
      </c>
      <c r="B174" s="1" t="s">
        <v>386</v>
      </c>
      <c r="C174" s="1">
        <v>2019.0</v>
      </c>
      <c r="D174" s="2" t="s">
        <v>6</v>
      </c>
      <c r="E174" s="2" t="s">
        <v>317</v>
      </c>
      <c r="F174" s="1">
        <v>43.9024390243902</v>
      </c>
    </row>
    <row r="175">
      <c r="A175" s="2" t="s">
        <v>24</v>
      </c>
      <c r="B175" s="1" t="s">
        <v>386</v>
      </c>
      <c r="C175" s="1">
        <v>2020.0</v>
      </c>
      <c r="D175" s="2" t="s">
        <v>6</v>
      </c>
      <c r="E175" s="2" t="s">
        <v>317</v>
      </c>
      <c r="F175" s="1">
        <v>43.9024390243902</v>
      </c>
    </row>
    <row r="176">
      <c r="A176" s="2" t="s">
        <v>24</v>
      </c>
      <c r="B176" s="1" t="s">
        <v>386</v>
      </c>
      <c r="C176" s="1">
        <v>2021.0</v>
      </c>
      <c r="D176" s="2" t="s">
        <v>6</v>
      </c>
      <c r="E176" s="2" t="s">
        <v>317</v>
      </c>
      <c r="F176" s="1">
        <v>51.21951219512199</v>
      </c>
    </row>
    <row r="177">
      <c r="A177" s="2" t="s">
        <v>24</v>
      </c>
      <c r="B177" s="1" t="s">
        <v>386</v>
      </c>
      <c r="C177" s="1">
        <v>2022.0</v>
      </c>
      <c r="D177" s="2" t="s">
        <v>6</v>
      </c>
      <c r="E177" s="2" t="s">
        <v>317</v>
      </c>
      <c r="F177" s="1">
        <v>51.21951219512199</v>
      </c>
    </row>
    <row r="178">
      <c r="A178" s="2" t="s">
        <v>25</v>
      </c>
      <c r="B178" s="1" t="s">
        <v>406</v>
      </c>
      <c r="C178" s="1">
        <v>2015.0</v>
      </c>
      <c r="D178" s="2" t="s">
        <v>6</v>
      </c>
      <c r="E178" s="2" t="s">
        <v>317</v>
      </c>
      <c r="F178" s="1">
        <v>52.0</v>
      </c>
    </row>
    <row r="179">
      <c r="A179" s="2" t="s">
        <v>25</v>
      </c>
      <c r="B179" s="1" t="s">
        <v>406</v>
      </c>
      <c r="C179" s="1">
        <v>2016.0</v>
      </c>
      <c r="D179" s="2" t="s">
        <v>6</v>
      </c>
      <c r="E179" s="2" t="s">
        <v>317</v>
      </c>
      <c r="F179" s="1">
        <v>52.0</v>
      </c>
    </row>
    <row r="180">
      <c r="A180" s="2" t="s">
        <v>25</v>
      </c>
      <c r="B180" s="1" t="s">
        <v>406</v>
      </c>
      <c r="C180" s="1">
        <v>2017.0</v>
      </c>
      <c r="D180" s="2" t="s">
        <v>6</v>
      </c>
      <c r="E180" s="2" t="s">
        <v>317</v>
      </c>
      <c r="F180" s="1">
        <v>52.0</v>
      </c>
    </row>
    <row r="181">
      <c r="A181" s="2" t="s">
        <v>25</v>
      </c>
      <c r="B181" s="1" t="s">
        <v>406</v>
      </c>
      <c r="C181" s="1">
        <v>2018.0</v>
      </c>
      <c r="D181" s="2" t="s">
        <v>6</v>
      </c>
      <c r="E181" s="2" t="s">
        <v>317</v>
      </c>
      <c r="F181" s="1">
        <v>52.0</v>
      </c>
    </row>
    <row r="182">
      <c r="A182" s="2" t="s">
        <v>25</v>
      </c>
      <c r="B182" s="1" t="s">
        <v>406</v>
      </c>
      <c r="C182" s="1">
        <v>2019.0</v>
      </c>
      <c r="D182" s="2" t="s">
        <v>6</v>
      </c>
      <c r="E182" s="2" t="s">
        <v>317</v>
      </c>
      <c r="F182" s="1">
        <v>52.0</v>
      </c>
    </row>
    <row r="183">
      <c r="A183" s="2" t="s">
        <v>25</v>
      </c>
      <c r="B183" s="1" t="s">
        <v>406</v>
      </c>
      <c r="C183" s="1">
        <v>2020.0</v>
      </c>
      <c r="D183" s="2" t="s">
        <v>6</v>
      </c>
      <c r="E183" s="2" t="s">
        <v>317</v>
      </c>
      <c r="F183" s="1">
        <v>52.0</v>
      </c>
    </row>
    <row r="184">
      <c r="A184" s="2" t="s">
        <v>25</v>
      </c>
      <c r="B184" s="1" t="s">
        <v>406</v>
      </c>
      <c r="C184" s="1">
        <v>2021.0</v>
      </c>
      <c r="D184" s="2" t="s">
        <v>6</v>
      </c>
      <c r="E184" s="2" t="s">
        <v>317</v>
      </c>
      <c r="F184" s="1">
        <v>48.0</v>
      </c>
    </row>
    <row r="185">
      <c r="A185" s="2" t="s">
        <v>25</v>
      </c>
      <c r="B185" s="1" t="s">
        <v>406</v>
      </c>
      <c r="C185" s="1">
        <v>2022.0</v>
      </c>
      <c r="D185" s="2" t="s">
        <v>6</v>
      </c>
      <c r="E185" s="2" t="s">
        <v>317</v>
      </c>
      <c r="F185" s="1">
        <v>48.0</v>
      </c>
    </row>
    <row r="186">
      <c r="A186" s="2" t="s">
        <v>26</v>
      </c>
      <c r="B186" s="1" t="s">
        <v>392</v>
      </c>
      <c r="C186" s="1">
        <v>2015.0</v>
      </c>
      <c r="D186" s="2" t="s">
        <v>6</v>
      </c>
      <c r="E186" s="2" t="s">
        <v>317</v>
      </c>
      <c r="F186" s="1">
        <v>36.0</v>
      </c>
    </row>
    <row r="187">
      <c r="A187" s="2" t="s">
        <v>26</v>
      </c>
      <c r="B187" s="1" t="s">
        <v>392</v>
      </c>
      <c r="C187" s="1">
        <v>2016.0</v>
      </c>
      <c r="D187" s="2" t="s">
        <v>6</v>
      </c>
      <c r="E187" s="2" t="s">
        <v>317</v>
      </c>
      <c r="F187" s="1">
        <v>44.0</v>
      </c>
    </row>
    <row r="188">
      <c r="A188" s="2" t="s">
        <v>26</v>
      </c>
      <c r="B188" s="1" t="s">
        <v>392</v>
      </c>
      <c r="C188" s="1">
        <v>2017.0</v>
      </c>
      <c r="D188" s="2" t="s">
        <v>6</v>
      </c>
      <c r="E188" s="2" t="s">
        <v>317</v>
      </c>
      <c r="F188" s="1">
        <v>44.0</v>
      </c>
    </row>
    <row r="189">
      <c r="A189" s="2" t="s">
        <v>26</v>
      </c>
      <c r="B189" s="1" t="s">
        <v>392</v>
      </c>
      <c r="C189" s="1">
        <v>2018.0</v>
      </c>
      <c r="D189" s="2" t="s">
        <v>6</v>
      </c>
      <c r="E189" s="2" t="s">
        <v>317</v>
      </c>
      <c r="F189" s="1">
        <v>44.0</v>
      </c>
    </row>
    <row r="190">
      <c r="A190" s="2" t="s">
        <v>26</v>
      </c>
      <c r="B190" s="1" t="s">
        <v>392</v>
      </c>
      <c r="C190" s="1">
        <v>2019.0</v>
      </c>
      <c r="D190" s="2" t="s">
        <v>6</v>
      </c>
      <c r="E190" s="2" t="s">
        <v>317</v>
      </c>
      <c r="F190" s="1">
        <v>52.0</v>
      </c>
    </row>
    <row r="191">
      <c r="A191" s="2" t="s">
        <v>26</v>
      </c>
      <c r="B191" s="1" t="s">
        <v>392</v>
      </c>
      <c r="C191" s="1">
        <v>2020.0</v>
      </c>
      <c r="D191" s="2" t="s">
        <v>6</v>
      </c>
      <c r="E191" s="2" t="s">
        <v>317</v>
      </c>
      <c r="F191" s="1">
        <v>52.0</v>
      </c>
    </row>
    <row r="192">
      <c r="A192" s="2" t="s">
        <v>26</v>
      </c>
      <c r="B192" s="1" t="s">
        <v>392</v>
      </c>
      <c r="C192" s="1">
        <v>2021.0</v>
      </c>
      <c r="D192" s="2" t="s">
        <v>6</v>
      </c>
      <c r="E192" s="2" t="s">
        <v>317</v>
      </c>
      <c r="F192" s="1">
        <v>52.0</v>
      </c>
    </row>
    <row r="193">
      <c r="A193" s="2" t="s">
        <v>26</v>
      </c>
      <c r="B193" s="1" t="s">
        <v>392</v>
      </c>
      <c r="C193" s="1">
        <v>2022.0</v>
      </c>
      <c r="D193" s="2" t="s">
        <v>6</v>
      </c>
      <c r="E193" s="2" t="s">
        <v>317</v>
      </c>
      <c r="F193" s="1">
        <v>68.0</v>
      </c>
    </row>
    <row r="194">
      <c r="A194" s="2" t="s">
        <v>27</v>
      </c>
      <c r="B194" s="1" t="s">
        <v>389</v>
      </c>
      <c r="C194" s="1">
        <v>2015.0</v>
      </c>
      <c r="D194" s="2" t="s">
        <v>6</v>
      </c>
      <c r="E194" s="2" t="s">
        <v>317</v>
      </c>
      <c r="F194" s="1">
        <v>33.3333333333333</v>
      </c>
    </row>
    <row r="195">
      <c r="A195" s="2" t="s">
        <v>27</v>
      </c>
      <c r="B195" s="1" t="s">
        <v>389</v>
      </c>
      <c r="C195" s="1">
        <v>2016.0</v>
      </c>
      <c r="D195" s="2" t="s">
        <v>6</v>
      </c>
      <c r="E195" s="2" t="s">
        <v>317</v>
      </c>
      <c r="F195" s="1">
        <v>33.3333333333333</v>
      </c>
    </row>
    <row r="196">
      <c r="A196" s="2" t="s">
        <v>27</v>
      </c>
      <c r="B196" s="1" t="s">
        <v>389</v>
      </c>
      <c r="C196" s="1">
        <v>2017.0</v>
      </c>
      <c r="D196" s="2" t="s">
        <v>6</v>
      </c>
      <c r="E196" s="2" t="s">
        <v>317</v>
      </c>
      <c r="F196" s="1">
        <v>33.3333333333333</v>
      </c>
    </row>
    <row r="197">
      <c r="A197" s="2" t="s">
        <v>27</v>
      </c>
      <c r="B197" s="1" t="s">
        <v>389</v>
      </c>
      <c r="C197" s="1">
        <v>2018.0</v>
      </c>
      <c r="D197" s="2" t="s">
        <v>6</v>
      </c>
      <c r="E197" s="2" t="s">
        <v>317</v>
      </c>
      <c r="F197" s="1">
        <v>44.4444444444444</v>
      </c>
    </row>
    <row r="198">
      <c r="A198" s="2" t="s">
        <v>27</v>
      </c>
      <c r="B198" s="1" t="s">
        <v>389</v>
      </c>
      <c r="C198" s="1">
        <v>2019.0</v>
      </c>
      <c r="D198" s="2" t="s">
        <v>6</v>
      </c>
      <c r="E198" s="2" t="s">
        <v>317</v>
      </c>
      <c r="F198" s="1">
        <v>44.4444444444444</v>
      </c>
    </row>
    <row r="199">
      <c r="A199" s="2" t="s">
        <v>27</v>
      </c>
      <c r="B199" s="1" t="s">
        <v>389</v>
      </c>
      <c r="C199" s="1">
        <v>2020.0</v>
      </c>
      <c r="D199" s="2" t="s">
        <v>6</v>
      </c>
      <c r="E199" s="2" t="s">
        <v>317</v>
      </c>
      <c r="F199" s="1">
        <v>44.4444444444444</v>
      </c>
    </row>
    <row r="200">
      <c r="A200" s="2" t="s">
        <v>27</v>
      </c>
      <c r="B200" s="1" t="s">
        <v>389</v>
      </c>
      <c r="C200" s="1">
        <v>2021.0</v>
      </c>
      <c r="D200" s="2" t="s">
        <v>6</v>
      </c>
      <c r="E200" s="2" t="s">
        <v>317</v>
      </c>
      <c r="F200" s="1">
        <v>48.1481481481481</v>
      </c>
    </row>
    <row r="201">
      <c r="A201" s="2" t="s">
        <v>27</v>
      </c>
      <c r="B201" s="1" t="s">
        <v>389</v>
      </c>
      <c r="C201" s="1">
        <v>2022.0</v>
      </c>
      <c r="D201" s="2" t="s">
        <v>6</v>
      </c>
      <c r="E201" s="2" t="s">
        <v>317</v>
      </c>
      <c r="F201" s="1">
        <v>48.1481481481481</v>
      </c>
    </row>
    <row r="202">
      <c r="A202" s="2" t="s">
        <v>28</v>
      </c>
      <c r="B202" s="1" t="s">
        <v>391</v>
      </c>
      <c r="C202" s="1">
        <v>2015.0</v>
      </c>
      <c r="D202" s="2" t="s">
        <v>6</v>
      </c>
      <c r="E202" s="2" t="s">
        <v>317</v>
      </c>
      <c r="F202" s="1">
        <v>32.5</v>
      </c>
    </row>
    <row r="203">
      <c r="A203" s="2" t="s">
        <v>28</v>
      </c>
      <c r="B203" s="1" t="s">
        <v>391</v>
      </c>
      <c r="C203" s="1">
        <v>2016.0</v>
      </c>
      <c r="D203" s="2" t="s">
        <v>6</v>
      </c>
      <c r="E203" s="2" t="s">
        <v>317</v>
      </c>
      <c r="F203" s="1">
        <v>45.0</v>
      </c>
    </row>
    <row r="204">
      <c r="A204" s="2" t="s">
        <v>28</v>
      </c>
      <c r="B204" s="1" t="s">
        <v>391</v>
      </c>
      <c r="C204" s="1">
        <v>2017.0</v>
      </c>
      <c r="D204" s="2" t="s">
        <v>6</v>
      </c>
      <c r="E204" s="2" t="s">
        <v>317</v>
      </c>
      <c r="F204" s="1">
        <v>45.0</v>
      </c>
    </row>
    <row r="205">
      <c r="A205" s="2" t="s">
        <v>28</v>
      </c>
      <c r="B205" s="1" t="s">
        <v>391</v>
      </c>
      <c r="C205" s="1">
        <v>2018.0</v>
      </c>
      <c r="D205" s="2" t="s">
        <v>6</v>
      </c>
      <c r="E205" s="2" t="s">
        <v>317</v>
      </c>
      <c r="F205" s="1">
        <v>47.5</v>
      </c>
    </row>
    <row r="206">
      <c r="A206" s="2" t="s">
        <v>28</v>
      </c>
      <c r="B206" s="1" t="s">
        <v>391</v>
      </c>
      <c r="C206" s="1">
        <v>2019.0</v>
      </c>
      <c r="D206" s="2" t="s">
        <v>6</v>
      </c>
      <c r="E206" s="2" t="s">
        <v>317</v>
      </c>
      <c r="F206" s="1">
        <v>47.5</v>
      </c>
    </row>
    <row r="207">
      <c r="A207" s="2" t="s">
        <v>28</v>
      </c>
      <c r="B207" s="1" t="s">
        <v>391</v>
      </c>
      <c r="C207" s="1">
        <v>2020.0</v>
      </c>
      <c r="D207" s="2" t="s">
        <v>6</v>
      </c>
      <c r="E207" s="2" t="s">
        <v>317</v>
      </c>
      <c r="F207" s="1">
        <v>47.5</v>
      </c>
    </row>
    <row r="208">
      <c r="A208" s="2" t="s">
        <v>28</v>
      </c>
      <c r="B208" s="1" t="s">
        <v>391</v>
      </c>
      <c r="C208" s="1">
        <v>2021.0</v>
      </c>
      <c r="D208" s="2" t="s">
        <v>6</v>
      </c>
      <c r="E208" s="2" t="s">
        <v>317</v>
      </c>
      <c r="F208" s="1">
        <v>55.00000000000001</v>
      </c>
    </row>
    <row r="209">
      <c r="A209" s="2" t="s">
        <v>28</v>
      </c>
      <c r="B209" s="1" t="s">
        <v>391</v>
      </c>
      <c r="C209" s="1">
        <v>2022.0</v>
      </c>
      <c r="D209" s="2" t="s">
        <v>6</v>
      </c>
      <c r="E209" s="2" t="s">
        <v>317</v>
      </c>
      <c r="F209" s="1">
        <v>55.00000000000001</v>
      </c>
    </row>
    <row r="210">
      <c r="A210" s="2" t="s">
        <v>29</v>
      </c>
      <c r="B210" s="1" t="s">
        <v>396</v>
      </c>
      <c r="C210" s="1">
        <v>2015.0</v>
      </c>
      <c r="D210" s="2" t="s">
        <v>6</v>
      </c>
      <c r="E210" s="2" t="s">
        <v>317</v>
      </c>
      <c r="F210" s="1">
        <v>39.3939393939394</v>
      </c>
    </row>
    <row r="211">
      <c r="A211" s="2" t="s">
        <v>29</v>
      </c>
      <c r="B211" s="1" t="s">
        <v>396</v>
      </c>
      <c r="C211" s="1">
        <v>2016.0</v>
      </c>
      <c r="D211" s="2" t="s">
        <v>6</v>
      </c>
      <c r="E211" s="2" t="s">
        <v>317</v>
      </c>
      <c r="F211" s="1">
        <v>39.3939393939394</v>
      </c>
    </row>
    <row r="212">
      <c r="A212" s="2" t="s">
        <v>29</v>
      </c>
      <c r="B212" s="1" t="s">
        <v>396</v>
      </c>
      <c r="C212" s="1">
        <v>2017.0</v>
      </c>
      <c r="D212" s="2" t="s">
        <v>6</v>
      </c>
      <c r="E212" s="2" t="s">
        <v>317</v>
      </c>
      <c r="F212" s="1">
        <v>39.3939393939394</v>
      </c>
    </row>
    <row r="213">
      <c r="A213" s="2" t="s">
        <v>29</v>
      </c>
      <c r="B213" s="1" t="s">
        <v>396</v>
      </c>
      <c r="C213" s="1">
        <v>2018.0</v>
      </c>
      <c r="D213" s="2" t="s">
        <v>6</v>
      </c>
      <c r="E213" s="2" t="s">
        <v>317</v>
      </c>
      <c r="F213" s="1">
        <v>42.4242424242424</v>
      </c>
    </row>
    <row r="214">
      <c r="A214" s="2" t="s">
        <v>29</v>
      </c>
      <c r="B214" s="1" t="s">
        <v>396</v>
      </c>
      <c r="C214" s="1">
        <v>2019.0</v>
      </c>
      <c r="D214" s="2" t="s">
        <v>6</v>
      </c>
      <c r="E214" s="2" t="s">
        <v>317</v>
      </c>
      <c r="F214" s="1">
        <v>42.4242424242424</v>
      </c>
    </row>
    <row r="215">
      <c r="A215" s="2" t="s">
        <v>29</v>
      </c>
      <c r="B215" s="1" t="s">
        <v>396</v>
      </c>
      <c r="C215" s="1">
        <v>2020.0</v>
      </c>
      <c r="D215" s="2" t="s">
        <v>6</v>
      </c>
      <c r="E215" s="2" t="s">
        <v>317</v>
      </c>
      <c r="F215" s="1">
        <v>42.4242424242424</v>
      </c>
    </row>
    <row r="216">
      <c r="A216" s="2" t="s">
        <v>29</v>
      </c>
      <c r="B216" s="1" t="s">
        <v>396</v>
      </c>
      <c r="C216" s="1">
        <v>2021.0</v>
      </c>
      <c r="D216" s="2" t="s">
        <v>6</v>
      </c>
      <c r="E216" s="2" t="s">
        <v>317</v>
      </c>
      <c r="F216" s="1">
        <v>42.4242424242424</v>
      </c>
    </row>
    <row r="217">
      <c r="A217" s="2" t="s">
        <v>29</v>
      </c>
      <c r="B217" s="1" t="s">
        <v>396</v>
      </c>
      <c r="C217" s="1">
        <v>2022.0</v>
      </c>
      <c r="D217" s="2" t="s">
        <v>6</v>
      </c>
      <c r="E217" s="2" t="s">
        <v>317</v>
      </c>
      <c r="F217" s="1">
        <v>42.4242424242424</v>
      </c>
    </row>
    <row r="218">
      <c r="A218" s="2" t="s">
        <v>30</v>
      </c>
      <c r="B218" s="1" t="s">
        <v>376</v>
      </c>
      <c r="C218" s="1">
        <v>2015.0</v>
      </c>
      <c r="D218" s="2" t="s">
        <v>6</v>
      </c>
      <c r="E218" s="2" t="s">
        <v>317</v>
      </c>
      <c r="F218" s="1">
        <v>40.0</v>
      </c>
    </row>
    <row r="219">
      <c r="A219" s="2" t="s">
        <v>30</v>
      </c>
      <c r="B219" s="1" t="s">
        <v>376</v>
      </c>
      <c r="C219" s="1">
        <v>2016.0</v>
      </c>
      <c r="D219" s="2" t="s">
        <v>6</v>
      </c>
      <c r="E219" s="2" t="s">
        <v>317</v>
      </c>
      <c r="F219" s="1">
        <v>37.142857142857096</v>
      </c>
    </row>
    <row r="220">
      <c r="A220" s="2" t="s">
        <v>30</v>
      </c>
      <c r="B220" s="1" t="s">
        <v>376</v>
      </c>
      <c r="C220" s="1">
        <v>2017.0</v>
      </c>
      <c r="D220" s="2" t="s">
        <v>6</v>
      </c>
      <c r="E220" s="2" t="s">
        <v>317</v>
      </c>
      <c r="F220" s="1">
        <v>37.142857142857096</v>
      </c>
    </row>
    <row r="221">
      <c r="A221" s="2" t="s">
        <v>30</v>
      </c>
      <c r="B221" s="1" t="s">
        <v>376</v>
      </c>
      <c r="C221" s="1">
        <v>2018.0</v>
      </c>
      <c r="D221" s="2" t="s">
        <v>6</v>
      </c>
      <c r="E221" s="2" t="s">
        <v>317</v>
      </c>
      <c r="F221" s="1">
        <v>37.142857142857096</v>
      </c>
    </row>
    <row r="222">
      <c r="A222" s="2" t="s">
        <v>30</v>
      </c>
      <c r="B222" s="1" t="s">
        <v>376</v>
      </c>
      <c r="C222" s="1">
        <v>2019.0</v>
      </c>
      <c r="D222" s="2" t="s">
        <v>6</v>
      </c>
      <c r="E222" s="2" t="s">
        <v>317</v>
      </c>
      <c r="F222" s="1">
        <v>51.4285714285714</v>
      </c>
    </row>
    <row r="223">
      <c r="A223" s="2" t="s">
        <v>30</v>
      </c>
      <c r="B223" s="1" t="s">
        <v>376</v>
      </c>
      <c r="C223" s="1">
        <v>2020.0</v>
      </c>
      <c r="D223" s="2" t="s">
        <v>6</v>
      </c>
      <c r="E223" s="2" t="s">
        <v>317</v>
      </c>
      <c r="F223" s="1">
        <v>51.4285714285714</v>
      </c>
    </row>
    <row r="224">
      <c r="A224" s="2" t="s">
        <v>30</v>
      </c>
      <c r="B224" s="1" t="s">
        <v>376</v>
      </c>
      <c r="C224" s="1">
        <v>2021.0</v>
      </c>
      <c r="D224" s="2" t="s">
        <v>6</v>
      </c>
      <c r="E224" s="2" t="s">
        <v>317</v>
      </c>
      <c r="F224" s="1">
        <v>54.285714285714306</v>
      </c>
    </row>
    <row r="225">
      <c r="A225" s="2" t="s">
        <v>30</v>
      </c>
      <c r="B225" s="1" t="s">
        <v>376</v>
      </c>
      <c r="C225" s="1">
        <v>2022.0</v>
      </c>
      <c r="D225" s="2" t="s">
        <v>6</v>
      </c>
      <c r="E225" s="2" t="s">
        <v>317</v>
      </c>
      <c r="F225" s="1">
        <v>54.285714285714306</v>
      </c>
    </row>
    <row r="226">
      <c r="A226" s="2" t="s">
        <v>31</v>
      </c>
      <c r="B226" s="1" t="s">
        <v>407</v>
      </c>
      <c r="C226" s="1">
        <v>2015.0</v>
      </c>
      <c r="D226" s="2" t="s">
        <v>6</v>
      </c>
      <c r="E226" s="2" t="s">
        <v>317</v>
      </c>
      <c r="F226" s="1">
        <v>35.2941176470588</v>
      </c>
    </row>
    <row r="227">
      <c r="A227" s="2" t="s">
        <v>31</v>
      </c>
      <c r="B227" s="1" t="s">
        <v>407</v>
      </c>
      <c r="C227" s="1">
        <v>2016.0</v>
      </c>
      <c r="D227" s="2" t="s">
        <v>6</v>
      </c>
      <c r="E227" s="2" t="s">
        <v>317</v>
      </c>
      <c r="F227" s="1">
        <v>44.4444444444444</v>
      </c>
    </row>
    <row r="228">
      <c r="A228" s="2" t="s">
        <v>31</v>
      </c>
      <c r="B228" s="1" t="s">
        <v>407</v>
      </c>
      <c r="C228" s="1">
        <v>2017.0</v>
      </c>
      <c r="D228" s="2" t="s">
        <v>6</v>
      </c>
      <c r="E228" s="2" t="s">
        <v>317</v>
      </c>
      <c r="F228" s="1">
        <v>44.4444444444444</v>
      </c>
    </row>
    <row r="229">
      <c r="A229" s="2" t="s">
        <v>31</v>
      </c>
      <c r="B229" s="1" t="s">
        <v>407</v>
      </c>
      <c r="C229" s="1">
        <v>2018.0</v>
      </c>
      <c r="D229" s="2" t="s">
        <v>6</v>
      </c>
      <c r="E229" s="2" t="s">
        <v>317</v>
      </c>
      <c r="F229" s="1">
        <v>44.4444444444444</v>
      </c>
    </row>
    <row r="230">
      <c r="A230" s="2" t="s">
        <v>31</v>
      </c>
      <c r="B230" s="1" t="s">
        <v>407</v>
      </c>
      <c r="C230" s="1">
        <v>2019.0</v>
      </c>
      <c r="D230" s="2" t="s">
        <v>6</v>
      </c>
      <c r="E230" s="2" t="s">
        <v>317</v>
      </c>
      <c r="F230" s="1">
        <v>54.285714285714306</v>
      </c>
    </row>
    <row r="231">
      <c r="A231" s="2" t="s">
        <v>31</v>
      </c>
      <c r="B231" s="1" t="s">
        <v>407</v>
      </c>
      <c r="C231" s="1">
        <v>2020.0</v>
      </c>
      <c r="D231" s="2" t="s">
        <v>6</v>
      </c>
      <c r="E231" s="2" t="s">
        <v>317</v>
      </c>
      <c r="F231" s="1">
        <v>54.285714285714306</v>
      </c>
    </row>
    <row r="232">
      <c r="A232" s="2" t="s">
        <v>31</v>
      </c>
      <c r="B232" s="1" t="s">
        <v>407</v>
      </c>
      <c r="C232" s="1">
        <v>2021.0</v>
      </c>
      <c r="D232" s="2" t="s">
        <v>6</v>
      </c>
      <c r="E232" s="2" t="s">
        <v>317</v>
      </c>
      <c r="F232" s="1">
        <v>50.0</v>
      </c>
    </row>
    <row r="233">
      <c r="A233" s="2" t="s">
        <v>31</v>
      </c>
      <c r="B233" s="1" t="s">
        <v>407</v>
      </c>
      <c r="C233" s="1">
        <v>2022.0</v>
      </c>
      <c r="D233" s="2" t="s">
        <v>6</v>
      </c>
      <c r="E233" s="2" t="s">
        <v>317</v>
      </c>
      <c r="F233" s="1">
        <v>50.0</v>
      </c>
    </row>
    <row r="234">
      <c r="A234" s="2" t="s">
        <v>32</v>
      </c>
      <c r="B234" s="1" t="s">
        <v>381</v>
      </c>
      <c r="C234" s="1">
        <v>2015.0</v>
      </c>
      <c r="D234" s="2" t="s">
        <v>6</v>
      </c>
      <c r="E234" s="2" t="s">
        <v>317</v>
      </c>
      <c r="F234" s="1">
        <v>28.000000000000004</v>
      </c>
    </row>
    <row r="235">
      <c r="A235" s="2" t="s">
        <v>32</v>
      </c>
      <c r="B235" s="1" t="s">
        <v>381</v>
      </c>
      <c r="C235" s="1">
        <v>2016.0</v>
      </c>
      <c r="D235" s="2" t="s">
        <v>6</v>
      </c>
      <c r="E235" s="2" t="s">
        <v>317</v>
      </c>
      <c r="F235" s="1">
        <v>28.000000000000004</v>
      </c>
    </row>
    <row r="236">
      <c r="A236" s="2" t="s">
        <v>32</v>
      </c>
      <c r="B236" s="1" t="s">
        <v>381</v>
      </c>
      <c r="C236" s="1">
        <v>2017.0</v>
      </c>
      <c r="D236" s="2" t="s">
        <v>6</v>
      </c>
      <c r="E236" s="2" t="s">
        <v>317</v>
      </c>
      <c r="F236" s="1">
        <v>28.000000000000004</v>
      </c>
    </row>
    <row r="237">
      <c r="A237" s="2" t="s">
        <v>32</v>
      </c>
      <c r="B237" s="1" t="s">
        <v>381</v>
      </c>
      <c r="C237" s="1">
        <v>2018.0</v>
      </c>
      <c r="D237" s="2" t="s">
        <v>6</v>
      </c>
      <c r="E237" s="2" t="s">
        <v>317</v>
      </c>
      <c r="F237" s="1">
        <v>60.0</v>
      </c>
    </row>
    <row r="238">
      <c r="A238" s="2" t="s">
        <v>32</v>
      </c>
      <c r="B238" s="1" t="s">
        <v>381</v>
      </c>
      <c r="C238" s="1">
        <v>2019.0</v>
      </c>
      <c r="D238" s="2" t="s">
        <v>6</v>
      </c>
      <c r="E238" s="2" t="s">
        <v>317</v>
      </c>
      <c r="F238" s="1">
        <v>60.0</v>
      </c>
    </row>
    <row r="239">
      <c r="A239" s="2" t="s">
        <v>32</v>
      </c>
      <c r="B239" s="1" t="s">
        <v>381</v>
      </c>
      <c r="C239" s="1">
        <v>2020.0</v>
      </c>
      <c r="D239" s="2" t="s">
        <v>6</v>
      </c>
      <c r="E239" s="2" t="s">
        <v>317</v>
      </c>
      <c r="F239" s="1">
        <v>60.0</v>
      </c>
    </row>
    <row r="240">
      <c r="A240" s="2" t="s">
        <v>32</v>
      </c>
      <c r="B240" s="1" t="s">
        <v>381</v>
      </c>
      <c r="C240" s="1">
        <v>2021.0</v>
      </c>
      <c r="D240" s="2" t="s">
        <v>6</v>
      </c>
      <c r="E240" s="2" t="s">
        <v>317</v>
      </c>
      <c r="F240" s="1">
        <v>48.0</v>
      </c>
    </row>
    <row r="241">
      <c r="A241" s="2" t="s">
        <v>32</v>
      </c>
      <c r="B241" s="1" t="s">
        <v>381</v>
      </c>
      <c r="C241" s="1">
        <v>2022.0</v>
      </c>
      <c r="D241" s="2" t="s">
        <v>6</v>
      </c>
      <c r="E241" s="2" t="s">
        <v>317</v>
      </c>
      <c r="F241" s="1">
        <v>48.0</v>
      </c>
    </row>
    <row r="242">
      <c r="A242" s="2" t="s">
        <v>33</v>
      </c>
      <c r="B242" s="1" t="s">
        <v>390</v>
      </c>
      <c r="C242" s="1">
        <v>2015.0</v>
      </c>
      <c r="D242" s="2" t="s">
        <v>6</v>
      </c>
      <c r="E242" s="2" t="s">
        <v>317</v>
      </c>
      <c r="F242" s="1">
        <v>24.0</v>
      </c>
    </row>
    <row r="243">
      <c r="A243" s="2" t="s">
        <v>33</v>
      </c>
      <c r="B243" s="1" t="s">
        <v>390</v>
      </c>
      <c r="C243" s="1">
        <v>2016.0</v>
      </c>
      <c r="D243" s="2" t="s">
        <v>6</v>
      </c>
      <c r="E243" s="2" t="s">
        <v>317</v>
      </c>
      <c r="F243" s="1">
        <v>38.0</v>
      </c>
    </row>
    <row r="244">
      <c r="A244" s="2" t="s">
        <v>33</v>
      </c>
      <c r="B244" s="1" t="s">
        <v>390</v>
      </c>
      <c r="C244" s="1">
        <v>2017.0</v>
      </c>
      <c r="D244" s="2" t="s">
        <v>6</v>
      </c>
      <c r="E244" s="2" t="s">
        <v>317</v>
      </c>
      <c r="F244" s="1">
        <v>38.0</v>
      </c>
    </row>
    <row r="245">
      <c r="A245" s="2" t="s">
        <v>33</v>
      </c>
      <c r="B245" s="1" t="s">
        <v>390</v>
      </c>
      <c r="C245" s="1">
        <v>2018.0</v>
      </c>
      <c r="D245" s="2" t="s">
        <v>6</v>
      </c>
      <c r="E245" s="2" t="s">
        <v>317</v>
      </c>
      <c r="F245" s="1">
        <v>50.0</v>
      </c>
    </row>
    <row r="246">
      <c r="A246" s="2" t="s">
        <v>33</v>
      </c>
      <c r="B246" s="1" t="s">
        <v>390</v>
      </c>
      <c r="C246" s="1">
        <v>2019.0</v>
      </c>
      <c r="D246" s="2" t="s">
        <v>6</v>
      </c>
      <c r="E246" s="2" t="s">
        <v>317</v>
      </c>
      <c r="F246" s="1">
        <v>50.0</v>
      </c>
    </row>
    <row r="247">
      <c r="A247" s="2" t="s">
        <v>33</v>
      </c>
      <c r="B247" s="1" t="s">
        <v>390</v>
      </c>
      <c r="C247" s="1">
        <v>2020.0</v>
      </c>
      <c r="D247" s="2" t="s">
        <v>6</v>
      </c>
      <c r="E247" s="2" t="s">
        <v>317</v>
      </c>
      <c r="F247" s="1">
        <v>50.0</v>
      </c>
    </row>
    <row r="248">
      <c r="A248" s="2" t="s">
        <v>33</v>
      </c>
      <c r="B248" s="1" t="s">
        <v>390</v>
      </c>
      <c r="C248" s="1">
        <v>2021.0</v>
      </c>
      <c r="D248" s="2" t="s">
        <v>6</v>
      </c>
      <c r="E248" s="2" t="s">
        <v>317</v>
      </c>
      <c r="F248" s="1">
        <v>50.0</v>
      </c>
    </row>
    <row r="249">
      <c r="A249" s="2" t="s">
        <v>33</v>
      </c>
      <c r="B249" s="1" t="s">
        <v>390</v>
      </c>
      <c r="C249" s="1">
        <v>2022.0</v>
      </c>
      <c r="D249" s="2" t="s">
        <v>6</v>
      </c>
      <c r="E249" s="2" t="s">
        <v>317</v>
      </c>
      <c r="F249" s="1">
        <v>50.0</v>
      </c>
    </row>
    <row r="250">
      <c r="A250" s="2" t="s">
        <v>34</v>
      </c>
      <c r="B250" s="1" t="s">
        <v>398</v>
      </c>
      <c r="C250" s="1">
        <v>2015.0</v>
      </c>
      <c r="D250" s="2" t="s">
        <v>6</v>
      </c>
      <c r="E250" s="2" t="s">
        <v>317</v>
      </c>
      <c r="F250" s="1">
        <v>36.0</v>
      </c>
    </row>
    <row r="251">
      <c r="A251" s="2" t="s">
        <v>34</v>
      </c>
      <c r="B251" s="1" t="s">
        <v>398</v>
      </c>
      <c r="C251" s="1">
        <v>2016.0</v>
      </c>
      <c r="D251" s="2" t="s">
        <v>6</v>
      </c>
      <c r="E251" s="2" t="s">
        <v>317</v>
      </c>
      <c r="F251" s="1">
        <v>36.0</v>
      </c>
    </row>
    <row r="252">
      <c r="A252" s="2" t="s">
        <v>34</v>
      </c>
      <c r="B252" s="1" t="s">
        <v>398</v>
      </c>
      <c r="C252" s="1">
        <v>2017.0</v>
      </c>
      <c r="D252" s="2" t="s">
        <v>6</v>
      </c>
      <c r="E252" s="2" t="s">
        <v>317</v>
      </c>
      <c r="F252" s="1">
        <v>36.0</v>
      </c>
    </row>
    <row r="253">
      <c r="A253" s="2" t="s">
        <v>34</v>
      </c>
      <c r="B253" s="1" t="s">
        <v>398</v>
      </c>
      <c r="C253" s="1">
        <v>2018.0</v>
      </c>
      <c r="D253" s="2" t="s">
        <v>6</v>
      </c>
      <c r="E253" s="2" t="s">
        <v>317</v>
      </c>
      <c r="F253" s="1">
        <v>48.0</v>
      </c>
    </row>
    <row r="254">
      <c r="A254" s="2" t="s">
        <v>34</v>
      </c>
      <c r="B254" s="1" t="s">
        <v>398</v>
      </c>
      <c r="C254" s="1">
        <v>2019.0</v>
      </c>
      <c r="D254" s="2" t="s">
        <v>6</v>
      </c>
      <c r="E254" s="2" t="s">
        <v>317</v>
      </c>
      <c r="F254" s="1">
        <v>48.0</v>
      </c>
    </row>
    <row r="255">
      <c r="A255" s="2" t="s">
        <v>34</v>
      </c>
      <c r="B255" s="1" t="s">
        <v>398</v>
      </c>
      <c r="C255" s="1">
        <v>2020.0</v>
      </c>
      <c r="D255" s="2" t="s">
        <v>6</v>
      </c>
      <c r="E255" s="2" t="s">
        <v>317</v>
      </c>
      <c r="F255" s="1">
        <v>48.0</v>
      </c>
    </row>
    <row r="256">
      <c r="A256" s="2" t="s">
        <v>34</v>
      </c>
      <c r="B256" s="1" t="s">
        <v>398</v>
      </c>
      <c r="C256" s="1">
        <v>2021.0</v>
      </c>
      <c r="D256" s="2" t="s">
        <v>6</v>
      </c>
      <c r="E256" s="2" t="s">
        <v>317</v>
      </c>
      <c r="F256" s="1">
        <v>56.00000000000001</v>
      </c>
    </row>
    <row r="257">
      <c r="A257" s="2" t="s">
        <v>34</v>
      </c>
      <c r="B257" s="1" t="s">
        <v>398</v>
      </c>
      <c r="C257" s="1">
        <v>2022.0</v>
      </c>
      <c r="D257" s="2" t="s">
        <v>6</v>
      </c>
      <c r="E257" s="2" t="s">
        <v>317</v>
      </c>
      <c r="F257" s="1">
        <v>56.00000000000001</v>
      </c>
    </row>
    <row r="258">
      <c r="A258" s="2" t="s">
        <v>35</v>
      </c>
      <c r="B258" s="1" t="s">
        <v>399</v>
      </c>
      <c r="C258" s="1">
        <v>2015.0</v>
      </c>
      <c r="D258" s="2" t="s">
        <v>6</v>
      </c>
      <c r="E258" s="2" t="s">
        <v>317</v>
      </c>
      <c r="F258" s="1">
        <v>36.6666666666667</v>
      </c>
    </row>
    <row r="259">
      <c r="A259" s="2" t="s">
        <v>35</v>
      </c>
      <c r="B259" s="1" t="s">
        <v>399</v>
      </c>
      <c r="C259" s="1">
        <v>2016.0</v>
      </c>
      <c r="D259" s="2" t="s">
        <v>6</v>
      </c>
      <c r="E259" s="2" t="s">
        <v>317</v>
      </c>
      <c r="F259" s="1">
        <v>53.3333333333333</v>
      </c>
    </row>
    <row r="260">
      <c r="A260" s="2" t="s">
        <v>35</v>
      </c>
      <c r="B260" s="1" t="s">
        <v>399</v>
      </c>
      <c r="C260" s="1">
        <v>2017.0</v>
      </c>
      <c r="D260" s="2" t="s">
        <v>6</v>
      </c>
      <c r="E260" s="2" t="s">
        <v>317</v>
      </c>
      <c r="F260" s="1">
        <v>53.3333333333333</v>
      </c>
    </row>
    <row r="261">
      <c r="A261" s="2" t="s">
        <v>35</v>
      </c>
      <c r="B261" s="1" t="s">
        <v>399</v>
      </c>
      <c r="C261" s="1">
        <v>2018.0</v>
      </c>
      <c r="D261" s="2" t="s">
        <v>6</v>
      </c>
      <c r="E261" s="2" t="s">
        <v>317</v>
      </c>
      <c r="F261" s="1">
        <v>46.6666666666667</v>
      </c>
    </row>
    <row r="262">
      <c r="A262" s="2" t="s">
        <v>35</v>
      </c>
      <c r="B262" s="1" t="s">
        <v>399</v>
      </c>
      <c r="C262" s="1">
        <v>2019.0</v>
      </c>
      <c r="D262" s="2" t="s">
        <v>6</v>
      </c>
      <c r="E262" s="2" t="s">
        <v>317</v>
      </c>
      <c r="F262" s="1">
        <v>46.6666666666667</v>
      </c>
    </row>
    <row r="263">
      <c r="A263" s="2" t="s">
        <v>35</v>
      </c>
      <c r="B263" s="1" t="s">
        <v>399</v>
      </c>
      <c r="C263" s="1">
        <v>2020.0</v>
      </c>
      <c r="D263" s="2" t="s">
        <v>6</v>
      </c>
      <c r="E263" s="2" t="s">
        <v>317</v>
      </c>
      <c r="F263" s="1">
        <v>46.6666666666667</v>
      </c>
    </row>
    <row r="264">
      <c r="A264" s="2" t="s">
        <v>35</v>
      </c>
      <c r="B264" s="1" t="s">
        <v>399</v>
      </c>
      <c r="C264" s="1">
        <v>2021.0</v>
      </c>
      <c r="D264" s="2" t="s">
        <v>6</v>
      </c>
      <c r="E264" s="2" t="s">
        <v>317</v>
      </c>
      <c r="F264" s="1">
        <v>53.3333333333333</v>
      </c>
    </row>
    <row r="265">
      <c r="A265" s="2" t="s">
        <v>35</v>
      </c>
      <c r="B265" s="1" t="s">
        <v>399</v>
      </c>
      <c r="C265" s="1">
        <v>2022.0</v>
      </c>
      <c r="D265" s="2" t="s">
        <v>6</v>
      </c>
      <c r="E265" s="2" t="s">
        <v>317</v>
      </c>
      <c r="F265" s="1">
        <v>53.3333333333333</v>
      </c>
    </row>
    <row r="266">
      <c r="A266" s="164"/>
      <c r="B266" s="164"/>
      <c r="C266" s="164"/>
      <c r="D266" s="164"/>
      <c r="E266" s="164"/>
      <c r="F266" s="164"/>
    </row>
    <row r="267">
      <c r="A267" s="164"/>
      <c r="B267" s="164"/>
      <c r="C267" s="164"/>
      <c r="D267" s="164"/>
      <c r="E267" s="164"/>
      <c r="F267" s="164"/>
    </row>
    <row r="268">
      <c r="A268" s="164"/>
      <c r="B268" s="164"/>
      <c r="C268" s="164"/>
      <c r="D268" s="164"/>
      <c r="E268" s="164"/>
      <c r="F268" s="164"/>
    </row>
    <row r="269">
      <c r="A269" s="164"/>
      <c r="B269" s="164"/>
      <c r="C269" s="164"/>
      <c r="D269" s="164"/>
      <c r="E269" s="164"/>
      <c r="F269" s="164"/>
    </row>
    <row r="270">
      <c r="A270" s="164"/>
      <c r="B270" s="164"/>
      <c r="C270" s="164"/>
      <c r="D270" s="164"/>
      <c r="E270" s="164"/>
      <c r="F270" s="164"/>
    </row>
    <row r="271">
      <c r="A271" s="164"/>
      <c r="B271" s="164"/>
      <c r="C271" s="164"/>
      <c r="D271" s="164"/>
      <c r="E271" s="164"/>
      <c r="F271" s="164"/>
    </row>
    <row r="272">
      <c r="A272" s="164"/>
      <c r="B272" s="164"/>
      <c r="C272" s="164"/>
      <c r="D272" s="164"/>
      <c r="E272" s="164"/>
      <c r="F272" s="164"/>
    </row>
    <row r="273">
      <c r="A273" s="164"/>
      <c r="B273" s="164"/>
      <c r="C273" s="164"/>
      <c r="D273" s="164"/>
      <c r="E273" s="164"/>
      <c r="F273" s="164"/>
    </row>
    <row r="274">
      <c r="A274" s="164"/>
      <c r="B274" s="164"/>
      <c r="C274" s="164"/>
      <c r="D274" s="164"/>
      <c r="E274" s="164"/>
      <c r="F274" s="164"/>
    </row>
    <row r="275">
      <c r="A275" s="164"/>
      <c r="B275" s="164"/>
      <c r="C275" s="164"/>
      <c r="D275" s="164"/>
      <c r="E275" s="164"/>
      <c r="F275" s="164"/>
    </row>
    <row r="276">
      <c r="A276" s="164"/>
      <c r="B276" s="164"/>
      <c r="C276" s="164"/>
      <c r="D276" s="164"/>
      <c r="E276" s="164"/>
      <c r="F276" s="164"/>
    </row>
    <row r="277">
      <c r="A277" s="164"/>
      <c r="B277" s="164"/>
      <c r="C277" s="164"/>
      <c r="D277" s="164"/>
      <c r="E277" s="164"/>
      <c r="F277" s="164"/>
    </row>
    <row r="278">
      <c r="A278" s="164"/>
      <c r="B278" s="164"/>
      <c r="C278" s="164"/>
      <c r="D278" s="164"/>
      <c r="E278" s="164"/>
      <c r="F278" s="164"/>
    </row>
    <row r="279">
      <c r="A279" s="164"/>
      <c r="B279" s="164"/>
      <c r="C279" s="164"/>
      <c r="D279" s="164"/>
      <c r="E279" s="164"/>
      <c r="F279" s="164"/>
    </row>
    <row r="280">
      <c r="A280" s="164"/>
      <c r="B280" s="164"/>
      <c r="C280" s="164"/>
      <c r="D280" s="164"/>
      <c r="E280" s="164"/>
      <c r="F280" s="164"/>
    </row>
    <row r="281">
      <c r="A281" s="164"/>
      <c r="B281" s="164"/>
      <c r="C281" s="164"/>
      <c r="D281" s="164"/>
      <c r="E281" s="164"/>
      <c r="F281" s="164"/>
    </row>
    <row r="282">
      <c r="A282" s="164"/>
      <c r="B282" s="164"/>
      <c r="C282" s="164"/>
      <c r="D282" s="164"/>
      <c r="E282" s="164"/>
      <c r="F282" s="164"/>
    </row>
    <row r="283">
      <c r="A283" s="164"/>
      <c r="B283" s="164"/>
      <c r="C283" s="164"/>
      <c r="D283" s="164"/>
      <c r="E283" s="164"/>
      <c r="F283" s="164"/>
    </row>
    <row r="284">
      <c r="A284" s="164"/>
      <c r="B284" s="164"/>
      <c r="C284" s="164"/>
      <c r="D284" s="164"/>
      <c r="E284" s="164"/>
      <c r="F284" s="164"/>
    </row>
    <row r="285">
      <c r="A285" s="164"/>
      <c r="B285" s="164"/>
      <c r="C285" s="164"/>
      <c r="D285" s="164"/>
      <c r="E285" s="164"/>
      <c r="F285" s="164"/>
    </row>
    <row r="286">
      <c r="A286" s="164"/>
      <c r="B286" s="164"/>
      <c r="C286" s="164"/>
      <c r="D286" s="164"/>
      <c r="E286" s="164"/>
      <c r="F286" s="164"/>
    </row>
    <row r="287">
      <c r="A287" s="164"/>
      <c r="B287" s="164"/>
      <c r="C287" s="164"/>
      <c r="D287" s="164"/>
      <c r="E287" s="164"/>
      <c r="F287" s="164"/>
    </row>
    <row r="288">
      <c r="A288" s="164"/>
      <c r="B288" s="164"/>
      <c r="C288" s="164"/>
      <c r="D288" s="164"/>
      <c r="E288" s="164"/>
      <c r="F288" s="164"/>
    </row>
    <row r="289">
      <c r="A289" s="164"/>
      <c r="B289" s="164"/>
      <c r="C289" s="164"/>
      <c r="D289" s="164"/>
      <c r="E289" s="164"/>
      <c r="F289" s="164"/>
    </row>
    <row r="290">
      <c r="A290" s="164"/>
      <c r="B290" s="164"/>
      <c r="C290" s="164"/>
      <c r="D290" s="164"/>
      <c r="E290" s="164"/>
      <c r="F290" s="164"/>
    </row>
    <row r="291">
      <c r="A291" s="164"/>
      <c r="B291" s="164"/>
      <c r="C291" s="164"/>
      <c r="D291" s="164"/>
      <c r="E291" s="164"/>
      <c r="F291" s="164"/>
    </row>
    <row r="292">
      <c r="A292" s="164"/>
      <c r="B292" s="164"/>
      <c r="C292" s="164"/>
      <c r="D292" s="164"/>
      <c r="E292" s="164"/>
      <c r="F292" s="164"/>
    </row>
    <row r="293">
      <c r="A293" s="164"/>
      <c r="B293" s="164"/>
      <c r="C293" s="164"/>
      <c r="D293" s="164"/>
      <c r="E293" s="164"/>
      <c r="F293" s="164"/>
    </row>
    <row r="294">
      <c r="A294" s="164"/>
      <c r="B294" s="164"/>
      <c r="C294" s="164"/>
      <c r="D294" s="164"/>
      <c r="E294" s="164"/>
      <c r="F294" s="164"/>
    </row>
    <row r="295">
      <c r="A295" s="164"/>
      <c r="B295" s="164"/>
      <c r="C295" s="164"/>
      <c r="D295" s="164"/>
      <c r="E295" s="164"/>
      <c r="F295" s="164"/>
    </row>
    <row r="296">
      <c r="A296" s="164"/>
      <c r="B296" s="164"/>
      <c r="C296" s="164"/>
      <c r="D296" s="164"/>
      <c r="E296" s="164"/>
      <c r="F296" s="164"/>
    </row>
    <row r="297">
      <c r="A297" s="164"/>
      <c r="B297" s="164"/>
      <c r="C297" s="164"/>
      <c r="D297" s="164"/>
      <c r="E297" s="164"/>
      <c r="F297" s="164"/>
    </row>
    <row r="298">
      <c r="A298" s="164"/>
      <c r="B298" s="164"/>
      <c r="C298" s="164"/>
      <c r="D298" s="164"/>
      <c r="E298" s="164"/>
      <c r="F298" s="164"/>
    </row>
    <row r="299">
      <c r="A299" s="164"/>
      <c r="B299" s="164"/>
      <c r="C299" s="164"/>
      <c r="D299" s="164"/>
      <c r="E299" s="164"/>
      <c r="F299" s="164"/>
    </row>
    <row r="300">
      <c r="A300" s="164"/>
      <c r="B300" s="164"/>
      <c r="C300" s="164"/>
      <c r="D300" s="164"/>
      <c r="E300" s="164"/>
      <c r="F300" s="164"/>
    </row>
    <row r="301">
      <c r="A301" s="164"/>
      <c r="B301" s="164"/>
      <c r="C301" s="164"/>
      <c r="D301" s="164"/>
      <c r="E301" s="164"/>
      <c r="F301" s="164"/>
    </row>
    <row r="302">
      <c r="A302" s="164"/>
      <c r="B302" s="164"/>
      <c r="C302" s="164"/>
      <c r="D302" s="164"/>
      <c r="E302" s="164"/>
      <c r="F302" s="164"/>
    </row>
    <row r="303">
      <c r="A303" s="164"/>
      <c r="B303" s="164"/>
      <c r="C303" s="164"/>
      <c r="D303" s="164"/>
      <c r="E303" s="164"/>
      <c r="F303" s="164"/>
    </row>
    <row r="304">
      <c r="A304" s="164"/>
      <c r="B304" s="164"/>
      <c r="C304" s="164"/>
      <c r="D304" s="164"/>
      <c r="E304" s="164"/>
      <c r="F304" s="164"/>
    </row>
    <row r="305">
      <c r="A305" s="164"/>
      <c r="B305" s="164"/>
      <c r="C305" s="164"/>
      <c r="D305" s="164"/>
      <c r="E305" s="164"/>
      <c r="F305" s="164"/>
    </row>
    <row r="306">
      <c r="A306" s="164"/>
      <c r="B306" s="164"/>
      <c r="C306" s="164"/>
      <c r="D306" s="164"/>
      <c r="E306" s="164"/>
      <c r="F306" s="164"/>
    </row>
    <row r="307">
      <c r="A307" s="164"/>
      <c r="B307" s="164"/>
      <c r="C307" s="164"/>
      <c r="D307" s="164"/>
      <c r="E307" s="164"/>
      <c r="F307" s="164"/>
    </row>
    <row r="308">
      <c r="A308" s="164"/>
      <c r="B308" s="164"/>
      <c r="C308" s="164"/>
      <c r="D308" s="164"/>
      <c r="E308" s="164"/>
      <c r="F308" s="164"/>
    </row>
    <row r="309">
      <c r="A309" s="164"/>
      <c r="B309" s="164"/>
      <c r="C309" s="164"/>
      <c r="D309" s="164"/>
      <c r="E309" s="164"/>
      <c r="F309" s="164"/>
    </row>
    <row r="310">
      <c r="A310" s="164"/>
      <c r="B310" s="164"/>
      <c r="C310" s="164"/>
      <c r="D310" s="164"/>
      <c r="E310" s="164"/>
      <c r="F310" s="164"/>
    </row>
    <row r="311">
      <c r="A311" s="164"/>
      <c r="B311" s="164"/>
      <c r="C311" s="164"/>
      <c r="D311" s="164"/>
      <c r="E311" s="164"/>
      <c r="F311" s="164"/>
    </row>
    <row r="312">
      <c r="A312" s="164"/>
      <c r="B312" s="164"/>
      <c r="C312" s="164"/>
      <c r="D312" s="164"/>
      <c r="E312" s="164"/>
      <c r="F312" s="164"/>
    </row>
    <row r="313">
      <c r="A313" s="164"/>
      <c r="B313" s="164"/>
      <c r="C313" s="164"/>
      <c r="D313" s="164"/>
      <c r="E313" s="164"/>
      <c r="F313" s="164"/>
    </row>
    <row r="314">
      <c r="A314" s="164"/>
      <c r="B314" s="164"/>
      <c r="C314" s="164"/>
      <c r="D314" s="164"/>
      <c r="E314" s="164"/>
      <c r="F314" s="164"/>
    </row>
    <row r="315">
      <c r="A315" s="164"/>
      <c r="B315" s="164"/>
      <c r="C315" s="164"/>
      <c r="D315" s="164"/>
      <c r="E315" s="164"/>
      <c r="F315" s="164"/>
    </row>
    <row r="316">
      <c r="A316" s="164"/>
      <c r="B316" s="164"/>
      <c r="C316" s="164"/>
      <c r="D316" s="164"/>
      <c r="E316" s="164"/>
      <c r="F316" s="164"/>
    </row>
    <row r="317">
      <c r="A317" s="164"/>
      <c r="B317" s="164"/>
      <c r="C317" s="164"/>
      <c r="D317" s="164"/>
      <c r="E317" s="164"/>
      <c r="F317" s="164"/>
    </row>
    <row r="318">
      <c r="A318" s="164"/>
      <c r="B318" s="164"/>
      <c r="C318" s="164"/>
      <c r="D318" s="164"/>
      <c r="E318" s="164"/>
      <c r="F318" s="164"/>
    </row>
    <row r="319">
      <c r="A319" s="164"/>
      <c r="B319" s="164"/>
      <c r="C319" s="164"/>
      <c r="D319" s="164"/>
      <c r="E319" s="164"/>
      <c r="F319" s="164"/>
    </row>
    <row r="320">
      <c r="A320" s="164"/>
      <c r="B320" s="164"/>
      <c r="C320" s="164"/>
      <c r="D320" s="164"/>
      <c r="E320" s="164"/>
      <c r="F320" s="164"/>
    </row>
    <row r="321">
      <c r="A321" s="164"/>
      <c r="B321" s="164"/>
      <c r="C321" s="164"/>
      <c r="D321" s="164"/>
      <c r="E321" s="164"/>
      <c r="F321" s="164"/>
    </row>
    <row r="322">
      <c r="A322" s="164"/>
      <c r="B322" s="164"/>
      <c r="C322" s="164"/>
      <c r="D322" s="164"/>
      <c r="E322" s="164"/>
      <c r="F322" s="164"/>
    </row>
    <row r="323">
      <c r="A323" s="164"/>
      <c r="B323" s="164"/>
      <c r="C323" s="164"/>
      <c r="D323" s="164"/>
      <c r="E323" s="164"/>
      <c r="F323" s="164"/>
    </row>
    <row r="324">
      <c r="A324" s="164"/>
      <c r="B324" s="164"/>
      <c r="C324" s="164"/>
      <c r="D324" s="164"/>
      <c r="E324" s="164"/>
      <c r="F324" s="164"/>
    </row>
    <row r="325">
      <c r="A325" s="164"/>
      <c r="B325" s="164"/>
      <c r="C325" s="164"/>
      <c r="D325" s="164"/>
      <c r="E325" s="164"/>
      <c r="F325" s="164"/>
    </row>
    <row r="326">
      <c r="A326" s="164"/>
      <c r="B326" s="164"/>
      <c r="C326" s="164"/>
      <c r="D326" s="164"/>
      <c r="E326" s="164"/>
      <c r="F326" s="164"/>
    </row>
    <row r="327">
      <c r="A327" s="164"/>
      <c r="B327" s="164"/>
      <c r="C327" s="164"/>
      <c r="D327" s="164"/>
      <c r="E327" s="164"/>
      <c r="F327" s="164"/>
    </row>
    <row r="328">
      <c r="A328" s="164"/>
      <c r="B328" s="164"/>
      <c r="C328" s="164"/>
      <c r="D328" s="164"/>
      <c r="E328" s="164"/>
      <c r="F328" s="164"/>
    </row>
    <row r="329">
      <c r="A329" s="164"/>
      <c r="B329" s="164"/>
      <c r="C329" s="164"/>
      <c r="D329" s="164"/>
      <c r="E329" s="164"/>
      <c r="F329" s="164"/>
    </row>
    <row r="330">
      <c r="A330" s="164"/>
      <c r="B330" s="164"/>
      <c r="C330" s="164"/>
      <c r="D330" s="164"/>
      <c r="E330" s="164"/>
      <c r="F330" s="164"/>
    </row>
    <row r="331">
      <c r="A331" s="164"/>
      <c r="B331" s="164"/>
      <c r="C331" s="164"/>
      <c r="D331" s="164"/>
      <c r="E331" s="164"/>
      <c r="F331" s="164"/>
    </row>
    <row r="332">
      <c r="A332" s="164"/>
      <c r="B332" s="164"/>
      <c r="C332" s="164"/>
      <c r="D332" s="164"/>
      <c r="E332" s="164"/>
      <c r="F332" s="164"/>
    </row>
    <row r="333">
      <c r="A333" s="164"/>
      <c r="B333" s="164"/>
      <c r="C333" s="164"/>
      <c r="D333" s="164"/>
      <c r="E333" s="164"/>
      <c r="F333" s="164"/>
    </row>
    <row r="334">
      <c r="A334" s="164"/>
      <c r="B334" s="164"/>
      <c r="C334" s="164"/>
      <c r="D334" s="164"/>
      <c r="E334" s="164"/>
      <c r="F334" s="164"/>
    </row>
    <row r="335">
      <c r="A335" s="164"/>
      <c r="B335" s="164"/>
      <c r="C335" s="164"/>
      <c r="D335" s="164"/>
      <c r="E335" s="164"/>
      <c r="F335" s="164"/>
    </row>
    <row r="336">
      <c r="A336" s="164"/>
      <c r="B336" s="164"/>
      <c r="C336" s="164"/>
      <c r="D336" s="164"/>
      <c r="E336" s="164"/>
      <c r="F336" s="164"/>
    </row>
    <row r="337">
      <c r="A337" s="164"/>
      <c r="B337" s="164"/>
      <c r="C337" s="164"/>
      <c r="D337" s="164"/>
      <c r="E337" s="164"/>
      <c r="F337" s="164"/>
    </row>
    <row r="338">
      <c r="A338" s="164"/>
      <c r="B338" s="164"/>
      <c r="C338" s="164"/>
      <c r="D338" s="164"/>
      <c r="E338" s="164"/>
      <c r="F338" s="164"/>
    </row>
    <row r="339">
      <c r="A339" s="164"/>
      <c r="B339" s="164"/>
      <c r="C339" s="164"/>
      <c r="D339" s="164"/>
      <c r="E339" s="164"/>
      <c r="F339" s="164"/>
    </row>
    <row r="340">
      <c r="A340" s="164"/>
      <c r="B340" s="164"/>
      <c r="C340" s="164"/>
      <c r="D340" s="164"/>
      <c r="E340" s="164"/>
      <c r="F340" s="164"/>
    </row>
    <row r="341">
      <c r="A341" s="164"/>
      <c r="B341" s="164"/>
      <c r="C341" s="164"/>
      <c r="D341" s="164"/>
      <c r="E341" s="164"/>
      <c r="F341" s="164"/>
    </row>
    <row r="342">
      <c r="A342" s="164"/>
      <c r="B342" s="164"/>
      <c r="C342" s="164"/>
      <c r="D342" s="164"/>
      <c r="E342" s="164"/>
      <c r="F342" s="164"/>
    </row>
    <row r="343">
      <c r="A343" s="164"/>
      <c r="B343" s="164"/>
      <c r="C343" s="164"/>
      <c r="D343" s="164"/>
      <c r="E343" s="164"/>
      <c r="F343" s="164"/>
    </row>
    <row r="344">
      <c r="A344" s="164"/>
      <c r="B344" s="164"/>
      <c r="C344" s="164"/>
      <c r="D344" s="164"/>
      <c r="E344" s="164"/>
      <c r="F344" s="164"/>
    </row>
    <row r="345">
      <c r="A345" s="164"/>
      <c r="B345" s="164"/>
      <c r="C345" s="164"/>
      <c r="D345" s="164"/>
      <c r="E345" s="164"/>
      <c r="F345" s="164"/>
    </row>
    <row r="346">
      <c r="A346" s="164"/>
      <c r="B346" s="164"/>
      <c r="C346" s="164"/>
      <c r="D346" s="164"/>
      <c r="E346" s="164"/>
      <c r="F346" s="164"/>
    </row>
    <row r="347">
      <c r="A347" s="164"/>
      <c r="B347" s="164"/>
      <c r="C347" s="164"/>
      <c r="D347" s="164"/>
      <c r="E347" s="164"/>
      <c r="F347" s="164"/>
    </row>
    <row r="348">
      <c r="A348" s="164"/>
      <c r="B348" s="164"/>
      <c r="C348" s="164"/>
      <c r="D348" s="164"/>
      <c r="E348" s="164"/>
      <c r="F348" s="164"/>
    </row>
    <row r="349">
      <c r="A349" s="164"/>
      <c r="B349" s="164"/>
      <c r="C349" s="164"/>
      <c r="D349" s="164"/>
      <c r="E349" s="164"/>
      <c r="F349" s="164"/>
    </row>
    <row r="350">
      <c r="A350" s="164"/>
      <c r="B350" s="164"/>
      <c r="C350" s="164"/>
      <c r="D350" s="164"/>
      <c r="E350" s="164"/>
      <c r="F350" s="164"/>
    </row>
    <row r="351">
      <c r="A351" s="164"/>
      <c r="B351" s="164"/>
      <c r="C351" s="164"/>
      <c r="D351" s="164"/>
      <c r="E351" s="164"/>
      <c r="F351" s="164"/>
    </row>
    <row r="352">
      <c r="A352" s="164"/>
      <c r="B352" s="164"/>
      <c r="C352" s="164"/>
      <c r="D352" s="164"/>
      <c r="E352" s="164"/>
      <c r="F352" s="164"/>
    </row>
    <row r="353">
      <c r="A353" s="164"/>
      <c r="B353" s="164"/>
      <c r="C353" s="164"/>
      <c r="D353" s="164"/>
      <c r="E353" s="164"/>
      <c r="F353" s="164"/>
    </row>
    <row r="354">
      <c r="A354" s="164"/>
      <c r="B354" s="164"/>
      <c r="C354" s="164"/>
      <c r="D354" s="164"/>
      <c r="E354" s="164"/>
      <c r="F354" s="164"/>
    </row>
    <row r="355">
      <c r="A355" s="164"/>
      <c r="B355" s="164"/>
      <c r="C355" s="164"/>
      <c r="D355" s="164"/>
      <c r="E355" s="164"/>
      <c r="F355" s="164"/>
    </row>
    <row r="356">
      <c r="A356" s="164"/>
      <c r="B356" s="164"/>
      <c r="C356" s="164"/>
      <c r="D356" s="164"/>
      <c r="E356" s="164"/>
      <c r="F356" s="164"/>
    </row>
    <row r="357">
      <c r="A357" s="164"/>
      <c r="B357" s="164"/>
      <c r="C357" s="164"/>
      <c r="D357" s="164"/>
      <c r="E357" s="164"/>
      <c r="F357" s="164"/>
    </row>
    <row r="358">
      <c r="A358" s="164"/>
      <c r="B358" s="164"/>
      <c r="C358" s="164"/>
      <c r="D358" s="164"/>
      <c r="E358" s="164"/>
      <c r="F358" s="164"/>
    </row>
    <row r="359">
      <c r="A359" s="164"/>
      <c r="B359" s="164"/>
      <c r="C359" s="164"/>
      <c r="D359" s="164"/>
      <c r="E359" s="164"/>
      <c r="F359" s="164"/>
    </row>
    <row r="360">
      <c r="A360" s="164"/>
      <c r="B360" s="164"/>
      <c r="C360" s="164"/>
      <c r="D360" s="164"/>
      <c r="E360" s="164"/>
      <c r="F360" s="164"/>
    </row>
    <row r="361">
      <c r="A361" s="164"/>
      <c r="B361" s="164"/>
      <c r="C361" s="164"/>
      <c r="D361" s="164"/>
      <c r="E361" s="164"/>
      <c r="F361" s="164"/>
    </row>
    <row r="362">
      <c r="A362" s="164"/>
      <c r="B362" s="164"/>
      <c r="C362" s="164"/>
      <c r="D362" s="164"/>
      <c r="E362" s="164"/>
      <c r="F362" s="164"/>
    </row>
    <row r="363">
      <c r="A363" s="164"/>
      <c r="B363" s="164"/>
      <c r="C363" s="164"/>
      <c r="D363" s="164"/>
      <c r="E363" s="164"/>
      <c r="F363" s="164"/>
    </row>
    <row r="364">
      <c r="A364" s="164"/>
      <c r="B364" s="164"/>
      <c r="C364" s="164"/>
      <c r="D364" s="164"/>
      <c r="E364" s="164"/>
      <c r="F364" s="164"/>
    </row>
    <row r="365">
      <c r="A365" s="164"/>
      <c r="B365" s="164"/>
      <c r="C365" s="164"/>
      <c r="D365" s="164"/>
      <c r="E365" s="164"/>
      <c r="F365" s="164"/>
    </row>
    <row r="366">
      <c r="A366" s="164"/>
      <c r="B366" s="164"/>
      <c r="C366" s="164"/>
      <c r="D366" s="164"/>
      <c r="E366" s="164"/>
      <c r="F366" s="164"/>
    </row>
    <row r="367">
      <c r="A367" s="164"/>
      <c r="B367" s="164"/>
      <c r="C367" s="164"/>
      <c r="D367" s="164"/>
      <c r="E367" s="164"/>
      <c r="F367" s="164"/>
    </row>
    <row r="368">
      <c r="A368" s="164"/>
      <c r="B368" s="164"/>
      <c r="C368" s="164"/>
      <c r="D368" s="164"/>
      <c r="E368" s="164"/>
      <c r="F368" s="164"/>
    </row>
    <row r="369">
      <c r="A369" s="164"/>
      <c r="B369" s="164"/>
      <c r="C369" s="164"/>
      <c r="D369" s="164"/>
      <c r="E369" s="164"/>
      <c r="F369" s="164"/>
    </row>
    <row r="370">
      <c r="A370" s="164"/>
      <c r="B370" s="164"/>
      <c r="C370" s="164"/>
      <c r="D370" s="164"/>
      <c r="E370" s="164"/>
      <c r="F370" s="164"/>
    </row>
    <row r="371">
      <c r="A371" s="164"/>
      <c r="B371" s="164"/>
      <c r="C371" s="164"/>
      <c r="D371" s="164"/>
      <c r="E371" s="164"/>
      <c r="F371" s="164"/>
    </row>
    <row r="372">
      <c r="A372" s="164"/>
      <c r="B372" s="164"/>
      <c r="C372" s="164"/>
      <c r="D372" s="164"/>
      <c r="E372" s="164"/>
      <c r="F372" s="164"/>
    </row>
    <row r="373">
      <c r="A373" s="164"/>
      <c r="B373" s="164"/>
      <c r="C373" s="164"/>
      <c r="D373" s="164"/>
      <c r="E373" s="164"/>
      <c r="F373" s="164"/>
    </row>
    <row r="374">
      <c r="A374" s="164"/>
      <c r="B374" s="164"/>
      <c r="C374" s="164"/>
      <c r="D374" s="164"/>
      <c r="E374" s="164"/>
      <c r="F374" s="164"/>
    </row>
    <row r="375">
      <c r="A375" s="164"/>
      <c r="B375" s="164"/>
      <c r="C375" s="164"/>
      <c r="D375" s="164"/>
      <c r="E375" s="164"/>
      <c r="F375" s="164"/>
    </row>
    <row r="376">
      <c r="A376" s="164"/>
      <c r="B376" s="164"/>
      <c r="C376" s="164"/>
      <c r="D376" s="164"/>
      <c r="E376" s="164"/>
      <c r="F376" s="164"/>
    </row>
    <row r="377">
      <c r="A377" s="164"/>
      <c r="B377" s="164"/>
      <c r="C377" s="164"/>
      <c r="D377" s="164"/>
      <c r="E377" s="164"/>
      <c r="F377" s="164"/>
    </row>
    <row r="378">
      <c r="A378" s="164"/>
      <c r="B378" s="164"/>
      <c r="C378" s="164"/>
      <c r="D378" s="164"/>
      <c r="E378" s="164"/>
      <c r="F378" s="164"/>
    </row>
    <row r="379">
      <c r="A379" s="164"/>
      <c r="B379" s="164"/>
      <c r="C379" s="164"/>
      <c r="D379" s="164"/>
      <c r="E379" s="164"/>
      <c r="F379" s="164"/>
    </row>
    <row r="380">
      <c r="A380" s="164"/>
      <c r="B380" s="164"/>
      <c r="C380" s="164"/>
      <c r="D380" s="164"/>
      <c r="E380" s="164"/>
      <c r="F380" s="164"/>
    </row>
    <row r="381">
      <c r="A381" s="164"/>
      <c r="B381" s="164"/>
      <c r="C381" s="164"/>
      <c r="D381" s="164"/>
      <c r="E381" s="164"/>
      <c r="F381" s="164"/>
    </row>
    <row r="382">
      <c r="A382" s="164"/>
      <c r="B382" s="164"/>
      <c r="C382" s="164"/>
      <c r="D382" s="164"/>
      <c r="E382" s="164"/>
      <c r="F382" s="164"/>
    </row>
    <row r="383">
      <c r="A383" s="164"/>
      <c r="B383" s="164"/>
      <c r="C383" s="164"/>
      <c r="D383" s="164"/>
      <c r="E383" s="164"/>
      <c r="F383" s="164"/>
    </row>
    <row r="384">
      <c r="A384" s="164"/>
      <c r="B384" s="164"/>
      <c r="C384" s="164"/>
      <c r="D384" s="164"/>
      <c r="E384" s="164"/>
      <c r="F384" s="164"/>
    </row>
    <row r="385">
      <c r="A385" s="164"/>
      <c r="B385" s="164"/>
      <c r="C385" s="164"/>
      <c r="D385" s="164"/>
      <c r="E385" s="164"/>
      <c r="F385" s="164"/>
    </row>
    <row r="386">
      <c r="A386" s="164"/>
      <c r="B386" s="164"/>
      <c r="C386" s="164"/>
      <c r="D386" s="164"/>
      <c r="E386" s="164"/>
      <c r="F386" s="164"/>
    </row>
    <row r="387">
      <c r="A387" s="164"/>
      <c r="B387" s="164"/>
      <c r="C387" s="164"/>
      <c r="D387" s="164"/>
      <c r="E387" s="164"/>
      <c r="F387" s="164"/>
    </row>
    <row r="388">
      <c r="A388" s="164"/>
      <c r="B388" s="164"/>
      <c r="C388" s="164"/>
      <c r="D388" s="164"/>
      <c r="E388" s="164"/>
      <c r="F388" s="164"/>
    </row>
    <row r="389">
      <c r="A389" s="164"/>
      <c r="B389" s="164"/>
      <c r="C389" s="164"/>
      <c r="D389" s="164"/>
      <c r="E389" s="164"/>
      <c r="F389" s="164"/>
    </row>
    <row r="390">
      <c r="A390" s="164"/>
      <c r="B390" s="164"/>
      <c r="C390" s="164"/>
      <c r="D390" s="164"/>
      <c r="E390" s="164"/>
      <c r="F390" s="164"/>
    </row>
    <row r="391">
      <c r="A391" s="164"/>
      <c r="B391" s="164"/>
      <c r="C391" s="164"/>
      <c r="D391" s="164"/>
      <c r="E391" s="164"/>
      <c r="F391" s="164"/>
    </row>
    <row r="392">
      <c r="A392" s="164"/>
      <c r="B392" s="164"/>
      <c r="C392" s="164"/>
      <c r="D392" s="164"/>
      <c r="E392" s="164"/>
      <c r="F392" s="164"/>
    </row>
    <row r="393">
      <c r="A393" s="164"/>
      <c r="B393" s="164"/>
      <c r="C393" s="164"/>
      <c r="D393" s="164"/>
      <c r="E393" s="164"/>
      <c r="F393" s="164"/>
    </row>
    <row r="394">
      <c r="A394" s="164"/>
      <c r="B394" s="164"/>
      <c r="C394" s="164"/>
      <c r="D394" s="164"/>
      <c r="E394" s="164"/>
      <c r="F394" s="164"/>
    </row>
    <row r="395">
      <c r="A395" s="164"/>
      <c r="B395" s="164"/>
      <c r="C395" s="164"/>
      <c r="D395" s="164"/>
      <c r="E395" s="164"/>
      <c r="F395" s="164"/>
    </row>
    <row r="396">
      <c r="A396" s="164"/>
      <c r="B396" s="164"/>
      <c r="C396" s="164"/>
      <c r="D396" s="164"/>
      <c r="E396" s="164"/>
      <c r="F396" s="164"/>
    </row>
    <row r="397">
      <c r="A397" s="164"/>
      <c r="B397" s="164"/>
      <c r="C397" s="164"/>
      <c r="D397" s="164"/>
      <c r="E397" s="164"/>
      <c r="F397" s="164"/>
    </row>
    <row r="398">
      <c r="A398" s="164"/>
      <c r="B398" s="164"/>
      <c r="C398" s="164"/>
      <c r="D398" s="164"/>
      <c r="E398" s="164"/>
      <c r="F398" s="164"/>
    </row>
    <row r="399">
      <c r="A399" s="164"/>
      <c r="B399" s="164"/>
      <c r="C399" s="164"/>
      <c r="D399" s="164"/>
      <c r="E399" s="164"/>
      <c r="F399" s="164"/>
    </row>
    <row r="400">
      <c r="A400" s="164"/>
      <c r="B400" s="164"/>
      <c r="C400" s="164"/>
      <c r="D400" s="164"/>
      <c r="E400" s="164"/>
      <c r="F400" s="164"/>
    </row>
    <row r="401">
      <c r="A401" s="164"/>
      <c r="B401" s="164"/>
      <c r="C401" s="164"/>
      <c r="D401" s="164"/>
      <c r="E401" s="164"/>
      <c r="F401" s="164"/>
    </row>
    <row r="402">
      <c r="A402" s="164"/>
      <c r="B402" s="164"/>
      <c r="C402" s="164"/>
      <c r="D402" s="164"/>
      <c r="E402" s="164"/>
      <c r="F402" s="164"/>
    </row>
    <row r="403">
      <c r="A403" s="164"/>
      <c r="B403" s="164"/>
      <c r="C403" s="164"/>
      <c r="D403" s="164"/>
      <c r="E403" s="164"/>
      <c r="F403" s="164"/>
    </row>
    <row r="404">
      <c r="A404" s="164"/>
      <c r="B404" s="164"/>
      <c r="C404" s="164"/>
      <c r="D404" s="164"/>
      <c r="E404" s="164"/>
      <c r="F404" s="164"/>
    </row>
    <row r="405">
      <c r="A405" s="164"/>
      <c r="B405" s="164"/>
      <c r="C405" s="164"/>
      <c r="D405" s="164"/>
      <c r="E405" s="164"/>
      <c r="F405" s="164"/>
    </row>
    <row r="406">
      <c r="A406" s="164"/>
      <c r="B406" s="164"/>
      <c r="C406" s="164"/>
      <c r="D406" s="164"/>
      <c r="E406" s="164"/>
      <c r="F406" s="164"/>
    </row>
    <row r="407">
      <c r="A407" s="164"/>
      <c r="B407" s="164"/>
      <c r="C407" s="164"/>
      <c r="D407" s="164"/>
      <c r="E407" s="164"/>
      <c r="F407" s="164"/>
    </row>
    <row r="408">
      <c r="A408" s="164"/>
      <c r="B408" s="164"/>
      <c r="C408" s="164"/>
      <c r="D408" s="164"/>
      <c r="E408" s="164"/>
      <c r="F408" s="164"/>
    </row>
    <row r="409">
      <c r="A409" s="164"/>
      <c r="B409" s="164"/>
      <c r="C409" s="164"/>
      <c r="D409" s="164"/>
      <c r="E409" s="164"/>
      <c r="F409" s="164"/>
    </row>
    <row r="410">
      <c r="A410" s="164"/>
      <c r="B410" s="164"/>
      <c r="C410" s="164"/>
      <c r="D410" s="164"/>
      <c r="E410" s="164"/>
      <c r="F410" s="164"/>
    </row>
    <row r="411">
      <c r="A411" s="164"/>
      <c r="B411" s="164"/>
      <c r="C411" s="164"/>
      <c r="D411" s="164"/>
      <c r="E411" s="164"/>
      <c r="F411" s="164"/>
    </row>
    <row r="412">
      <c r="A412" s="164"/>
      <c r="B412" s="164"/>
      <c r="C412" s="164"/>
      <c r="D412" s="164"/>
      <c r="E412" s="164"/>
      <c r="F412" s="164"/>
    </row>
    <row r="413">
      <c r="A413" s="164"/>
      <c r="B413" s="164"/>
      <c r="C413" s="164"/>
      <c r="D413" s="164"/>
      <c r="E413" s="164"/>
      <c r="F413" s="164"/>
    </row>
    <row r="414">
      <c r="A414" s="164"/>
      <c r="B414" s="164"/>
      <c r="C414" s="164"/>
      <c r="D414" s="164"/>
      <c r="E414" s="164"/>
      <c r="F414" s="164"/>
    </row>
    <row r="415">
      <c r="A415" s="164"/>
      <c r="B415" s="164"/>
      <c r="C415" s="164"/>
      <c r="D415" s="164"/>
      <c r="E415" s="164"/>
      <c r="F415" s="164"/>
    </row>
    <row r="416">
      <c r="A416" s="164"/>
      <c r="B416" s="164"/>
      <c r="C416" s="164"/>
      <c r="D416" s="164"/>
      <c r="E416" s="164"/>
      <c r="F416" s="164"/>
    </row>
    <row r="417">
      <c r="A417" s="164"/>
      <c r="B417" s="164"/>
      <c r="C417" s="164"/>
      <c r="D417" s="164"/>
      <c r="E417" s="164"/>
      <c r="F417" s="164"/>
    </row>
    <row r="418">
      <c r="A418" s="164"/>
      <c r="B418" s="164"/>
      <c r="C418" s="164"/>
      <c r="D418" s="164"/>
      <c r="E418" s="164"/>
      <c r="F418" s="164"/>
    </row>
    <row r="419">
      <c r="A419" s="164"/>
      <c r="B419" s="164"/>
      <c r="C419" s="164"/>
      <c r="D419" s="164"/>
      <c r="E419" s="164"/>
      <c r="F419" s="164"/>
    </row>
    <row r="420">
      <c r="A420" s="164"/>
      <c r="B420" s="164"/>
      <c r="C420" s="164"/>
      <c r="D420" s="164"/>
      <c r="E420" s="164"/>
      <c r="F420" s="164"/>
    </row>
    <row r="421">
      <c r="A421" s="164"/>
      <c r="B421" s="164"/>
      <c r="C421" s="164"/>
      <c r="D421" s="164"/>
      <c r="E421" s="164"/>
      <c r="F421" s="164"/>
    </row>
    <row r="422">
      <c r="A422" s="164"/>
      <c r="B422" s="164"/>
      <c r="C422" s="164"/>
      <c r="D422" s="164"/>
      <c r="E422" s="164"/>
      <c r="F422" s="164"/>
    </row>
    <row r="423">
      <c r="A423" s="164"/>
      <c r="B423" s="164"/>
      <c r="C423" s="164"/>
      <c r="D423" s="164"/>
      <c r="E423" s="164"/>
      <c r="F423" s="164"/>
    </row>
    <row r="424">
      <c r="A424" s="164"/>
      <c r="B424" s="164"/>
      <c r="C424" s="164"/>
      <c r="D424" s="164"/>
      <c r="E424" s="164"/>
      <c r="F424" s="164"/>
    </row>
    <row r="425">
      <c r="A425" s="164"/>
      <c r="B425" s="164"/>
      <c r="C425" s="164"/>
      <c r="D425" s="164"/>
      <c r="E425" s="164"/>
      <c r="F425" s="164"/>
    </row>
    <row r="426">
      <c r="A426" s="164"/>
      <c r="B426" s="164"/>
      <c r="C426" s="164"/>
      <c r="D426" s="164"/>
      <c r="E426" s="164"/>
      <c r="F426" s="164"/>
    </row>
    <row r="427">
      <c r="A427" s="164"/>
      <c r="B427" s="164"/>
      <c r="C427" s="164"/>
      <c r="D427" s="164"/>
      <c r="E427" s="164"/>
      <c r="F427" s="164"/>
    </row>
    <row r="428">
      <c r="A428" s="164"/>
      <c r="B428" s="164"/>
      <c r="C428" s="164"/>
      <c r="D428" s="164"/>
      <c r="E428" s="164"/>
      <c r="F428" s="164"/>
    </row>
    <row r="429">
      <c r="A429" s="164"/>
      <c r="B429" s="164"/>
      <c r="C429" s="164"/>
      <c r="D429" s="164"/>
      <c r="E429" s="164"/>
      <c r="F429" s="164"/>
    </row>
    <row r="430">
      <c r="A430" s="164"/>
      <c r="B430" s="164"/>
      <c r="C430" s="164"/>
      <c r="D430" s="164"/>
      <c r="E430" s="164"/>
      <c r="F430" s="164"/>
    </row>
    <row r="431">
      <c r="A431" s="164"/>
      <c r="B431" s="164"/>
      <c r="C431" s="164"/>
      <c r="D431" s="164"/>
      <c r="E431" s="164"/>
      <c r="F431" s="164"/>
    </row>
    <row r="432">
      <c r="A432" s="164"/>
      <c r="B432" s="164"/>
      <c r="C432" s="164"/>
      <c r="D432" s="164"/>
      <c r="E432" s="164"/>
      <c r="F432" s="164"/>
    </row>
    <row r="433">
      <c r="A433" s="164"/>
      <c r="B433" s="164"/>
      <c r="C433" s="164"/>
      <c r="D433" s="164"/>
      <c r="E433" s="164"/>
      <c r="F433" s="164"/>
    </row>
    <row r="434">
      <c r="A434" s="164"/>
      <c r="B434" s="164"/>
      <c r="C434" s="164"/>
      <c r="D434" s="164"/>
      <c r="E434" s="164"/>
      <c r="F434" s="164"/>
    </row>
    <row r="435">
      <c r="A435" s="164"/>
      <c r="B435" s="164"/>
      <c r="C435" s="164"/>
      <c r="D435" s="164"/>
      <c r="E435" s="164"/>
      <c r="F435" s="164"/>
    </row>
    <row r="436">
      <c r="A436" s="164"/>
      <c r="B436" s="164"/>
      <c r="C436" s="164"/>
      <c r="D436" s="164"/>
      <c r="E436" s="164"/>
      <c r="F436" s="164"/>
    </row>
    <row r="437">
      <c r="A437" s="164"/>
      <c r="B437" s="164"/>
      <c r="C437" s="164"/>
      <c r="D437" s="164"/>
      <c r="E437" s="164"/>
      <c r="F437" s="164"/>
    </row>
    <row r="438">
      <c r="A438" s="164"/>
      <c r="B438" s="164"/>
      <c r="C438" s="164"/>
      <c r="D438" s="164"/>
      <c r="E438" s="164"/>
      <c r="F438" s="164"/>
    </row>
    <row r="439">
      <c r="A439" s="164"/>
      <c r="B439" s="164"/>
      <c r="C439" s="164"/>
      <c r="D439" s="164"/>
      <c r="E439" s="164"/>
      <c r="F439" s="164"/>
    </row>
    <row r="440">
      <c r="A440" s="164"/>
      <c r="B440" s="164"/>
      <c r="C440" s="164"/>
      <c r="D440" s="164"/>
      <c r="E440" s="164"/>
      <c r="F440" s="164"/>
    </row>
    <row r="441">
      <c r="A441" s="164"/>
      <c r="B441" s="164"/>
      <c r="C441" s="164"/>
      <c r="D441" s="164"/>
      <c r="E441" s="164"/>
      <c r="F441" s="164"/>
    </row>
    <row r="442">
      <c r="A442" s="164"/>
      <c r="B442" s="164"/>
      <c r="C442" s="164"/>
      <c r="D442" s="164"/>
      <c r="E442" s="164"/>
      <c r="F442" s="164"/>
    </row>
    <row r="443">
      <c r="A443" s="164"/>
      <c r="B443" s="164"/>
      <c r="C443" s="164"/>
      <c r="D443" s="164"/>
      <c r="E443" s="164"/>
      <c r="F443" s="164"/>
    </row>
    <row r="444">
      <c r="A444" s="164"/>
      <c r="B444" s="164"/>
      <c r="C444" s="164"/>
      <c r="D444" s="164"/>
      <c r="E444" s="164"/>
      <c r="F444" s="164"/>
    </row>
    <row r="445">
      <c r="A445" s="164"/>
      <c r="B445" s="164"/>
      <c r="C445" s="164"/>
      <c r="D445" s="164"/>
      <c r="E445" s="164"/>
      <c r="F445" s="164"/>
    </row>
    <row r="446">
      <c r="A446" s="164"/>
      <c r="B446" s="164"/>
      <c r="C446" s="164"/>
      <c r="D446" s="164"/>
      <c r="E446" s="164"/>
      <c r="F446" s="164"/>
    </row>
    <row r="447">
      <c r="A447" s="164"/>
      <c r="B447" s="164"/>
      <c r="C447" s="164"/>
      <c r="D447" s="164"/>
      <c r="E447" s="164"/>
      <c r="F447" s="164"/>
    </row>
    <row r="448">
      <c r="A448" s="164"/>
      <c r="B448" s="164"/>
      <c r="C448" s="164"/>
      <c r="D448" s="164"/>
      <c r="E448" s="164"/>
      <c r="F448" s="164"/>
    </row>
    <row r="449">
      <c r="A449" s="164"/>
      <c r="B449" s="164"/>
      <c r="C449" s="164"/>
      <c r="D449" s="164"/>
      <c r="E449" s="164"/>
      <c r="F449" s="164"/>
    </row>
    <row r="450">
      <c r="A450" s="164"/>
      <c r="B450" s="164"/>
      <c r="C450" s="164"/>
      <c r="D450" s="164"/>
      <c r="E450" s="164"/>
      <c r="F450" s="164"/>
    </row>
    <row r="451">
      <c r="A451" s="164"/>
      <c r="B451" s="164"/>
      <c r="C451" s="164"/>
      <c r="D451" s="164"/>
      <c r="E451" s="164"/>
      <c r="F451" s="164"/>
    </row>
    <row r="452">
      <c r="A452" s="164"/>
      <c r="B452" s="164"/>
      <c r="C452" s="164"/>
      <c r="D452" s="164"/>
      <c r="E452" s="164"/>
      <c r="F452" s="164"/>
    </row>
    <row r="453">
      <c r="A453" s="164"/>
      <c r="B453" s="164"/>
      <c r="C453" s="164"/>
      <c r="D453" s="164"/>
      <c r="E453" s="164"/>
      <c r="F453" s="164"/>
    </row>
    <row r="454">
      <c r="A454" s="164"/>
      <c r="B454" s="164"/>
      <c r="C454" s="164"/>
      <c r="D454" s="164"/>
      <c r="E454" s="164"/>
      <c r="F454" s="164"/>
    </row>
    <row r="455">
      <c r="A455" s="164"/>
      <c r="B455" s="164"/>
      <c r="C455" s="164"/>
      <c r="D455" s="164"/>
      <c r="E455" s="164"/>
      <c r="F455" s="164"/>
    </row>
    <row r="456">
      <c r="A456" s="164"/>
      <c r="B456" s="164"/>
      <c r="C456" s="164"/>
      <c r="D456" s="164"/>
      <c r="E456" s="164"/>
      <c r="F456" s="164"/>
    </row>
    <row r="457">
      <c r="A457" s="164"/>
      <c r="B457" s="164"/>
      <c r="C457" s="164"/>
      <c r="D457" s="164"/>
      <c r="E457" s="164"/>
      <c r="F457" s="164"/>
    </row>
    <row r="458">
      <c r="A458" s="164"/>
      <c r="B458" s="164"/>
      <c r="C458" s="164"/>
      <c r="D458" s="164"/>
      <c r="E458" s="164"/>
      <c r="F458" s="164"/>
    </row>
    <row r="459">
      <c r="A459" s="164"/>
      <c r="B459" s="164"/>
      <c r="C459" s="164"/>
      <c r="D459" s="164"/>
      <c r="E459" s="164"/>
      <c r="F459" s="164"/>
    </row>
    <row r="460">
      <c r="A460" s="164"/>
      <c r="B460" s="164"/>
      <c r="C460" s="164"/>
      <c r="D460" s="164"/>
      <c r="E460" s="164"/>
      <c r="F460" s="164"/>
    </row>
    <row r="461">
      <c r="A461" s="164"/>
      <c r="B461" s="164"/>
      <c r="C461" s="164"/>
      <c r="D461" s="164"/>
      <c r="E461" s="164"/>
      <c r="F461" s="164"/>
    </row>
    <row r="462">
      <c r="A462" s="164"/>
      <c r="B462" s="164"/>
      <c r="C462" s="164"/>
      <c r="D462" s="164"/>
      <c r="E462" s="164"/>
      <c r="F462" s="164"/>
    </row>
    <row r="463">
      <c r="A463" s="164"/>
      <c r="B463" s="164"/>
      <c r="C463" s="164"/>
      <c r="D463" s="164"/>
      <c r="E463" s="164"/>
      <c r="F463" s="164"/>
    </row>
    <row r="464">
      <c r="A464" s="164"/>
      <c r="B464" s="164"/>
      <c r="C464" s="164"/>
      <c r="D464" s="164"/>
      <c r="E464" s="164"/>
      <c r="F464" s="164"/>
    </row>
    <row r="465">
      <c r="A465" s="164"/>
      <c r="B465" s="164"/>
      <c r="C465" s="164"/>
      <c r="D465" s="164"/>
      <c r="E465" s="164"/>
      <c r="F465" s="164"/>
    </row>
    <row r="466">
      <c r="A466" s="164"/>
      <c r="B466" s="164"/>
      <c r="C466" s="164"/>
      <c r="D466" s="164"/>
      <c r="E466" s="164"/>
      <c r="F466" s="164"/>
    </row>
    <row r="467">
      <c r="A467" s="164"/>
      <c r="B467" s="164"/>
      <c r="C467" s="164"/>
      <c r="D467" s="164"/>
      <c r="E467" s="164"/>
      <c r="F467" s="164"/>
    </row>
    <row r="468">
      <c r="A468" s="164"/>
      <c r="B468" s="164"/>
      <c r="C468" s="164"/>
      <c r="D468" s="164"/>
      <c r="E468" s="164"/>
      <c r="F468" s="164"/>
    </row>
    <row r="469">
      <c r="A469" s="164"/>
      <c r="B469" s="164"/>
      <c r="C469" s="164"/>
      <c r="D469" s="164"/>
      <c r="E469" s="164"/>
      <c r="F469" s="164"/>
    </row>
    <row r="470">
      <c r="A470" s="164"/>
      <c r="B470" s="164"/>
      <c r="C470" s="164"/>
      <c r="D470" s="164"/>
      <c r="E470" s="164"/>
      <c r="F470" s="164"/>
    </row>
    <row r="471">
      <c r="A471" s="164"/>
      <c r="B471" s="164"/>
      <c r="C471" s="164"/>
      <c r="D471" s="164"/>
      <c r="E471" s="164"/>
      <c r="F471" s="164"/>
    </row>
    <row r="472">
      <c r="A472" s="164"/>
      <c r="B472" s="164"/>
      <c r="C472" s="164"/>
      <c r="D472" s="164"/>
      <c r="E472" s="164"/>
      <c r="F472" s="164"/>
    </row>
    <row r="473">
      <c r="A473" s="164"/>
      <c r="B473" s="164"/>
      <c r="C473" s="164"/>
      <c r="D473" s="164"/>
      <c r="E473" s="164"/>
      <c r="F473" s="164"/>
    </row>
    <row r="474">
      <c r="A474" s="164"/>
      <c r="B474" s="164"/>
      <c r="C474" s="164"/>
      <c r="D474" s="164"/>
      <c r="E474" s="164"/>
      <c r="F474" s="164"/>
    </row>
    <row r="475">
      <c r="A475" s="164"/>
      <c r="B475" s="164"/>
      <c r="C475" s="164"/>
      <c r="D475" s="164"/>
      <c r="E475" s="164"/>
      <c r="F475" s="164"/>
    </row>
    <row r="476">
      <c r="A476" s="164"/>
      <c r="B476" s="164"/>
      <c r="C476" s="164"/>
      <c r="D476" s="164"/>
      <c r="E476" s="164"/>
      <c r="F476" s="164"/>
    </row>
    <row r="477">
      <c r="A477" s="164"/>
      <c r="B477" s="164"/>
      <c r="C477" s="164"/>
      <c r="D477" s="164"/>
      <c r="E477" s="164"/>
      <c r="F477" s="164"/>
    </row>
    <row r="478">
      <c r="A478" s="164"/>
      <c r="B478" s="164"/>
      <c r="C478" s="164"/>
      <c r="D478" s="164"/>
      <c r="E478" s="164"/>
      <c r="F478" s="164"/>
    </row>
    <row r="479">
      <c r="A479" s="164"/>
      <c r="B479" s="164"/>
      <c r="C479" s="164"/>
      <c r="D479" s="164"/>
      <c r="E479" s="164"/>
      <c r="F479" s="164"/>
    </row>
    <row r="480">
      <c r="A480" s="164"/>
      <c r="B480" s="164"/>
      <c r="C480" s="164"/>
      <c r="D480" s="164"/>
      <c r="E480" s="164"/>
      <c r="F480" s="164"/>
    </row>
    <row r="481">
      <c r="A481" s="164"/>
      <c r="B481" s="164"/>
      <c r="C481" s="164"/>
      <c r="D481" s="164"/>
      <c r="E481" s="164"/>
      <c r="F481" s="164"/>
    </row>
    <row r="482">
      <c r="A482" s="164"/>
      <c r="B482" s="164"/>
      <c r="C482" s="164"/>
      <c r="D482" s="164"/>
      <c r="E482" s="164"/>
      <c r="F482" s="164"/>
    </row>
    <row r="483">
      <c r="A483" s="164"/>
      <c r="B483" s="164"/>
      <c r="C483" s="164"/>
      <c r="D483" s="164"/>
      <c r="E483" s="164"/>
      <c r="F483" s="164"/>
    </row>
    <row r="484">
      <c r="A484" s="164"/>
      <c r="B484" s="164"/>
      <c r="C484" s="164"/>
      <c r="D484" s="164"/>
      <c r="E484" s="164"/>
      <c r="F484" s="164"/>
    </row>
    <row r="485">
      <c r="A485" s="164"/>
      <c r="B485" s="164"/>
      <c r="C485" s="164"/>
      <c r="D485" s="164"/>
      <c r="E485" s="164"/>
      <c r="F485" s="164"/>
    </row>
    <row r="486">
      <c r="A486" s="164"/>
      <c r="B486" s="164"/>
      <c r="C486" s="164"/>
      <c r="D486" s="164"/>
      <c r="E486" s="164"/>
      <c r="F486" s="164"/>
    </row>
    <row r="487">
      <c r="A487" s="164"/>
      <c r="B487" s="164"/>
      <c r="C487" s="164"/>
      <c r="D487" s="164"/>
      <c r="E487" s="164"/>
      <c r="F487" s="164"/>
    </row>
    <row r="488">
      <c r="A488" s="164"/>
      <c r="B488" s="164"/>
      <c r="C488" s="164"/>
      <c r="D488" s="164"/>
      <c r="E488" s="164"/>
      <c r="F488" s="164"/>
    </row>
    <row r="489">
      <c r="A489" s="164"/>
      <c r="B489" s="164"/>
      <c r="C489" s="164"/>
      <c r="D489" s="164"/>
      <c r="E489" s="164"/>
      <c r="F489" s="164"/>
    </row>
    <row r="490">
      <c r="A490" s="164"/>
      <c r="B490" s="164"/>
      <c r="C490" s="164"/>
      <c r="D490" s="164"/>
      <c r="E490" s="164"/>
      <c r="F490" s="164"/>
    </row>
    <row r="491">
      <c r="A491" s="164"/>
      <c r="B491" s="164"/>
      <c r="C491" s="164"/>
      <c r="D491" s="164"/>
      <c r="E491" s="164"/>
      <c r="F491" s="164"/>
    </row>
    <row r="492">
      <c r="A492" s="164"/>
      <c r="B492" s="164"/>
      <c r="C492" s="164"/>
      <c r="D492" s="164"/>
      <c r="E492" s="164"/>
      <c r="F492" s="164"/>
    </row>
    <row r="493">
      <c r="A493" s="164"/>
      <c r="B493" s="164"/>
      <c r="C493" s="164"/>
      <c r="D493" s="164"/>
      <c r="E493" s="164"/>
      <c r="F493" s="164"/>
    </row>
    <row r="494">
      <c r="A494" s="164"/>
      <c r="B494" s="164"/>
      <c r="C494" s="164"/>
      <c r="D494" s="164"/>
      <c r="E494" s="164"/>
      <c r="F494" s="164"/>
    </row>
    <row r="495">
      <c r="A495" s="164"/>
      <c r="B495" s="164"/>
      <c r="C495" s="164"/>
      <c r="D495" s="164"/>
      <c r="E495" s="164"/>
      <c r="F495" s="164"/>
    </row>
    <row r="496">
      <c r="A496" s="164"/>
      <c r="B496" s="164"/>
      <c r="C496" s="164"/>
      <c r="D496" s="164"/>
      <c r="E496" s="164"/>
      <c r="F496" s="164"/>
    </row>
    <row r="497">
      <c r="A497" s="164"/>
      <c r="B497" s="164"/>
      <c r="C497" s="164"/>
      <c r="D497" s="164"/>
      <c r="E497" s="164"/>
      <c r="F497" s="164"/>
    </row>
    <row r="498">
      <c r="A498" s="164"/>
      <c r="B498" s="164"/>
      <c r="C498" s="164"/>
      <c r="D498" s="164"/>
      <c r="E498" s="164"/>
      <c r="F498" s="164"/>
    </row>
    <row r="499">
      <c r="A499" s="164"/>
      <c r="B499" s="164"/>
      <c r="C499" s="164"/>
      <c r="D499" s="164"/>
      <c r="E499" s="164"/>
      <c r="F499" s="164"/>
    </row>
    <row r="500">
      <c r="A500" s="164"/>
      <c r="B500" s="164"/>
      <c r="C500" s="164"/>
      <c r="D500" s="164"/>
      <c r="E500" s="164"/>
      <c r="F500" s="164"/>
    </row>
    <row r="501">
      <c r="A501" s="164"/>
      <c r="B501" s="164"/>
      <c r="C501" s="164"/>
      <c r="D501" s="164"/>
      <c r="E501" s="164"/>
      <c r="F501" s="164"/>
    </row>
    <row r="502">
      <c r="A502" s="164"/>
      <c r="B502" s="164"/>
      <c r="C502" s="164"/>
      <c r="D502" s="164"/>
      <c r="E502" s="164"/>
      <c r="F502" s="164"/>
    </row>
    <row r="503">
      <c r="A503" s="164"/>
      <c r="B503" s="164"/>
      <c r="C503" s="164"/>
      <c r="D503" s="164"/>
      <c r="E503" s="164"/>
      <c r="F503" s="164"/>
    </row>
    <row r="504">
      <c r="A504" s="164"/>
      <c r="B504" s="164"/>
      <c r="C504" s="164"/>
      <c r="D504" s="164"/>
      <c r="E504" s="164"/>
      <c r="F504" s="164"/>
    </row>
    <row r="505">
      <c r="A505" s="164"/>
      <c r="B505" s="164"/>
      <c r="C505" s="164"/>
      <c r="D505" s="164"/>
      <c r="E505" s="164"/>
      <c r="F505" s="164"/>
    </row>
    <row r="506">
      <c r="A506" s="164"/>
      <c r="B506" s="164"/>
      <c r="C506" s="164"/>
      <c r="D506" s="164"/>
      <c r="E506" s="164"/>
      <c r="F506" s="164"/>
    </row>
    <row r="507">
      <c r="A507" s="164"/>
      <c r="B507" s="164"/>
      <c r="C507" s="164"/>
      <c r="D507" s="164"/>
      <c r="E507" s="164"/>
      <c r="F507" s="164"/>
    </row>
    <row r="508">
      <c r="A508" s="164"/>
      <c r="B508" s="164"/>
      <c r="C508" s="164"/>
      <c r="D508" s="164"/>
      <c r="E508" s="164"/>
      <c r="F508" s="164"/>
    </row>
    <row r="509">
      <c r="A509" s="164"/>
      <c r="B509" s="164"/>
      <c r="C509" s="164"/>
      <c r="D509" s="164"/>
      <c r="E509" s="164"/>
      <c r="F509" s="164"/>
    </row>
    <row r="510">
      <c r="A510" s="164"/>
      <c r="B510" s="164"/>
      <c r="C510" s="164"/>
      <c r="D510" s="164"/>
      <c r="E510" s="164"/>
      <c r="F510" s="164"/>
    </row>
    <row r="511">
      <c r="A511" s="164"/>
      <c r="B511" s="164"/>
      <c r="C511" s="164"/>
      <c r="D511" s="164"/>
      <c r="E511" s="164"/>
      <c r="F511" s="164"/>
    </row>
    <row r="512">
      <c r="A512" s="164"/>
      <c r="B512" s="164"/>
      <c r="C512" s="164"/>
      <c r="D512" s="164"/>
      <c r="E512" s="164"/>
      <c r="F512" s="164"/>
    </row>
    <row r="513">
      <c r="A513" s="164"/>
      <c r="B513" s="164"/>
      <c r="C513" s="164"/>
      <c r="D513" s="164"/>
      <c r="E513" s="164"/>
      <c r="F513" s="164"/>
    </row>
    <row r="514">
      <c r="A514" s="164"/>
      <c r="B514" s="164"/>
      <c r="C514" s="164"/>
      <c r="D514" s="164"/>
      <c r="E514" s="164"/>
      <c r="F514" s="164"/>
    </row>
    <row r="515">
      <c r="A515" s="164"/>
      <c r="B515" s="164"/>
      <c r="C515" s="164"/>
      <c r="D515" s="164"/>
      <c r="E515" s="164"/>
      <c r="F515" s="164"/>
    </row>
    <row r="516">
      <c r="A516" s="164"/>
      <c r="B516" s="164"/>
      <c r="C516" s="164"/>
      <c r="D516" s="164"/>
      <c r="E516" s="164"/>
      <c r="F516" s="164"/>
    </row>
    <row r="517">
      <c r="A517" s="164"/>
      <c r="B517" s="164"/>
      <c r="C517" s="164"/>
      <c r="D517" s="164"/>
      <c r="E517" s="164"/>
      <c r="F517" s="164"/>
    </row>
    <row r="518">
      <c r="A518" s="164"/>
      <c r="B518" s="164"/>
      <c r="C518" s="164"/>
      <c r="D518" s="164"/>
      <c r="E518" s="164"/>
      <c r="F518" s="164"/>
    </row>
    <row r="519">
      <c r="A519" s="164"/>
      <c r="B519" s="164"/>
      <c r="C519" s="164"/>
      <c r="D519" s="164"/>
      <c r="E519" s="164"/>
      <c r="F519" s="164"/>
    </row>
    <row r="520">
      <c r="A520" s="164"/>
      <c r="B520" s="164"/>
      <c r="C520" s="164"/>
      <c r="D520" s="164"/>
      <c r="E520" s="164"/>
      <c r="F520" s="164"/>
    </row>
    <row r="521">
      <c r="A521" s="164"/>
      <c r="B521" s="164"/>
      <c r="C521" s="164"/>
      <c r="D521" s="164"/>
      <c r="E521" s="164"/>
      <c r="F521" s="164"/>
    </row>
    <row r="522">
      <c r="A522" s="164"/>
      <c r="B522" s="164"/>
      <c r="C522" s="164"/>
      <c r="D522" s="164"/>
      <c r="E522" s="164"/>
      <c r="F522" s="164"/>
    </row>
    <row r="523">
      <c r="A523" s="164"/>
      <c r="B523" s="164"/>
      <c r="C523" s="164"/>
      <c r="D523" s="164"/>
      <c r="E523" s="164"/>
      <c r="F523" s="164"/>
    </row>
    <row r="524">
      <c r="A524" s="164"/>
      <c r="B524" s="164"/>
      <c r="C524" s="164"/>
      <c r="D524" s="164"/>
      <c r="E524" s="164"/>
      <c r="F524" s="164"/>
    </row>
    <row r="525">
      <c r="A525" s="164"/>
      <c r="B525" s="164"/>
      <c r="C525" s="164"/>
      <c r="D525" s="164"/>
      <c r="E525" s="164"/>
      <c r="F525" s="164"/>
    </row>
    <row r="526">
      <c r="A526" s="164"/>
      <c r="B526" s="164"/>
      <c r="C526" s="164"/>
      <c r="D526" s="164"/>
      <c r="E526" s="164"/>
      <c r="F526" s="164"/>
    </row>
    <row r="527">
      <c r="A527" s="164"/>
      <c r="B527" s="164"/>
      <c r="C527" s="164"/>
      <c r="D527" s="164"/>
      <c r="E527" s="164"/>
      <c r="F527" s="164"/>
    </row>
    <row r="528">
      <c r="A528" s="164"/>
      <c r="B528" s="164"/>
      <c r="C528" s="164"/>
      <c r="D528" s="164"/>
      <c r="E528" s="164"/>
      <c r="F528" s="164"/>
    </row>
    <row r="529">
      <c r="A529" s="164"/>
      <c r="B529" s="164"/>
      <c r="C529" s="164"/>
      <c r="D529" s="164"/>
      <c r="E529" s="164"/>
      <c r="F529" s="164"/>
    </row>
    <row r="530">
      <c r="A530" s="164"/>
      <c r="B530" s="164"/>
      <c r="C530" s="164"/>
      <c r="D530" s="164"/>
      <c r="E530" s="164"/>
      <c r="F530" s="164"/>
    </row>
    <row r="531">
      <c r="A531" s="164"/>
      <c r="B531" s="164"/>
      <c r="C531" s="164"/>
      <c r="D531" s="164"/>
      <c r="E531" s="164"/>
      <c r="F531" s="164"/>
    </row>
    <row r="532">
      <c r="A532" s="164"/>
      <c r="B532" s="164"/>
      <c r="C532" s="164"/>
      <c r="D532" s="164"/>
      <c r="E532" s="164"/>
      <c r="F532" s="164"/>
    </row>
    <row r="533">
      <c r="A533" s="164"/>
      <c r="B533" s="164"/>
      <c r="C533" s="164"/>
      <c r="D533" s="164"/>
      <c r="E533" s="164"/>
      <c r="F533" s="164"/>
    </row>
    <row r="534">
      <c r="A534" s="164"/>
      <c r="B534" s="164"/>
      <c r="C534" s="164"/>
      <c r="D534" s="164"/>
      <c r="E534" s="164"/>
      <c r="F534" s="164"/>
    </row>
    <row r="535">
      <c r="A535" s="164"/>
      <c r="B535" s="164"/>
      <c r="C535" s="164"/>
      <c r="D535" s="164"/>
      <c r="E535" s="164"/>
      <c r="F535" s="164"/>
    </row>
    <row r="536">
      <c r="A536" s="164"/>
      <c r="B536" s="164"/>
      <c r="C536" s="164"/>
      <c r="D536" s="164"/>
      <c r="E536" s="164"/>
      <c r="F536" s="164"/>
    </row>
    <row r="537">
      <c r="A537" s="164"/>
      <c r="B537" s="164"/>
      <c r="C537" s="164"/>
      <c r="D537" s="164"/>
      <c r="E537" s="164"/>
      <c r="F537" s="164"/>
    </row>
    <row r="538">
      <c r="A538" s="164"/>
      <c r="B538" s="164"/>
      <c r="C538" s="164"/>
      <c r="D538" s="164"/>
      <c r="E538" s="164"/>
      <c r="F538" s="164"/>
    </row>
    <row r="539">
      <c r="A539" s="164"/>
      <c r="B539" s="164"/>
      <c r="C539" s="164"/>
      <c r="D539" s="164"/>
      <c r="E539" s="164"/>
      <c r="F539" s="164"/>
    </row>
    <row r="540">
      <c r="A540" s="164"/>
      <c r="B540" s="164"/>
      <c r="C540" s="164"/>
      <c r="D540" s="164"/>
      <c r="E540" s="164"/>
      <c r="F540" s="164"/>
    </row>
    <row r="541">
      <c r="A541" s="164"/>
      <c r="B541" s="164"/>
      <c r="C541" s="164"/>
      <c r="D541" s="164"/>
      <c r="E541" s="164"/>
      <c r="F541" s="164"/>
    </row>
    <row r="542">
      <c r="A542" s="164"/>
      <c r="B542" s="164"/>
      <c r="C542" s="164"/>
      <c r="D542" s="164"/>
      <c r="E542" s="164"/>
      <c r="F542" s="164"/>
    </row>
    <row r="543">
      <c r="A543" s="164"/>
      <c r="B543" s="164"/>
      <c r="C543" s="164"/>
      <c r="D543" s="164"/>
      <c r="E543" s="164"/>
      <c r="F543" s="164"/>
    </row>
    <row r="544">
      <c r="A544" s="164"/>
      <c r="B544" s="164"/>
      <c r="C544" s="164"/>
      <c r="D544" s="164"/>
      <c r="E544" s="164"/>
      <c r="F544" s="164"/>
    </row>
    <row r="545">
      <c r="A545" s="164"/>
      <c r="B545" s="164"/>
      <c r="C545" s="164"/>
      <c r="D545" s="164"/>
      <c r="E545" s="164"/>
      <c r="F545" s="164"/>
    </row>
    <row r="546">
      <c r="A546" s="164"/>
      <c r="B546" s="164"/>
      <c r="C546" s="164"/>
      <c r="D546" s="164"/>
      <c r="E546" s="164"/>
      <c r="F546" s="164"/>
    </row>
    <row r="547">
      <c r="A547" s="164"/>
      <c r="B547" s="164"/>
      <c r="C547" s="164"/>
      <c r="D547" s="164"/>
      <c r="E547" s="164"/>
      <c r="F547" s="164"/>
    </row>
    <row r="548">
      <c r="A548" s="164"/>
      <c r="B548" s="164"/>
      <c r="C548" s="164"/>
      <c r="D548" s="164"/>
      <c r="E548" s="164"/>
      <c r="F548" s="164"/>
    </row>
    <row r="549">
      <c r="A549" s="164"/>
      <c r="B549" s="164"/>
      <c r="C549" s="164"/>
      <c r="D549" s="164"/>
      <c r="E549" s="164"/>
      <c r="F549" s="164"/>
    </row>
    <row r="550">
      <c r="A550" s="164"/>
      <c r="B550" s="164"/>
      <c r="C550" s="164"/>
      <c r="D550" s="164"/>
      <c r="E550" s="164"/>
      <c r="F550" s="164"/>
    </row>
    <row r="551">
      <c r="A551" s="164"/>
      <c r="B551" s="164"/>
      <c r="C551" s="164"/>
      <c r="D551" s="164"/>
      <c r="E551" s="164"/>
      <c r="F551" s="164"/>
    </row>
    <row r="552">
      <c r="A552" s="164"/>
      <c r="B552" s="164"/>
      <c r="C552" s="164"/>
      <c r="D552" s="164"/>
      <c r="E552" s="164"/>
      <c r="F552" s="164"/>
    </row>
    <row r="553">
      <c r="A553" s="164"/>
      <c r="B553" s="164"/>
      <c r="C553" s="164"/>
      <c r="D553" s="164"/>
      <c r="E553" s="164"/>
      <c r="F553" s="164"/>
    </row>
    <row r="554">
      <c r="A554" s="164"/>
      <c r="B554" s="164"/>
      <c r="C554" s="164"/>
      <c r="D554" s="164"/>
      <c r="E554" s="164"/>
      <c r="F554" s="164"/>
    </row>
    <row r="555">
      <c r="A555" s="164"/>
      <c r="B555" s="164"/>
      <c r="C555" s="164"/>
      <c r="D555" s="164"/>
      <c r="E555" s="164"/>
      <c r="F555" s="164"/>
    </row>
    <row r="556">
      <c r="A556" s="164"/>
      <c r="B556" s="164"/>
      <c r="C556" s="164"/>
      <c r="D556" s="164"/>
      <c r="E556" s="164"/>
      <c r="F556" s="164"/>
    </row>
    <row r="557">
      <c r="A557" s="164"/>
      <c r="B557" s="164"/>
      <c r="C557" s="164"/>
      <c r="D557" s="164"/>
      <c r="E557" s="164"/>
      <c r="F557" s="164"/>
    </row>
    <row r="558">
      <c r="A558" s="164"/>
      <c r="B558" s="164"/>
      <c r="C558" s="164"/>
      <c r="D558" s="164"/>
      <c r="E558" s="164"/>
      <c r="F558" s="164"/>
    </row>
    <row r="559">
      <c r="A559" s="164"/>
      <c r="B559" s="164"/>
      <c r="C559" s="164"/>
      <c r="D559" s="164"/>
      <c r="E559" s="164"/>
      <c r="F559" s="164"/>
    </row>
    <row r="560">
      <c r="A560" s="164"/>
      <c r="B560" s="164"/>
      <c r="C560" s="164"/>
      <c r="D560" s="164"/>
      <c r="E560" s="164"/>
      <c r="F560" s="164"/>
    </row>
    <row r="561">
      <c r="A561" s="164"/>
      <c r="B561" s="164"/>
      <c r="C561" s="164"/>
      <c r="D561" s="164"/>
      <c r="E561" s="164"/>
      <c r="F561" s="164"/>
    </row>
    <row r="562">
      <c r="A562" s="164"/>
      <c r="B562" s="164"/>
      <c r="C562" s="164"/>
      <c r="D562" s="164"/>
      <c r="E562" s="164"/>
      <c r="F562" s="164"/>
    </row>
    <row r="563">
      <c r="A563" s="164"/>
      <c r="B563" s="164"/>
      <c r="C563" s="164"/>
      <c r="D563" s="164"/>
      <c r="E563" s="164"/>
      <c r="F563" s="164"/>
    </row>
    <row r="564">
      <c r="A564" s="164"/>
      <c r="B564" s="164"/>
      <c r="C564" s="164"/>
      <c r="D564" s="164"/>
      <c r="E564" s="164"/>
      <c r="F564" s="164"/>
    </row>
    <row r="565">
      <c r="A565" s="164"/>
      <c r="B565" s="164"/>
      <c r="C565" s="164"/>
      <c r="D565" s="164"/>
      <c r="E565" s="164"/>
      <c r="F565" s="164"/>
    </row>
    <row r="566">
      <c r="A566" s="164"/>
      <c r="B566" s="164"/>
      <c r="C566" s="164"/>
      <c r="D566" s="164"/>
      <c r="E566" s="164"/>
      <c r="F566" s="164"/>
    </row>
    <row r="567">
      <c r="A567" s="164"/>
      <c r="B567" s="164"/>
      <c r="C567" s="164"/>
      <c r="D567" s="164"/>
      <c r="E567" s="164"/>
      <c r="F567" s="164"/>
    </row>
    <row r="568">
      <c r="A568" s="164"/>
      <c r="B568" s="164"/>
      <c r="C568" s="164"/>
      <c r="D568" s="164"/>
      <c r="E568" s="164"/>
      <c r="F568" s="164"/>
    </row>
    <row r="569">
      <c r="A569" s="164"/>
      <c r="B569" s="164"/>
      <c r="C569" s="164"/>
      <c r="D569" s="164"/>
      <c r="E569" s="164"/>
      <c r="F569" s="164"/>
    </row>
    <row r="570">
      <c r="A570" s="164"/>
      <c r="B570" s="164"/>
      <c r="C570" s="164"/>
      <c r="D570" s="164"/>
      <c r="E570" s="164"/>
      <c r="F570" s="164"/>
    </row>
    <row r="571">
      <c r="A571" s="164"/>
      <c r="B571" s="164"/>
      <c r="C571" s="164"/>
      <c r="D571" s="164"/>
      <c r="E571" s="164"/>
      <c r="F571" s="164"/>
    </row>
    <row r="572">
      <c r="A572" s="164"/>
      <c r="B572" s="164"/>
      <c r="C572" s="164"/>
      <c r="D572" s="164"/>
      <c r="E572" s="164"/>
      <c r="F572" s="164"/>
    </row>
    <row r="573">
      <c r="A573" s="164"/>
      <c r="B573" s="164"/>
      <c r="C573" s="164"/>
      <c r="D573" s="164"/>
      <c r="E573" s="164"/>
      <c r="F573" s="164"/>
    </row>
    <row r="574">
      <c r="A574" s="164"/>
      <c r="B574" s="164"/>
      <c r="C574" s="164"/>
      <c r="D574" s="164"/>
      <c r="E574" s="164"/>
      <c r="F574" s="164"/>
    </row>
    <row r="575">
      <c r="A575" s="164"/>
      <c r="B575" s="164"/>
      <c r="C575" s="164"/>
      <c r="D575" s="164"/>
      <c r="E575" s="164"/>
      <c r="F575" s="164"/>
    </row>
    <row r="576">
      <c r="A576" s="164"/>
      <c r="B576" s="164"/>
      <c r="C576" s="164"/>
      <c r="D576" s="164"/>
      <c r="E576" s="164"/>
      <c r="F576" s="164"/>
    </row>
    <row r="577">
      <c r="A577" s="164"/>
      <c r="B577" s="164"/>
      <c r="C577" s="164"/>
      <c r="D577" s="164"/>
      <c r="E577" s="164"/>
      <c r="F577" s="164"/>
    </row>
    <row r="578">
      <c r="A578" s="164"/>
      <c r="B578" s="164"/>
      <c r="C578" s="164"/>
      <c r="D578" s="164"/>
      <c r="E578" s="164"/>
      <c r="F578" s="164"/>
    </row>
    <row r="579">
      <c r="A579" s="164"/>
      <c r="B579" s="164"/>
      <c r="C579" s="164"/>
      <c r="D579" s="164"/>
      <c r="E579" s="164"/>
      <c r="F579" s="164"/>
    </row>
    <row r="580">
      <c r="A580" s="164"/>
      <c r="B580" s="164"/>
      <c r="C580" s="164"/>
      <c r="D580" s="164"/>
      <c r="E580" s="164"/>
      <c r="F580" s="164"/>
    </row>
    <row r="581">
      <c r="A581" s="164"/>
      <c r="B581" s="164"/>
      <c r="C581" s="164"/>
      <c r="D581" s="164"/>
      <c r="E581" s="164"/>
      <c r="F581" s="164"/>
    </row>
    <row r="582">
      <c r="A582" s="164"/>
      <c r="B582" s="164"/>
      <c r="C582" s="164"/>
      <c r="D582" s="164"/>
      <c r="E582" s="164"/>
      <c r="F582" s="164"/>
    </row>
    <row r="583">
      <c r="A583" s="164"/>
      <c r="B583" s="164"/>
      <c r="C583" s="164"/>
      <c r="D583" s="164"/>
      <c r="E583" s="164"/>
      <c r="F583" s="164"/>
    </row>
    <row r="584">
      <c r="A584" s="164"/>
      <c r="B584" s="164"/>
      <c r="C584" s="164"/>
      <c r="D584" s="164"/>
      <c r="E584" s="164"/>
      <c r="F584" s="164"/>
    </row>
    <row r="585">
      <c r="A585" s="164"/>
      <c r="B585" s="164"/>
      <c r="C585" s="164"/>
      <c r="D585" s="164"/>
      <c r="E585" s="164"/>
      <c r="F585" s="164"/>
    </row>
    <row r="586">
      <c r="A586" s="164"/>
      <c r="B586" s="164"/>
      <c r="C586" s="164"/>
      <c r="D586" s="164"/>
      <c r="E586" s="164"/>
      <c r="F586" s="164"/>
    </row>
    <row r="587">
      <c r="A587" s="164"/>
      <c r="B587" s="164"/>
      <c r="C587" s="164"/>
      <c r="D587" s="164"/>
      <c r="E587" s="164"/>
      <c r="F587" s="164"/>
    </row>
    <row r="588">
      <c r="A588" s="164"/>
      <c r="B588" s="164"/>
      <c r="C588" s="164"/>
      <c r="D588" s="164"/>
      <c r="E588" s="164"/>
      <c r="F588" s="164"/>
    </row>
    <row r="589">
      <c r="A589" s="164"/>
      <c r="B589" s="164"/>
      <c r="C589" s="164"/>
      <c r="D589" s="164"/>
      <c r="E589" s="164"/>
      <c r="F589" s="164"/>
    </row>
    <row r="590">
      <c r="A590" s="164"/>
      <c r="B590" s="164"/>
      <c r="C590" s="164"/>
      <c r="D590" s="164"/>
      <c r="E590" s="164"/>
      <c r="F590" s="164"/>
    </row>
    <row r="591">
      <c r="A591" s="164"/>
      <c r="B591" s="164"/>
      <c r="C591" s="164"/>
      <c r="D591" s="164"/>
      <c r="E591" s="164"/>
      <c r="F591" s="164"/>
    </row>
    <row r="592">
      <c r="A592" s="164"/>
      <c r="B592" s="164"/>
      <c r="C592" s="164"/>
      <c r="D592" s="164"/>
      <c r="E592" s="164"/>
      <c r="F592" s="164"/>
    </row>
    <row r="593">
      <c r="A593" s="164"/>
      <c r="B593" s="164"/>
      <c r="C593" s="164"/>
      <c r="D593" s="164"/>
      <c r="E593" s="164"/>
      <c r="F593" s="164"/>
    </row>
    <row r="594">
      <c r="A594" s="164"/>
      <c r="B594" s="164"/>
      <c r="C594" s="164"/>
      <c r="D594" s="164"/>
      <c r="E594" s="164"/>
      <c r="F594" s="164"/>
    </row>
    <row r="595">
      <c r="A595" s="164"/>
      <c r="B595" s="164"/>
      <c r="C595" s="164"/>
      <c r="D595" s="164"/>
      <c r="E595" s="164"/>
      <c r="F595" s="164"/>
    </row>
    <row r="596">
      <c r="A596" s="164"/>
      <c r="B596" s="164"/>
      <c r="C596" s="164"/>
      <c r="D596" s="164"/>
      <c r="E596" s="164"/>
      <c r="F596" s="164"/>
    </row>
    <row r="597">
      <c r="A597" s="164"/>
      <c r="B597" s="164"/>
      <c r="C597" s="164"/>
      <c r="D597" s="164"/>
      <c r="E597" s="164"/>
      <c r="F597" s="164"/>
    </row>
    <row r="598">
      <c r="A598" s="164"/>
      <c r="B598" s="164"/>
      <c r="C598" s="164"/>
      <c r="D598" s="164"/>
      <c r="E598" s="164"/>
      <c r="F598" s="164"/>
    </row>
    <row r="599">
      <c r="A599" s="164"/>
      <c r="B599" s="164"/>
      <c r="C599" s="164"/>
      <c r="D599" s="164"/>
      <c r="E599" s="164"/>
      <c r="F599" s="164"/>
    </row>
    <row r="600">
      <c r="A600" s="164"/>
      <c r="B600" s="164"/>
      <c r="C600" s="164"/>
      <c r="D600" s="164"/>
      <c r="E600" s="164"/>
      <c r="F600" s="164"/>
    </row>
    <row r="601">
      <c r="A601" s="164"/>
      <c r="B601" s="164"/>
      <c r="C601" s="164"/>
      <c r="D601" s="164"/>
      <c r="E601" s="164"/>
      <c r="F601" s="164"/>
    </row>
    <row r="602">
      <c r="A602" s="164"/>
      <c r="B602" s="164"/>
      <c r="C602" s="164"/>
      <c r="D602" s="164"/>
      <c r="E602" s="164"/>
      <c r="F602" s="164"/>
    </row>
    <row r="603">
      <c r="A603" s="164"/>
      <c r="B603" s="164"/>
      <c r="C603" s="164"/>
      <c r="D603" s="164"/>
      <c r="E603" s="164"/>
      <c r="F603" s="164"/>
    </row>
    <row r="604">
      <c r="A604" s="164"/>
      <c r="B604" s="164"/>
      <c r="C604" s="164"/>
      <c r="D604" s="164"/>
      <c r="E604" s="164"/>
      <c r="F604" s="164"/>
    </row>
    <row r="605">
      <c r="A605" s="164"/>
      <c r="B605" s="164"/>
      <c r="C605" s="164"/>
      <c r="D605" s="164"/>
      <c r="E605" s="164"/>
      <c r="F605" s="164"/>
    </row>
    <row r="606">
      <c r="A606" s="164"/>
      <c r="B606" s="164"/>
      <c r="C606" s="164"/>
      <c r="D606" s="164"/>
      <c r="E606" s="164"/>
      <c r="F606" s="164"/>
    </row>
    <row r="607">
      <c r="A607" s="164"/>
      <c r="B607" s="164"/>
      <c r="C607" s="164"/>
      <c r="D607" s="164"/>
      <c r="E607" s="164"/>
      <c r="F607" s="164"/>
    </row>
    <row r="608">
      <c r="A608" s="164"/>
      <c r="B608" s="164"/>
      <c r="C608" s="164"/>
      <c r="D608" s="164"/>
      <c r="E608" s="164"/>
      <c r="F608" s="164"/>
    </row>
    <row r="609">
      <c r="A609" s="164"/>
      <c r="B609" s="164"/>
      <c r="C609" s="164"/>
      <c r="D609" s="164"/>
      <c r="E609" s="164"/>
      <c r="F609" s="164"/>
    </row>
    <row r="610">
      <c r="A610" s="164"/>
      <c r="B610" s="164"/>
      <c r="C610" s="164"/>
      <c r="D610" s="164"/>
      <c r="E610" s="164"/>
      <c r="F610" s="164"/>
    </row>
    <row r="611">
      <c r="A611" s="164"/>
      <c r="B611" s="164"/>
      <c r="C611" s="164"/>
      <c r="D611" s="164"/>
      <c r="E611" s="164"/>
      <c r="F611" s="164"/>
    </row>
    <row r="612">
      <c r="A612" s="164"/>
      <c r="B612" s="164"/>
      <c r="C612" s="164"/>
      <c r="D612" s="164"/>
      <c r="E612" s="164"/>
      <c r="F612" s="164"/>
    </row>
    <row r="613">
      <c r="A613" s="164"/>
      <c r="B613" s="164"/>
      <c r="C613" s="164"/>
      <c r="D613" s="164"/>
      <c r="E613" s="164"/>
      <c r="F613" s="164"/>
    </row>
    <row r="614">
      <c r="A614" s="164"/>
      <c r="B614" s="164"/>
      <c r="C614" s="164"/>
      <c r="D614" s="164"/>
      <c r="E614" s="164"/>
      <c r="F614" s="164"/>
    </row>
    <row r="615">
      <c r="A615" s="164"/>
      <c r="B615" s="164"/>
      <c r="C615" s="164"/>
      <c r="D615" s="164"/>
      <c r="E615" s="164"/>
      <c r="F615" s="164"/>
    </row>
    <row r="616">
      <c r="A616" s="164"/>
      <c r="B616" s="164"/>
      <c r="C616" s="164"/>
      <c r="D616" s="164"/>
      <c r="E616" s="164"/>
      <c r="F616" s="164"/>
    </row>
    <row r="617">
      <c r="A617" s="164"/>
      <c r="B617" s="164"/>
      <c r="C617" s="164"/>
      <c r="D617" s="164"/>
      <c r="E617" s="164"/>
      <c r="F617" s="164"/>
    </row>
    <row r="618">
      <c r="A618" s="164"/>
      <c r="B618" s="164"/>
      <c r="C618" s="164"/>
      <c r="D618" s="164"/>
      <c r="E618" s="164"/>
      <c r="F618" s="164"/>
    </row>
    <row r="619">
      <c r="A619" s="164"/>
      <c r="B619" s="164"/>
      <c r="C619" s="164"/>
      <c r="D619" s="164"/>
      <c r="E619" s="164"/>
      <c r="F619" s="164"/>
    </row>
    <row r="620">
      <c r="A620" s="164"/>
      <c r="B620" s="164"/>
      <c r="C620" s="164"/>
      <c r="D620" s="164"/>
      <c r="E620" s="164"/>
      <c r="F620" s="164"/>
    </row>
    <row r="621">
      <c r="A621" s="164"/>
      <c r="B621" s="164"/>
      <c r="C621" s="164"/>
      <c r="D621" s="164"/>
      <c r="E621" s="164"/>
      <c r="F621" s="164"/>
    </row>
    <row r="622">
      <c r="A622" s="164"/>
      <c r="B622" s="164"/>
      <c r="C622" s="164"/>
      <c r="D622" s="164"/>
      <c r="E622" s="164"/>
      <c r="F622" s="164"/>
    </row>
    <row r="623">
      <c r="A623" s="164"/>
      <c r="B623" s="164"/>
      <c r="C623" s="164"/>
      <c r="D623" s="164"/>
      <c r="E623" s="164"/>
      <c r="F623" s="164"/>
    </row>
    <row r="624">
      <c r="A624" s="164"/>
      <c r="B624" s="164"/>
      <c r="C624" s="164"/>
      <c r="D624" s="164"/>
      <c r="E624" s="164"/>
      <c r="F624" s="164"/>
    </row>
    <row r="625">
      <c r="A625" s="164"/>
      <c r="B625" s="164"/>
      <c r="C625" s="164"/>
      <c r="D625" s="164"/>
      <c r="E625" s="164"/>
      <c r="F625" s="164"/>
    </row>
    <row r="626">
      <c r="A626" s="164"/>
      <c r="B626" s="164"/>
      <c r="C626" s="164"/>
      <c r="D626" s="164"/>
      <c r="E626" s="164"/>
      <c r="F626" s="164"/>
    </row>
    <row r="627">
      <c r="A627" s="164"/>
      <c r="B627" s="164"/>
      <c r="C627" s="164"/>
      <c r="D627" s="164"/>
      <c r="E627" s="164"/>
      <c r="F627" s="164"/>
    </row>
    <row r="628">
      <c r="A628" s="164"/>
      <c r="B628" s="164"/>
      <c r="C628" s="164"/>
      <c r="D628" s="164"/>
      <c r="E628" s="164"/>
      <c r="F628" s="164"/>
    </row>
    <row r="629">
      <c r="A629" s="164"/>
      <c r="B629" s="164"/>
      <c r="C629" s="164"/>
      <c r="D629" s="164"/>
      <c r="E629" s="164"/>
      <c r="F629" s="164"/>
    </row>
    <row r="630">
      <c r="A630" s="164"/>
      <c r="B630" s="164"/>
      <c r="C630" s="164"/>
      <c r="D630" s="164"/>
      <c r="E630" s="164"/>
      <c r="F630" s="164"/>
    </row>
    <row r="631">
      <c r="A631" s="164"/>
      <c r="B631" s="164"/>
      <c r="C631" s="164"/>
      <c r="D631" s="164"/>
      <c r="E631" s="164"/>
      <c r="F631" s="164"/>
    </row>
    <row r="632">
      <c r="A632" s="164"/>
      <c r="B632" s="164"/>
      <c r="C632" s="164"/>
      <c r="D632" s="164"/>
      <c r="E632" s="164"/>
      <c r="F632" s="164"/>
    </row>
    <row r="633">
      <c r="A633" s="164"/>
      <c r="B633" s="164"/>
      <c r="C633" s="164"/>
      <c r="D633" s="164"/>
      <c r="E633" s="164"/>
      <c r="F633" s="164"/>
    </row>
    <row r="634">
      <c r="A634" s="164"/>
      <c r="B634" s="164"/>
      <c r="C634" s="164"/>
      <c r="D634" s="164"/>
      <c r="E634" s="164"/>
      <c r="F634" s="164"/>
    </row>
    <row r="635">
      <c r="A635" s="164"/>
      <c r="B635" s="164"/>
      <c r="C635" s="164"/>
      <c r="D635" s="164"/>
      <c r="E635" s="164"/>
      <c r="F635" s="164"/>
    </row>
    <row r="636">
      <c r="A636" s="164"/>
      <c r="B636" s="164"/>
      <c r="C636" s="164"/>
      <c r="D636" s="164"/>
      <c r="E636" s="164"/>
      <c r="F636" s="164"/>
    </row>
    <row r="637">
      <c r="A637" s="164"/>
      <c r="B637" s="164"/>
      <c r="C637" s="164"/>
      <c r="D637" s="164"/>
      <c r="E637" s="164"/>
      <c r="F637" s="164"/>
    </row>
    <row r="638">
      <c r="A638" s="164"/>
      <c r="B638" s="164"/>
      <c r="C638" s="164"/>
      <c r="D638" s="164"/>
      <c r="E638" s="164"/>
      <c r="F638" s="164"/>
    </row>
    <row r="639">
      <c r="A639" s="164"/>
      <c r="B639" s="164"/>
      <c r="C639" s="164"/>
      <c r="D639" s="164"/>
      <c r="E639" s="164"/>
      <c r="F639" s="164"/>
    </row>
    <row r="640">
      <c r="A640" s="164"/>
      <c r="B640" s="164"/>
      <c r="C640" s="164"/>
      <c r="D640" s="164"/>
      <c r="E640" s="164"/>
      <c r="F640" s="164"/>
    </row>
    <row r="641">
      <c r="A641" s="164"/>
      <c r="B641" s="164"/>
      <c r="C641" s="164"/>
      <c r="D641" s="164"/>
      <c r="E641" s="164"/>
      <c r="F641" s="164"/>
    </row>
    <row r="642">
      <c r="A642" s="164"/>
      <c r="B642" s="164"/>
      <c r="C642" s="164"/>
      <c r="D642" s="164"/>
      <c r="E642" s="164"/>
      <c r="F642" s="164"/>
    </row>
    <row r="643">
      <c r="A643" s="164"/>
      <c r="B643" s="164"/>
      <c r="C643" s="164"/>
      <c r="D643" s="164"/>
      <c r="E643" s="164"/>
      <c r="F643" s="164"/>
    </row>
    <row r="644">
      <c r="A644" s="164"/>
      <c r="B644" s="164"/>
      <c r="C644" s="164"/>
      <c r="D644" s="164"/>
      <c r="E644" s="164"/>
      <c r="F644" s="164"/>
    </row>
    <row r="645">
      <c r="A645" s="164"/>
      <c r="B645" s="164"/>
      <c r="C645" s="164"/>
      <c r="D645" s="164"/>
      <c r="E645" s="164"/>
      <c r="F645" s="164"/>
    </row>
    <row r="646">
      <c r="A646" s="164"/>
      <c r="B646" s="164"/>
      <c r="C646" s="164"/>
      <c r="D646" s="164"/>
      <c r="E646" s="164"/>
      <c r="F646" s="164"/>
    </row>
    <row r="647">
      <c r="A647" s="164"/>
      <c r="B647" s="164"/>
      <c r="C647" s="164"/>
      <c r="D647" s="164"/>
      <c r="E647" s="164"/>
      <c r="F647" s="164"/>
    </row>
    <row r="648">
      <c r="A648" s="164"/>
      <c r="B648" s="164"/>
      <c r="C648" s="164"/>
      <c r="D648" s="164"/>
      <c r="E648" s="164"/>
      <c r="F648" s="164"/>
    </row>
    <row r="649">
      <c r="A649" s="164"/>
      <c r="B649" s="164"/>
      <c r="C649" s="164"/>
      <c r="D649" s="164"/>
      <c r="E649" s="164"/>
      <c r="F649" s="164"/>
    </row>
    <row r="650">
      <c r="A650" s="164"/>
      <c r="B650" s="164"/>
      <c r="C650" s="164"/>
      <c r="D650" s="164"/>
      <c r="E650" s="164"/>
      <c r="F650" s="164"/>
    </row>
    <row r="651">
      <c r="A651" s="164"/>
      <c r="B651" s="164"/>
      <c r="C651" s="164"/>
      <c r="D651" s="164"/>
      <c r="E651" s="164"/>
      <c r="F651" s="164"/>
    </row>
    <row r="652">
      <c r="A652" s="164"/>
      <c r="B652" s="164"/>
      <c r="C652" s="164"/>
      <c r="D652" s="164"/>
      <c r="E652" s="164"/>
      <c r="F652" s="164"/>
    </row>
    <row r="653">
      <c r="A653" s="164"/>
      <c r="B653" s="164"/>
      <c r="C653" s="164"/>
      <c r="D653" s="164"/>
      <c r="E653" s="164"/>
      <c r="F653" s="164"/>
    </row>
    <row r="654">
      <c r="A654" s="164"/>
      <c r="B654" s="164"/>
      <c r="C654" s="164"/>
      <c r="D654" s="164"/>
      <c r="E654" s="164"/>
      <c r="F654" s="164"/>
    </row>
    <row r="655">
      <c r="A655" s="164"/>
      <c r="B655" s="164"/>
      <c r="C655" s="164"/>
      <c r="D655" s="164"/>
      <c r="E655" s="164"/>
      <c r="F655" s="164"/>
    </row>
    <row r="656">
      <c r="A656" s="164"/>
      <c r="B656" s="164"/>
      <c r="C656" s="164"/>
      <c r="D656" s="164"/>
      <c r="E656" s="164"/>
      <c r="F656" s="164"/>
    </row>
    <row r="657">
      <c r="A657" s="164"/>
      <c r="B657" s="164"/>
      <c r="C657" s="164"/>
      <c r="D657" s="164"/>
      <c r="E657" s="164"/>
      <c r="F657" s="164"/>
    </row>
    <row r="658">
      <c r="A658" s="164"/>
      <c r="B658" s="164"/>
      <c r="C658" s="164"/>
      <c r="D658" s="164"/>
      <c r="E658" s="164"/>
      <c r="F658" s="164"/>
    </row>
    <row r="659">
      <c r="A659" s="164"/>
      <c r="B659" s="164"/>
      <c r="C659" s="164"/>
      <c r="D659" s="164"/>
      <c r="E659" s="164"/>
      <c r="F659" s="164"/>
    </row>
    <row r="660">
      <c r="A660" s="164"/>
      <c r="B660" s="164"/>
      <c r="C660" s="164"/>
      <c r="D660" s="164"/>
      <c r="E660" s="164"/>
      <c r="F660" s="164"/>
    </row>
    <row r="661">
      <c r="A661" s="164"/>
      <c r="B661" s="164"/>
      <c r="C661" s="164"/>
      <c r="D661" s="164"/>
      <c r="E661" s="164"/>
      <c r="F661" s="164"/>
    </row>
    <row r="662">
      <c r="A662" s="164"/>
      <c r="B662" s="164"/>
      <c r="C662" s="164"/>
      <c r="D662" s="164"/>
      <c r="E662" s="164"/>
      <c r="F662" s="164"/>
    </row>
    <row r="663">
      <c r="A663" s="164"/>
      <c r="B663" s="164"/>
      <c r="C663" s="164"/>
      <c r="D663" s="164"/>
      <c r="E663" s="164"/>
      <c r="F663" s="164"/>
    </row>
    <row r="664">
      <c r="A664" s="164"/>
      <c r="B664" s="164"/>
      <c r="C664" s="164"/>
      <c r="D664" s="164"/>
      <c r="E664" s="164"/>
      <c r="F664" s="164"/>
    </row>
    <row r="665">
      <c r="A665" s="164"/>
      <c r="B665" s="164"/>
      <c r="C665" s="164"/>
      <c r="D665" s="164"/>
      <c r="E665" s="164"/>
      <c r="F665" s="164"/>
    </row>
    <row r="666">
      <c r="A666" s="164"/>
      <c r="B666" s="164"/>
      <c r="C666" s="164"/>
      <c r="D666" s="164"/>
      <c r="E666" s="164"/>
      <c r="F666" s="164"/>
    </row>
    <row r="667">
      <c r="A667" s="164"/>
      <c r="B667" s="164"/>
      <c r="C667" s="164"/>
      <c r="D667" s="164"/>
      <c r="E667" s="164"/>
      <c r="F667" s="164"/>
    </row>
    <row r="668">
      <c r="A668" s="164"/>
      <c r="B668" s="164"/>
      <c r="C668" s="164"/>
      <c r="D668" s="164"/>
      <c r="E668" s="164"/>
      <c r="F668" s="164"/>
    </row>
    <row r="669">
      <c r="A669" s="164"/>
      <c r="B669" s="164"/>
      <c r="C669" s="164"/>
      <c r="D669" s="164"/>
      <c r="E669" s="164"/>
      <c r="F669" s="164"/>
    </row>
    <row r="670">
      <c r="A670" s="164"/>
      <c r="B670" s="164"/>
      <c r="C670" s="164"/>
      <c r="D670" s="164"/>
      <c r="E670" s="164"/>
      <c r="F670" s="164"/>
    </row>
    <row r="671">
      <c r="A671" s="164"/>
      <c r="B671" s="164"/>
      <c r="C671" s="164"/>
      <c r="D671" s="164"/>
      <c r="E671" s="164"/>
      <c r="F671" s="164"/>
    </row>
    <row r="672">
      <c r="A672" s="164"/>
      <c r="B672" s="164"/>
      <c r="C672" s="164"/>
      <c r="D672" s="164"/>
      <c r="E672" s="164"/>
      <c r="F672" s="164"/>
    </row>
    <row r="673">
      <c r="A673" s="164"/>
      <c r="B673" s="164"/>
      <c r="C673" s="164"/>
      <c r="D673" s="164"/>
      <c r="E673" s="164"/>
      <c r="F673" s="164"/>
    </row>
    <row r="674">
      <c r="A674" s="164"/>
      <c r="B674" s="164"/>
      <c r="C674" s="164"/>
      <c r="D674" s="164"/>
      <c r="E674" s="164"/>
      <c r="F674" s="164"/>
    </row>
    <row r="675">
      <c r="A675" s="164"/>
      <c r="B675" s="164"/>
      <c r="C675" s="164"/>
      <c r="D675" s="164"/>
      <c r="E675" s="164"/>
      <c r="F675" s="164"/>
    </row>
    <row r="676">
      <c r="A676" s="164"/>
      <c r="B676" s="164"/>
      <c r="C676" s="164"/>
      <c r="D676" s="164"/>
      <c r="E676" s="164"/>
      <c r="F676" s="164"/>
    </row>
    <row r="677">
      <c r="A677" s="164"/>
      <c r="B677" s="164"/>
      <c r="C677" s="164"/>
      <c r="D677" s="164"/>
      <c r="E677" s="164"/>
      <c r="F677" s="164"/>
    </row>
    <row r="678">
      <c r="A678" s="164"/>
      <c r="B678" s="164"/>
      <c r="C678" s="164"/>
      <c r="D678" s="164"/>
      <c r="E678" s="164"/>
      <c r="F678" s="164"/>
    </row>
    <row r="679">
      <c r="A679" s="164"/>
      <c r="B679" s="164"/>
      <c r="C679" s="164"/>
      <c r="D679" s="164"/>
      <c r="E679" s="164"/>
      <c r="F679" s="164"/>
    </row>
    <row r="680">
      <c r="A680" s="164"/>
      <c r="B680" s="164"/>
      <c r="C680" s="164"/>
      <c r="D680" s="164"/>
      <c r="E680" s="164"/>
      <c r="F680" s="164"/>
    </row>
    <row r="681">
      <c r="A681" s="164"/>
      <c r="B681" s="164"/>
      <c r="C681" s="164"/>
      <c r="D681" s="164"/>
      <c r="E681" s="164"/>
      <c r="F681" s="164"/>
    </row>
    <row r="682">
      <c r="A682" s="164"/>
      <c r="B682" s="164"/>
      <c r="C682" s="164"/>
      <c r="D682" s="164"/>
      <c r="E682" s="164"/>
      <c r="F682" s="164"/>
    </row>
    <row r="683">
      <c r="A683" s="164"/>
      <c r="B683" s="164"/>
      <c r="C683" s="164"/>
      <c r="D683" s="164"/>
      <c r="E683" s="164"/>
      <c r="F683" s="164"/>
    </row>
    <row r="684">
      <c r="A684" s="164"/>
      <c r="B684" s="164"/>
      <c r="C684" s="164"/>
      <c r="D684" s="164"/>
      <c r="E684" s="164"/>
      <c r="F684" s="164"/>
    </row>
    <row r="685">
      <c r="A685" s="164"/>
      <c r="B685" s="164"/>
      <c r="C685" s="164"/>
      <c r="D685" s="164"/>
      <c r="E685" s="164"/>
      <c r="F685" s="164"/>
    </row>
    <row r="686">
      <c r="A686" s="164"/>
      <c r="B686" s="164"/>
      <c r="C686" s="164"/>
      <c r="D686" s="164"/>
      <c r="E686" s="164"/>
      <c r="F686" s="164"/>
    </row>
    <row r="687">
      <c r="A687" s="164"/>
      <c r="B687" s="164"/>
      <c r="C687" s="164"/>
      <c r="D687" s="164"/>
      <c r="E687" s="164"/>
      <c r="F687" s="164"/>
    </row>
    <row r="688">
      <c r="A688" s="164"/>
      <c r="B688" s="164"/>
      <c r="C688" s="164"/>
      <c r="D688" s="164"/>
      <c r="E688" s="164"/>
      <c r="F688" s="164"/>
    </row>
    <row r="689">
      <c r="A689" s="164"/>
      <c r="B689" s="164"/>
      <c r="C689" s="164"/>
      <c r="D689" s="164"/>
      <c r="E689" s="164"/>
      <c r="F689" s="164"/>
    </row>
    <row r="690">
      <c r="A690" s="164"/>
      <c r="B690" s="164"/>
      <c r="C690" s="164"/>
      <c r="D690" s="164"/>
      <c r="E690" s="164"/>
      <c r="F690" s="164"/>
    </row>
    <row r="691">
      <c r="A691" s="164"/>
      <c r="B691" s="164"/>
      <c r="C691" s="164"/>
      <c r="D691" s="164"/>
      <c r="E691" s="164"/>
      <c r="F691" s="164"/>
    </row>
    <row r="692">
      <c r="A692" s="164"/>
      <c r="B692" s="164"/>
      <c r="C692" s="164"/>
      <c r="D692" s="164"/>
      <c r="E692" s="164"/>
      <c r="F692" s="164"/>
    </row>
    <row r="693">
      <c r="A693" s="164"/>
      <c r="B693" s="164"/>
      <c r="C693" s="164"/>
      <c r="D693" s="164"/>
      <c r="E693" s="164"/>
      <c r="F693" s="164"/>
    </row>
    <row r="694">
      <c r="A694" s="164"/>
      <c r="B694" s="164"/>
      <c r="C694" s="164"/>
      <c r="D694" s="164"/>
      <c r="E694" s="164"/>
      <c r="F694" s="164"/>
    </row>
    <row r="695">
      <c r="A695" s="164"/>
      <c r="B695" s="164"/>
      <c r="C695" s="164"/>
      <c r="D695" s="164"/>
      <c r="E695" s="164"/>
      <c r="F695" s="164"/>
    </row>
    <row r="696">
      <c r="A696" s="164"/>
      <c r="B696" s="164"/>
      <c r="C696" s="164"/>
      <c r="D696" s="164"/>
      <c r="E696" s="164"/>
      <c r="F696" s="164"/>
    </row>
    <row r="697">
      <c r="A697" s="164"/>
      <c r="B697" s="164"/>
      <c r="C697" s="164"/>
      <c r="D697" s="164"/>
      <c r="E697" s="164"/>
      <c r="F697" s="164"/>
    </row>
    <row r="698">
      <c r="A698" s="164"/>
      <c r="B698" s="164"/>
      <c r="C698" s="164"/>
      <c r="D698" s="164"/>
      <c r="E698" s="164"/>
      <c r="F698" s="164"/>
    </row>
    <row r="699">
      <c r="A699" s="164"/>
      <c r="B699" s="164"/>
      <c r="C699" s="164"/>
      <c r="D699" s="164"/>
      <c r="E699" s="164"/>
      <c r="F699" s="164"/>
    </row>
    <row r="700">
      <c r="A700" s="164"/>
      <c r="B700" s="164"/>
      <c r="C700" s="164"/>
      <c r="D700" s="164"/>
      <c r="E700" s="164"/>
      <c r="F700" s="164"/>
    </row>
    <row r="701">
      <c r="A701" s="164"/>
      <c r="B701" s="164"/>
      <c r="C701" s="164"/>
      <c r="D701" s="164"/>
      <c r="E701" s="164"/>
      <c r="F701" s="164"/>
    </row>
    <row r="702">
      <c r="A702" s="164"/>
      <c r="B702" s="164"/>
      <c r="C702" s="164"/>
      <c r="D702" s="164"/>
      <c r="E702" s="164"/>
      <c r="F702" s="164"/>
    </row>
    <row r="703">
      <c r="A703" s="164"/>
      <c r="B703" s="164"/>
      <c r="C703" s="164"/>
      <c r="D703" s="164"/>
      <c r="E703" s="164"/>
      <c r="F703" s="164"/>
    </row>
    <row r="704">
      <c r="A704" s="164"/>
      <c r="B704" s="164"/>
      <c r="C704" s="164"/>
      <c r="D704" s="164"/>
      <c r="E704" s="164"/>
      <c r="F704" s="164"/>
    </row>
    <row r="705">
      <c r="A705" s="164"/>
      <c r="B705" s="164"/>
      <c r="C705" s="164"/>
      <c r="D705" s="164"/>
      <c r="E705" s="164"/>
      <c r="F705" s="164"/>
    </row>
    <row r="706">
      <c r="A706" s="164"/>
      <c r="B706" s="164"/>
      <c r="C706" s="164"/>
      <c r="D706" s="164"/>
      <c r="E706" s="164"/>
      <c r="F706" s="164"/>
    </row>
    <row r="707">
      <c r="A707" s="164"/>
      <c r="B707" s="164"/>
      <c r="C707" s="164"/>
      <c r="D707" s="164"/>
      <c r="E707" s="164"/>
      <c r="F707" s="164"/>
    </row>
    <row r="708">
      <c r="A708" s="164"/>
      <c r="B708" s="164"/>
      <c r="C708" s="164"/>
      <c r="D708" s="164"/>
      <c r="E708" s="164"/>
      <c r="F708" s="164"/>
    </row>
    <row r="709">
      <c r="A709" s="164"/>
      <c r="B709" s="164"/>
      <c r="C709" s="164"/>
      <c r="D709" s="164"/>
      <c r="E709" s="164"/>
      <c r="F709" s="164"/>
    </row>
    <row r="710">
      <c r="A710" s="164"/>
      <c r="B710" s="164"/>
      <c r="C710" s="164"/>
      <c r="D710" s="164"/>
      <c r="E710" s="164"/>
      <c r="F710" s="164"/>
    </row>
    <row r="711">
      <c r="A711" s="164"/>
      <c r="B711" s="164"/>
      <c r="C711" s="164"/>
      <c r="D711" s="164"/>
      <c r="E711" s="164"/>
      <c r="F711" s="164"/>
    </row>
    <row r="712">
      <c r="A712" s="164"/>
      <c r="B712" s="164"/>
      <c r="C712" s="164"/>
      <c r="D712" s="164"/>
      <c r="E712" s="164"/>
      <c r="F712" s="164"/>
    </row>
    <row r="713">
      <c r="A713" s="164"/>
      <c r="B713" s="164"/>
      <c r="C713" s="164"/>
      <c r="D713" s="164"/>
      <c r="E713" s="164"/>
      <c r="F713" s="164"/>
    </row>
    <row r="714">
      <c r="A714" s="164"/>
      <c r="B714" s="164"/>
      <c r="C714" s="164"/>
      <c r="D714" s="164"/>
      <c r="E714" s="164"/>
      <c r="F714" s="164"/>
    </row>
    <row r="715">
      <c r="A715" s="164"/>
      <c r="B715" s="164"/>
      <c r="C715" s="164"/>
      <c r="D715" s="164"/>
      <c r="E715" s="164"/>
      <c r="F715" s="164"/>
    </row>
    <row r="716">
      <c r="A716" s="164"/>
      <c r="B716" s="164"/>
      <c r="C716" s="164"/>
      <c r="D716" s="164"/>
      <c r="E716" s="164"/>
      <c r="F716" s="164"/>
    </row>
    <row r="717">
      <c r="A717" s="164"/>
      <c r="B717" s="164"/>
      <c r="C717" s="164"/>
      <c r="D717" s="164"/>
      <c r="E717" s="164"/>
      <c r="F717" s="164"/>
    </row>
    <row r="718">
      <c r="A718" s="164"/>
      <c r="B718" s="164"/>
      <c r="C718" s="164"/>
      <c r="D718" s="164"/>
      <c r="E718" s="164"/>
      <c r="F718" s="164"/>
    </row>
    <row r="719">
      <c r="A719" s="164"/>
      <c r="B719" s="164"/>
      <c r="C719" s="164"/>
      <c r="D719" s="164"/>
      <c r="E719" s="164"/>
      <c r="F719" s="164"/>
    </row>
    <row r="720">
      <c r="A720" s="164"/>
      <c r="B720" s="164"/>
      <c r="C720" s="164"/>
      <c r="D720" s="164"/>
      <c r="E720" s="164"/>
      <c r="F720" s="164"/>
    </row>
    <row r="721">
      <c r="A721" s="164"/>
      <c r="B721" s="164"/>
      <c r="C721" s="164"/>
      <c r="D721" s="164"/>
      <c r="E721" s="164"/>
      <c r="F721" s="164"/>
    </row>
    <row r="722">
      <c r="A722" s="164"/>
      <c r="B722" s="164"/>
      <c r="C722" s="164"/>
      <c r="D722" s="164"/>
      <c r="E722" s="164"/>
      <c r="F722" s="164"/>
    </row>
    <row r="723">
      <c r="A723" s="164"/>
      <c r="B723" s="164"/>
      <c r="C723" s="164"/>
      <c r="D723" s="164"/>
      <c r="E723" s="164"/>
      <c r="F723" s="164"/>
    </row>
    <row r="724">
      <c r="A724" s="164"/>
      <c r="B724" s="164"/>
      <c r="C724" s="164"/>
      <c r="D724" s="164"/>
      <c r="E724" s="164"/>
      <c r="F724" s="164"/>
    </row>
    <row r="725">
      <c r="A725" s="164"/>
      <c r="B725" s="164"/>
      <c r="C725" s="164"/>
      <c r="D725" s="164"/>
      <c r="E725" s="164"/>
      <c r="F725" s="164"/>
    </row>
    <row r="726">
      <c r="A726" s="164"/>
      <c r="B726" s="164"/>
      <c r="C726" s="164"/>
      <c r="D726" s="164"/>
      <c r="E726" s="164"/>
      <c r="F726" s="164"/>
    </row>
    <row r="727">
      <c r="A727" s="164"/>
      <c r="B727" s="164"/>
      <c r="C727" s="164"/>
      <c r="D727" s="164"/>
      <c r="E727" s="164"/>
      <c r="F727" s="164"/>
    </row>
    <row r="728">
      <c r="A728" s="164"/>
      <c r="B728" s="164"/>
      <c r="C728" s="164"/>
      <c r="D728" s="164"/>
      <c r="E728" s="164"/>
      <c r="F728" s="164"/>
    </row>
    <row r="729">
      <c r="A729" s="164"/>
      <c r="B729" s="164"/>
      <c r="C729" s="164"/>
      <c r="D729" s="164"/>
      <c r="E729" s="164"/>
      <c r="F729" s="164"/>
    </row>
    <row r="730">
      <c r="A730" s="164"/>
      <c r="B730" s="164"/>
      <c r="C730" s="164"/>
      <c r="D730" s="164"/>
      <c r="E730" s="164"/>
      <c r="F730" s="164"/>
    </row>
    <row r="731">
      <c r="A731" s="164"/>
      <c r="B731" s="164"/>
      <c r="C731" s="164"/>
      <c r="D731" s="164"/>
      <c r="E731" s="164"/>
      <c r="F731" s="164"/>
    </row>
    <row r="732">
      <c r="A732" s="164"/>
      <c r="B732" s="164"/>
      <c r="C732" s="164"/>
      <c r="D732" s="164"/>
      <c r="E732" s="164"/>
      <c r="F732" s="164"/>
    </row>
    <row r="733">
      <c r="A733" s="164"/>
      <c r="B733" s="164"/>
      <c r="C733" s="164"/>
      <c r="D733" s="164"/>
      <c r="E733" s="164"/>
      <c r="F733" s="164"/>
    </row>
    <row r="734">
      <c r="A734" s="164"/>
      <c r="B734" s="164"/>
      <c r="C734" s="164"/>
      <c r="D734" s="164"/>
      <c r="E734" s="164"/>
      <c r="F734" s="164"/>
    </row>
    <row r="735">
      <c r="A735" s="164"/>
      <c r="B735" s="164"/>
      <c r="C735" s="164"/>
      <c r="D735" s="164"/>
      <c r="E735" s="164"/>
      <c r="F735" s="164"/>
    </row>
    <row r="736">
      <c r="A736" s="164"/>
      <c r="B736" s="164"/>
      <c r="C736" s="164"/>
      <c r="D736" s="164"/>
      <c r="E736" s="164"/>
      <c r="F736" s="164"/>
    </row>
    <row r="737">
      <c r="A737" s="164"/>
      <c r="B737" s="164"/>
      <c r="C737" s="164"/>
      <c r="D737" s="164"/>
      <c r="E737" s="164"/>
      <c r="F737" s="164"/>
    </row>
    <row r="738">
      <c r="A738" s="164"/>
      <c r="B738" s="164"/>
      <c r="C738" s="164"/>
      <c r="D738" s="164"/>
      <c r="E738" s="164"/>
      <c r="F738" s="164"/>
    </row>
    <row r="739">
      <c r="A739" s="164"/>
      <c r="B739" s="164"/>
      <c r="C739" s="164"/>
      <c r="D739" s="164"/>
      <c r="E739" s="164"/>
      <c r="F739" s="164"/>
    </row>
    <row r="740">
      <c r="A740" s="164"/>
      <c r="B740" s="164"/>
      <c r="C740" s="164"/>
      <c r="D740" s="164"/>
      <c r="E740" s="164"/>
      <c r="F740" s="164"/>
    </row>
    <row r="741">
      <c r="A741" s="164"/>
      <c r="B741" s="164"/>
      <c r="C741" s="164"/>
      <c r="D741" s="164"/>
      <c r="E741" s="164"/>
      <c r="F741" s="164"/>
    </row>
    <row r="742">
      <c r="A742" s="164"/>
      <c r="B742" s="164"/>
      <c r="C742" s="164"/>
      <c r="D742" s="164"/>
      <c r="E742" s="164"/>
      <c r="F742" s="164"/>
    </row>
    <row r="743">
      <c r="A743" s="164"/>
      <c r="B743" s="164"/>
      <c r="C743" s="164"/>
      <c r="D743" s="164"/>
      <c r="E743" s="164"/>
      <c r="F743" s="164"/>
    </row>
    <row r="744">
      <c r="A744" s="164"/>
      <c r="B744" s="164"/>
      <c r="C744" s="164"/>
      <c r="D744" s="164"/>
      <c r="E744" s="164"/>
      <c r="F744" s="164"/>
    </row>
    <row r="745">
      <c r="A745" s="164"/>
      <c r="B745" s="164"/>
      <c r="C745" s="164"/>
      <c r="D745" s="164"/>
      <c r="E745" s="164"/>
      <c r="F745" s="164"/>
    </row>
    <row r="746">
      <c r="A746" s="164"/>
      <c r="B746" s="164"/>
      <c r="C746" s="164"/>
      <c r="D746" s="164"/>
      <c r="E746" s="164"/>
      <c r="F746" s="164"/>
    </row>
    <row r="747">
      <c r="A747" s="164"/>
      <c r="B747" s="164"/>
      <c r="C747" s="164"/>
      <c r="D747" s="164"/>
      <c r="E747" s="164"/>
      <c r="F747" s="164"/>
    </row>
    <row r="748">
      <c r="A748" s="164"/>
      <c r="B748" s="164"/>
      <c r="C748" s="164"/>
      <c r="D748" s="164"/>
      <c r="E748" s="164"/>
      <c r="F748" s="164"/>
    </row>
    <row r="749">
      <c r="A749" s="164"/>
      <c r="B749" s="164"/>
      <c r="C749" s="164"/>
      <c r="D749" s="164"/>
      <c r="E749" s="164"/>
      <c r="F749" s="164"/>
    </row>
    <row r="750">
      <c r="A750" s="164"/>
      <c r="B750" s="164"/>
      <c r="C750" s="164"/>
      <c r="D750" s="164"/>
      <c r="E750" s="164"/>
      <c r="F750" s="164"/>
    </row>
    <row r="751">
      <c r="A751" s="164"/>
      <c r="B751" s="164"/>
      <c r="C751" s="164"/>
      <c r="D751" s="164"/>
      <c r="E751" s="164"/>
      <c r="F751" s="164"/>
    </row>
    <row r="752">
      <c r="A752" s="164"/>
      <c r="B752" s="164"/>
      <c r="C752" s="164"/>
      <c r="D752" s="164"/>
      <c r="E752" s="164"/>
      <c r="F752" s="164"/>
    </row>
    <row r="753">
      <c r="A753" s="164"/>
      <c r="B753" s="164"/>
      <c r="C753" s="164"/>
      <c r="D753" s="164"/>
      <c r="E753" s="164"/>
      <c r="F753" s="164"/>
    </row>
    <row r="754">
      <c r="A754" s="164"/>
      <c r="B754" s="164"/>
      <c r="C754" s="164"/>
      <c r="D754" s="164"/>
      <c r="E754" s="164"/>
      <c r="F754" s="164"/>
    </row>
    <row r="755">
      <c r="A755" s="164"/>
      <c r="B755" s="164"/>
      <c r="C755" s="164"/>
      <c r="D755" s="164"/>
      <c r="E755" s="164"/>
      <c r="F755" s="164"/>
    </row>
    <row r="756">
      <c r="A756" s="164"/>
      <c r="B756" s="164"/>
      <c r="C756" s="164"/>
      <c r="D756" s="164"/>
      <c r="E756" s="164"/>
      <c r="F756" s="164"/>
    </row>
    <row r="757">
      <c r="A757" s="164"/>
      <c r="B757" s="164"/>
      <c r="C757" s="164"/>
      <c r="D757" s="164"/>
      <c r="E757" s="164"/>
      <c r="F757" s="164"/>
    </row>
    <row r="758">
      <c r="A758" s="164"/>
      <c r="B758" s="164"/>
      <c r="C758" s="164"/>
      <c r="D758" s="164"/>
      <c r="E758" s="164"/>
      <c r="F758" s="164"/>
    </row>
    <row r="759">
      <c r="A759" s="164"/>
      <c r="B759" s="164"/>
      <c r="C759" s="164"/>
      <c r="D759" s="164"/>
      <c r="E759" s="164"/>
      <c r="F759" s="164"/>
    </row>
    <row r="760">
      <c r="A760" s="164"/>
      <c r="B760" s="164"/>
      <c r="C760" s="164"/>
      <c r="D760" s="164"/>
      <c r="E760" s="164"/>
      <c r="F760" s="164"/>
    </row>
    <row r="761">
      <c r="A761" s="164"/>
      <c r="B761" s="164"/>
      <c r="C761" s="164"/>
      <c r="D761" s="164"/>
      <c r="E761" s="164"/>
      <c r="F761" s="164"/>
    </row>
    <row r="762">
      <c r="A762" s="164"/>
      <c r="B762" s="164"/>
      <c r="C762" s="164"/>
      <c r="D762" s="164"/>
      <c r="E762" s="164"/>
      <c r="F762" s="164"/>
    </row>
    <row r="763">
      <c r="A763" s="164"/>
      <c r="B763" s="164"/>
      <c r="C763" s="164"/>
      <c r="D763" s="164"/>
      <c r="E763" s="164"/>
      <c r="F763" s="164"/>
    </row>
    <row r="764">
      <c r="A764" s="164"/>
      <c r="B764" s="164"/>
      <c r="C764" s="164"/>
      <c r="D764" s="164"/>
      <c r="E764" s="164"/>
      <c r="F764" s="164"/>
    </row>
    <row r="765">
      <c r="A765" s="164"/>
      <c r="B765" s="164"/>
      <c r="C765" s="164"/>
      <c r="D765" s="164"/>
      <c r="E765" s="164"/>
      <c r="F765" s="164"/>
    </row>
    <row r="766">
      <c r="A766" s="164"/>
      <c r="B766" s="164"/>
      <c r="C766" s="164"/>
      <c r="D766" s="164"/>
      <c r="E766" s="164"/>
      <c r="F766" s="164"/>
    </row>
    <row r="767">
      <c r="A767" s="164"/>
      <c r="B767" s="164"/>
      <c r="C767" s="164"/>
      <c r="D767" s="164"/>
      <c r="E767" s="164"/>
      <c r="F767" s="164"/>
    </row>
    <row r="768">
      <c r="A768" s="164"/>
      <c r="B768" s="164"/>
      <c r="C768" s="164"/>
      <c r="D768" s="164"/>
      <c r="E768" s="164"/>
      <c r="F768" s="164"/>
    </row>
    <row r="769">
      <c r="A769" s="164"/>
      <c r="B769" s="164"/>
      <c r="C769" s="164"/>
      <c r="D769" s="164"/>
      <c r="E769" s="164"/>
      <c r="F769" s="164"/>
    </row>
    <row r="770">
      <c r="A770" s="164"/>
      <c r="B770" s="164"/>
      <c r="C770" s="164"/>
      <c r="D770" s="164"/>
      <c r="E770" s="164"/>
      <c r="F770" s="164"/>
    </row>
    <row r="771">
      <c r="A771" s="164"/>
      <c r="B771" s="164"/>
      <c r="C771" s="164"/>
      <c r="D771" s="164"/>
      <c r="E771" s="164"/>
      <c r="F771" s="164"/>
    </row>
    <row r="772">
      <c r="A772" s="164"/>
      <c r="B772" s="164"/>
      <c r="C772" s="164"/>
      <c r="D772" s="164"/>
      <c r="E772" s="164"/>
      <c r="F772" s="164"/>
    </row>
    <row r="773">
      <c r="A773" s="164"/>
      <c r="B773" s="164"/>
      <c r="C773" s="164"/>
      <c r="D773" s="164"/>
      <c r="E773" s="164"/>
      <c r="F773" s="164"/>
    </row>
    <row r="774">
      <c r="A774" s="164"/>
      <c r="B774" s="164"/>
      <c r="C774" s="164"/>
      <c r="D774" s="164"/>
      <c r="E774" s="164"/>
      <c r="F774" s="164"/>
    </row>
    <row r="775">
      <c r="A775" s="164"/>
      <c r="B775" s="164"/>
      <c r="C775" s="164"/>
      <c r="D775" s="164"/>
      <c r="E775" s="164"/>
      <c r="F775" s="164"/>
    </row>
    <row r="776">
      <c r="A776" s="164"/>
      <c r="B776" s="164"/>
      <c r="C776" s="164"/>
      <c r="D776" s="164"/>
      <c r="E776" s="164"/>
      <c r="F776" s="164"/>
    </row>
    <row r="777">
      <c r="A777" s="164"/>
      <c r="B777" s="164"/>
      <c r="C777" s="164"/>
      <c r="D777" s="164"/>
      <c r="E777" s="164"/>
      <c r="F777" s="164"/>
    </row>
    <row r="778">
      <c r="A778" s="164"/>
      <c r="B778" s="164"/>
      <c r="C778" s="164"/>
      <c r="D778" s="164"/>
      <c r="E778" s="164"/>
      <c r="F778" s="164"/>
    </row>
    <row r="779">
      <c r="A779" s="164"/>
      <c r="B779" s="164"/>
      <c r="C779" s="164"/>
      <c r="D779" s="164"/>
      <c r="E779" s="164"/>
      <c r="F779" s="164"/>
    </row>
    <row r="780">
      <c r="A780" s="164"/>
      <c r="B780" s="164"/>
      <c r="C780" s="164"/>
      <c r="D780" s="164"/>
      <c r="E780" s="164"/>
      <c r="F780" s="164"/>
    </row>
    <row r="781">
      <c r="A781" s="164"/>
      <c r="B781" s="164"/>
      <c r="C781" s="164"/>
      <c r="D781" s="164"/>
      <c r="E781" s="164"/>
      <c r="F781" s="164"/>
    </row>
    <row r="782">
      <c r="A782" s="164"/>
      <c r="B782" s="164"/>
      <c r="C782" s="164"/>
      <c r="D782" s="164"/>
      <c r="E782" s="164"/>
      <c r="F782" s="164"/>
    </row>
    <row r="783">
      <c r="A783" s="164"/>
      <c r="B783" s="164"/>
      <c r="C783" s="164"/>
      <c r="D783" s="164"/>
      <c r="E783" s="164"/>
      <c r="F783" s="164"/>
    </row>
    <row r="784">
      <c r="A784" s="164"/>
      <c r="B784" s="164"/>
      <c r="C784" s="164"/>
      <c r="D784" s="164"/>
      <c r="E784" s="164"/>
      <c r="F784" s="164"/>
    </row>
    <row r="785">
      <c r="A785" s="164"/>
      <c r="B785" s="164"/>
      <c r="C785" s="164"/>
      <c r="D785" s="164"/>
      <c r="E785" s="164"/>
      <c r="F785" s="164"/>
    </row>
    <row r="786">
      <c r="A786" s="164"/>
      <c r="B786" s="164"/>
      <c r="C786" s="164"/>
      <c r="D786" s="164"/>
      <c r="E786" s="164"/>
      <c r="F786" s="164"/>
    </row>
    <row r="787">
      <c r="A787" s="164"/>
      <c r="B787" s="164"/>
      <c r="C787" s="164"/>
      <c r="D787" s="164"/>
      <c r="E787" s="164"/>
      <c r="F787" s="164"/>
    </row>
    <row r="788">
      <c r="A788" s="164"/>
      <c r="B788" s="164"/>
      <c r="C788" s="164"/>
      <c r="D788" s="164"/>
      <c r="E788" s="164"/>
      <c r="F788" s="164"/>
    </row>
    <row r="789">
      <c r="A789" s="164"/>
      <c r="B789" s="164"/>
      <c r="C789" s="164"/>
      <c r="D789" s="164"/>
      <c r="E789" s="164"/>
      <c r="F789" s="164"/>
    </row>
    <row r="790">
      <c r="A790" s="164"/>
      <c r="B790" s="164"/>
      <c r="C790" s="164"/>
      <c r="D790" s="164"/>
      <c r="E790" s="164"/>
      <c r="F790" s="164"/>
    </row>
    <row r="791">
      <c r="A791" s="164"/>
      <c r="B791" s="164"/>
      <c r="C791" s="164"/>
      <c r="D791" s="164"/>
      <c r="E791" s="164"/>
      <c r="F791" s="164"/>
    </row>
    <row r="792">
      <c r="A792" s="164"/>
      <c r="B792" s="164"/>
      <c r="C792" s="164"/>
      <c r="D792" s="164"/>
      <c r="E792" s="164"/>
      <c r="F792" s="164"/>
    </row>
    <row r="793">
      <c r="A793" s="164"/>
      <c r="B793" s="164"/>
      <c r="C793" s="164"/>
      <c r="D793" s="164"/>
      <c r="E793" s="164"/>
      <c r="F793" s="164"/>
    </row>
    <row r="794">
      <c r="A794" s="164"/>
      <c r="B794" s="164"/>
      <c r="C794" s="164"/>
      <c r="D794" s="164"/>
      <c r="E794" s="164"/>
      <c r="F794" s="164"/>
    </row>
    <row r="795">
      <c r="A795" s="164"/>
      <c r="B795" s="164"/>
      <c r="C795" s="164"/>
      <c r="D795" s="164"/>
      <c r="E795" s="164"/>
      <c r="F795" s="164"/>
    </row>
    <row r="796">
      <c r="A796" s="164"/>
      <c r="B796" s="164"/>
      <c r="C796" s="164"/>
      <c r="D796" s="164"/>
      <c r="E796" s="164"/>
      <c r="F796" s="164"/>
    </row>
    <row r="797">
      <c r="A797" s="164"/>
      <c r="B797" s="164"/>
      <c r="C797" s="164"/>
      <c r="D797" s="164"/>
      <c r="E797" s="164"/>
      <c r="F797" s="164"/>
    </row>
    <row r="798">
      <c r="A798" s="164"/>
      <c r="B798" s="164"/>
      <c r="C798" s="164"/>
      <c r="D798" s="164"/>
      <c r="E798" s="164"/>
      <c r="F798" s="164"/>
    </row>
    <row r="799">
      <c r="A799" s="164"/>
      <c r="B799" s="164"/>
      <c r="C799" s="164"/>
      <c r="D799" s="164"/>
      <c r="E799" s="164"/>
      <c r="F799" s="164"/>
    </row>
    <row r="800">
      <c r="A800" s="164"/>
      <c r="B800" s="164"/>
      <c r="C800" s="164"/>
      <c r="D800" s="164"/>
      <c r="E800" s="164"/>
      <c r="F800" s="164"/>
    </row>
    <row r="801">
      <c r="A801" s="164"/>
      <c r="B801" s="164"/>
      <c r="C801" s="164"/>
      <c r="D801" s="164"/>
      <c r="E801" s="164"/>
      <c r="F801" s="164"/>
    </row>
    <row r="802">
      <c r="A802" s="164"/>
      <c r="B802" s="164"/>
      <c r="C802" s="164"/>
      <c r="D802" s="164"/>
      <c r="E802" s="164"/>
      <c r="F802" s="164"/>
    </row>
    <row r="803">
      <c r="A803" s="164"/>
      <c r="B803" s="164"/>
      <c r="C803" s="164"/>
      <c r="D803" s="164"/>
      <c r="E803" s="164"/>
      <c r="F803" s="164"/>
    </row>
    <row r="804">
      <c r="A804" s="164"/>
      <c r="B804" s="164"/>
      <c r="C804" s="164"/>
      <c r="D804" s="164"/>
      <c r="E804" s="164"/>
      <c r="F804" s="164"/>
    </row>
    <row r="805">
      <c r="A805" s="164"/>
      <c r="B805" s="164"/>
      <c r="C805" s="164"/>
      <c r="D805" s="164"/>
      <c r="E805" s="164"/>
      <c r="F805" s="164"/>
    </row>
    <row r="806">
      <c r="A806" s="164"/>
      <c r="B806" s="164"/>
      <c r="C806" s="164"/>
      <c r="D806" s="164"/>
      <c r="E806" s="164"/>
      <c r="F806" s="164"/>
    </row>
    <row r="807">
      <c r="A807" s="164"/>
      <c r="B807" s="164"/>
      <c r="C807" s="164"/>
      <c r="D807" s="164"/>
      <c r="E807" s="164"/>
      <c r="F807" s="164"/>
    </row>
    <row r="808">
      <c r="A808" s="164"/>
      <c r="B808" s="164"/>
      <c r="C808" s="164"/>
      <c r="D808" s="164"/>
      <c r="E808" s="164"/>
      <c r="F808" s="164"/>
    </row>
    <row r="809">
      <c r="A809" s="164"/>
      <c r="B809" s="164"/>
      <c r="C809" s="164"/>
      <c r="D809" s="164"/>
      <c r="E809" s="164"/>
      <c r="F809" s="164"/>
    </row>
    <row r="810">
      <c r="A810" s="164"/>
      <c r="B810" s="164"/>
      <c r="C810" s="164"/>
      <c r="D810" s="164"/>
      <c r="E810" s="164"/>
      <c r="F810" s="164"/>
    </row>
    <row r="811">
      <c r="A811" s="164"/>
      <c r="B811" s="164"/>
      <c r="C811" s="164"/>
      <c r="D811" s="164"/>
      <c r="E811" s="164"/>
      <c r="F811" s="164"/>
    </row>
    <row r="812">
      <c r="A812" s="164"/>
      <c r="B812" s="164"/>
      <c r="C812" s="164"/>
      <c r="D812" s="164"/>
      <c r="E812" s="164"/>
      <c r="F812" s="164"/>
    </row>
    <row r="813">
      <c r="A813" s="164"/>
      <c r="B813" s="164"/>
      <c r="C813" s="164"/>
      <c r="D813" s="164"/>
      <c r="E813" s="164"/>
      <c r="F813" s="164"/>
    </row>
    <row r="814">
      <c r="A814" s="164"/>
      <c r="B814" s="164"/>
      <c r="C814" s="164"/>
      <c r="D814" s="164"/>
      <c r="E814" s="164"/>
      <c r="F814" s="164"/>
    </row>
    <row r="815">
      <c r="A815" s="164"/>
      <c r="B815" s="164"/>
      <c r="C815" s="164"/>
      <c r="D815" s="164"/>
      <c r="E815" s="164"/>
      <c r="F815" s="164"/>
    </row>
    <row r="816">
      <c r="A816" s="164"/>
      <c r="B816" s="164"/>
      <c r="C816" s="164"/>
      <c r="D816" s="164"/>
      <c r="E816" s="164"/>
      <c r="F816" s="164"/>
    </row>
    <row r="817">
      <c r="A817" s="164"/>
      <c r="B817" s="164"/>
      <c r="C817" s="164"/>
      <c r="D817" s="164"/>
      <c r="E817" s="164"/>
      <c r="F817" s="164"/>
    </row>
    <row r="818">
      <c r="A818" s="164"/>
      <c r="B818" s="164"/>
      <c r="C818" s="164"/>
      <c r="D818" s="164"/>
      <c r="E818" s="164"/>
      <c r="F818" s="164"/>
    </row>
    <row r="819">
      <c r="A819" s="164"/>
      <c r="B819" s="164"/>
      <c r="C819" s="164"/>
      <c r="D819" s="164"/>
      <c r="E819" s="164"/>
      <c r="F819" s="164"/>
    </row>
    <row r="820">
      <c r="A820" s="164"/>
      <c r="B820" s="164"/>
      <c r="C820" s="164"/>
      <c r="D820" s="164"/>
      <c r="E820" s="164"/>
      <c r="F820" s="164"/>
    </row>
    <row r="821">
      <c r="A821" s="164"/>
      <c r="B821" s="164"/>
      <c r="C821" s="164"/>
      <c r="D821" s="164"/>
      <c r="E821" s="164"/>
      <c r="F821" s="164"/>
    </row>
    <row r="822">
      <c r="A822" s="164"/>
      <c r="B822" s="164"/>
      <c r="C822" s="164"/>
      <c r="D822" s="164"/>
      <c r="E822" s="164"/>
      <c r="F822" s="164"/>
    </row>
    <row r="823">
      <c r="A823" s="164"/>
      <c r="B823" s="164"/>
      <c r="C823" s="164"/>
      <c r="D823" s="164"/>
      <c r="E823" s="164"/>
      <c r="F823" s="164"/>
    </row>
    <row r="824">
      <c r="A824" s="164"/>
      <c r="B824" s="164"/>
      <c r="C824" s="164"/>
      <c r="D824" s="164"/>
      <c r="E824" s="164"/>
      <c r="F824" s="164"/>
    </row>
    <row r="825">
      <c r="A825" s="164"/>
      <c r="B825" s="164"/>
      <c r="C825" s="164"/>
      <c r="D825" s="164"/>
      <c r="E825" s="164"/>
      <c r="F825" s="164"/>
    </row>
    <row r="826">
      <c r="A826" s="164"/>
      <c r="B826" s="164"/>
      <c r="C826" s="164"/>
      <c r="D826" s="164"/>
      <c r="E826" s="164"/>
      <c r="F826" s="164"/>
    </row>
    <row r="827">
      <c r="A827" s="164"/>
      <c r="B827" s="164"/>
      <c r="C827" s="164"/>
      <c r="D827" s="164"/>
      <c r="E827" s="164"/>
      <c r="F827" s="164"/>
    </row>
    <row r="828">
      <c r="A828" s="164"/>
      <c r="B828" s="164"/>
      <c r="C828" s="164"/>
      <c r="D828" s="164"/>
      <c r="E828" s="164"/>
      <c r="F828" s="164"/>
    </row>
    <row r="829">
      <c r="A829" s="164"/>
      <c r="B829" s="164"/>
      <c r="C829" s="164"/>
      <c r="D829" s="164"/>
      <c r="E829" s="164"/>
      <c r="F829" s="164"/>
    </row>
    <row r="830">
      <c r="A830" s="164"/>
      <c r="B830" s="164"/>
      <c r="C830" s="164"/>
      <c r="D830" s="164"/>
      <c r="E830" s="164"/>
      <c r="F830" s="164"/>
    </row>
    <row r="831">
      <c r="A831" s="164"/>
      <c r="B831" s="164"/>
      <c r="C831" s="164"/>
      <c r="D831" s="164"/>
      <c r="E831" s="164"/>
      <c r="F831" s="164"/>
    </row>
    <row r="832">
      <c r="A832" s="164"/>
      <c r="B832" s="164"/>
      <c r="C832" s="164"/>
      <c r="D832" s="164"/>
      <c r="E832" s="164"/>
      <c r="F832" s="164"/>
    </row>
    <row r="833">
      <c r="A833" s="164"/>
      <c r="B833" s="164"/>
      <c r="C833" s="164"/>
      <c r="D833" s="164"/>
      <c r="E833" s="164"/>
      <c r="F833" s="164"/>
    </row>
    <row r="834">
      <c r="A834" s="164"/>
      <c r="B834" s="164"/>
      <c r="C834" s="164"/>
      <c r="D834" s="164"/>
      <c r="E834" s="164"/>
      <c r="F834" s="164"/>
    </row>
    <row r="835">
      <c r="A835" s="164"/>
      <c r="B835" s="164"/>
      <c r="C835" s="164"/>
      <c r="D835" s="164"/>
      <c r="E835" s="164"/>
      <c r="F835" s="164"/>
    </row>
    <row r="836">
      <c r="A836" s="164"/>
      <c r="B836" s="164"/>
      <c r="C836" s="164"/>
      <c r="D836" s="164"/>
      <c r="E836" s="164"/>
      <c r="F836" s="164"/>
    </row>
    <row r="837">
      <c r="A837" s="164"/>
      <c r="B837" s="164"/>
      <c r="C837" s="164"/>
      <c r="D837" s="164"/>
      <c r="E837" s="164"/>
      <c r="F837" s="164"/>
    </row>
    <row r="838">
      <c r="A838" s="164"/>
      <c r="B838" s="164"/>
      <c r="C838" s="164"/>
      <c r="D838" s="164"/>
      <c r="E838" s="164"/>
      <c r="F838" s="164"/>
    </row>
    <row r="839">
      <c r="A839" s="164"/>
      <c r="B839" s="164"/>
      <c r="C839" s="164"/>
      <c r="D839" s="164"/>
      <c r="E839" s="164"/>
      <c r="F839" s="164"/>
    </row>
    <row r="840">
      <c r="A840" s="164"/>
      <c r="B840" s="164"/>
      <c r="C840" s="164"/>
      <c r="D840" s="164"/>
      <c r="E840" s="164"/>
      <c r="F840" s="164"/>
    </row>
    <row r="841">
      <c r="A841" s="164"/>
      <c r="B841" s="164"/>
      <c r="C841" s="164"/>
      <c r="D841" s="164"/>
      <c r="E841" s="164"/>
      <c r="F841" s="164"/>
    </row>
    <row r="842">
      <c r="A842" s="164"/>
      <c r="B842" s="164"/>
      <c r="C842" s="164"/>
      <c r="D842" s="164"/>
      <c r="E842" s="164"/>
      <c r="F842" s="164"/>
    </row>
    <row r="843">
      <c r="A843" s="164"/>
      <c r="B843" s="164"/>
      <c r="C843" s="164"/>
      <c r="D843" s="164"/>
      <c r="E843" s="164"/>
      <c r="F843" s="164"/>
    </row>
    <row r="844">
      <c r="A844" s="164"/>
      <c r="B844" s="164"/>
      <c r="C844" s="164"/>
      <c r="D844" s="164"/>
      <c r="E844" s="164"/>
      <c r="F844" s="164"/>
    </row>
    <row r="845">
      <c r="A845" s="164"/>
      <c r="B845" s="164"/>
      <c r="C845" s="164"/>
      <c r="D845" s="164"/>
      <c r="E845" s="164"/>
      <c r="F845" s="164"/>
    </row>
    <row r="846">
      <c r="A846" s="164"/>
      <c r="B846" s="164"/>
      <c r="C846" s="164"/>
      <c r="D846" s="164"/>
      <c r="E846" s="164"/>
      <c r="F846" s="164"/>
    </row>
    <row r="847">
      <c r="A847" s="164"/>
      <c r="B847" s="164"/>
      <c r="C847" s="164"/>
      <c r="D847" s="164"/>
      <c r="E847" s="164"/>
      <c r="F847" s="164"/>
    </row>
    <row r="848">
      <c r="A848" s="164"/>
      <c r="B848" s="164"/>
      <c r="C848" s="164"/>
      <c r="D848" s="164"/>
      <c r="E848" s="164"/>
      <c r="F848" s="164"/>
    </row>
    <row r="849">
      <c r="A849" s="164"/>
      <c r="B849" s="164"/>
      <c r="C849" s="164"/>
      <c r="D849" s="164"/>
      <c r="E849" s="164"/>
      <c r="F849" s="164"/>
    </row>
    <row r="850">
      <c r="A850" s="164"/>
      <c r="B850" s="164"/>
      <c r="C850" s="164"/>
      <c r="D850" s="164"/>
      <c r="E850" s="164"/>
      <c r="F850" s="164"/>
    </row>
    <row r="851">
      <c r="A851" s="164"/>
      <c r="B851" s="164"/>
      <c r="C851" s="164"/>
      <c r="D851" s="164"/>
      <c r="E851" s="164"/>
      <c r="F851" s="164"/>
    </row>
    <row r="852">
      <c r="A852" s="164"/>
      <c r="B852" s="164"/>
      <c r="C852" s="164"/>
      <c r="D852" s="164"/>
      <c r="E852" s="164"/>
      <c r="F852" s="164"/>
    </row>
    <row r="853">
      <c r="A853" s="164"/>
      <c r="B853" s="164"/>
      <c r="C853" s="164"/>
      <c r="D853" s="164"/>
      <c r="E853" s="164"/>
      <c r="F853" s="164"/>
    </row>
    <row r="854">
      <c r="A854" s="164"/>
      <c r="B854" s="164"/>
      <c r="C854" s="164"/>
      <c r="D854" s="164"/>
      <c r="E854" s="164"/>
      <c r="F854" s="164"/>
    </row>
    <row r="855">
      <c r="A855" s="164"/>
      <c r="B855" s="164"/>
      <c r="C855" s="164"/>
      <c r="D855" s="164"/>
      <c r="E855" s="164"/>
      <c r="F855" s="164"/>
    </row>
    <row r="856">
      <c r="A856" s="164"/>
      <c r="B856" s="164"/>
      <c r="C856" s="164"/>
      <c r="D856" s="164"/>
      <c r="E856" s="164"/>
      <c r="F856" s="164"/>
    </row>
    <row r="857">
      <c r="A857" s="164"/>
      <c r="B857" s="164"/>
      <c r="C857" s="164"/>
      <c r="D857" s="164"/>
      <c r="E857" s="164"/>
      <c r="F857" s="164"/>
    </row>
    <row r="858">
      <c r="A858" s="164"/>
      <c r="B858" s="164"/>
      <c r="C858" s="164"/>
      <c r="D858" s="164"/>
      <c r="E858" s="164"/>
      <c r="F858" s="164"/>
    </row>
    <row r="859">
      <c r="A859" s="164"/>
      <c r="B859" s="164"/>
      <c r="C859" s="164"/>
      <c r="D859" s="164"/>
      <c r="E859" s="164"/>
      <c r="F859" s="164"/>
    </row>
    <row r="860">
      <c r="A860" s="164"/>
      <c r="B860" s="164"/>
      <c r="C860" s="164"/>
      <c r="D860" s="164"/>
      <c r="E860" s="164"/>
      <c r="F860" s="164"/>
    </row>
    <row r="861">
      <c r="A861" s="164"/>
      <c r="B861" s="164"/>
      <c r="C861" s="164"/>
      <c r="D861" s="164"/>
      <c r="E861" s="164"/>
      <c r="F861" s="164"/>
    </row>
    <row r="862">
      <c r="A862" s="164"/>
      <c r="B862" s="164"/>
      <c r="C862" s="164"/>
      <c r="D862" s="164"/>
      <c r="E862" s="164"/>
      <c r="F862" s="164"/>
    </row>
    <row r="863">
      <c r="A863" s="164"/>
      <c r="B863" s="164"/>
      <c r="C863" s="164"/>
      <c r="D863" s="164"/>
      <c r="E863" s="164"/>
      <c r="F863" s="164"/>
    </row>
    <row r="888">
      <c r="A888" s="164"/>
      <c r="B888" s="34"/>
      <c r="C888" s="117"/>
      <c r="F888" s="117"/>
    </row>
    <row r="889">
      <c r="A889" s="164"/>
      <c r="B889" s="34"/>
      <c r="C889" s="117"/>
      <c r="F889" s="117"/>
    </row>
    <row r="890">
      <c r="A890" s="164"/>
      <c r="B890" s="34"/>
      <c r="C890" s="117"/>
      <c r="F890" s="117"/>
    </row>
    <row r="891">
      <c r="A891" s="164"/>
      <c r="B891" s="34"/>
      <c r="C891" s="117"/>
      <c r="F891" s="117"/>
    </row>
    <row r="892">
      <c r="A892" s="164"/>
      <c r="B892" s="34"/>
      <c r="C892" s="117"/>
      <c r="F892" s="117"/>
    </row>
    <row r="893">
      <c r="A893" s="164"/>
      <c r="B893" s="34"/>
      <c r="C893" s="117"/>
      <c r="F893" s="117"/>
    </row>
    <row r="894">
      <c r="A894" s="164"/>
      <c r="B894" s="34"/>
      <c r="C894" s="117"/>
      <c r="F894" s="117"/>
    </row>
    <row r="895">
      <c r="A895" s="164"/>
      <c r="B895" s="34"/>
      <c r="C895" s="117"/>
      <c r="F895" s="117"/>
    </row>
    <row r="896">
      <c r="A896" s="164"/>
      <c r="B896" s="34"/>
      <c r="C896" s="117"/>
      <c r="F896" s="117"/>
    </row>
    <row r="897">
      <c r="A897" s="164"/>
      <c r="B897" s="34"/>
      <c r="C897" s="117"/>
      <c r="F897" s="117"/>
    </row>
    <row r="898">
      <c r="A898" s="164"/>
      <c r="B898" s="34"/>
      <c r="C898" s="117"/>
      <c r="F898" s="117"/>
    </row>
    <row r="899">
      <c r="A899" s="164"/>
      <c r="B899" s="34"/>
      <c r="C899" s="117"/>
      <c r="F899" s="117"/>
    </row>
    <row r="900">
      <c r="A900" s="164"/>
      <c r="B900" s="34"/>
      <c r="C900" s="117"/>
      <c r="F900" s="117"/>
    </row>
    <row r="901">
      <c r="A901" s="164"/>
      <c r="B901" s="34"/>
      <c r="C901" s="117"/>
      <c r="F901" s="117"/>
    </row>
    <row r="902">
      <c r="A902" s="164"/>
      <c r="B902" s="34"/>
      <c r="C902" s="117"/>
      <c r="F902" s="117"/>
    </row>
    <row r="903">
      <c r="A903" s="164"/>
      <c r="B903" s="34"/>
      <c r="C903" s="117"/>
      <c r="F903" s="117"/>
    </row>
  </sheetData>
  <autoFilter ref="$A$1:$F$861">
    <sortState ref="A1:F861">
      <sortCondition ref="A1:A861"/>
      <sortCondition ref="C1:C861"/>
    </sortState>
  </autoFil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1" t="s">
        <v>1</v>
      </c>
      <c r="B1" s="31" t="s">
        <v>374</v>
      </c>
      <c r="C1" s="31" t="s">
        <v>0</v>
      </c>
      <c r="D1" s="31" t="s">
        <v>37</v>
      </c>
      <c r="E1" s="31" t="s">
        <v>39</v>
      </c>
      <c r="F1" s="34" t="s">
        <v>375</v>
      </c>
    </row>
    <row r="2">
      <c r="A2" s="31" t="s">
        <v>3</v>
      </c>
      <c r="B2" s="31" t="s">
        <v>400</v>
      </c>
      <c r="C2" s="31" t="s">
        <v>1121</v>
      </c>
      <c r="D2" s="31" t="s">
        <v>4</v>
      </c>
      <c r="E2" s="31" t="s">
        <v>6</v>
      </c>
      <c r="F2" s="35">
        <v>26.8711704</v>
      </c>
    </row>
    <row r="3">
      <c r="A3" s="31" t="s">
        <v>3</v>
      </c>
      <c r="B3" s="31" t="s">
        <v>400</v>
      </c>
      <c r="C3" s="31" t="s">
        <v>1122</v>
      </c>
      <c r="D3" s="31" t="s">
        <v>4</v>
      </c>
      <c r="E3" s="31" t="s">
        <v>6</v>
      </c>
      <c r="F3" s="35">
        <v>23.1832681</v>
      </c>
    </row>
    <row r="4">
      <c r="A4" s="31" t="s">
        <v>3</v>
      </c>
      <c r="B4" s="31" t="s">
        <v>400</v>
      </c>
      <c r="C4" s="31" t="s">
        <v>1123</v>
      </c>
      <c r="D4" s="31" t="s">
        <v>4</v>
      </c>
      <c r="E4" s="31" t="s">
        <v>6</v>
      </c>
      <c r="F4" s="35">
        <v>21.1923192</v>
      </c>
    </row>
    <row r="5">
      <c r="A5" s="31" t="s">
        <v>3</v>
      </c>
      <c r="B5" s="31" t="s">
        <v>400</v>
      </c>
      <c r="C5" s="31" t="s">
        <v>1124</v>
      </c>
      <c r="D5" s="31" t="s">
        <v>4</v>
      </c>
      <c r="E5" s="31" t="s">
        <v>6</v>
      </c>
      <c r="F5" s="35">
        <v>20.0403302</v>
      </c>
    </row>
    <row r="6">
      <c r="A6" s="31" t="s">
        <v>3</v>
      </c>
      <c r="B6" s="31" t="s">
        <v>400</v>
      </c>
      <c r="C6" s="31" t="s">
        <v>1125</v>
      </c>
      <c r="D6" s="31" t="s">
        <v>4</v>
      </c>
      <c r="E6" s="31" t="s">
        <v>6</v>
      </c>
      <c r="F6" s="35">
        <v>20.0051529</v>
      </c>
    </row>
    <row r="7">
      <c r="A7" s="31" t="s">
        <v>3</v>
      </c>
      <c r="B7" s="31" t="s">
        <v>400</v>
      </c>
      <c r="C7" s="31" t="s">
        <v>1126</v>
      </c>
      <c r="D7" s="31" t="s">
        <v>4</v>
      </c>
      <c r="E7" s="31" t="s">
        <v>6</v>
      </c>
      <c r="F7" s="35">
        <v>19.6413168</v>
      </c>
    </row>
    <row r="8">
      <c r="A8" s="31" t="s">
        <v>3</v>
      </c>
      <c r="B8" s="31" t="s">
        <v>400</v>
      </c>
      <c r="C8" s="31" t="s">
        <v>1127</v>
      </c>
      <c r="D8" s="31" t="s">
        <v>4</v>
      </c>
      <c r="E8" s="31" t="s">
        <v>6</v>
      </c>
      <c r="F8" s="35">
        <v>18.8749058</v>
      </c>
    </row>
    <row r="9">
      <c r="A9" s="31" t="s">
        <v>3</v>
      </c>
      <c r="B9" s="31" t="s">
        <v>400</v>
      </c>
      <c r="C9" s="31" t="s">
        <v>1128</v>
      </c>
      <c r="D9" s="31" t="s">
        <v>4</v>
      </c>
      <c r="E9" s="31" t="s">
        <v>6</v>
      </c>
      <c r="F9" s="35">
        <v>18.473721</v>
      </c>
    </row>
    <row r="10">
      <c r="A10" s="31" t="s">
        <v>3</v>
      </c>
      <c r="B10" s="31" t="s">
        <v>400</v>
      </c>
      <c r="C10" s="31" t="s">
        <v>1129</v>
      </c>
      <c r="D10" s="31" t="s">
        <v>4</v>
      </c>
      <c r="E10" s="31" t="s">
        <v>6</v>
      </c>
      <c r="F10" s="35">
        <v>17.6103407</v>
      </c>
    </row>
    <row r="11">
      <c r="A11" s="31" t="s">
        <v>3</v>
      </c>
      <c r="B11" s="31" t="s">
        <v>400</v>
      </c>
      <c r="C11" s="31" t="s">
        <v>1130</v>
      </c>
      <c r="D11" s="31" t="s">
        <v>4</v>
      </c>
      <c r="E11" s="31" t="s">
        <v>6</v>
      </c>
      <c r="F11" s="35">
        <v>16.781311</v>
      </c>
    </row>
    <row r="12">
      <c r="A12" s="31" t="s">
        <v>3</v>
      </c>
      <c r="B12" s="31" t="s">
        <v>400</v>
      </c>
      <c r="C12" s="31" t="s">
        <v>1131</v>
      </c>
      <c r="D12" s="31" t="s">
        <v>4</v>
      </c>
      <c r="E12" s="31" t="s">
        <v>6</v>
      </c>
      <c r="F12" s="35">
        <v>16.0716924</v>
      </c>
    </row>
    <row r="13">
      <c r="A13" s="31" t="s">
        <v>3</v>
      </c>
      <c r="B13" s="31" t="s">
        <v>400</v>
      </c>
      <c r="C13" s="31" t="s">
        <v>1132</v>
      </c>
      <c r="D13" s="31" t="s">
        <v>4</v>
      </c>
      <c r="E13" s="31" t="s">
        <v>6</v>
      </c>
      <c r="F13" s="35">
        <v>15.0190755</v>
      </c>
    </row>
    <row r="14">
      <c r="A14" s="31" t="s">
        <v>3</v>
      </c>
      <c r="B14" s="31" t="s">
        <v>400</v>
      </c>
      <c r="C14" s="31" t="s">
        <v>409</v>
      </c>
      <c r="D14" s="31" t="s">
        <v>4</v>
      </c>
      <c r="E14" s="31" t="s">
        <v>6</v>
      </c>
      <c r="F14" s="35">
        <v>15.4533764</v>
      </c>
    </row>
    <row r="15">
      <c r="A15" s="31" t="s">
        <v>3</v>
      </c>
      <c r="B15" s="31" t="s">
        <v>400</v>
      </c>
      <c r="C15" s="31" t="s">
        <v>411</v>
      </c>
      <c r="D15" s="31" t="s">
        <v>4</v>
      </c>
      <c r="E15" s="31" t="s">
        <v>6</v>
      </c>
      <c r="F15" s="35">
        <v>14.2594959</v>
      </c>
    </row>
    <row r="16">
      <c r="A16" s="31" t="s">
        <v>3</v>
      </c>
      <c r="B16" s="31" t="s">
        <v>400</v>
      </c>
      <c r="C16" s="31" t="s">
        <v>413</v>
      </c>
      <c r="D16" s="31" t="s">
        <v>4</v>
      </c>
      <c r="E16" s="31" t="s">
        <v>6</v>
      </c>
      <c r="F16" s="35">
        <v>14.1263533</v>
      </c>
    </row>
    <row r="17">
      <c r="A17" s="31" t="s">
        <v>3</v>
      </c>
      <c r="B17" s="31" t="s">
        <v>400</v>
      </c>
      <c r="C17" s="31" t="s">
        <v>415</v>
      </c>
      <c r="D17" s="31" t="s">
        <v>4</v>
      </c>
      <c r="E17" s="31" t="s">
        <v>6</v>
      </c>
      <c r="F17" s="35">
        <v>14.114861</v>
      </c>
    </row>
    <row r="18">
      <c r="A18" s="31" t="s">
        <v>3</v>
      </c>
      <c r="B18" s="31" t="s">
        <v>400</v>
      </c>
      <c r="C18" s="31" t="s">
        <v>417</v>
      </c>
      <c r="D18" s="31" t="s">
        <v>4</v>
      </c>
      <c r="E18" s="31" t="s">
        <v>6</v>
      </c>
      <c r="F18" s="35">
        <v>13.3726071</v>
      </c>
    </row>
    <row r="19">
      <c r="A19" s="31" t="s">
        <v>3</v>
      </c>
      <c r="B19" s="31" t="s">
        <v>400</v>
      </c>
      <c r="C19" s="31" t="s">
        <v>419</v>
      </c>
      <c r="D19" s="31" t="s">
        <v>4</v>
      </c>
      <c r="E19" s="31" t="s">
        <v>6</v>
      </c>
      <c r="F19" s="35">
        <v>13.1143881</v>
      </c>
    </row>
    <row r="20">
      <c r="A20" s="31" t="s">
        <v>3</v>
      </c>
      <c r="B20" s="31" t="s">
        <v>400</v>
      </c>
      <c r="C20" s="31" t="s">
        <v>421</v>
      </c>
      <c r="D20" s="31" t="s">
        <v>4</v>
      </c>
      <c r="E20" s="31" t="s">
        <v>6</v>
      </c>
      <c r="F20" s="35">
        <v>12.6693366</v>
      </c>
    </row>
    <row r="21">
      <c r="A21" s="31" t="s">
        <v>3</v>
      </c>
      <c r="B21" s="31" t="s">
        <v>400</v>
      </c>
      <c r="C21" s="31" t="s">
        <v>423</v>
      </c>
      <c r="D21" s="31" t="s">
        <v>4</v>
      </c>
      <c r="E21" s="31" t="s">
        <v>6</v>
      </c>
      <c r="F21" s="35">
        <v>12.4055929</v>
      </c>
    </row>
    <row r="22">
      <c r="A22" s="31" t="s">
        <v>3</v>
      </c>
      <c r="B22" s="31" t="s">
        <v>400</v>
      </c>
      <c r="C22" s="31" t="s">
        <v>425</v>
      </c>
      <c r="D22" s="31" t="s">
        <v>4</v>
      </c>
      <c r="E22" s="31" t="s">
        <v>6</v>
      </c>
      <c r="F22" s="35">
        <v>12.3876677</v>
      </c>
    </row>
    <row r="23">
      <c r="A23" s="31" t="s">
        <v>3</v>
      </c>
      <c r="B23" s="31" t="s">
        <v>400</v>
      </c>
      <c r="C23" s="31" t="s">
        <v>427</v>
      </c>
      <c r="D23" s="31" t="s">
        <v>4</v>
      </c>
      <c r="E23" s="31" t="s">
        <v>6</v>
      </c>
      <c r="F23" s="35">
        <v>12.5699079</v>
      </c>
    </row>
    <row r="24">
      <c r="A24" s="31" t="s">
        <v>3</v>
      </c>
      <c r="B24" s="31" t="s">
        <v>400</v>
      </c>
      <c r="C24" s="31" t="s">
        <v>429</v>
      </c>
      <c r="D24" s="31" t="s">
        <v>4</v>
      </c>
      <c r="E24" s="31" t="s">
        <v>6</v>
      </c>
      <c r="F24" s="35">
        <v>12.6810618</v>
      </c>
    </row>
    <row r="25">
      <c r="A25" s="31" t="s">
        <v>3</v>
      </c>
      <c r="B25" s="31" t="s">
        <v>400</v>
      </c>
      <c r="C25" s="31" t="s">
        <v>323</v>
      </c>
      <c r="D25" s="31" t="s">
        <v>4</v>
      </c>
      <c r="E25" s="31" t="s">
        <v>6</v>
      </c>
      <c r="F25" s="35">
        <v>12.3206241</v>
      </c>
    </row>
    <row r="26">
      <c r="A26" s="31" t="s">
        <v>3</v>
      </c>
      <c r="B26" s="31" t="s">
        <v>400</v>
      </c>
      <c r="C26" s="31" t="s">
        <v>432</v>
      </c>
      <c r="D26" s="31" t="s">
        <v>4</v>
      </c>
      <c r="E26" s="31" t="s">
        <v>6</v>
      </c>
      <c r="F26" s="35">
        <v>11.7963902</v>
      </c>
    </row>
    <row r="27">
      <c r="A27" s="31" t="s">
        <v>3</v>
      </c>
      <c r="B27" s="31" t="s">
        <v>400</v>
      </c>
      <c r="C27" s="31" t="s">
        <v>434</v>
      </c>
      <c r="D27" s="31" t="s">
        <v>4</v>
      </c>
      <c r="E27" s="31" t="s">
        <v>6</v>
      </c>
      <c r="F27" s="35">
        <v>11.7694352</v>
      </c>
    </row>
    <row r="28">
      <c r="A28" s="31" t="s">
        <v>3</v>
      </c>
      <c r="B28" s="31" t="s">
        <v>400</v>
      </c>
      <c r="C28" s="31" t="s">
        <v>436</v>
      </c>
      <c r="D28" s="31" t="s">
        <v>4</v>
      </c>
      <c r="E28" s="31" t="s">
        <v>6</v>
      </c>
      <c r="F28" s="35">
        <v>11.3598623</v>
      </c>
    </row>
    <row r="29">
      <c r="A29" s="31" t="s">
        <v>3</v>
      </c>
      <c r="B29" s="31" t="s">
        <v>400</v>
      </c>
      <c r="C29" s="31" t="s">
        <v>438</v>
      </c>
      <c r="D29" s="31" t="s">
        <v>4</v>
      </c>
      <c r="E29" s="31" t="s">
        <v>6</v>
      </c>
      <c r="F29" s="35">
        <v>11.9048176</v>
      </c>
    </row>
    <row r="30">
      <c r="A30" s="31" t="s">
        <v>3</v>
      </c>
      <c r="B30" s="31" t="s">
        <v>400</v>
      </c>
      <c r="C30" s="31" t="s">
        <v>440</v>
      </c>
      <c r="D30" s="31" t="s">
        <v>4</v>
      </c>
      <c r="E30" s="31" t="s">
        <v>6</v>
      </c>
      <c r="F30" s="35">
        <v>11.0554773</v>
      </c>
    </row>
    <row r="31">
      <c r="A31" s="31" t="s">
        <v>3</v>
      </c>
      <c r="B31" s="31" t="s">
        <v>400</v>
      </c>
      <c r="C31" s="31" t="s">
        <v>442</v>
      </c>
      <c r="D31" s="31" t="s">
        <v>4</v>
      </c>
      <c r="E31" s="31" t="s">
        <v>6</v>
      </c>
      <c r="F31" s="35">
        <v>10.8333113</v>
      </c>
    </row>
    <row r="32">
      <c r="A32" s="31" t="s">
        <v>3</v>
      </c>
      <c r="B32" s="31" t="s">
        <v>400</v>
      </c>
      <c r="C32" s="31" t="s">
        <v>444</v>
      </c>
      <c r="D32" s="31" t="s">
        <v>4</v>
      </c>
      <c r="E32" s="31" t="s">
        <v>6</v>
      </c>
      <c r="F32" s="35">
        <v>9.16447563</v>
      </c>
    </row>
    <row r="33">
      <c r="A33" s="31" t="s">
        <v>3</v>
      </c>
      <c r="B33" s="31" t="s">
        <v>400</v>
      </c>
      <c r="C33" s="31" t="s">
        <v>446</v>
      </c>
      <c r="D33" s="31" t="s">
        <v>4</v>
      </c>
      <c r="E33" s="31" t="s">
        <v>6</v>
      </c>
      <c r="F33" s="35">
        <v>9.20346815</v>
      </c>
    </row>
    <row r="34">
      <c r="A34" s="31" t="s">
        <v>3</v>
      </c>
      <c r="B34" s="31" t="s">
        <v>400</v>
      </c>
      <c r="C34" s="31" t="s">
        <v>448</v>
      </c>
      <c r="D34" s="31" t="s">
        <v>4</v>
      </c>
      <c r="E34" s="31" t="s">
        <v>6</v>
      </c>
      <c r="F34" s="35">
        <v>9.45651555</v>
      </c>
    </row>
    <row r="35">
      <c r="A35" s="31" t="s">
        <v>4</v>
      </c>
      <c r="B35" s="31" t="s">
        <v>378</v>
      </c>
      <c r="C35" s="31" t="s">
        <v>1121</v>
      </c>
      <c r="D35" s="31" t="s">
        <v>4</v>
      </c>
      <c r="E35" s="31" t="s">
        <v>6</v>
      </c>
      <c r="F35" s="35">
        <v>29.2988741</v>
      </c>
    </row>
    <row r="36">
      <c r="A36" s="31" t="s">
        <v>4</v>
      </c>
      <c r="B36" s="31" t="s">
        <v>378</v>
      </c>
      <c r="C36" s="31" t="s">
        <v>1122</v>
      </c>
      <c r="D36" s="31" t="s">
        <v>4</v>
      </c>
      <c r="E36" s="31" t="s">
        <v>6</v>
      </c>
      <c r="F36" s="35">
        <v>27.4732095</v>
      </c>
    </row>
    <row r="37">
      <c r="A37" s="31" t="s">
        <v>4</v>
      </c>
      <c r="B37" s="31" t="s">
        <v>378</v>
      </c>
      <c r="C37" s="31" t="s">
        <v>1123</v>
      </c>
      <c r="D37" s="31" t="s">
        <v>4</v>
      </c>
      <c r="E37" s="31" t="s">
        <v>6</v>
      </c>
      <c r="F37" s="35">
        <v>21.7847345</v>
      </c>
    </row>
    <row r="38">
      <c r="A38" s="31" t="s">
        <v>4</v>
      </c>
      <c r="B38" s="31" t="s">
        <v>378</v>
      </c>
      <c r="C38" s="31" t="s">
        <v>1124</v>
      </c>
      <c r="D38" s="31" t="s">
        <v>4</v>
      </c>
      <c r="E38" s="31" t="s">
        <v>6</v>
      </c>
      <c r="F38" s="35">
        <v>20.4033121</v>
      </c>
    </row>
    <row r="39">
      <c r="A39" s="31" t="s">
        <v>4</v>
      </c>
      <c r="B39" s="31" t="s">
        <v>378</v>
      </c>
      <c r="C39" s="31" t="s">
        <v>1125</v>
      </c>
      <c r="D39" s="31" t="s">
        <v>4</v>
      </c>
      <c r="E39" s="31" t="s">
        <v>6</v>
      </c>
      <c r="F39" s="35">
        <v>19.7651663</v>
      </c>
    </row>
    <row r="40">
      <c r="A40" s="31" t="s">
        <v>4</v>
      </c>
      <c r="B40" s="31" t="s">
        <v>378</v>
      </c>
      <c r="C40" s="31" t="s">
        <v>1126</v>
      </c>
      <c r="D40" s="31" t="s">
        <v>4</v>
      </c>
      <c r="E40" s="31" t="s">
        <v>6</v>
      </c>
      <c r="F40" s="35">
        <v>18.2708754</v>
      </c>
    </row>
    <row r="41">
      <c r="A41" s="31" t="s">
        <v>4</v>
      </c>
      <c r="B41" s="31" t="s">
        <v>378</v>
      </c>
      <c r="C41" s="31" t="s">
        <v>1127</v>
      </c>
      <c r="D41" s="31" t="s">
        <v>4</v>
      </c>
      <c r="E41" s="31" t="s">
        <v>6</v>
      </c>
      <c r="F41" s="35">
        <v>14.9821456</v>
      </c>
    </row>
    <row r="42">
      <c r="A42" s="31" t="s">
        <v>4</v>
      </c>
      <c r="B42" s="31" t="s">
        <v>378</v>
      </c>
      <c r="C42" s="31" t="s">
        <v>1128</v>
      </c>
      <c r="D42" s="31" t="s">
        <v>4</v>
      </c>
      <c r="E42" s="31" t="s">
        <v>6</v>
      </c>
      <c r="F42" s="35">
        <v>17.3592233</v>
      </c>
    </row>
    <row r="43">
      <c r="A43" s="31" t="s">
        <v>4</v>
      </c>
      <c r="B43" s="31" t="s">
        <v>378</v>
      </c>
      <c r="C43" s="31" t="s">
        <v>1129</v>
      </c>
      <c r="D43" s="31" t="s">
        <v>4</v>
      </c>
      <c r="E43" s="31" t="s">
        <v>6</v>
      </c>
      <c r="F43" s="35">
        <v>15.620155</v>
      </c>
    </row>
    <row r="44">
      <c r="A44" s="31" t="s">
        <v>4</v>
      </c>
      <c r="B44" s="31" t="s">
        <v>378</v>
      </c>
      <c r="C44" s="31" t="s">
        <v>1130</v>
      </c>
      <c r="D44" s="31" t="s">
        <v>4</v>
      </c>
      <c r="E44" s="31" t="s">
        <v>6</v>
      </c>
      <c r="F44" s="35">
        <v>15.8901574</v>
      </c>
    </row>
    <row r="45">
      <c r="A45" s="31" t="s">
        <v>4</v>
      </c>
      <c r="B45" s="31" t="s">
        <v>378</v>
      </c>
      <c r="C45" s="31" t="s">
        <v>1131</v>
      </c>
      <c r="D45" s="31" t="s">
        <v>4</v>
      </c>
      <c r="E45" s="31" t="s">
        <v>6</v>
      </c>
      <c r="F45" s="35">
        <v>14.7013547</v>
      </c>
    </row>
    <row r="46">
      <c r="A46" s="31" t="s">
        <v>4</v>
      </c>
      <c r="B46" s="31" t="s">
        <v>378</v>
      </c>
      <c r="C46" s="31" t="s">
        <v>1132</v>
      </c>
      <c r="D46" s="31" t="s">
        <v>4</v>
      </c>
      <c r="E46" s="31" t="s">
        <v>6</v>
      </c>
      <c r="F46" s="35">
        <v>13.2087131</v>
      </c>
    </row>
    <row r="47">
      <c r="A47" s="31" t="s">
        <v>4</v>
      </c>
      <c r="B47" s="31" t="s">
        <v>378</v>
      </c>
      <c r="C47" s="31" t="s">
        <v>409</v>
      </c>
      <c r="D47" s="31" t="s">
        <v>4</v>
      </c>
      <c r="E47" s="31" t="s">
        <v>6</v>
      </c>
      <c r="F47" s="35">
        <v>14.9033036</v>
      </c>
    </row>
    <row r="48">
      <c r="A48" s="31" t="s">
        <v>4</v>
      </c>
      <c r="B48" s="31" t="s">
        <v>378</v>
      </c>
      <c r="C48" s="31" t="s">
        <v>411</v>
      </c>
      <c r="D48" s="31" t="s">
        <v>4</v>
      </c>
      <c r="E48" s="31" t="s">
        <v>6</v>
      </c>
      <c r="F48" s="35">
        <v>12.2042146</v>
      </c>
    </row>
    <row r="49">
      <c r="A49" s="31" t="s">
        <v>4</v>
      </c>
      <c r="B49" s="31" t="s">
        <v>378</v>
      </c>
      <c r="C49" s="31" t="s">
        <v>413</v>
      </c>
      <c r="D49" s="31" t="s">
        <v>4</v>
      </c>
      <c r="E49" s="31" t="s">
        <v>6</v>
      </c>
      <c r="F49" s="35">
        <v>12.7850998</v>
      </c>
    </row>
    <row r="50">
      <c r="A50" s="31" t="s">
        <v>4</v>
      </c>
      <c r="B50" s="31" t="s">
        <v>378</v>
      </c>
      <c r="C50" s="31" t="s">
        <v>415</v>
      </c>
      <c r="D50" s="31" t="s">
        <v>4</v>
      </c>
      <c r="E50" s="31" t="s">
        <v>6</v>
      </c>
      <c r="F50" s="35">
        <v>11.7093239</v>
      </c>
    </row>
    <row r="51">
      <c r="A51" s="31" t="s">
        <v>4</v>
      </c>
      <c r="B51" s="31" t="s">
        <v>378</v>
      </c>
      <c r="C51" s="31" t="s">
        <v>417</v>
      </c>
      <c r="D51" s="31" t="s">
        <v>4</v>
      </c>
      <c r="E51" s="31" t="s">
        <v>6</v>
      </c>
      <c r="F51" s="35">
        <v>12.5838264</v>
      </c>
    </row>
    <row r="52">
      <c r="A52" s="31" t="s">
        <v>4</v>
      </c>
      <c r="B52" s="31" t="s">
        <v>378</v>
      </c>
      <c r="C52" s="31" t="s">
        <v>419</v>
      </c>
      <c r="D52" s="31" t="s">
        <v>4</v>
      </c>
      <c r="E52" s="31" t="s">
        <v>6</v>
      </c>
      <c r="F52" s="35">
        <v>9.62441315</v>
      </c>
    </row>
    <row r="53">
      <c r="A53" s="31" t="s">
        <v>4</v>
      </c>
      <c r="B53" s="31" t="s">
        <v>378</v>
      </c>
      <c r="C53" s="31" t="s">
        <v>421</v>
      </c>
      <c r="D53" s="31" t="s">
        <v>4</v>
      </c>
      <c r="E53" s="31" t="s">
        <v>6</v>
      </c>
      <c r="F53" s="35">
        <v>11.5463598</v>
      </c>
    </row>
    <row r="54">
      <c r="A54" s="31" t="s">
        <v>4</v>
      </c>
      <c r="B54" s="31" t="s">
        <v>378</v>
      </c>
      <c r="C54" s="31" t="s">
        <v>423</v>
      </c>
      <c r="D54" s="31" t="s">
        <v>4</v>
      </c>
      <c r="E54" s="31" t="s">
        <v>6</v>
      </c>
      <c r="F54" s="35">
        <v>8.83629798</v>
      </c>
    </row>
    <row r="55">
      <c r="A55" s="31" t="s">
        <v>4</v>
      </c>
      <c r="B55" s="31" t="s">
        <v>378</v>
      </c>
      <c r="C55" s="31" t="s">
        <v>425</v>
      </c>
      <c r="D55" s="31" t="s">
        <v>4</v>
      </c>
      <c r="E55" s="31" t="s">
        <v>6</v>
      </c>
      <c r="F55" s="35">
        <v>9.86741847</v>
      </c>
    </row>
    <row r="56">
      <c r="A56" s="31" t="s">
        <v>4</v>
      </c>
      <c r="B56" s="31" t="s">
        <v>378</v>
      </c>
      <c r="C56" s="31" t="s">
        <v>427</v>
      </c>
      <c r="D56" s="31" t="s">
        <v>4</v>
      </c>
      <c r="E56" s="31" t="s">
        <v>6</v>
      </c>
      <c r="F56" s="35">
        <v>10.0826321</v>
      </c>
    </row>
    <row r="57">
      <c r="A57" s="31" t="s">
        <v>4</v>
      </c>
      <c r="B57" s="31" t="s">
        <v>378</v>
      </c>
      <c r="C57" s="31" t="s">
        <v>429</v>
      </c>
      <c r="D57" s="31" t="s">
        <v>4</v>
      </c>
      <c r="E57" s="31" t="s">
        <v>6</v>
      </c>
      <c r="F57" s="35">
        <v>9.70652916</v>
      </c>
    </row>
    <row r="58">
      <c r="A58" s="31" t="s">
        <v>4</v>
      </c>
      <c r="B58" s="31" t="s">
        <v>378</v>
      </c>
      <c r="C58" s="31" t="s">
        <v>323</v>
      </c>
      <c r="D58" s="31" t="s">
        <v>4</v>
      </c>
      <c r="E58" s="31" t="s">
        <v>6</v>
      </c>
      <c r="F58" s="35">
        <v>9.69403211</v>
      </c>
    </row>
    <row r="59">
      <c r="A59" s="31" t="s">
        <v>4</v>
      </c>
      <c r="B59" s="31" t="s">
        <v>378</v>
      </c>
      <c r="C59" s="31" t="s">
        <v>432</v>
      </c>
      <c r="D59" s="31" t="s">
        <v>4</v>
      </c>
      <c r="E59" s="31" t="s">
        <v>6</v>
      </c>
      <c r="F59" s="35">
        <v>10.7149594</v>
      </c>
    </row>
    <row r="60">
      <c r="A60" s="31" t="s">
        <v>4</v>
      </c>
      <c r="B60" s="31" t="s">
        <v>378</v>
      </c>
      <c r="C60" s="31" t="s">
        <v>434</v>
      </c>
      <c r="D60" s="31" t="s">
        <v>4</v>
      </c>
      <c r="E60" s="31" t="s">
        <v>6</v>
      </c>
      <c r="F60" s="35">
        <v>8.95285585</v>
      </c>
    </row>
    <row r="61">
      <c r="A61" s="31" t="s">
        <v>4</v>
      </c>
      <c r="B61" s="31" t="s">
        <v>378</v>
      </c>
      <c r="C61" s="31" t="s">
        <v>436</v>
      </c>
      <c r="D61" s="31" t="s">
        <v>4</v>
      </c>
      <c r="E61" s="31" t="s">
        <v>6</v>
      </c>
      <c r="F61" s="35">
        <v>9.70467347</v>
      </c>
    </row>
    <row r="62">
      <c r="A62" s="31" t="s">
        <v>4</v>
      </c>
      <c r="B62" s="31" t="s">
        <v>378</v>
      </c>
      <c r="C62" s="31" t="s">
        <v>438</v>
      </c>
      <c r="D62" s="31" t="s">
        <v>4</v>
      </c>
      <c r="E62" s="31" t="s">
        <v>6</v>
      </c>
      <c r="F62" s="35">
        <v>10.3759859</v>
      </c>
    </row>
    <row r="63">
      <c r="A63" s="31" t="s">
        <v>4</v>
      </c>
      <c r="B63" s="31" t="s">
        <v>378</v>
      </c>
      <c r="C63" s="31" t="s">
        <v>440</v>
      </c>
      <c r="D63" s="31" t="s">
        <v>4</v>
      </c>
      <c r="E63" s="31" t="s">
        <v>6</v>
      </c>
      <c r="F63" s="35">
        <v>8.85158337</v>
      </c>
    </row>
    <row r="64">
      <c r="A64" s="31" t="s">
        <v>4</v>
      </c>
      <c r="B64" s="31" t="s">
        <v>378</v>
      </c>
      <c r="C64" s="31" t="s">
        <v>442</v>
      </c>
      <c r="D64" s="31" t="s">
        <v>4</v>
      </c>
      <c r="E64" s="31" t="s">
        <v>6</v>
      </c>
      <c r="F64" s="35">
        <v>9.96188823</v>
      </c>
    </row>
    <row r="65">
      <c r="A65" s="31" t="s">
        <v>4</v>
      </c>
      <c r="B65" s="31" t="s">
        <v>378</v>
      </c>
      <c r="C65" s="31" t="s">
        <v>444</v>
      </c>
      <c r="D65" s="31" t="s">
        <v>4</v>
      </c>
      <c r="E65" s="31" t="s">
        <v>6</v>
      </c>
      <c r="F65" s="35">
        <v>8.02320325</v>
      </c>
    </row>
    <row r="66">
      <c r="A66" s="31" t="s">
        <v>4</v>
      </c>
      <c r="B66" s="31" t="s">
        <v>378</v>
      </c>
      <c r="C66" s="31" t="s">
        <v>446</v>
      </c>
      <c r="D66" s="31" t="s">
        <v>4</v>
      </c>
      <c r="E66" s="31" t="s">
        <v>6</v>
      </c>
      <c r="F66" s="35">
        <v>8.34249744</v>
      </c>
    </row>
    <row r="67">
      <c r="A67" s="31" t="s">
        <v>4</v>
      </c>
      <c r="B67" s="31" t="s">
        <v>378</v>
      </c>
      <c r="C67" s="31" t="s">
        <v>448</v>
      </c>
      <c r="D67" s="31" t="s">
        <v>4</v>
      </c>
      <c r="E67" s="31" t="s">
        <v>6</v>
      </c>
      <c r="F67" s="35">
        <v>7.39661978</v>
      </c>
    </row>
    <row r="68">
      <c r="A68" s="31" t="s">
        <v>5</v>
      </c>
      <c r="B68" s="31" t="s">
        <v>384</v>
      </c>
      <c r="C68" s="31" t="s">
        <v>1121</v>
      </c>
      <c r="D68" s="31" t="s">
        <v>4</v>
      </c>
      <c r="E68" s="31" t="s">
        <v>6</v>
      </c>
      <c r="F68" s="35">
        <v>27.1324809</v>
      </c>
    </row>
    <row r="69">
      <c r="A69" s="31" t="s">
        <v>5</v>
      </c>
      <c r="B69" s="31" t="s">
        <v>384</v>
      </c>
      <c r="C69" s="31" t="s">
        <v>1122</v>
      </c>
      <c r="D69" s="31" t="s">
        <v>4</v>
      </c>
      <c r="E69" s="31" t="s">
        <v>6</v>
      </c>
      <c r="F69" s="35">
        <v>23.5777717</v>
      </c>
    </row>
    <row r="70">
      <c r="A70" s="31" t="s">
        <v>5</v>
      </c>
      <c r="B70" s="31" t="s">
        <v>384</v>
      </c>
      <c r="C70" s="31" t="s">
        <v>1123</v>
      </c>
      <c r="D70" s="31" t="s">
        <v>4</v>
      </c>
      <c r="E70" s="31" t="s">
        <v>6</v>
      </c>
      <c r="F70" s="35">
        <v>21.2452274</v>
      </c>
    </row>
    <row r="71">
      <c r="A71" s="31" t="s">
        <v>5</v>
      </c>
      <c r="B71" s="31" t="s">
        <v>384</v>
      </c>
      <c r="C71" s="31" t="s">
        <v>1124</v>
      </c>
      <c r="D71" s="31" t="s">
        <v>4</v>
      </c>
      <c r="E71" s="31" t="s">
        <v>6</v>
      </c>
      <c r="F71" s="35">
        <v>19.8792383</v>
      </c>
    </row>
    <row r="72">
      <c r="A72" s="31" t="s">
        <v>5</v>
      </c>
      <c r="B72" s="31" t="s">
        <v>384</v>
      </c>
      <c r="C72" s="31" t="s">
        <v>1125</v>
      </c>
      <c r="D72" s="31" t="s">
        <v>4</v>
      </c>
      <c r="E72" s="31" t="s">
        <v>6</v>
      </c>
      <c r="F72" s="35">
        <v>20.7855162</v>
      </c>
    </row>
    <row r="73">
      <c r="A73" s="31" t="s">
        <v>5</v>
      </c>
      <c r="B73" s="31" t="s">
        <v>384</v>
      </c>
      <c r="C73" s="31" t="s">
        <v>1126</v>
      </c>
      <c r="D73" s="31" t="s">
        <v>4</v>
      </c>
      <c r="E73" s="31" t="s">
        <v>6</v>
      </c>
      <c r="F73" s="35">
        <v>20.5874329</v>
      </c>
    </row>
    <row r="74">
      <c r="A74" s="31" t="s">
        <v>5</v>
      </c>
      <c r="B74" s="31" t="s">
        <v>384</v>
      </c>
      <c r="C74" s="31" t="s">
        <v>1127</v>
      </c>
      <c r="D74" s="31" t="s">
        <v>4</v>
      </c>
      <c r="E74" s="31" t="s">
        <v>6</v>
      </c>
      <c r="F74" s="35">
        <v>20.8142026</v>
      </c>
    </row>
    <row r="75">
      <c r="A75" s="31" t="s">
        <v>5</v>
      </c>
      <c r="B75" s="31" t="s">
        <v>384</v>
      </c>
      <c r="C75" s="31" t="s">
        <v>1128</v>
      </c>
      <c r="D75" s="31" t="s">
        <v>4</v>
      </c>
      <c r="E75" s="31" t="s">
        <v>6</v>
      </c>
      <c r="F75" s="35">
        <v>21.4434309</v>
      </c>
    </row>
    <row r="76">
      <c r="A76" s="31" t="s">
        <v>5</v>
      </c>
      <c r="B76" s="31" t="s">
        <v>384</v>
      </c>
      <c r="C76" s="31" t="s">
        <v>1129</v>
      </c>
      <c r="D76" s="31" t="s">
        <v>4</v>
      </c>
      <c r="E76" s="31" t="s">
        <v>6</v>
      </c>
      <c r="F76" s="35">
        <v>18.0918753</v>
      </c>
    </row>
    <row r="77">
      <c r="A77" s="31" t="s">
        <v>5</v>
      </c>
      <c r="B77" s="31" t="s">
        <v>384</v>
      </c>
      <c r="C77" s="31" t="s">
        <v>1130</v>
      </c>
      <c r="D77" s="31" t="s">
        <v>4</v>
      </c>
      <c r="E77" s="31" t="s">
        <v>6</v>
      </c>
      <c r="F77" s="35">
        <v>20.026039</v>
      </c>
    </row>
    <row r="78">
      <c r="A78" s="31" t="s">
        <v>5</v>
      </c>
      <c r="B78" s="31" t="s">
        <v>384</v>
      </c>
      <c r="C78" s="31" t="s">
        <v>1131</v>
      </c>
      <c r="D78" s="31" t="s">
        <v>4</v>
      </c>
      <c r="E78" s="31" t="s">
        <v>6</v>
      </c>
      <c r="F78" s="35">
        <v>18.6167517</v>
      </c>
    </row>
    <row r="79">
      <c r="A79" s="31" t="s">
        <v>5</v>
      </c>
      <c r="B79" s="31" t="s">
        <v>384</v>
      </c>
      <c r="C79" s="31" t="s">
        <v>1132</v>
      </c>
      <c r="D79" s="31" t="s">
        <v>4</v>
      </c>
      <c r="E79" s="31" t="s">
        <v>6</v>
      </c>
      <c r="F79" s="35">
        <v>17.9181893</v>
      </c>
    </row>
    <row r="80">
      <c r="A80" s="31" t="s">
        <v>5</v>
      </c>
      <c r="B80" s="31" t="s">
        <v>384</v>
      </c>
      <c r="C80" s="31" t="s">
        <v>409</v>
      </c>
      <c r="D80" s="31" t="s">
        <v>4</v>
      </c>
      <c r="E80" s="31" t="s">
        <v>6</v>
      </c>
      <c r="F80" s="35">
        <v>16.5188545</v>
      </c>
    </row>
    <row r="81">
      <c r="A81" s="31" t="s">
        <v>5</v>
      </c>
      <c r="B81" s="31" t="s">
        <v>384</v>
      </c>
      <c r="C81" s="31" t="s">
        <v>411</v>
      </c>
      <c r="D81" s="31" t="s">
        <v>4</v>
      </c>
      <c r="E81" s="31" t="s">
        <v>6</v>
      </c>
      <c r="F81" s="35">
        <v>15.6271349</v>
      </c>
    </row>
    <row r="82">
      <c r="A82" s="31" t="s">
        <v>5</v>
      </c>
      <c r="B82" s="31" t="s">
        <v>384</v>
      </c>
      <c r="C82" s="31" t="s">
        <v>413</v>
      </c>
      <c r="D82" s="31" t="s">
        <v>4</v>
      </c>
      <c r="E82" s="31" t="s">
        <v>6</v>
      </c>
      <c r="F82" s="35">
        <v>16.5811495</v>
      </c>
    </row>
    <row r="83">
      <c r="A83" s="31" t="s">
        <v>5</v>
      </c>
      <c r="B83" s="31" t="s">
        <v>384</v>
      </c>
      <c r="C83" s="31" t="s">
        <v>415</v>
      </c>
      <c r="D83" s="31" t="s">
        <v>4</v>
      </c>
      <c r="E83" s="31" t="s">
        <v>6</v>
      </c>
      <c r="F83" s="35">
        <v>15.6604984</v>
      </c>
    </row>
    <row r="84">
      <c r="A84" s="31" t="s">
        <v>5</v>
      </c>
      <c r="B84" s="31" t="s">
        <v>384</v>
      </c>
      <c r="C84" s="31" t="s">
        <v>417</v>
      </c>
      <c r="D84" s="31" t="s">
        <v>4</v>
      </c>
      <c r="E84" s="31" t="s">
        <v>6</v>
      </c>
      <c r="F84" s="35">
        <v>15.1190538</v>
      </c>
    </row>
    <row r="85">
      <c r="A85" s="31" t="s">
        <v>5</v>
      </c>
      <c r="B85" s="31" t="s">
        <v>384</v>
      </c>
      <c r="C85" s="31" t="s">
        <v>419</v>
      </c>
      <c r="D85" s="31" t="s">
        <v>4</v>
      </c>
      <c r="E85" s="31" t="s">
        <v>6</v>
      </c>
      <c r="F85" s="35">
        <v>15.4323138</v>
      </c>
    </row>
    <row r="86">
      <c r="A86" s="31" t="s">
        <v>5</v>
      </c>
      <c r="B86" s="31" t="s">
        <v>384</v>
      </c>
      <c r="C86" s="31" t="s">
        <v>421</v>
      </c>
      <c r="D86" s="31" t="s">
        <v>4</v>
      </c>
      <c r="E86" s="31" t="s">
        <v>6</v>
      </c>
      <c r="F86" s="35">
        <v>14.305331</v>
      </c>
    </row>
    <row r="87">
      <c r="A87" s="31" t="s">
        <v>5</v>
      </c>
      <c r="B87" s="31" t="s">
        <v>384</v>
      </c>
      <c r="C87" s="31" t="s">
        <v>423</v>
      </c>
      <c r="D87" s="31" t="s">
        <v>4</v>
      </c>
      <c r="E87" s="31" t="s">
        <v>6</v>
      </c>
      <c r="F87" s="35">
        <v>14.143167</v>
      </c>
    </row>
    <row r="88">
      <c r="A88" s="31" t="s">
        <v>5</v>
      </c>
      <c r="B88" s="31" t="s">
        <v>384</v>
      </c>
      <c r="C88" s="31" t="s">
        <v>425</v>
      </c>
      <c r="D88" s="31" t="s">
        <v>4</v>
      </c>
      <c r="E88" s="31" t="s">
        <v>6</v>
      </c>
      <c r="F88" s="35">
        <v>14.0566087</v>
      </c>
    </row>
    <row r="89">
      <c r="A89" s="31" t="s">
        <v>5</v>
      </c>
      <c r="B89" s="31" t="s">
        <v>384</v>
      </c>
      <c r="C89" s="31" t="s">
        <v>427</v>
      </c>
      <c r="D89" s="31" t="s">
        <v>4</v>
      </c>
      <c r="E89" s="31" t="s">
        <v>6</v>
      </c>
      <c r="F89" s="35">
        <v>14.4088691</v>
      </c>
    </row>
    <row r="90">
      <c r="A90" s="31" t="s">
        <v>5</v>
      </c>
      <c r="B90" s="31" t="s">
        <v>384</v>
      </c>
      <c r="C90" s="31" t="s">
        <v>429</v>
      </c>
      <c r="D90" s="31" t="s">
        <v>4</v>
      </c>
      <c r="E90" s="31" t="s">
        <v>6</v>
      </c>
      <c r="F90" s="35">
        <v>13.3050248</v>
      </c>
    </row>
    <row r="91">
      <c r="A91" s="31" t="s">
        <v>5</v>
      </c>
      <c r="B91" s="31" t="s">
        <v>384</v>
      </c>
      <c r="C91" s="31" t="s">
        <v>323</v>
      </c>
      <c r="D91" s="31" t="s">
        <v>4</v>
      </c>
      <c r="E91" s="31" t="s">
        <v>6</v>
      </c>
      <c r="F91" s="35">
        <v>11.9951303</v>
      </c>
    </row>
    <row r="92">
      <c r="A92" s="31" t="s">
        <v>5</v>
      </c>
      <c r="B92" s="31" t="s">
        <v>384</v>
      </c>
      <c r="C92" s="31" t="s">
        <v>432</v>
      </c>
      <c r="D92" s="31" t="s">
        <v>4</v>
      </c>
      <c r="E92" s="31" t="s">
        <v>6</v>
      </c>
      <c r="F92" s="35">
        <v>10.4332417</v>
      </c>
    </row>
    <row r="93">
      <c r="A93" s="31" t="s">
        <v>5</v>
      </c>
      <c r="B93" s="31" t="s">
        <v>384</v>
      </c>
      <c r="C93" s="31" t="s">
        <v>434</v>
      </c>
      <c r="D93" s="31" t="s">
        <v>4</v>
      </c>
      <c r="E93" s="31" t="s">
        <v>6</v>
      </c>
      <c r="F93" s="35">
        <v>10.9471767</v>
      </c>
    </row>
    <row r="94">
      <c r="A94" s="31" t="s">
        <v>5</v>
      </c>
      <c r="B94" s="31" t="s">
        <v>384</v>
      </c>
      <c r="C94" s="31" t="s">
        <v>436</v>
      </c>
      <c r="D94" s="31" t="s">
        <v>4</v>
      </c>
      <c r="E94" s="31" t="s">
        <v>6</v>
      </c>
      <c r="F94" s="35">
        <v>10.3408445</v>
      </c>
    </row>
    <row r="95">
      <c r="A95" s="31" t="s">
        <v>5</v>
      </c>
      <c r="B95" s="31" t="s">
        <v>384</v>
      </c>
      <c r="C95" s="31" t="s">
        <v>438</v>
      </c>
      <c r="D95" s="31" t="s">
        <v>4</v>
      </c>
      <c r="E95" s="31" t="s">
        <v>6</v>
      </c>
      <c r="F95" s="35">
        <v>10.2402303</v>
      </c>
    </row>
    <row r="96">
      <c r="A96" s="31" t="s">
        <v>5</v>
      </c>
      <c r="B96" s="31" t="s">
        <v>384</v>
      </c>
      <c r="C96" s="31" t="s">
        <v>440</v>
      </c>
      <c r="D96" s="31" t="s">
        <v>4</v>
      </c>
      <c r="E96" s="31" t="s">
        <v>6</v>
      </c>
      <c r="F96" s="35">
        <v>9.69585253</v>
      </c>
    </row>
    <row r="97">
      <c r="A97" s="31" t="s">
        <v>5</v>
      </c>
      <c r="B97" s="31" t="s">
        <v>384</v>
      </c>
      <c r="C97" s="31" t="s">
        <v>442</v>
      </c>
      <c r="D97" s="31" t="s">
        <v>4</v>
      </c>
      <c r="E97" s="31" t="s">
        <v>6</v>
      </c>
      <c r="F97" s="35">
        <v>9.69002918</v>
      </c>
    </row>
    <row r="98">
      <c r="A98" s="31" t="s">
        <v>5</v>
      </c>
      <c r="B98" s="31" t="s">
        <v>384</v>
      </c>
      <c r="C98" s="31" t="s">
        <v>444</v>
      </c>
      <c r="D98" s="31" t="s">
        <v>4</v>
      </c>
      <c r="E98" s="31" t="s">
        <v>6</v>
      </c>
      <c r="F98" s="35">
        <v>9.3104079</v>
      </c>
    </row>
    <row r="99">
      <c r="A99" s="31" t="s">
        <v>5</v>
      </c>
      <c r="B99" s="31" t="s">
        <v>384</v>
      </c>
      <c r="C99" s="31" t="s">
        <v>446</v>
      </c>
      <c r="D99" s="31" t="s">
        <v>4</v>
      </c>
      <c r="E99" s="31" t="s">
        <v>6</v>
      </c>
      <c r="F99" s="35">
        <v>8.16356415</v>
      </c>
    </row>
    <row r="100">
      <c r="A100" s="31" t="s">
        <v>5</v>
      </c>
      <c r="B100" s="31" t="s">
        <v>384</v>
      </c>
      <c r="C100" s="31" t="s">
        <v>448</v>
      </c>
      <c r="D100" s="31" t="s">
        <v>4</v>
      </c>
      <c r="E100" s="31" t="s">
        <v>6</v>
      </c>
      <c r="F100" s="35">
        <v>8.79878994</v>
      </c>
    </row>
    <row r="101">
      <c r="A101" s="31" t="s">
        <v>6</v>
      </c>
      <c r="B101" s="31" t="s">
        <v>394</v>
      </c>
      <c r="C101" s="31" t="s">
        <v>1121</v>
      </c>
      <c r="D101" s="31" t="s">
        <v>4</v>
      </c>
      <c r="E101" s="31" t="s">
        <v>6</v>
      </c>
      <c r="F101" s="35">
        <v>21.9678576</v>
      </c>
    </row>
    <row r="102">
      <c r="A102" s="31" t="s">
        <v>6</v>
      </c>
      <c r="B102" s="31" t="s">
        <v>394</v>
      </c>
      <c r="C102" s="31" t="s">
        <v>1122</v>
      </c>
      <c r="D102" s="31" t="s">
        <v>4</v>
      </c>
      <c r="E102" s="31" t="s">
        <v>6</v>
      </c>
      <c r="F102" s="35">
        <v>20.9365151</v>
      </c>
    </row>
    <row r="103">
      <c r="A103" s="31" t="s">
        <v>6</v>
      </c>
      <c r="B103" s="31" t="s">
        <v>394</v>
      </c>
      <c r="C103" s="31" t="s">
        <v>1123</v>
      </c>
      <c r="D103" s="31" t="s">
        <v>4</v>
      </c>
      <c r="E103" s="31" t="s">
        <v>6</v>
      </c>
      <c r="F103" s="35">
        <v>17.1251795</v>
      </c>
    </row>
    <row r="104">
      <c r="A104" s="31" t="s">
        <v>6</v>
      </c>
      <c r="B104" s="31" t="s">
        <v>394</v>
      </c>
      <c r="C104" s="31" t="s">
        <v>1124</v>
      </c>
      <c r="D104" s="31" t="s">
        <v>4</v>
      </c>
      <c r="E104" s="31" t="s">
        <v>6</v>
      </c>
      <c r="F104" s="35">
        <v>18.558952</v>
      </c>
    </row>
    <row r="105">
      <c r="A105" s="31" t="s">
        <v>6</v>
      </c>
      <c r="B105" s="31" t="s">
        <v>394</v>
      </c>
      <c r="C105" s="31" t="s">
        <v>1125</v>
      </c>
      <c r="D105" s="31" t="s">
        <v>4</v>
      </c>
      <c r="E105" s="31" t="s">
        <v>6</v>
      </c>
      <c r="F105" s="35">
        <v>16.0346696</v>
      </c>
    </row>
    <row r="106">
      <c r="A106" s="31" t="s">
        <v>6</v>
      </c>
      <c r="B106" s="31" t="s">
        <v>394</v>
      </c>
      <c r="C106" s="31" t="s">
        <v>1126</v>
      </c>
      <c r="D106" s="31" t="s">
        <v>4</v>
      </c>
      <c r="E106" s="31" t="s">
        <v>6</v>
      </c>
      <c r="F106" s="35">
        <v>15.2868985</v>
      </c>
    </row>
    <row r="107">
      <c r="A107" s="31" t="s">
        <v>6</v>
      </c>
      <c r="B107" s="31" t="s">
        <v>394</v>
      </c>
      <c r="C107" s="31" t="s">
        <v>1127</v>
      </c>
      <c r="D107" s="31" t="s">
        <v>4</v>
      </c>
      <c r="E107" s="31" t="s">
        <v>6</v>
      </c>
      <c r="F107" s="35">
        <v>16.235847</v>
      </c>
    </row>
    <row r="108">
      <c r="A108" s="31" t="s">
        <v>6</v>
      </c>
      <c r="B108" s="31" t="s">
        <v>394</v>
      </c>
      <c r="C108" s="31" t="s">
        <v>1128</v>
      </c>
      <c r="D108" s="31" t="s">
        <v>4</v>
      </c>
      <c r="E108" s="31" t="s">
        <v>6</v>
      </c>
      <c r="F108" s="35">
        <v>14.4682649</v>
      </c>
    </row>
    <row r="109">
      <c r="A109" s="31" t="s">
        <v>6</v>
      </c>
      <c r="B109" s="31" t="s">
        <v>394</v>
      </c>
      <c r="C109" s="31" t="s">
        <v>1129</v>
      </c>
      <c r="D109" s="31" t="s">
        <v>4</v>
      </c>
      <c r="E109" s="31" t="s">
        <v>6</v>
      </c>
      <c r="F109" s="35">
        <v>12.8617363</v>
      </c>
    </row>
    <row r="110">
      <c r="A110" s="31" t="s">
        <v>6</v>
      </c>
      <c r="B110" s="31" t="s">
        <v>394</v>
      </c>
      <c r="C110" s="31" t="s">
        <v>1130</v>
      </c>
      <c r="D110" s="31" t="s">
        <v>4</v>
      </c>
      <c r="E110" s="31" t="s">
        <v>6</v>
      </c>
      <c r="F110" s="35">
        <v>15.0931929</v>
      </c>
    </row>
    <row r="111">
      <c r="A111" s="31" t="s">
        <v>6</v>
      </c>
      <c r="B111" s="31" t="s">
        <v>394</v>
      </c>
      <c r="C111" s="31" t="s">
        <v>1131</v>
      </c>
      <c r="D111" s="31" t="s">
        <v>4</v>
      </c>
      <c r="E111" s="31" t="s">
        <v>6</v>
      </c>
      <c r="F111" s="35">
        <v>15.4832347</v>
      </c>
    </row>
    <row r="112">
      <c r="A112" s="31" t="s">
        <v>6</v>
      </c>
      <c r="B112" s="31" t="s">
        <v>394</v>
      </c>
      <c r="C112" s="31" t="s">
        <v>1132</v>
      </c>
      <c r="D112" s="31" t="s">
        <v>4</v>
      </c>
      <c r="E112" s="31" t="s">
        <v>6</v>
      </c>
      <c r="F112" s="35">
        <v>16.4202036</v>
      </c>
    </row>
    <row r="113">
      <c r="A113" s="31" t="s">
        <v>6</v>
      </c>
      <c r="B113" s="31" t="s">
        <v>394</v>
      </c>
      <c r="C113" s="31" t="s">
        <v>409</v>
      </c>
      <c r="D113" s="31" t="s">
        <v>4</v>
      </c>
      <c r="E113" s="31" t="s">
        <v>6</v>
      </c>
      <c r="F113" s="35">
        <v>13.7898687</v>
      </c>
    </row>
    <row r="114">
      <c r="A114" s="31" t="s">
        <v>6</v>
      </c>
      <c r="B114" s="31" t="s">
        <v>394</v>
      </c>
      <c r="C114" s="31" t="s">
        <v>411</v>
      </c>
      <c r="D114" s="31" t="s">
        <v>4</v>
      </c>
      <c r="E114" s="31" t="s">
        <v>6</v>
      </c>
      <c r="F114" s="35">
        <v>16.1586485</v>
      </c>
    </row>
    <row r="115">
      <c r="A115" s="31" t="s">
        <v>6</v>
      </c>
      <c r="B115" s="31" t="s">
        <v>394</v>
      </c>
      <c r="C115" s="31" t="s">
        <v>413</v>
      </c>
      <c r="D115" s="31" t="s">
        <v>4</v>
      </c>
      <c r="E115" s="31" t="s">
        <v>6</v>
      </c>
      <c r="F115" s="35">
        <v>12.660501</v>
      </c>
    </row>
    <row r="116">
      <c r="A116" s="31" t="s">
        <v>6</v>
      </c>
      <c r="B116" s="31" t="s">
        <v>394</v>
      </c>
      <c r="C116" s="31" t="s">
        <v>415</v>
      </c>
      <c r="D116" s="31" t="s">
        <v>4</v>
      </c>
      <c r="E116" s="31" t="s">
        <v>6</v>
      </c>
      <c r="F116" s="35">
        <v>13.4650695</v>
      </c>
    </row>
    <row r="117">
      <c r="A117" s="31" t="s">
        <v>6</v>
      </c>
      <c r="B117" s="31" t="s">
        <v>394</v>
      </c>
      <c r="C117" s="31" t="s">
        <v>417</v>
      </c>
      <c r="D117" s="31" t="s">
        <v>4</v>
      </c>
      <c r="E117" s="31" t="s">
        <v>6</v>
      </c>
      <c r="F117" s="35">
        <v>12.3907324</v>
      </c>
    </row>
    <row r="118">
      <c r="A118" s="31" t="s">
        <v>6</v>
      </c>
      <c r="B118" s="31" t="s">
        <v>394</v>
      </c>
      <c r="C118" s="31" t="s">
        <v>419</v>
      </c>
      <c r="D118" s="31" t="s">
        <v>4</v>
      </c>
      <c r="E118" s="31" t="s">
        <v>6</v>
      </c>
      <c r="F118" s="35">
        <v>12.5082291</v>
      </c>
    </row>
    <row r="119">
      <c r="A119" s="31" t="s">
        <v>6</v>
      </c>
      <c r="B119" s="31" t="s">
        <v>394</v>
      </c>
      <c r="C119" s="31" t="s">
        <v>421</v>
      </c>
      <c r="D119" s="31" t="s">
        <v>4</v>
      </c>
      <c r="E119" s="31" t="s">
        <v>6</v>
      </c>
      <c r="F119" s="35">
        <v>11.2628804</v>
      </c>
    </row>
    <row r="120">
      <c r="A120" s="31" t="s">
        <v>6</v>
      </c>
      <c r="B120" s="31" t="s">
        <v>394</v>
      </c>
      <c r="C120" s="31" t="s">
        <v>423</v>
      </c>
      <c r="D120" s="31" t="s">
        <v>4</v>
      </c>
      <c r="E120" s="31" t="s">
        <v>6</v>
      </c>
      <c r="F120" s="35">
        <v>11.620652</v>
      </c>
    </row>
    <row r="121">
      <c r="A121" s="31" t="s">
        <v>6</v>
      </c>
      <c r="B121" s="31" t="s">
        <v>394</v>
      </c>
      <c r="C121" s="31" t="s">
        <v>425</v>
      </c>
      <c r="D121" s="31" t="s">
        <v>4</v>
      </c>
      <c r="E121" s="31" t="s">
        <v>6</v>
      </c>
      <c r="F121" s="35">
        <v>10.4174705</v>
      </c>
    </row>
    <row r="122">
      <c r="A122" s="31" t="s">
        <v>6</v>
      </c>
      <c r="B122" s="31" t="s">
        <v>394</v>
      </c>
      <c r="C122" s="31" t="s">
        <v>427</v>
      </c>
      <c r="D122" s="31" t="s">
        <v>4</v>
      </c>
      <c r="E122" s="31" t="s">
        <v>6</v>
      </c>
      <c r="F122" s="35">
        <v>9.45589831</v>
      </c>
    </row>
    <row r="123">
      <c r="A123" s="31" t="s">
        <v>6</v>
      </c>
      <c r="B123" s="31" t="s">
        <v>394</v>
      </c>
      <c r="C123" s="31" t="s">
        <v>429</v>
      </c>
      <c r="D123" s="31" t="s">
        <v>4</v>
      </c>
      <c r="E123" s="31" t="s">
        <v>6</v>
      </c>
      <c r="F123" s="35">
        <v>10.5172278</v>
      </c>
    </row>
    <row r="124">
      <c r="A124" s="31" t="s">
        <v>6</v>
      </c>
      <c r="B124" s="31" t="s">
        <v>394</v>
      </c>
      <c r="C124" s="31" t="s">
        <v>323</v>
      </c>
      <c r="D124" s="31" t="s">
        <v>4</v>
      </c>
      <c r="E124" s="31" t="s">
        <v>6</v>
      </c>
      <c r="F124" s="35">
        <v>11.0554363</v>
      </c>
    </row>
    <row r="125">
      <c r="A125" s="31" t="s">
        <v>6</v>
      </c>
      <c r="B125" s="31" t="s">
        <v>394</v>
      </c>
      <c r="C125" s="31" t="s">
        <v>432</v>
      </c>
      <c r="D125" s="31" t="s">
        <v>4</v>
      </c>
      <c r="E125" s="31" t="s">
        <v>6</v>
      </c>
      <c r="F125" s="35">
        <v>10.8599469</v>
      </c>
    </row>
    <row r="126">
      <c r="A126" s="31" t="s">
        <v>6</v>
      </c>
      <c r="B126" s="31" t="s">
        <v>394</v>
      </c>
      <c r="C126" s="31" t="s">
        <v>434</v>
      </c>
      <c r="D126" s="31" t="s">
        <v>4</v>
      </c>
      <c r="E126" s="31" t="s">
        <v>6</v>
      </c>
      <c r="F126" s="35">
        <v>10.0445525</v>
      </c>
    </row>
    <row r="127">
      <c r="A127" s="31" t="s">
        <v>6</v>
      </c>
      <c r="B127" s="31" t="s">
        <v>394</v>
      </c>
      <c r="C127" s="31" t="s">
        <v>436</v>
      </c>
      <c r="D127" s="31" t="s">
        <v>4</v>
      </c>
      <c r="E127" s="31" t="s">
        <v>6</v>
      </c>
      <c r="F127" s="35">
        <v>9.38545662</v>
      </c>
    </row>
    <row r="128">
      <c r="A128" s="31" t="s">
        <v>6</v>
      </c>
      <c r="B128" s="31" t="s">
        <v>394</v>
      </c>
      <c r="C128" s="31" t="s">
        <v>438</v>
      </c>
      <c r="D128" s="31" t="s">
        <v>4</v>
      </c>
      <c r="E128" s="31" t="s">
        <v>6</v>
      </c>
      <c r="F128" s="35">
        <v>12.2623652</v>
      </c>
    </row>
    <row r="129">
      <c r="A129" s="31" t="s">
        <v>6</v>
      </c>
      <c r="B129" s="31" t="s">
        <v>394</v>
      </c>
      <c r="C129" s="31" t="s">
        <v>440</v>
      </c>
      <c r="D129" s="31" t="s">
        <v>4</v>
      </c>
      <c r="E129" s="31" t="s">
        <v>6</v>
      </c>
      <c r="F129" s="35">
        <v>10.9863081</v>
      </c>
    </row>
    <row r="130">
      <c r="A130" s="31" t="s">
        <v>6</v>
      </c>
      <c r="B130" s="31" t="s">
        <v>394</v>
      </c>
      <c r="C130" s="31" t="s">
        <v>442</v>
      </c>
      <c r="D130" s="31" t="s">
        <v>4</v>
      </c>
      <c r="E130" s="31" t="s">
        <v>6</v>
      </c>
      <c r="F130" s="35">
        <v>9.3004448</v>
      </c>
    </row>
    <row r="131">
      <c r="A131" s="31" t="s">
        <v>6</v>
      </c>
      <c r="B131" s="31" t="s">
        <v>394</v>
      </c>
      <c r="C131" s="31" t="s">
        <v>444</v>
      </c>
      <c r="D131" s="31" t="s">
        <v>4</v>
      </c>
      <c r="E131" s="31" t="s">
        <v>6</v>
      </c>
      <c r="F131" s="35">
        <v>9.49216896</v>
      </c>
    </row>
    <row r="132">
      <c r="A132" s="31" t="s">
        <v>6</v>
      </c>
      <c r="B132" s="31" t="s">
        <v>394</v>
      </c>
      <c r="C132" s="31" t="s">
        <v>446</v>
      </c>
      <c r="D132" s="31" t="s">
        <v>4</v>
      </c>
      <c r="E132" s="31" t="s">
        <v>6</v>
      </c>
      <c r="F132" s="35">
        <v>9.07891674</v>
      </c>
    </row>
    <row r="133">
      <c r="A133" s="31" t="s">
        <v>6</v>
      </c>
      <c r="B133" s="31" t="s">
        <v>394</v>
      </c>
      <c r="C133" s="31" t="s">
        <v>448</v>
      </c>
      <c r="D133" s="31" t="s">
        <v>4</v>
      </c>
      <c r="E133" s="31" t="s">
        <v>6</v>
      </c>
      <c r="F133" s="35">
        <v>8.65867801</v>
      </c>
    </row>
    <row r="134">
      <c r="A134" s="31" t="s">
        <v>7</v>
      </c>
      <c r="B134" s="31" t="s">
        <v>385</v>
      </c>
      <c r="C134" s="31" t="s">
        <v>1121</v>
      </c>
      <c r="D134" s="31" t="s">
        <v>4</v>
      </c>
      <c r="E134" s="31" t="s">
        <v>6</v>
      </c>
      <c r="F134" s="35">
        <v>24.1771763</v>
      </c>
    </row>
    <row r="135">
      <c r="A135" s="31" t="s">
        <v>7</v>
      </c>
      <c r="B135" s="31" t="s">
        <v>385</v>
      </c>
      <c r="C135" s="31" t="s">
        <v>1122</v>
      </c>
      <c r="D135" s="31" t="s">
        <v>4</v>
      </c>
      <c r="E135" s="31" t="s">
        <v>6</v>
      </c>
      <c r="F135" s="35">
        <v>19.2666627</v>
      </c>
    </row>
    <row r="136">
      <c r="A136" s="31" t="s">
        <v>7</v>
      </c>
      <c r="B136" s="31" t="s">
        <v>385</v>
      </c>
      <c r="C136" s="31" t="s">
        <v>1123</v>
      </c>
      <c r="D136" s="31" t="s">
        <v>4</v>
      </c>
      <c r="E136" s="31" t="s">
        <v>6</v>
      </c>
      <c r="F136" s="35">
        <v>18.826594</v>
      </c>
    </row>
    <row r="137">
      <c r="A137" s="31" t="s">
        <v>7</v>
      </c>
      <c r="B137" s="31" t="s">
        <v>385</v>
      </c>
      <c r="C137" s="31" t="s">
        <v>1124</v>
      </c>
      <c r="D137" s="31" t="s">
        <v>4</v>
      </c>
      <c r="E137" s="31" t="s">
        <v>6</v>
      </c>
      <c r="F137" s="35">
        <v>17.1116077</v>
      </c>
    </row>
    <row r="138">
      <c r="A138" s="31" t="s">
        <v>7</v>
      </c>
      <c r="B138" s="31" t="s">
        <v>385</v>
      </c>
      <c r="C138" s="31" t="s">
        <v>1125</v>
      </c>
      <c r="D138" s="31" t="s">
        <v>4</v>
      </c>
      <c r="E138" s="31" t="s">
        <v>6</v>
      </c>
      <c r="F138" s="35">
        <v>19.020139</v>
      </c>
    </row>
    <row r="139">
      <c r="A139" s="31" t="s">
        <v>7</v>
      </c>
      <c r="B139" s="31" t="s">
        <v>385</v>
      </c>
      <c r="C139" s="31" t="s">
        <v>1126</v>
      </c>
      <c r="D139" s="31" t="s">
        <v>4</v>
      </c>
      <c r="E139" s="31" t="s">
        <v>6</v>
      </c>
      <c r="F139" s="35">
        <v>17.1442131</v>
      </c>
    </row>
    <row r="140">
      <c r="A140" s="31" t="s">
        <v>7</v>
      </c>
      <c r="B140" s="31" t="s">
        <v>385</v>
      </c>
      <c r="C140" s="31" t="s">
        <v>1127</v>
      </c>
      <c r="D140" s="31" t="s">
        <v>4</v>
      </c>
      <c r="E140" s="31" t="s">
        <v>6</v>
      </c>
      <c r="F140" s="35">
        <v>14.8957895</v>
      </c>
    </row>
    <row r="141">
      <c r="A141" s="31" t="s">
        <v>7</v>
      </c>
      <c r="B141" s="31" t="s">
        <v>385</v>
      </c>
      <c r="C141" s="31" t="s">
        <v>1128</v>
      </c>
      <c r="D141" s="31" t="s">
        <v>4</v>
      </c>
      <c r="E141" s="31" t="s">
        <v>6</v>
      </c>
      <c r="F141" s="35">
        <v>13.6568711</v>
      </c>
    </row>
    <row r="142">
      <c r="A142" s="31" t="s">
        <v>7</v>
      </c>
      <c r="B142" s="31" t="s">
        <v>385</v>
      </c>
      <c r="C142" s="31" t="s">
        <v>1129</v>
      </c>
      <c r="D142" s="31" t="s">
        <v>4</v>
      </c>
      <c r="E142" s="31" t="s">
        <v>6</v>
      </c>
      <c r="F142" s="35">
        <v>14.6079882</v>
      </c>
    </row>
    <row r="143">
      <c r="A143" s="31" t="s">
        <v>7</v>
      </c>
      <c r="B143" s="31" t="s">
        <v>385</v>
      </c>
      <c r="C143" s="31" t="s">
        <v>1130</v>
      </c>
      <c r="D143" s="31" t="s">
        <v>4</v>
      </c>
      <c r="E143" s="31" t="s">
        <v>6</v>
      </c>
      <c r="F143" s="35">
        <v>13.0039012</v>
      </c>
    </row>
    <row r="144">
      <c r="A144" s="31" t="s">
        <v>7</v>
      </c>
      <c r="B144" s="31" t="s">
        <v>385</v>
      </c>
      <c r="C144" s="31" t="s">
        <v>1131</v>
      </c>
      <c r="D144" s="31" t="s">
        <v>4</v>
      </c>
      <c r="E144" s="31" t="s">
        <v>6</v>
      </c>
      <c r="F144" s="35">
        <v>11.4650471</v>
      </c>
    </row>
    <row r="145">
      <c r="A145" s="31" t="s">
        <v>7</v>
      </c>
      <c r="B145" s="31" t="s">
        <v>385</v>
      </c>
      <c r="C145" s="31" t="s">
        <v>1132</v>
      </c>
      <c r="D145" s="31" t="s">
        <v>4</v>
      </c>
      <c r="E145" s="31" t="s">
        <v>6</v>
      </c>
      <c r="F145" s="35">
        <v>10.7699926</v>
      </c>
    </row>
    <row r="146">
      <c r="A146" s="31" t="s">
        <v>7</v>
      </c>
      <c r="B146" s="31" t="s">
        <v>385</v>
      </c>
      <c r="C146" s="31" t="s">
        <v>409</v>
      </c>
      <c r="D146" s="31" t="s">
        <v>4</v>
      </c>
      <c r="E146" s="31" t="s">
        <v>6</v>
      </c>
      <c r="F146" s="35">
        <v>11.6085211</v>
      </c>
    </row>
    <row r="147">
      <c r="A147" s="31" t="s">
        <v>7</v>
      </c>
      <c r="B147" s="31" t="s">
        <v>385</v>
      </c>
      <c r="C147" s="31" t="s">
        <v>411</v>
      </c>
      <c r="D147" s="31" t="s">
        <v>4</v>
      </c>
      <c r="E147" s="31" t="s">
        <v>6</v>
      </c>
      <c r="F147" s="35">
        <v>13.2661835</v>
      </c>
    </row>
    <row r="148">
      <c r="A148" s="31" t="s">
        <v>7</v>
      </c>
      <c r="B148" s="31" t="s">
        <v>385</v>
      </c>
      <c r="C148" s="31" t="s">
        <v>413</v>
      </c>
      <c r="D148" s="31" t="s">
        <v>4</v>
      </c>
      <c r="E148" s="31" t="s">
        <v>6</v>
      </c>
      <c r="F148" s="35">
        <v>12.887538</v>
      </c>
    </row>
    <row r="149">
      <c r="A149" s="31" t="s">
        <v>7</v>
      </c>
      <c r="B149" s="31" t="s">
        <v>385</v>
      </c>
      <c r="C149" s="31" t="s">
        <v>415</v>
      </c>
      <c r="D149" s="31" t="s">
        <v>4</v>
      </c>
      <c r="E149" s="31" t="s">
        <v>6</v>
      </c>
      <c r="F149" s="35">
        <v>10.267187</v>
      </c>
    </row>
    <row r="150">
      <c r="A150" s="31" t="s">
        <v>7</v>
      </c>
      <c r="B150" s="31" t="s">
        <v>385</v>
      </c>
      <c r="C150" s="31" t="s">
        <v>417</v>
      </c>
      <c r="D150" s="31" t="s">
        <v>4</v>
      </c>
      <c r="E150" s="31" t="s">
        <v>6</v>
      </c>
      <c r="F150" s="35">
        <v>9.03954802</v>
      </c>
    </row>
    <row r="151">
      <c r="A151" s="31" t="s">
        <v>7</v>
      </c>
      <c r="B151" s="31" t="s">
        <v>385</v>
      </c>
      <c r="C151" s="31" t="s">
        <v>419</v>
      </c>
      <c r="D151" s="31" t="s">
        <v>4</v>
      </c>
      <c r="E151" s="31" t="s">
        <v>6</v>
      </c>
      <c r="F151" s="35">
        <v>7.33944954</v>
      </c>
    </row>
    <row r="152">
      <c r="A152" s="31" t="s">
        <v>7</v>
      </c>
      <c r="B152" s="31" t="s">
        <v>385</v>
      </c>
      <c r="C152" s="31" t="s">
        <v>421</v>
      </c>
      <c r="D152" s="31" t="s">
        <v>4</v>
      </c>
      <c r="E152" s="31" t="s">
        <v>6</v>
      </c>
      <c r="F152" s="35">
        <v>9.9302518</v>
      </c>
    </row>
    <row r="153">
      <c r="A153" s="31" t="s">
        <v>7</v>
      </c>
      <c r="B153" s="31" t="s">
        <v>385</v>
      </c>
      <c r="C153" s="31" t="s">
        <v>423</v>
      </c>
      <c r="D153" s="31" t="s">
        <v>4</v>
      </c>
      <c r="E153" s="31" t="s">
        <v>6</v>
      </c>
      <c r="F153" s="35">
        <v>9.531139</v>
      </c>
    </row>
    <row r="154">
      <c r="A154" s="31" t="s">
        <v>7</v>
      </c>
      <c r="B154" s="31" t="s">
        <v>385</v>
      </c>
      <c r="C154" s="31" t="s">
        <v>425</v>
      </c>
      <c r="D154" s="31" t="s">
        <v>4</v>
      </c>
      <c r="E154" s="31" t="s">
        <v>6</v>
      </c>
      <c r="F154" s="35">
        <v>10.5838982</v>
      </c>
    </row>
    <row r="155">
      <c r="A155" s="31" t="s">
        <v>7</v>
      </c>
      <c r="B155" s="31" t="s">
        <v>385</v>
      </c>
      <c r="C155" s="31" t="s">
        <v>427</v>
      </c>
      <c r="D155" s="31" t="s">
        <v>4</v>
      </c>
      <c r="E155" s="31" t="s">
        <v>6</v>
      </c>
      <c r="F155" s="35">
        <v>14.1408115</v>
      </c>
    </row>
    <row r="156">
      <c r="A156" s="31" t="s">
        <v>7</v>
      </c>
      <c r="B156" s="31" t="s">
        <v>385</v>
      </c>
      <c r="C156" s="31" t="s">
        <v>429</v>
      </c>
      <c r="D156" s="31" t="s">
        <v>4</v>
      </c>
      <c r="E156" s="31" t="s">
        <v>6</v>
      </c>
      <c r="F156" s="35">
        <v>15.9818713</v>
      </c>
    </row>
    <row r="157">
      <c r="A157" s="31" t="s">
        <v>7</v>
      </c>
      <c r="B157" s="31" t="s">
        <v>385</v>
      </c>
      <c r="C157" s="31" t="s">
        <v>323</v>
      </c>
      <c r="D157" s="31" t="s">
        <v>4</v>
      </c>
      <c r="E157" s="31" t="s">
        <v>6</v>
      </c>
      <c r="F157" s="35">
        <v>14.6491904</v>
      </c>
    </row>
    <row r="158">
      <c r="A158" s="31" t="s">
        <v>7</v>
      </c>
      <c r="B158" s="31" t="s">
        <v>385</v>
      </c>
      <c r="C158" s="31" t="s">
        <v>432</v>
      </c>
      <c r="D158" s="31" t="s">
        <v>4</v>
      </c>
      <c r="E158" s="31" t="s">
        <v>6</v>
      </c>
      <c r="F158" s="35">
        <v>11.7543344</v>
      </c>
    </row>
    <row r="159">
      <c r="A159" s="31" t="s">
        <v>7</v>
      </c>
      <c r="B159" s="31" t="s">
        <v>385</v>
      </c>
      <c r="C159" s="31" t="s">
        <v>434</v>
      </c>
      <c r="D159" s="31" t="s">
        <v>4</v>
      </c>
      <c r="E159" s="31" t="s">
        <v>6</v>
      </c>
      <c r="F159" s="35">
        <v>15.6625799</v>
      </c>
    </row>
    <row r="160">
      <c r="A160" s="31" t="s">
        <v>7</v>
      </c>
      <c r="B160" s="31" t="s">
        <v>385</v>
      </c>
      <c r="C160" s="31" t="s">
        <v>436</v>
      </c>
      <c r="D160" s="31" t="s">
        <v>4</v>
      </c>
      <c r="E160" s="31" t="s">
        <v>6</v>
      </c>
      <c r="F160" s="35">
        <v>13.3635604</v>
      </c>
    </row>
    <row r="161">
      <c r="A161" s="31" t="s">
        <v>7</v>
      </c>
      <c r="B161" s="31" t="s">
        <v>385</v>
      </c>
      <c r="C161" s="31" t="s">
        <v>438</v>
      </c>
      <c r="D161" s="31" t="s">
        <v>4</v>
      </c>
      <c r="E161" s="31" t="s">
        <v>6</v>
      </c>
      <c r="F161" s="35">
        <v>12.300123</v>
      </c>
    </row>
    <row r="162">
      <c r="A162" s="31" t="s">
        <v>7</v>
      </c>
      <c r="B162" s="31" t="s">
        <v>385</v>
      </c>
      <c r="C162" s="31" t="s">
        <v>440</v>
      </c>
      <c r="D162" s="31" t="s">
        <v>4</v>
      </c>
      <c r="E162" s="31" t="s">
        <v>6</v>
      </c>
      <c r="F162" s="35">
        <v>11.3355709</v>
      </c>
    </row>
    <row r="163">
      <c r="A163" s="31" t="s">
        <v>7</v>
      </c>
      <c r="B163" s="31" t="s">
        <v>385</v>
      </c>
      <c r="C163" s="31" t="s">
        <v>442</v>
      </c>
      <c r="D163" s="31" t="s">
        <v>4</v>
      </c>
      <c r="E163" s="31" t="s">
        <v>6</v>
      </c>
      <c r="F163" s="35">
        <v>13.3368201</v>
      </c>
    </row>
    <row r="164">
      <c r="A164" s="31" t="s">
        <v>7</v>
      </c>
      <c r="B164" s="31" t="s">
        <v>385</v>
      </c>
      <c r="C164" s="31" t="s">
        <v>444</v>
      </c>
      <c r="D164" s="31" t="s">
        <v>4</v>
      </c>
      <c r="E164" s="31" t="s">
        <v>6</v>
      </c>
      <c r="F164" s="35">
        <v>10.0135318</v>
      </c>
    </row>
    <row r="165">
      <c r="A165" s="31" t="s">
        <v>7</v>
      </c>
      <c r="B165" s="31" t="s">
        <v>385</v>
      </c>
      <c r="C165" s="31" t="s">
        <v>446</v>
      </c>
      <c r="D165" s="31" t="s">
        <v>4</v>
      </c>
      <c r="E165" s="31" t="s">
        <v>6</v>
      </c>
      <c r="F165" s="35">
        <v>10.5388051</v>
      </c>
    </row>
    <row r="166">
      <c r="A166" s="31" t="s">
        <v>7</v>
      </c>
      <c r="B166" s="31" t="s">
        <v>385</v>
      </c>
      <c r="C166" s="31" t="s">
        <v>448</v>
      </c>
      <c r="D166" s="31" t="s">
        <v>4</v>
      </c>
      <c r="E166" s="31" t="s">
        <v>6</v>
      </c>
      <c r="F166" s="35">
        <v>11.3439306</v>
      </c>
    </row>
    <row r="167">
      <c r="A167" s="31" t="s">
        <v>8</v>
      </c>
      <c r="B167" s="31" t="s">
        <v>405</v>
      </c>
      <c r="C167" s="31" t="s">
        <v>1121</v>
      </c>
      <c r="D167" s="31" t="s">
        <v>4</v>
      </c>
      <c r="E167" s="31" t="s">
        <v>6</v>
      </c>
      <c r="F167" s="35">
        <v>17.737305</v>
      </c>
    </row>
    <row r="168">
      <c r="A168" s="31" t="s">
        <v>8</v>
      </c>
      <c r="B168" s="31" t="s">
        <v>405</v>
      </c>
      <c r="C168" s="31" t="s">
        <v>1122</v>
      </c>
      <c r="D168" s="31" t="s">
        <v>4</v>
      </c>
      <c r="E168" s="31" t="s">
        <v>6</v>
      </c>
      <c r="F168" s="35">
        <v>14.6675534</v>
      </c>
    </row>
    <row r="169">
      <c r="A169" s="31" t="s">
        <v>8</v>
      </c>
      <c r="B169" s="31" t="s">
        <v>405</v>
      </c>
      <c r="C169" s="31" t="s">
        <v>1123</v>
      </c>
      <c r="D169" s="31" t="s">
        <v>4</v>
      </c>
      <c r="E169" s="31" t="s">
        <v>6</v>
      </c>
      <c r="F169" s="35">
        <v>15.1180598</v>
      </c>
    </row>
    <row r="170">
      <c r="A170" s="31" t="s">
        <v>8</v>
      </c>
      <c r="B170" s="31" t="s">
        <v>405</v>
      </c>
      <c r="C170" s="31" t="s">
        <v>1124</v>
      </c>
      <c r="D170" s="31" t="s">
        <v>4</v>
      </c>
      <c r="E170" s="31" t="s">
        <v>6</v>
      </c>
      <c r="F170" s="35">
        <v>13.2289225</v>
      </c>
    </row>
    <row r="171">
      <c r="A171" s="31" t="s">
        <v>8</v>
      </c>
      <c r="B171" s="31" t="s">
        <v>405</v>
      </c>
      <c r="C171" s="31" t="s">
        <v>1125</v>
      </c>
      <c r="D171" s="31" t="s">
        <v>4</v>
      </c>
      <c r="E171" s="31" t="s">
        <v>6</v>
      </c>
      <c r="F171" s="35">
        <v>12.145677</v>
      </c>
    </row>
    <row r="172">
      <c r="A172" s="31" t="s">
        <v>8</v>
      </c>
      <c r="B172" s="31" t="s">
        <v>405</v>
      </c>
      <c r="C172" s="31" t="s">
        <v>1126</v>
      </c>
      <c r="D172" s="31" t="s">
        <v>4</v>
      </c>
      <c r="E172" s="31" t="s">
        <v>6</v>
      </c>
      <c r="F172" s="35">
        <v>11.9051869</v>
      </c>
    </row>
    <row r="173">
      <c r="A173" s="31" t="s">
        <v>8</v>
      </c>
      <c r="B173" s="31" t="s">
        <v>405</v>
      </c>
      <c r="C173" s="31" t="s">
        <v>1127</v>
      </c>
      <c r="D173" s="31" t="s">
        <v>4</v>
      </c>
      <c r="E173" s="31" t="s">
        <v>6</v>
      </c>
      <c r="F173" s="35">
        <v>11.444562</v>
      </c>
    </row>
    <row r="174">
      <c r="A174" s="31" t="s">
        <v>8</v>
      </c>
      <c r="B174" s="31" t="s">
        <v>405</v>
      </c>
      <c r="C174" s="31" t="s">
        <v>1128</v>
      </c>
      <c r="D174" s="31" t="s">
        <v>4</v>
      </c>
      <c r="E174" s="31" t="s">
        <v>6</v>
      </c>
      <c r="F174" s="35">
        <v>12.0666367</v>
      </c>
    </row>
    <row r="175">
      <c r="A175" s="31" t="s">
        <v>8</v>
      </c>
      <c r="B175" s="31" t="s">
        <v>405</v>
      </c>
      <c r="C175" s="31" t="s">
        <v>1129</v>
      </c>
      <c r="D175" s="31" t="s">
        <v>4</v>
      </c>
      <c r="E175" s="31" t="s">
        <v>6</v>
      </c>
      <c r="F175" s="35">
        <v>10.2601026</v>
      </c>
    </row>
    <row r="176">
      <c r="A176" s="31" t="s">
        <v>8</v>
      </c>
      <c r="B176" s="31" t="s">
        <v>405</v>
      </c>
      <c r="C176" s="31" t="s">
        <v>1130</v>
      </c>
      <c r="D176" s="31" t="s">
        <v>4</v>
      </c>
      <c r="E176" s="31" t="s">
        <v>6</v>
      </c>
      <c r="F176" s="35">
        <v>9.33825638</v>
      </c>
    </row>
    <row r="177">
      <c r="A177" s="31" t="s">
        <v>8</v>
      </c>
      <c r="B177" s="31" t="s">
        <v>405</v>
      </c>
      <c r="C177" s="31" t="s">
        <v>1131</v>
      </c>
      <c r="D177" s="31" t="s">
        <v>4</v>
      </c>
      <c r="E177" s="31" t="s">
        <v>6</v>
      </c>
      <c r="F177" s="35">
        <v>9.41117532</v>
      </c>
    </row>
    <row r="178">
      <c r="A178" s="31" t="s">
        <v>8</v>
      </c>
      <c r="B178" s="31" t="s">
        <v>405</v>
      </c>
      <c r="C178" s="31" t="s">
        <v>1132</v>
      </c>
      <c r="D178" s="31" t="s">
        <v>4</v>
      </c>
      <c r="E178" s="31" t="s">
        <v>6</v>
      </c>
      <c r="F178" s="35">
        <v>10.5813452</v>
      </c>
    </row>
    <row r="179">
      <c r="A179" s="31" t="s">
        <v>8</v>
      </c>
      <c r="B179" s="31" t="s">
        <v>405</v>
      </c>
      <c r="C179" s="31" t="s">
        <v>409</v>
      </c>
      <c r="D179" s="31" t="s">
        <v>4</v>
      </c>
      <c r="E179" s="31" t="s">
        <v>6</v>
      </c>
      <c r="F179" s="35">
        <v>9.99220209</v>
      </c>
    </row>
    <row r="180">
      <c r="A180" s="31" t="s">
        <v>8</v>
      </c>
      <c r="B180" s="31" t="s">
        <v>405</v>
      </c>
      <c r="C180" s="31" t="s">
        <v>411</v>
      </c>
      <c r="D180" s="31" t="s">
        <v>4</v>
      </c>
      <c r="E180" s="31" t="s">
        <v>6</v>
      </c>
      <c r="F180" s="35">
        <v>9.50563365</v>
      </c>
    </row>
    <row r="181">
      <c r="A181" s="31" t="s">
        <v>8</v>
      </c>
      <c r="B181" s="31" t="s">
        <v>405</v>
      </c>
      <c r="C181" s="31" t="s">
        <v>413</v>
      </c>
      <c r="D181" s="31" t="s">
        <v>4</v>
      </c>
      <c r="E181" s="31" t="s">
        <v>6</v>
      </c>
      <c r="F181" s="35">
        <v>8.38966571</v>
      </c>
    </row>
    <row r="182">
      <c r="A182" s="31" t="s">
        <v>8</v>
      </c>
      <c r="B182" s="31" t="s">
        <v>405</v>
      </c>
      <c r="C182" s="31" t="s">
        <v>415</v>
      </c>
      <c r="D182" s="31" t="s">
        <v>4</v>
      </c>
      <c r="E182" s="31" t="s">
        <v>6</v>
      </c>
      <c r="F182" s="35">
        <v>9.25616148</v>
      </c>
    </row>
    <row r="183">
      <c r="A183" s="31" t="s">
        <v>8</v>
      </c>
      <c r="B183" s="31" t="s">
        <v>405</v>
      </c>
      <c r="C183" s="31" t="s">
        <v>417</v>
      </c>
      <c r="D183" s="31" t="s">
        <v>4</v>
      </c>
      <c r="E183" s="31" t="s">
        <v>6</v>
      </c>
      <c r="F183" s="35">
        <v>7.85519758</v>
      </c>
    </row>
    <row r="184">
      <c r="A184" s="31" t="s">
        <v>8</v>
      </c>
      <c r="B184" s="31" t="s">
        <v>405</v>
      </c>
      <c r="C184" s="31" t="s">
        <v>419</v>
      </c>
      <c r="D184" s="31" t="s">
        <v>4</v>
      </c>
      <c r="E184" s="31" t="s">
        <v>6</v>
      </c>
      <c r="F184" s="35">
        <v>10.2280657</v>
      </c>
    </row>
    <row r="185">
      <c r="A185" s="31" t="s">
        <v>8</v>
      </c>
      <c r="B185" s="31" t="s">
        <v>405</v>
      </c>
      <c r="C185" s="31" t="s">
        <v>421</v>
      </c>
      <c r="D185" s="31" t="s">
        <v>4</v>
      </c>
      <c r="E185" s="31" t="s">
        <v>6</v>
      </c>
      <c r="F185" s="35">
        <v>7.59116664</v>
      </c>
    </row>
    <row r="186">
      <c r="A186" s="31" t="s">
        <v>8</v>
      </c>
      <c r="B186" s="31" t="s">
        <v>405</v>
      </c>
      <c r="C186" s="31" t="s">
        <v>423</v>
      </c>
      <c r="D186" s="31" t="s">
        <v>4</v>
      </c>
      <c r="E186" s="31" t="s">
        <v>6</v>
      </c>
      <c r="F186" s="35">
        <v>8.25524721</v>
      </c>
    </row>
    <row r="187">
      <c r="A187" s="31" t="s">
        <v>8</v>
      </c>
      <c r="B187" s="31" t="s">
        <v>405</v>
      </c>
      <c r="C187" s="31" t="s">
        <v>425</v>
      </c>
      <c r="D187" s="31" t="s">
        <v>4</v>
      </c>
      <c r="E187" s="31" t="s">
        <v>6</v>
      </c>
      <c r="F187" s="35">
        <v>9.81040367</v>
      </c>
    </row>
    <row r="188">
      <c r="A188" s="31" t="s">
        <v>8</v>
      </c>
      <c r="B188" s="31" t="s">
        <v>405</v>
      </c>
      <c r="C188" s="31" t="s">
        <v>427</v>
      </c>
      <c r="D188" s="31" t="s">
        <v>4</v>
      </c>
      <c r="E188" s="31" t="s">
        <v>6</v>
      </c>
      <c r="F188" s="35">
        <v>9.43328935</v>
      </c>
    </row>
    <row r="189">
      <c r="A189" s="31" t="s">
        <v>8</v>
      </c>
      <c r="B189" s="31" t="s">
        <v>405</v>
      </c>
      <c r="C189" s="31" t="s">
        <v>429</v>
      </c>
      <c r="D189" s="31" t="s">
        <v>4</v>
      </c>
      <c r="E189" s="31" t="s">
        <v>6</v>
      </c>
      <c r="F189" s="35">
        <v>13.3307125</v>
      </c>
    </row>
    <row r="190">
      <c r="A190" s="31" t="s">
        <v>8</v>
      </c>
      <c r="B190" s="31" t="s">
        <v>405</v>
      </c>
      <c r="C190" s="31" t="s">
        <v>323</v>
      </c>
      <c r="D190" s="31" t="s">
        <v>4</v>
      </c>
      <c r="E190" s="31" t="s">
        <v>6</v>
      </c>
      <c r="F190" s="35">
        <v>12.6367037</v>
      </c>
    </row>
    <row r="191">
      <c r="A191" s="31" t="s">
        <v>8</v>
      </c>
      <c r="B191" s="31" t="s">
        <v>405</v>
      </c>
      <c r="C191" s="31" t="s">
        <v>432</v>
      </c>
      <c r="D191" s="31" t="s">
        <v>4</v>
      </c>
      <c r="E191" s="31" t="s">
        <v>6</v>
      </c>
      <c r="F191" s="35">
        <v>14.9219016</v>
      </c>
    </row>
    <row r="192">
      <c r="A192" s="31" t="s">
        <v>8</v>
      </c>
      <c r="B192" s="31" t="s">
        <v>405</v>
      </c>
      <c r="C192" s="31" t="s">
        <v>434</v>
      </c>
      <c r="D192" s="31" t="s">
        <v>4</v>
      </c>
      <c r="E192" s="31" t="s">
        <v>6</v>
      </c>
      <c r="F192" s="35">
        <v>13.2356629</v>
      </c>
    </row>
    <row r="193">
      <c r="A193" s="31" t="s">
        <v>8</v>
      </c>
      <c r="B193" s="31" t="s">
        <v>405</v>
      </c>
      <c r="C193" s="31" t="s">
        <v>436</v>
      </c>
      <c r="D193" s="31" t="s">
        <v>4</v>
      </c>
      <c r="E193" s="31" t="s">
        <v>6</v>
      </c>
      <c r="F193" s="35">
        <v>13.7717211</v>
      </c>
    </row>
    <row r="194">
      <c r="A194" s="31" t="s">
        <v>8</v>
      </c>
      <c r="B194" s="31" t="s">
        <v>405</v>
      </c>
      <c r="C194" s="31" t="s">
        <v>438</v>
      </c>
      <c r="D194" s="31" t="s">
        <v>4</v>
      </c>
      <c r="E194" s="31" t="s">
        <v>6</v>
      </c>
      <c r="F194" s="35">
        <v>12.850807</v>
      </c>
    </row>
    <row r="195">
      <c r="A195" s="31" t="s">
        <v>8</v>
      </c>
      <c r="B195" s="31" t="s">
        <v>405</v>
      </c>
      <c r="C195" s="31" t="s">
        <v>440</v>
      </c>
      <c r="D195" s="31" t="s">
        <v>4</v>
      </c>
      <c r="E195" s="31" t="s">
        <v>6</v>
      </c>
      <c r="F195" s="35">
        <v>11.5782395</v>
      </c>
    </row>
    <row r="196">
      <c r="A196" s="31" t="s">
        <v>8</v>
      </c>
      <c r="B196" s="31" t="s">
        <v>405</v>
      </c>
      <c r="C196" s="31" t="s">
        <v>442</v>
      </c>
      <c r="D196" s="31" t="s">
        <v>4</v>
      </c>
      <c r="E196" s="31" t="s">
        <v>6</v>
      </c>
      <c r="F196" s="35">
        <v>11.5837791</v>
      </c>
    </row>
    <row r="197">
      <c r="A197" s="31" t="s">
        <v>8</v>
      </c>
      <c r="B197" s="31" t="s">
        <v>405</v>
      </c>
      <c r="C197" s="31" t="s">
        <v>444</v>
      </c>
      <c r="D197" s="31" t="s">
        <v>4</v>
      </c>
      <c r="E197" s="31" t="s">
        <v>6</v>
      </c>
      <c r="F197" s="35">
        <v>9.62266191</v>
      </c>
    </row>
    <row r="198">
      <c r="A198" s="31" t="s">
        <v>8</v>
      </c>
      <c r="B198" s="31" t="s">
        <v>405</v>
      </c>
      <c r="C198" s="31" t="s">
        <v>446</v>
      </c>
      <c r="D198" s="31" t="s">
        <v>4</v>
      </c>
      <c r="E198" s="31" t="s">
        <v>6</v>
      </c>
      <c r="F198" s="35">
        <v>10.2845389</v>
      </c>
    </row>
    <row r="199">
      <c r="A199" s="31" t="s">
        <v>8</v>
      </c>
      <c r="B199" s="31" t="s">
        <v>405</v>
      </c>
      <c r="C199" s="31" t="s">
        <v>448</v>
      </c>
      <c r="D199" s="31" t="s">
        <v>4</v>
      </c>
      <c r="E199" s="31" t="s">
        <v>6</v>
      </c>
      <c r="F199" s="35">
        <v>9.81621857</v>
      </c>
    </row>
    <row r="200">
      <c r="A200" s="31" t="s">
        <v>9</v>
      </c>
      <c r="B200" s="31" t="s">
        <v>397</v>
      </c>
      <c r="C200" s="31" t="s">
        <v>1121</v>
      </c>
      <c r="D200" s="31" t="s">
        <v>4</v>
      </c>
      <c r="E200" s="31" t="s">
        <v>6</v>
      </c>
      <c r="F200" s="35">
        <v>28.6843009</v>
      </c>
    </row>
    <row r="201">
      <c r="A201" s="31" t="s">
        <v>9</v>
      </c>
      <c r="B201" s="31" t="s">
        <v>397</v>
      </c>
      <c r="C201" s="31" t="s">
        <v>1122</v>
      </c>
      <c r="D201" s="31" t="s">
        <v>4</v>
      </c>
      <c r="E201" s="31" t="s">
        <v>6</v>
      </c>
      <c r="F201" s="35">
        <v>21.1202163</v>
      </c>
    </row>
    <row r="202">
      <c r="A202" s="31" t="s">
        <v>9</v>
      </c>
      <c r="B202" s="31" t="s">
        <v>397</v>
      </c>
      <c r="C202" s="31" t="s">
        <v>1123</v>
      </c>
      <c r="D202" s="31" t="s">
        <v>4</v>
      </c>
      <c r="E202" s="31" t="s">
        <v>6</v>
      </c>
      <c r="F202" s="35">
        <v>18.7194566</v>
      </c>
    </row>
    <row r="203">
      <c r="A203" s="31" t="s">
        <v>9</v>
      </c>
      <c r="B203" s="31" t="s">
        <v>397</v>
      </c>
      <c r="C203" s="31" t="s">
        <v>1124</v>
      </c>
      <c r="D203" s="31" t="s">
        <v>4</v>
      </c>
      <c r="E203" s="31" t="s">
        <v>6</v>
      </c>
      <c r="F203" s="35">
        <v>15.4849226</v>
      </c>
    </row>
    <row r="204">
      <c r="A204" s="31" t="s">
        <v>9</v>
      </c>
      <c r="B204" s="31" t="s">
        <v>397</v>
      </c>
      <c r="C204" s="31" t="s">
        <v>1125</v>
      </c>
      <c r="D204" s="31" t="s">
        <v>4</v>
      </c>
      <c r="E204" s="31" t="s">
        <v>6</v>
      </c>
      <c r="F204" s="35">
        <v>17.0816211</v>
      </c>
    </row>
    <row r="205">
      <c r="A205" s="31" t="s">
        <v>9</v>
      </c>
      <c r="B205" s="31" t="s">
        <v>397</v>
      </c>
      <c r="C205" s="31" t="s">
        <v>1126</v>
      </c>
      <c r="D205" s="31" t="s">
        <v>4</v>
      </c>
      <c r="E205" s="31" t="s">
        <v>6</v>
      </c>
      <c r="F205" s="35">
        <v>16.1290323</v>
      </c>
    </row>
    <row r="206">
      <c r="A206" s="31" t="s">
        <v>9</v>
      </c>
      <c r="B206" s="31" t="s">
        <v>397</v>
      </c>
      <c r="C206" s="31" t="s">
        <v>1127</v>
      </c>
      <c r="D206" s="31" t="s">
        <v>4</v>
      </c>
      <c r="E206" s="31" t="s">
        <v>6</v>
      </c>
      <c r="F206" s="35">
        <v>15.3635779</v>
      </c>
    </row>
    <row r="207">
      <c r="A207" s="31" t="s">
        <v>9</v>
      </c>
      <c r="B207" s="31" t="s">
        <v>397</v>
      </c>
      <c r="C207" s="31" t="s">
        <v>1128</v>
      </c>
      <c r="D207" s="31" t="s">
        <v>4</v>
      </c>
      <c r="E207" s="31" t="s">
        <v>6</v>
      </c>
      <c r="F207" s="35">
        <v>13.3646525</v>
      </c>
    </row>
    <row r="208">
      <c r="A208" s="31" t="s">
        <v>9</v>
      </c>
      <c r="B208" s="31" t="s">
        <v>397</v>
      </c>
      <c r="C208" s="31" t="s">
        <v>1129</v>
      </c>
      <c r="D208" s="31" t="s">
        <v>4</v>
      </c>
      <c r="E208" s="31" t="s">
        <v>6</v>
      </c>
      <c r="F208" s="35">
        <v>14.1293695</v>
      </c>
    </row>
    <row r="209">
      <c r="A209" s="31" t="s">
        <v>9</v>
      </c>
      <c r="B209" s="31" t="s">
        <v>397</v>
      </c>
      <c r="C209" s="31" t="s">
        <v>1130</v>
      </c>
      <c r="D209" s="31" t="s">
        <v>4</v>
      </c>
      <c r="E209" s="31" t="s">
        <v>6</v>
      </c>
      <c r="F209" s="35">
        <v>12.9955585</v>
      </c>
    </row>
    <row r="210">
      <c r="A210" s="31" t="s">
        <v>9</v>
      </c>
      <c r="B210" s="31" t="s">
        <v>397</v>
      </c>
      <c r="C210" s="31" t="s">
        <v>1131</v>
      </c>
      <c r="D210" s="31" t="s">
        <v>4</v>
      </c>
      <c r="E210" s="31" t="s">
        <v>6</v>
      </c>
      <c r="F210" s="35">
        <v>13.8831158</v>
      </c>
    </row>
    <row r="211">
      <c r="A211" s="31" t="s">
        <v>9</v>
      </c>
      <c r="B211" s="31" t="s">
        <v>397</v>
      </c>
      <c r="C211" s="31" t="s">
        <v>1132</v>
      </c>
      <c r="D211" s="31" t="s">
        <v>4</v>
      </c>
      <c r="E211" s="31" t="s">
        <v>6</v>
      </c>
      <c r="F211" s="35">
        <v>12.9957806</v>
      </c>
    </row>
    <row r="212">
      <c r="A212" s="31" t="s">
        <v>9</v>
      </c>
      <c r="B212" s="31" t="s">
        <v>397</v>
      </c>
      <c r="C212" s="31" t="s">
        <v>409</v>
      </c>
      <c r="D212" s="31" t="s">
        <v>4</v>
      </c>
      <c r="E212" s="31" t="s">
        <v>6</v>
      </c>
      <c r="F212" s="35">
        <v>10.2810144</v>
      </c>
    </row>
    <row r="213">
      <c r="A213" s="31" t="s">
        <v>9</v>
      </c>
      <c r="B213" s="31" t="s">
        <v>397</v>
      </c>
      <c r="C213" s="31" t="s">
        <v>411</v>
      </c>
      <c r="D213" s="31" t="s">
        <v>4</v>
      </c>
      <c r="E213" s="31" t="s">
        <v>6</v>
      </c>
      <c r="F213" s="35">
        <v>11.5361263</v>
      </c>
    </row>
    <row r="214">
      <c r="A214" s="31" t="s">
        <v>9</v>
      </c>
      <c r="B214" s="31" t="s">
        <v>397</v>
      </c>
      <c r="C214" s="31" t="s">
        <v>413</v>
      </c>
      <c r="D214" s="31" t="s">
        <v>4</v>
      </c>
      <c r="E214" s="31" t="s">
        <v>6</v>
      </c>
      <c r="F214" s="35">
        <v>12.1217406</v>
      </c>
    </row>
    <row r="215">
      <c r="A215" s="31" t="s">
        <v>9</v>
      </c>
      <c r="B215" s="31" t="s">
        <v>397</v>
      </c>
      <c r="C215" s="31" t="s">
        <v>415</v>
      </c>
      <c r="D215" s="31" t="s">
        <v>4</v>
      </c>
      <c r="E215" s="31" t="s">
        <v>6</v>
      </c>
      <c r="F215" s="35">
        <v>13.6509869</v>
      </c>
    </row>
    <row r="216">
      <c r="A216" s="31" t="s">
        <v>9</v>
      </c>
      <c r="B216" s="31" t="s">
        <v>397</v>
      </c>
      <c r="C216" s="31" t="s">
        <v>417</v>
      </c>
      <c r="D216" s="31" t="s">
        <v>4</v>
      </c>
      <c r="E216" s="31" t="s">
        <v>6</v>
      </c>
      <c r="F216" s="35">
        <v>12.7951911</v>
      </c>
    </row>
    <row r="217">
      <c r="A217" s="31" t="s">
        <v>9</v>
      </c>
      <c r="B217" s="31" t="s">
        <v>397</v>
      </c>
      <c r="C217" s="31" t="s">
        <v>419</v>
      </c>
      <c r="D217" s="31" t="s">
        <v>4</v>
      </c>
      <c r="E217" s="31" t="s">
        <v>6</v>
      </c>
      <c r="F217" s="35">
        <v>11.4304925</v>
      </c>
    </row>
    <row r="218">
      <c r="A218" s="31" t="s">
        <v>9</v>
      </c>
      <c r="B218" s="31" t="s">
        <v>397</v>
      </c>
      <c r="C218" s="31" t="s">
        <v>421</v>
      </c>
      <c r="D218" s="31" t="s">
        <v>4</v>
      </c>
      <c r="E218" s="31" t="s">
        <v>6</v>
      </c>
      <c r="F218" s="35">
        <v>11.1594322</v>
      </c>
    </row>
    <row r="219">
      <c r="A219" s="31" t="s">
        <v>9</v>
      </c>
      <c r="B219" s="31" t="s">
        <v>397</v>
      </c>
      <c r="C219" s="31" t="s">
        <v>423</v>
      </c>
      <c r="D219" s="31" t="s">
        <v>4</v>
      </c>
      <c r="E219" s="31" t="s">
        <v>6</v>
      </c>
      <c r="F219" s="35">
        <v>11.750503</v>
      </c>
    </row>
    <row r="220">
      <c r="A220" s="31" t="s">
        <v>9</v>
      </c>
      <c r="B220" s="31" t="s">
        <v>397</v>
      </c>
      <c r="C220" s="31" t="s">
        <v>425</v>
      </c>
      <c r="D220" s="31" t="s">
        <v>4</v>
      </c>
      <c r="E220" s="31" t="s">
        <v>6</v>
      </c>
      <c r="F220" s="35">
        <v>10.1659916</v>
      </c>
    </row>
    <row r="221">
      <c r="A221" s="31" t="s">
        <v>9</v>
      </c>
      <c r="B221" s="31" t="s">
        <v>397</v>
      </c>
      <c r="C221" s="31" t="s">
        <v>427</v>
      </c>
      <c r="D221" s="31" t="s">
        <v>4</v>
      </c>
      <c r="E221" s="31" t="s">
        <v>6</v>
      </c>
      <c r="F221" s="35">
        <v>12.2801458</v>
      </c>
    </row>
    <row r="222">
      <c r="A222" s="31" t="s">
        <v>9</v>
      </c>
      <c r="B222" s="31" t="s">
        <v>397</v>
      </c>
      <c r="C222" s="31" t="s">
        <v>429</v>
      </c>
      <c r="D222" s="31" t="s">
        <v>4</v>
      </c>
      <c r="E222" s="31" t="s">
        <v>6</v>
      </c>
      <c r="F222" s="35">
        <v>10.5642257</v>
      </c>
    </row>
    <row r="223">
      <c r="A223" s="31" t="s">
        <v>9</v>
      </c>
      <c r="B223" s="31" t="s">
        <v>397</v>
      </c>
      <c r="C223" s="31" t="s">
        <v>323</v>
      </c>
      <c r="D223" s="31" t="s">
        <v>4</v>
      </c>
      <c r="E223" s="31" t="s">
        <v>6</v>
      </c>
      <c r="F223" s="35">
        <v>8.84955752</v>
      </c>
    </row>
    <row r="224">
      <c r="A224" s="31" t="s">
        <v>9</v>
      </c>
      <c r="B224" s="31" t="s">
        <v>397</v>
      </c>
      <c r="C224" s="31" t="s">
        <v>432</v>
      </c>
      <c r="D224" s="31" t="s">
        <v>4</v>
      </c>
      <c r="E224" s="31" t="s">
        <v>6</v>
      </c>
      <c r="F224" s="35">
        <v>10.3652517</v>
      </c>
    </row>
    <row r="225">
      <c r="A225" s="31" t="s">
        <v>9</v>
      </c>
      <c r="B225" s="31" t="s">
        <v>397</v>
      </c>
      <c r="C225" s="31" t="s">
        <v>434</v>
      </c>
      <c r="D225" s="31" t="s">
        <v>4</v>
      </c>
      <c r="E225" s="31" t="s">
        <v>6</v>
      </c>
      <c r="F225" s="35">
        <v>9.68910607</v>
      </c>
    </row>
    <row r="226">
      <c r="A226" s="31" t="s">
        <v>9</v>
      </c>
      <c r="B226" s="31" t="s">
        <v>397</v>
      </c>
      <c r="C226" s="31" t="s">
        <v>436</v>
      </c>
      <c r="D226" s="31" t="s">
        <v>4</v>
      </c>
      <c r="E226" s="31" t="s">
        <v>6</v>
      </c>
      <c r="F226" s="35">
        <v>10.5769231</v>
      </c>
    </row>
    <row r="227">
      <c r="A227" s="31" t="s">
        <v>9</v>
      </c>
      <c r="B227" s="31" t="s">
        <v>397</v>
      </c>
      <c r="C227" s="31" t="s">
        <v>438</v>
      </c>
      <c r="D227" s="31" t="s">
        <v>4</v>
      </c>
      <c r="E227" s="31" t="s">
        <v>6</v>
      </c>
      <c r="F227" s="35">
        <v>9.66227199</v>
      </c>
    </row>
    <row r="228">
      <c r="A228" s="31" t="s">
        <v>9</v>
      </c>
      <c r="B228" s="31" t="s">
        <v>397</v>
      </c>
      <c r="C228" s="31" t="s">
        <v>440</v>
      </c>
      <c r="D228" s="31" t="s">
        <v>4</v>
      </c>
      <c r="E228" s="31" t="s">
        <v>6</v>
      </c>
      <c r="F228" s="35">
        <v>9.27030748</v>
      </c>
    </row>
    <row r="229">
      <c r="A229" s="31" t="s">
        <v>9</v>
      </c>
      <c r="B229" s="31" t="s">
        <v>397</v>
      </c>
      <c r="C229" s="31" t="s">
        <v>442</v>
      </c>
      <c r="D229" s="31" t="s">
        <v>4</v>
      </c>
      <c r="E229" s="31" t="s">
        <v>6</v>
      </c>
      <c r="F229" s="35">
        <v>7.37599115</v>
      </c>
    </row>
    <row r="230">
      <c r="A230" s="31" t="s">
        <v>9</v>
      </c>
      <c r="B230" s="31" t="s">
        <v>397</v>
      </c>
      <c r="C230" s="31" t="s">
        <v>444</v>
      </c>
      <c r="D230" s="31" t="s">
        <v>4</v>
      </c>
      <c r="E230" s="31" t="s">
        <v>6</v>
      </c>
      <c r="F230" s="35">
        <v>9.14093835</v>
      </c>
    </row>
    <row r="231">
      <c r="A231" s="31" t="s">
        <v>9</v>
      </c>
      <c r="B231" s="31" t="s">
        <v>397</v>
      </c>
      <c r="C231" s="31" t="s">
        <v>446</v>
      </c>
      <c r="D231" s="31" t="s">
        <v>4</v>
      </c>
      <c r="E231" s="31" t="s">
        <v>6</v>
      </c>
      <c r="F231" s="35">
        <v>8.08368997</v>
      </c>
    </row>
    <row r="232">
      <c r="A232" s="31" t="s">
        <v>9</v>
      </c>
      <c r="B232" s="31" t="s">
        <v>397</v>
      </c>
      <c r="C232" s="31" t="s">
        <v>448</v>
      </c>
      <c r="D232" s="31" t="s">
        <v>4</v>
      </c>
      <c r="E232" s="31" t="s">
        <v>6</v>
      </c>
      <c r="F232" s="35">
        <v>9.11029269</v>
      </c>
    </row>
    <row r="233">
      <c r="A233" s="31" t="s">
        <v>10</v>
      </c>
      <c r="B233" s="31" t="s">
        <v>388</v>
      </c>
      <c r="C233" s="31" t="s">
        <v>1121</v>
      </c>
      <c r="D233" s="31" t="s">
        <v>4</v>
      </c>
      <c r="E233" s="31" t="s">
        <v>6</v>
      </c>
      <c r="F233" s="35">
        <v>30.2199823</v>
      </c>
    </row>
    <row r="234">
      <c r="A234" s="31" t="s">
        <v>10</v>
      </c>
      <c r="B234" s="31" t="s">
        <v>388</v>
      </c>
      <c r="C234" s="31" t="s">
        <v>1122</v>
      </c>
      <c r="D234" s="31" t="s">
        <v>4</v>
      </c>
      <c r="E234" s="31" t="s">
        <v>6</v>
      </c>
      <c r="F234" s="35">
        <v>22.8177308</v>
      </c>
    </row>
    <row r="235">
      <c r="A235" s="31" t="s">
        <v>10</v>
      </c>
      <c r="B235" s="31" t="s">
        <v>388</v>
      </c>
      <c r="C235" s="31" t="s">
        <v>1123</v>
      </c>
      <c r="D235" s="31" t="s">
        <v>4</v>
      </c>
      <c r="E235" s="31" t="s">
        <v>6</v>
      </c>
      <c r="F235" s="35">
        <v>20.81156</v>
      </c>
    </row>
    <row r="236">
      <c r="A236" s="31" t="s">
        <v>10</v>
      </c>
      <c r="B236" s="31" t="s">
        <v>388</v>
      </c>
      <c r="C236" s="31" t="s">
        <v>1124</v>
      </c>
      <c r="D236" s="31" t="s">
        <v>4</v>
      </c>
      <c r="E236" s="31" t="s">
        <v>6</v>
      </c>
      <c r="F236" s="35">
        <v>21.443246</v>
      </c>
    </row>
    <row r="237">
      <c r="A237" s="31" t="s">
        <v>10</v>
      </c>
      <c r="B237" s="31" t="s">
        <v>388</v>
      </c>
      <c r="C237" s="31" t="s">
        <v>1125</v>
      </c>
      <c r="D237" s="31" t="s">
        <v>4</v>
      </c>
      <c r="E237" s="31" t="s">
        <v>6</v>
      </c>
      <c r="F237" s="35">
        <v>20.4815582</v>
      </c>
    </row>
    <row r="238">
      <c r="A238" s="31" t="s">
        <v>10</v>
      </c>
      <c r="B238" s="31" t="s">
        <v>388</v>
      </c>
      <c r="C238" s="31" t="s">
        <v>1126</v>
      </c>
      <c r="D238" s="31" t="s">
        <v>4</v>
      </c>
      <c r="E238" s="31" t="s">
        <v>6</v>
      </c>
      <c r="F238" s="35">
        <v>19.4940756</v>
      </c>
    </row>
    <row r="239">
      <c r="A239" s="31" t="s">
        <v>10</v>
      </c>
      <c r="B239" s="31" t="s">
        <v>388</v>
      </c>
      <c r="C239" s="31" t="s">
        <v>1127</v>
      </c>
      <c r="D239" s="31" t="s">
        <v>4</v>
      </c>
      <c r="E239" s="31" t="s">
        <v>6</v>
      </c>
      <c r="F239" s="35">
        <v>18.1917839</v>
      </c>
    </row>
    <row r="240">
      <c r="A240" s="31" t="s">
        <v>10</v>
      </c>
      <c r="B240" s="31" t="s">
        <v>388</v>
      </c>
      <c r="C240" s="31" t="s">
        <v>1128</v>
      </c>
      <c r="D240" s="31" t="s">
        <v>4</v>
      </c>
      <c r="E240" s="31" t="s">
        <v>6</v>
      </c>
      <c r="F240" s="35">
        <v>16.906282</v>
      </c>
    </row>
    <row r="241">
      <c r="A241" s="31" t="s">
        <v>10</v>
      </c>
      <c r="B241" s="31" t="s">
        <v>388</v>
      </c>
      <c r="C241" s="31" t="s">
        <v>1129</v>
      </c>
      <c r="D241" s="31" t="s">
        <v>4</v>
      </c>
      <c r="E241" s="31" t="s">
        <v>6</v>
      </c>
      <c r="F241" s="35">
        <v>17.5644895</v>
      </c>
    </row>
    <row r="242">
      <c r="A242" s="31" t="s">
        <v>10</v>
      </c>
      <c r="B242" s="31" t="s">
        <v>388</v>
      </c>
      <c r="C242" s="31" t="s">
        <v>1130</v>
      </c>
      <c r="D242" s="31" t="s">
        <v>4</v>
      </c>
      <c r="E242" s="31" t="s">
        <v>6</v>
      </c>
      <c r="F242" s="35">
        <v>13.9190362</v>
      </c>
    </row>
    <row r="243">
      <c r="A243" s="31" t="s">
        <v>10</v>
      </c>
      <c r="B243" s="31" t="s">
        <v>388</v>
      </c>
      <c r="C243" s="31" t="s">
        <v>1131</v>
      </c>
      <c r="D243" s="31" t="s">
        <v>4</v>
      </c>
      <c r="E243" s="31" t="s">
        <v>6</v>
      </c>
      <c r="F243" s="35">
        <v>14.4590871</v>
      </c>
    </row>
    <row r="244">
      <c r="A244" s="31" t="s">
        <v>10</v>
      </c>
      <c r="B244" s="31" t="s">
        <v>388</v>
      </c>
      <c r="C244" s="31" t="s">
        <v>1132</v>
      </c>
      <c r="D244" s="31" t="s">
        <v>4</v>
      </c>
      <c r="E244" s="31" t="s">
        <v>6</v>
      </c>
      <c r="F244" s="35">
        <v>13.8614376</v>
      </c>
    </row>
    <row r="245">
      <c r="A245" s="31" t="s">
        <v>10</v>
      </c>
      <c r="B245" s="31" t="s">
        <v>388</v>
      </c>
      <c r="C245" s="31" t="s">
        <v>409</v>
      </c>
      <c r="D245" s="31" t="s">
        <v>4</v>
      </c>
      <c r="E245" s="31" t="s">
        <v>6</v>
      </c>
      <c r="F245" s="35">
        <v>13.2409006</v>
      </c>
    </row>
    <row r="246">
      <c r="A246" s="31" t="s">
        <v>10</v>
      </c>
      <c r="B246" s="31" t="s">
        <v>388</v>
      </c>
      <c r="C246" s="31" t="s">
        <v>411</v>
      </c>
      <c r="D246" s="31" t="s">
        <v>4</v>
      </c>
      <c r="E246" s="31" t="s">
        <v>6</v>
      </c>
      <c r="F246" s="35">
        <v>12.8723827</v>
      </c>
    </row>
    <row r="247">
      <c r="A247" s="31" t="s">
        <v>10</v>
      </c>
      <c r="B247" s="31" t="s">
        <v>388</v>
      </c>
      <c r="C247" s="31" t="s">
        <v>413</v>
      </c>
      <c r="D247" s="31" t="s">
        <v>4</v>
      </c>
      <c r="E247" s="31" t="s">
        <v>6</v>
      </c>
      <c r="F247" s="35">
        <v>11.0968559</v>
      </c>
    </row>
    <row r="248">
      <c r="A248" s="31" t="s">
        <v>10</v>
      </c>
      <c r="B248" s="31" t="s">
        <v>388</v>
      </c>
      <c r="C248" s="31" t="s">
        <v>415</v>
      </c>
      <c r="D248" s="31" t="s">
        <v>4</v>
      </c>
      <c r="E248" s="31" t="s">
        <v>6</v>
      </c>
      <c r="F248" s="35">
        <v>10.7281012</v>
      </c>
    </row>
    <row r="249">
      <c r="A249" s="31" t="s">
        <v>10</v>
      </c>
      <c r="B249" s="31" t="s">
        <v>388</v>
      </c>
      <c r="C249" s="31" t="s">
        <v>417</v>
      </c>
      <c r="D249" s="31" t="s">
        <v>4</v>
      </c>
      <c r="E249" s="31" t="s">
        <v>6</v>
      </c>
      <c r="F249" s="35">
        <v>9.22103942</v>
      </c>
    </row>
    <row r="250">
      <c r="A250" s="31" t="s">
        <v>10</v>
      </c>
      <c r="B250" s="31" t="s">
        <v>388</v>
      </c>
      <c r="C250" s="31" t="s">
        <v>419</v>
      </c>
      <c r="D250" s="31" t="s">
        <v>4</v>
      </c>
      <c r="E250" s="31" t="s">
        <v>6</v>
      </c>
      <c r="F250" s="35">
        <v>9.98658989</v>
      </c>
    </row>
    <row r="251">
      <c r="A251" s="31" t="s">
        <v>10</v>
      </c>
      <c r="B251" s="31" t="s">
        <v>388</v>
      </c>
      <c r="C251" s="31" t="s">
        <v>421</v>
      </c>
      <c r="D251" s="31" t="s">
        <v>4</v>
      </c>
      <c r="E251" s="31" t="s">
        <v>6</v>
      </c>
      <c r="F251" s="35">
        <v>9.61709568</v>
      </c>
    </row>
    <row r="252">
      <c r="A252" s="31" t="s">
        <v>10</v>
      </c>
      <c r="B252" s="31" t="s">
        <v>388</v>
      </c>
      <c r="C252" s="31" t="s">
        <v>423</v>
      </c>
      <c r="D252" s="31" t="s">
        <v>4</v>
      </c>
      <c r="E252" s="31" t="s">
        <v>6</v>
      </c>
      <c r="F252" s="35">
        <v>9.02601257</v>
      </c>
    </row>
    <row r="253">
      <c r="A253" s="31" t="s">
        <v>10</v>
      </c>
      <c r="B253" s="31" t="s">
        <v>388</v>
      </c>
      <c r="C253" s="31" t="s">
        <v>425</v>
      </c>
      <c r="D253" s="31" t="s">
        <v>4</v>
      </c>
      <c r="E253" s="31" t="s">
        <v>6</v>
      </c>
      <c r="F253" s="35">
        <v>9.97555012</v>
      </c>
    </row>
    <row r="254">
      <c r="A254" s="31" t="s">
        <v>10</v>
      </c>
      <c r="B254" s="31" t="s">
        <v>388</v>
      </c>
      <c r="C254" s="31" t="s">
        <v>427</v>
      </c>
      <c r="D254" s="31" t="s">
        <v>4</v>
      </c>
      <c r="E254" s="31" t="s">
        <v>6</v>
      </c>
      <c r="F254" s="35">
        <v>10.5527676</v>
      </c>
    </row>
    <row r="255">
      <c r="A255" s="31" t="s">
        <v>10</v>
      </c>
      <c r="B255" s="31" t="s">
        <v>388</v>
      </c>
      <c r="C255" s="31" t="s">
        <v>429</v>
      </c>
      <c r="D255" s="31" t="s">
        <v>4</v>
      </c>
      <c r="E255" s="31" t="s">
        <v>6</v>
      </c>
      <c r="F255" s="35">
        <v>11.3550736</v>
      </c>
    </row>
    <row r="256">
      <c r="A256" s="31" t="s">
        <v>10</v>
      </c>
      <c r="B256" s="31" t="s">
        <v>388</v>
      </c>
      <c r="C256" s="31" t="s">
        <v>323</v>
      </c>
      <c r="D256" s="31" t="s">
        <v>4</v>
      </c>
      <c r="E256" s="31" t="s">
        <v>6</v>
      </c>
      <c r="F256" s="35">
        <v>10.3217566</v>
      </c>
    </row>
    <row r="257">
      <c r="A257" s="31" t="s">
        <v>10</v>
      </c>
      <c r="B257" s="31" t="s">
        <v>388</v>
      </c>
      <c r="C257" s="31" t="s">
        <v>432</v>
      </c>
      <c r="D257" s="31" t="s">
        <v>4</v>
      </c>
      <c r="E257" s="31" t="s">
        <v>6</v>
      </c>
      <c r="F257" s="35">
        <v>10.88821</v>
      </c>
    </row>
    <row r="258">
      <c r="A258" s="31" t="s">
        <v>10</v>
      </c>
      <c r="B258" s="31" t="s">
        <v>388</v>
      </c>
      <c r="C258" s="31" t="s">
        <v>434</v>
      </c>
      <c r="D258" s="31" t="s">
        <v>4</v>
      </c>
      <c r="E258" s="31" t="s">
        <v>6</v>
      </c>
      <c r="F258" s="35">
        <v>11.0796639</v>
      </c>
    </row>
    <row r="259">
      <c r="A259" s="31" t="s">
        <v>10</v>
      </c>
      <c r="B259" s="31" t="s">
        <v>388</v>
      </c>
      <c r="C259" s="31" t="s">
        <v>436</v>
      </c>
      <c r="D259" s="31" t="s">
        <v>4</v>
      </c>
      <c r="E259" s="31" t="s">
        <v>6</v>
      </c>
      <c r="F259" s="35">
        <v>11.0371396</v>
      </c>
    </row>
    <row r="260">
      <c r="A260" s="31" t="s">
        <v>10</v>
      </c>
      <c r="B260" s="31" t="s">
        <v>388</v>
      </c>
      <c r="C260" s="31" t="s">
        <v>438</v>
      </c>
      <c r="D260" s="31" t="s">
        <v>4</v>
      </c>
      <c r="E260" s="31" t="s">
        <v>6</v>
      </c>
      <c r="F260" s="35">
        <v>12.0770639</v>
      </c>
    </row>
    <row r="261">
      <c r="A261" s="31" t="s">
        <v>10</v>
      </c>
      <c r="B261" s="31" t="s">
        <v>388</v>
      </c>
      <c r="C261" s="31" t="s">
        <v>440</v>
      </c>
      <c r="D261" s="31" t="s">
        <v>4</v>
      </c>
      <c r="E261" s="31" t="s">
        <v>6</v>
      </c>
      <c r="F261" s="35">
        <v>10.0938539</v>
      </c>
    </row>
    <row r="262">
      <c r="A262" s="31" t="s">
        <v>10</v>
      </c>
      <c r="B262" s="31" t="s">
        <v>388</v>
      </c>
      <c r="C262" s="31" t="s">
        <v>442</v>
      </c>
      <c r="D262" s="31" t="s">
        <v>4</v>
      </c>
      <c r="E262" s="31" t="s">
        <v>6</v>
      </c>
      <c r="F262" s="35">
        <v>10.5867135</v>
      </c>
    </row>
    <row r="263">
      <c r="A263" s="31" t="s">
        <v>10</v>
      </c>
      <c r="B263" s="31" t="s">
        <v>388</v>
      </c>
      <c r="C263" s="31" t="s">
        <v>444</v>
      </c>
      <c r="D263" s="31" t="s">
        <v>4</v>
      </c>
      <c r="E263" s="31" t="s">
        <v>6</v>
      </c>
      <c r="F263" s="35">
        <v>7.57478035</v>
      </c>
    </row>
    <row r="264">
      <c r="A264" s="31" t="s">
        <v>10</v>
      </c>
      <c r="B264" s="31" t="s">
        <v>388</v>
      </c>
      <c r="C264" s="31" t="s">
        <v>446</v>
      </c>
      <c r="D264" s="31" t="s">
        <v>4</v>
      </c>
      <c r="E264" s="31" t="s">
        <v>6</v>
      </c>
      <c r="F264" s="35">
        <v>9.55441241</v>
      </c>
    </row>
    <row r="265">
      <c r="A265" s="31" t="s">
        <v>10</v>
      </c>
      <c r="B265" s="31" t="s">
        <v>388</v>
      </c>
      <c r="C265" s="31" t="s">
        <v>448</v>
      </c>
      <c r="D265" s="31" t="s">
        <v>4</v>
      </c>
      <c r="E265" s="31" t="s">
        <v>6</v>
      </c>
      <c r="F265" s="35">
        <v>9.71470645</v>
      </c>
    </row>
    <row r="266">
      <c r="A266" s="31" t="s">
        <v>11</v>
      </c>
      <c r="B266" s="31" t="s">
        <v>402</v>
      </c>
      <c r="C266" s="31" t="s">
        <v>1121</v>
      </c>
      <c r="D266" s="31" t="s">
        <v>4</v>
      </c>
      <c r="E266" s="31" t="s">
        <v>6</v>
      </c>
      <c r="F266" s="35">
        <v>25.4279212</v>
      </c>
    </row>
    <row r="267">
      <c r="A267" s="31" t="s">
        <v>11</v>
      </c>
      <c r="B267" s="31" t="s">
        <v>402</v>
      </c>
      <c r="C267" s="31" t="s">
        <v>1122</v>
      </c>
      <c r="D267" s="31" t="s">
        <v>4</v>
      </c>
      <c r="E267" s="31" t="s">
        <v>6</v>
      </c>
      <c r="F267" s="35">
        <v>20.8833114</v>
      </c>
    </row>
    <row r="268">
      <c r="A268" s="31" t="s">
        <v>11</v>
      </c>
      <c r="B268" s="31" t="s">
        <v>402</v>
      </c>
      <c r="C268" s="31" t="s">
        <v>1123</v>
      </c>
      <c r="D268" s="31" t="s">
        <v>4</v>
      </c>
      <c r="E268" s="31" t="s">
        <v>6</v>
      </c>
      <c r="F268" s="35">
        <v>19.7764873</v>
      </c>
    </row>
    <row r="269">
      <c r="A269" s="31" t="s">
        <v>11</v>
      </c>
      <c r="B269" s="31" t="s">
        <v>402</v>
      </c>
      <c r="C269" s="31" t="s">
        <v>1124</v>
      </c>
      <c r="D269" s="31" t="s">
        <v>4</v>
      </c>
      <c r="E269" s="31" t="s">
        <v>6</v>
      </c>
      <c r="F269" s="35">
        <v>17.6392808</v>
      </c>
    </row>
    <row r="270">
      <c r="A270" s="31" t="s">
        <v>11</v>
      </c>
      <c r="B270" s="31" t="s">
        <v>402</v>
      </c>
      <c r="C270" s="31" t="s">
        <v>1125</v>
      </c>
      <c r="D270" s="31" t="s">
        <v>4</v>
      </c>
      <c r="E270" s="31" t="s">
        <v>6</v>
      </c>
      <c r="F270" s="35">
        <v>17.6310044</v>
      </c>
    </row>
    <row r="271">
      <c r="A271" s="31" t="s">
        <v>11</v>
      </c>
      <c r="B271" s="31" t="s">
        <v>402</v>
      </c>
      <c r="C271" s="31" t="s">
        <v>1126</v>
      </c>
      <c r="D271" s="31" t="s">
        <v>4</v>
      </c>
      <c r="E271" s="31" t="s">
        <v>6</v>
      </c>
      <c r="F271" s="35">
        <v>15.9837695</v>
      </c>
    </row>
    <row r="272">
      <c r="A272" s="31" t="s">
        <v>11</v>
      </c>
      <c r="B272" s="31" t="s">
        <v>402</v>
      </c>
      <c r="C272" s="31" t="s">
        <v>1127</v>
      </c>
      <c r="D272" s="31" t="s">
        <v>4</v>
      </c>
      <c r="E272" s="31" t="s">
        <v>6</v>
      </c>
      <c r="F272" s="35">
        <v>17.4369719</v>
      </c>
    </row>
    <row r="273">
      <c r="A273" s="31" t="s">
        <v>11</v>
      </c>
      <c r="B273" s="31" t="s">
        <v>402</v>
      </c>
      <c r="C273" s="31" t="s">
        <v>1128</v>
      </c>
      <c r="D273" s="31" t="s">
        <v>4</v>
      </c>
      <c r="E273" s="31" t="s">
        <v>6</v>
      </c>
      <c r="F273" s="35">
        <v>18.3345326</v>
      </c>
    </row>
    <row r="274">
      <c r="A274" s="31" t="s">
        <v>11</v>
      </c>
      <c r="B274" s="31" t="s">
        <v>402</v>
      </c>
      <c r="C274" s="31" t="s">
        <v>1129</v>
      </c>
      <c r="D274" s="31" t="s">
        <v>4</v>
      </c>
      <c r="E274" s="31" t="s">
        <v>6</v>
      </c>
      <c r="F274" s="35">
        <v>17.4987204</v>
      </c>
    </row>
    <row r="275">
      <c r="A275" s="31" t="s">
        <v>11</v>
      </c>
      <c r="B275" s="31" t="s">
        <v>402</v>
      </c>
      <c r="C275" s="31" t="s">
        <v>1130</v>
      </c>
      <c r="D275" s="31" t="s">
        <v>4</v>
      </c>
      <c r="E275" s="31" t="s">
        <v>6</v>
      </c>
      <c r="F275" s="35">
        <v>17.6905802</v>
      </c>
    </row>
    <row r="276">
      <c r="A276" s="31" t="s">
        <v>11</v>
      </c>
      <c r="B276" s="31" t="s">
        <v>402</v>
      </c>
      <c r="C276" s="31" t="s">
        <v>1131</v>
      </c>
      <c r="D276" s="31" t="s">
        <v>4</v>
      </c>
      <c r="E276" s="31" t="s">
        <v>6</v>
      </c>
      <c r="F276" s="35">
        <v>16.7918936</v>
      </c>
    </row>
    <row r="277">
      <c r="A277" s="31" t="s">
        <v>11</v>
      </c>
      <c r="B277" s="31" t="s">
        <v>402</v>
      </c>
      <c r="C277" s="31" t="s">
        <v>1132</v>
      </c>
      <c r="D277" s="31" t="s">
        <v>4</v>
      </c>
      <c r="E277" s="31" t="s">
        <v>6</v>
      </c>
      <c r="F277" s="35">
        <v>17.6950493</v>
      </c>
    </row>
    <row r="278">
      <c r="A278" s="31" t="s">
        <v>11</v>
      </c>
      <c r="B278" s="31" t="s">
        <v>402</v>
      </c>
      <c r="C278" s="31" t="s">
        <v>409</v>
      </c>
      <c r="D278" s="31" t="s">
        <v>4</v>
      </c>
      <c r="E278" s="31" t="s">
        <v>6</v>
      </c>
      <c r="F278" s="35">
        <v>18.163043</v>
      </c>
    </row>
    <row r="279">
      <c r="A279" s="31" t="s">
        <v>11</v>
      </c>
      <c r="B279" s="31" t="s">
        <v>402</v>
      </c>
      <c r="C279" s="31" t="s">
        <v>411</v>
      </c>
      <c r="D279" s="31" t="s">
        <v>4</v>
      </c>
      <c r="E279" s="31" t="s">
        <v>6</v>
      </c>
      <c r="F279" s="35">
        <v>17.0844137</v>
      </c>
    </row>
    <row r="280">
      <c r="A280" s="31" t="s">
        <v>11</v>
      </c>
      <c r="B280" s="31" t="s">
        <v>402</v>
      </c>
      <c r="C280" s="31" t="s">
        <v>413</v>
      </c>
      <c r="D280" s="31" t="s">
        <v>4</v>
      </c>
      <c r="E280" s="31" t="s">
        <v>6</v>
      </c>
      <c r="F280" s="35">
        <v>14.0026923</v>
      </c>
    </row>
    <row r="281">
      <c r="A281" s="31" t="s">
        <v>11</v>
      </c>
      <c r="B281" s="31" t="s">
        <v>402</v>
      </c>
      <c r="C281" s="31" t="s">
        <v>415</v>
      </c>
      <c r="D281" s="31" t="s">
        <v>4</v>
      </c>
      <c r="E281" s="31" t="s">
        <v>6</v>
      </c>
      <c r="F281" s="35">
        <v>15.8718419</v>
      </c>
    </row>
    <row r="282">
      <c r="A282" s="31" t="s">
        <v>11</v>
      </c>
      <c r="B282" s="31" t="s">
        <v>402</v>
      </c>
      <c r="C282" s="31" t="s">
        <v>417</v>
      </c>
      <c r="D282" s="31" t="s">
        <v>4</v>
      </c>
      <c r="E282" s="31" t="s">
        <v>6</v>
      </c>
      <c r="F282" s="35">
        <v>16.3295077</v>
      </c>
    </row>
    <row r="283">
      <c r="A283" s="31" t="s">
        <v>11</v>
      </c>
      <c r="B283" s="31" t="s">
        <v>402</v>
      </c>
      <c r="C283" s="31" t="s">
        <v>419</v>
      </c>
      <c r="D283" s="31" t="s">
        <v>4</v>
      </c>
      <c r="E283" s="31" t="s">
        <v>6</v>
      </c>
      <c r="F283" s="35">
        <v>15.700465</v>
      </c>
    </row>
    <row r="284">
      <c r="A284" s="31" t="s">
        <v>11</v>
      </c>
      <c r="B284" s="31" t="s">
        <v>402</v>
      </c>
      <c r="C284" s="31" t="s">
        <v>421</v>
      </c>
      <c r="D284" s="31" t="s">
        <v>4</v>
      </c>
      <c r="E284" s="31" t="s">
        <v>6</v>
      </c>
      <c r="F284" s="35">
        <v>15.8780279</v>
      </c>
    </row>
    <row r="285">
      <c r="A285" s="31" t="s">
        <v>11</v>
      </c>
      <c r="B285" s="31" t="s">
        <v>402</v>
      </c>
      <c r="C285" s="31" t="s">
        <v>423</v>
      </c>
      <c r="D285" s="31" t="s">
        <v>4</v>
      </c>
      <c r="E285" s="31" t="s">
        <v>6</v>
      </c>
      <c r="F285" s="35">
        <v>16.3534034</v>
      </c>
    </row>
    <row r="286">
      <c r="A286" s="31" t="s">
        <v>11</v>
      </c>
      <c r="B286" s="31" t="s">
        <v>402</v>
      </c>
      <c r="C286" s="31" t="s">
        <v>425</v>
      </c>
      <c r="D286" s="31" t="s">
        <v>4</v>
      </c>
      <c r="E286" s="31" t="s">
        <v>6</v>
      </c>
      <c r="F286" s="35">
        <v>14.2125421</v>
      </c>
    </row>
    <row r="287">
      <c r="A287" s="31" t="s">
        <v>11</v>
      </c>
      <c r="B287" s="31" t="s">
        <v>402</v>
      </c>
      <c r="C287" s="31" t="s">
        <v>427</v>
      </c>
      <c r="D287" s="31" t="s">
        <v>4</v>
      </c>
      <c r="E287" s="31" t="s">
        <v>6</v>
      </c>
      <c r="F287" s="35">
        <v>15.6081049</v>
      </c>
    </row>
    <row r="288">
      <c r="A288" s="31" t="s">
        <v>11</v>
      </c>
      <c r="B288" s="31" t="s">
        <v>402</v>
      </c>
      <c r="C288" s="31" t="s">
        <v>429</v>
      </c>
      <c r="D288" s="31" t="s">
        <v>4</v>
      </c>
      <c r="E288" s="31" t="s">
        <v>6</v>
      </c>
      <c r="F288" s="35">
        <v>14.678311</v>
      </c>
    </row>
    <row r="289">
      <c r="A289" s="31" t="s">
        <v>11</v>
      </c>
      <c r="B289" s="31" t="s">
        <v>402</v>
      </c>
      <c r="C289" s="31" t="s">
        <v>323</v>
      </c>
      <c r="D289" s="31" t="s">
        <v>4</v>
      </c>
      <c r="E289" s="31" t="s">
        <v>6</v>
      </c>
      <c r="F289" s="35">
        <v>16.8253084</v>
      </c>
    </row>
    <row r="290">
      <c r="A290" s="31" t="s">
        <v>11</v>
      </c>
      <c r="B290" s="31" t="s">
        <v>402</v>
      </c>
      <c r="C290" s="31" t="s">
        <v>432</v>
      </c>
      <c r="D290" s="31" t="s">
        <v>4</v>
      </c>
      <c r="E290" s="31" t="s">
        <v>6</v>
      </c>
      <c r="F290" s="35">
        <v>15.7685498</v>
      </c>
    </row>
    <row r="291">
      <c r="A291" s="31" t="s">
        <v>11</v>
      </c>
      <c r="B291" s="31" t="s">
        <v>402</v>
      </c>
      <c r="C291" s="31" t="s">
        <v>434</v>
      </c>
      <c r="D291" s="31" t="s">
        <v>4</v>
      </c>
      <c r="E291" s="31" t="s">
        <v>6</v>
      </c>
      <c r="F291" s="35">
        <v>16.0729137</v>
      </c>
    </row>
    <row r="292">
      <c r="A292" s="31" t="s">
        <v>11</v>
      </c>
      <c r="B292" s="31" t="s">
        <v>402</v>
      </c>
      <c r="C292" s="31" t="s">
        <v>436</v>
      </c>
      <c r="D292" s="31" t="s">
        <v>4</v>
      </c>
      <c r="E292" s="31" t="s">
        <v>6</v>
      </c>
      <c r="F292" s="35">
        <v>14.7806164</v>
      </c>
    </row>
    <row r="293">
      <c r="A293" s="31" t="s">
        <v>11</v>
      </c>
      <c r="B293" s="31" t="s">
        <v>402</v>
      </c>
      <c r="C293" s="31" t="s">
        <v>438</v>
      </c>
      <c r="D293" s="31" t="s">
        <v>4</v>
      </c>
      <c r="E293" s="31" t="s">
        <v>6</v>
      </c>
      <c r="F293" s="35">
        <v>15.6513867</v>
      </c>
    </row>
    <row r="294">
      <c r="A294" s="31" t="s">
        <v>11</v>
      </c>
      <c r="B294" s="31" t="s">
        <v>402</v>
      </c>
      <c r="C294" s="31" t="s">
        <v>440</v>
      </c>
      <c r="D294" s="31" t="s">
        <v>4</v>
      </c>
      <c r="E294" s="31" t="s">
        <v>6</v>
      </c>
      <c r="F294" s="35">
        <v>13.676575</v>
      </c>
    </row>
    <row r="295">
      <c r="A295" s="31" t="s">
        <v>11</v>
      </c>
      <c r="B295" s="31" t="s">
        <v>402</v>
      </c>
      <c r="C295" s="31" t="s">
        <v>442</v>
      </c>
      <c r="D295" s="31" t="s">
        <v>4</v>
      </c>
      <c r="E295" s="31" t="s">
        <v>6</v>
      </c>
      <c r="F295" s="35">
        <v>14.4063162</v>
      </c>
    </row>
    <row r="296">
      <c r="A296" s="31" t="s">
        <v>11</v>
      </c>
      <c r="B296" s="31" t="s">
        <v>402</v>
      </c>
      <c r="C296" s="31" t="s">
        <v>444</v>
      </c>
      <c r="D296" s="31" t="s">
        <v>4</v>
      </c>
      <c r="E296" s="31" t="s">
        <v>6</v>
      </c>
      <c r="F296" s="35">
        <v>12.4259549</v>
      </c>
    </row>
    <row r="297">
      <c r="A297" s="31" t="s">
        <v>11</v>
      </c>
      <c r="B297" s="31" t="s">
        <v>402</v>
      </c>
      <c r="C297" s="31" t="s">
        <v>446</v>
      </c>
      <c r="D297" s="31" t="s">
        <v>4</v>
      </c>
      <c r="E297" s="31" t="s">
        <v>6</v>
      </c>
      <c r="F297" s="35">
        <v>12.6815929</v>
      </c>
    </row>
    <row r="298">
      <c r="A298" s="31" t="s">
        <v>11</v>
      </c>
      <c r="B298" s="31" t="s">
        <v>402</v>
      </c>
      <c r="C298" s="31" t="s">
        <v>448</v>
      </c>
      <c r="D298" s="31" t="s">
        <v>4</v>
      </c>
      <c r="E298" s="31" t="s">
        <v>6</v>
      </c>
      <c r="F298" s="35">
        <v>11.9722313</v>
      </c>
    </row>
    <row r="299">
      <c r="A299" s="31" t="s">
        <v>12</v>
      </c>
      <c r="B299" s="31" t="s">
        <v>401</v>
      </c>
      <c r="C299" s="31" t="s">
        <v>1121</v>
      </c>
      <c r="D299" s="31" t="s">
        <v>4</v>
      </c>
      <c r="E299" s="31" t="s">
        <v>6</v>
      </c>
      <c r="F299" s="35">
        <v>28.9704406</v>
      </c>
    </row>
    <row r="300">
      <c r="A300" s="31" t="s">
        <v>12</v>
      </c>
      <c r="B300" s="31" t="s">
        <v>401</v>
      </c>
      <c r="C300" s="31" t="s">
        <v>1122</v>
      </c>
      <c r="D300" s="31" t="s">
        <v>4</v>
      </c>
      <c r="E300" s="31" t="s">
        <v>6</v>
      </c>
      <c r="F300" s="35">
        <v>26.6931392</v>
      </c>
    </row>
    <row r="301">
      <c r="A301" s="31" t="s">
        <v>12</v>
      </c>
      <c r="B301" s="31" t="s">
        <v>401</v>
      </c>
      <c r="C301" s="31" t="s">
        <v>1123</v>
      </c>
      <c r="D301" s="31" t="s">
        <v>4</v>
      </c>
      <c r="E301" s="31" t="s">
        <v>6</v>
      </c>
      <c r="F301" s="35">
        <v>25.9097165</v>
      </c>
    </row>
    <row r="302">
      <c r="A302" s="31" t="s">
        <v>12</v>
      </c>
      <c r="B302" s="31" t="s">
        <v>401</v>
      </c>
      <c r="C302" s="31" t="s">
        <v>1124</v>
      </c>
      <c r="D302" s="31" t="s">
        <v>4</v>
      </c>
      <c r="E302" s="31" t="s">
        <v>6</v>
      </c>
      <c r="F302" s="35">
        <v>23.0698332</v>
      </c>
    </row>
    <row r="303">
      <c r="A303" s="31" t="s">
        <v>12</v>
      </c>
      <c r="B303" s="31" t="s">
        <v>401</v>
      </c>
      <c r="C303" s="31" t="s">
        <v>1125</v>
      </c>
      <c r="D303" s="31" t="s">
        <v>4</v>
      </c>
      <c r="E303" s="31" t="s">
        <v>6</v>
      </c>
      <c r="F303" s="35">
        <v>24.4865092</v>
      </c>
    </row>
    <row r="304">
      <c r="A304" s="31" t="s">
        <v>12</v>
      </c>
      <c r="B304" s="31" t="s">
        <v>401</v>
      </c>
      <c r="C304" s="31" t="s">
        <v>1126</v>
      </c>
      <c r="D304" s="31" t="s">
        <v>4</v>
      </c>
      <c r="E304" s="31" t="s">
        <v>6</v>
      </c>
      <c r="F304" s="35">
        <v>23.71235</v>
      </c>
    </row>
    <row r="305">
      <c r="A305" s="31" t="s">
        <v>12</v>
      </c>
      <c r="B305" s="31" t="s">
        <v>401</v>
      </c>
      <c r="C305" s="31" t="s">
        <v>1127</v>
      </c>
      <c r="D305" s="31" t="s">
        <v>4</v>
      </c>
      <c r="E305" s="31" t="s">
        <v>6</v>
      </c>
      <c r="F305" s="35">
        <v>23.1595964</v>
      </c>
    </row>
    <row r="306">
      <c r="A306" s="31" t="s">
        <v>12</v>
      </c>
      <c r="B306" s="31" t="s">
        <v>401</v>
      </c>
      <c r="C306" s="31" t="s">
        <v>1128</v>
      </c>
      <c r="D306" s="31" t="s">
        <v>4</v>
      </c>
      <c r="E306" s="31" t="s">
        <v>6</v>
      </c>
      <c r="F306" s="35">
        <v>23.5232267</v>
      </c>
    </row>
    <row r="307">
      <c r="A307" s="31" t="s">
        <v>12</v>
      </c>
      <c r="B307" s="31" t="s">
        <v>401</v>
      </c>
      <c r="C307" s="31" t="s">
        <v>1129</v>
      </c>
      <c r="D307" s="31" t="s">
        <v>4</v>
      </c>
      <c r="E307" s="31" t="s">
        <v>6</v>
      </c>
      <c r="F307" s="35">
        <v>22.9040248</v>
      </c>
    </row>
    <row r="308">
      <c r="A308" s="31" t="s">
        <v>12</v>
      </c>
      <c r="B308" s="31" t="s">
        <v>401</v>
      </c>
      <c r="C308" s="31" t="s">
        <v>1130</v>
      </c>
      <c r="D308" s="31" t="s">
        <v>4</v>
      </c>
      <c r="E308" s="31" t="s">
        <v>6</v>
      </c>
      <c r="F308" s="35">
        <v>20.7111471</v>
      </c>
    </row>
    <row r="309">
      <c r="A309" s="31" t="s">
        <v>12</v>
      </c>
      <c r="B309" s="31" t="s">
        <v>401</v>
      </c>
      <c r="C309" s="31" t="s">
        <v>1131</v>
      </c>
      <c r="D309" s="31" t="s">
        <v>4</v>
      </c>
      <c r="E309" s="31" t="s">
        <v>6</v>
      </c>
      <c r="F309" s="35">
        <v>19.6617203</v>
      </c>
    </row>
    <row r="310">
      <c r="A310" s="31" t="s">
        <v>12</v>
      </c>
      <c r="B310" s="31" t="s">
        <v>401</v>
      </c>
      <c r="C310" s="31" t="s">
        <v>1132</v>
      </c>
      <c r="D310" s="31" t="s">
        <v>4</v>
      </c>
      <c r="E310" s="31" t="s">
        <v>6</v>
      </c>
      <c r="F310" s="35">
        <v>18.3993693</v>
      </c>
    </row>
    <row r="311">
      <c r="A311" s="31" t="s">
        <v>12</v>
      </c>
      <c r="B311" s="31" t="s">
        <v>401</v>
      </c>
      <c r="C311" s="31" t="s">
        <v>409</v>
      </c>
      <c r="D311" s="31" t="s">
        <v>4</v>
      </c>
      <c r="E311" s="31" t="s">
        <v>6</v>
      </c>
      <c r="F311" s="35">
        <v>18.361591</v>
      </c>
    </row>
    <row r="312">
      <c r="A312" s="31" t="s">
        <v>12</v>
      </c>
      <c r="B312" s="31" t="s">
        <v>401</v>
      </c>
      <c r="C312" s="31" t="s">
        <v>411</v>
      </c>
      <c r="D312" s="31" t="s">
        <v>4</v>
      </c>
      <c r="E312" s="31" t="s">
        <v>6</v>
      </c>
      <c r="F312" s="35">
        <v>18.2451625</v>
      </c>
    </row>
    <row r="313">
      <c r="A313" s="31" t="s">
        <v>12</v>
      </c>
      <c r="B313" s="31" t="s">
        <v>401</v>
      </c>
      <c r="C313" s="31" t="s">
        <v>413</v>
      </c>
      <c r="D313" s="31" t="s">
        <v>4</v>
      </c>
      <c r="E313" s="31" t="s">
        <v>6</v>
      </c>
      <c r="F313" s="35">
        <v>17.5627428</v>
      </c>
    </row>
    <row r="314">
      <c r="A314" s="31" t="s">
        <v>12</v>
      </c>
      <c r="B314" s="31" t="s">
        <v>401</v>
      </c>
      <c r="C314" s="31" t="s">
        <v>415</v>
      </c>
      <c r="D314" s="31" t="s">
        <v>4</v>
      </c>
      <c r="E314" s="31" t="s">
        <v>6</v>
      </c>
      <c r="F314" s="35">
        <v>17.1850024</v>
      </c>
    </row>
    <row r="315">
      <c r="A315" s="31" t="s">
        <v>12</v>
      </c>
      <c r="B315" s="31" t="s">
        <v>401</v>
      </c>
      <c r="C315" s="31" t="s">
        <v>417</v>
      </c>
      <c r="D315" s="31" t="s">
        <v>4</v>
      </c>
      <c r="E315" s="31" t="s">
        <v>6</v>
      </c>
      <c r="F315" s="35">
        <v>16.0672426</v>
      </c>
    </row>
    <row r="316">
      <c r="A316" s="31" t="s">
        <v>12</v>
      </c>
      <c r="B316" s="31" t="s">
        <v>401</v>
      </c>
      <c r="C316" s="31" t="s">
        <v>419</v>
      </c>
      <c r="D316" s="31" t="s">
        <v>4</v>
      </c>
      <c r="E316" s="31" t="s">
        <v>6</v>
      </c>
      <c r="F316" s="35">
        <v>15.0514991</v>
      </c>
    </row>
    <row r="317">
      <c r="A317" s="31" t="s">
        <v>12</v>
      </c>
      <c r="B317" s="31" t="s">
        <v>401</v>
      </c>
      <c r="C317" s="31" t="s">
        <v>421</v>
      </c>
      <c r="D317" s="31" t="s">
        <v>4</v>
      </c>
      <c r="E317" s="31" t="s">
        <v>6</v>
      </c>
      <c r="F317" s="35">
        <v>15.1545133</v>
      </c>
    </row>
    <row r="318">
      <c r="A318" s="31" t="s">
        <v>12</v>
      </c>
      <c r="B318" s="31" t="s">
        <v>401</v>
      </c>
      <c r="C318" s="31" t="s">
        <v>423</v>
      </c>
      <c r="D318" s="31" t="s">
        <v>4</v>
      </c>
      <c r="E318" s="31" t="s">
        <v>6</v>
      </c>
      <c r="F318" s="35">
        <v>14.8140446</v>
      </c>
    </row>
    <row r="319">
      <c r="A319" s="31" t="s">
        <v>12</v>
      </c>
      <c r="B319" s="31" t="s">
        <v>401</v>
      </c>
      <c r="C319" s="31" t="s">
        <v>425</v>
      </c>
      <c r="D319" s="31" t="s">
        <v>4</v>
      </c>
      <c r="E319" s="31" t="s">
        <v>6</v>
      </c>
      <c r="F319" s="35">
        <v>14.3405854</v>
      </c>
    </row>
    <row r="320">
      <c r="A320" s="31" t="s">
        <v>12</v>
      </c>
      <c r="B320" s="31" t="s">
        <v>401</v>
      </c>
      <c r="C320" s="31" t="s">
        <v>427</v>
      </c>
      <c r="D320" s="31" t="s">
        <v>4</v>
      </c>
      <c r="E320" s="31" t="s">
        <v>6</v>
      </c>
      <c r="F320" s="35">
        <v>13.9893462</v>
      </c>
    </row>
    <row r="321">
      <c r="A321" s="31" t="s">
        <v>12</v>
      </c>
      <c r="B321" s="31" t="s">
        <v>401</v>
      </c>
      <c r="C321" s="31" t="s">
        <v>429</v>
      </c>
      <c r="D321" s="31" t="s">
        <v>4</v>
      </c>
      <c r="E321" s="31" t="s">
        <v>6</v>
      </c>
      <c r="F321" s="35">
        <v>13.6669762</v>
      </c>
    </row>
    <row r="322">
      <c r="A322" s="31" t="s">
        <v>12</v>
      </c>
      <c r="B322" s="31" t="s">
        <v>401</v>
      </c>
      <c r="C322" s="31" t="s">
        <v>323</v>
      </c>
      <c r="D322" s="31" t="s">
        <v>4</v>
      </c>
      <c r="E322" s="31" t="s">
        <v>6</v>
      </c>
      <c r="F322" s="35">
        <v>13.2903109</v>
      </c>
    </row>
    <row r="323">
      <c r="A323" s="31" t="s">
        <v>12</v>
      </c>
      <c r="B323" s="31" t="s">
        <v>401</v>
      </c>
      <c r="C323" s="31" t="s">
        <v>432</v>
      </c>
      <c r="D323" s="31" t="s">
        <v>4</v>
      </c>
      <c r="E323" s="31" t="s">
        <v>6</v>
      </c>
      <c r="F323" s="35">
        <v>12.0286212</v>
      </c>
    </row>
    <row r="324">
      <c r="A324" s="31" t="s">
        <v>12</v>
      </c>
      <c r="B324" s="31" t="s">
        <v>401</v>
      </c>
      <c r="C324" s="31" t="s">
        <v>434</v>
      </c>
      <c r="D324" s="31" t="s">
        <v>4</v>
      </c>
      <c r="E324" s="31" t="s">
        <v>6</v>
      </c>
      <c r="F324" s="35">
        <v>12.6869926</v>
      </c>
    </row>
    <row r="325">
      <c r="A325" s="31" t="s">
        <v>12</v>
      </c>
      <c r="B325" s="31" t="s">
        <v>401</v>
      </c>
      <c r="C325" s="31" t="s">
        <v>436</v>
      </c>
      <c r="D325" s="31" t="s">
        <v>4</v>
      </c>
      <c r="E325" s="31" t="s">
        <v>6</v>
      </c>
      <c r="F325" s="35">
        <v>11.9474814</v>
      </c>
    </row>
    <row r="326">
      <c r="A326" s="31" t="s">
        <v>12</v>
      </c>
      <c r="B326" s="31" t="s">
        <v>401</v>
      </c>
      <c r="C326" s="31" t="s">
        <v>438</v>
      </c>
      <c r="D326" s="31" t="s">
        <v>4</v>
      </c>
      <c r="E326" s="31" t="s">
        <v>6</v>
      </c>
      <c r="F326" s="35">
        <v>12.0990974</v>
      </c>
    </row>
    <row r="327">
      <c r="A327" s="31" t="s">
        <v>12</v>
      </c>
      <c r="B327" s="31" t="s">
        <v>401</v>
      </c>
      <c r="C327" s="31" t="s">
        <v>440</v>
      </c>
      <c r="D327" s="31" t="s">
        <v>4</v>
      </c>
      <c r="E327" s="31" t="s">
        <v>6</v>
      </c>
      <c r="F327" s="35">
        <v>11.1047707</v>
      </c>
    </row>
    <row r="328">
      <c r="A328" s="31" t="s">
        <v>12</v>
      </c>
      <c r="B328" s="31" t="s">
        <v>401</v>
      </c>
      <c r="C328" s="31" t="s">
        <v>442</v>
      </c>
      <c r="D328" s="31" t="s">
        <v>4</v>
      </c>
      <c r="E328" s="31" t="s">
        <v>6</v>
      </c>
      <c r="F328" s="35">
        <v>11.1034852</v>
      </c>
    </row>
    <row r="329">
      <c r="A329" s="31" t="s">
        <v>12</v>
      </c>
      <c r="B329" s="31" t="s">
        <v>401</v>
      </c>
      <c r="C329" s="31" t="s">
        <v>444</v>
      </c>
      <c r="D329" s="31" t="s">
        <v>4</v>
      </c>
      <c r="E329" s="31" t="s">
        <v>6</v>
      </c>
      <c r="F329" s="35">
        <v>10.7674618</v>
      </c>
    </row>
    <row r="330">
      <c r="A330" s="31" t="s">
        <v>12</v>
      </c>
      <c r="B330" s="31" t="s">
        <v>401</v>
      </c>
      <c r="C330" s="31" t="s">
        <v>446</v>
      </c>
      <c r="D330" s="31" t="s">
        <v>4</v>
      </c>
      <c r="E330" s="31" t="s">
        <v>6</v>
      </c>
      <c r="F330" s="35">
        <v>9.25723159</v>
      </c>
    </row>
    <row r="331">
      <c r="A331" s="31" t="s">
        <v>12</v>
      </c>
      <c r="B331" s="31" t="s">
        <v>401</v>
      </c>
      <c r="C331" s="31" t="s">
        <v>448</v>
      </c>
      <c r="D331" s="31" t="s">
        <v>4</v>
      </c>
      <c r="E331" s="31" t="s">
        <v>6</v>
      </c>
      <c r="F331" s="35">
        <v>10.3296369</v>
      </c>
    </row>
    <row r="332">
      <c r="A332" s="31" t="s">
        <v>13</v>
      </c>
      <c r="B332" s="31" t="s">
        <v>403</v>
      </c>
      <c r="C332" s="31" t="s">
        <v>1121</v>
      </c>
      <c r="D332" s="31" t="s">
        <v>4</v>
      </c>
      <c r="E332" s="31" t="s">
        <v>6</v>
      </c>
      <c r="F332" s="35">
        <v>7.54241174</v>
      </c>
    </row>
    <row r="333">
      <c r="A333" s="31" t="s">
        <v>13</v>
      </c>
      <c r="B333" s="31" t="s">
        <v>403</v>
      </c>
      <c r="C333" s="31" t="s">
        <v>1122</v>
      </c>
      <c r="D333" s="31" t="s">
        <v>4</v>
      </c>
      <c r="E333" s="31" t="s">
        <v>6</v>
      </c>
      <c r="F333" s="35">
        <v>5.96832025</v>
      </c>
    </row>
    <row r="334">
      <c r="A334" s="31" t="s">
        <v>13</v>
      </c>
      <c r="B334" s="31" t="s">
        <v>403</v>
      </c>
      <c r="C334" s="31" t="s">
        <v>1123</v>
      </c>
      <c r="D334" s="31" t="s">
        <v>4</v>
      </c>
      <c r="E334" s="31" t="s">
        <v>6</v>
      </c>
      <c r="F334" s="35">
        <v>5.7963767</v>
      </c>
    </row>
    <row r="335">
      <c r="A335" s="31" t="s">
        <v>13</v>
      </c>
      <c r="B335" s="31" t="s">
        <v>403</v>
      </c>
      <c r="C335" s="31" t="s">
        <v>1124</v>
      </c>
      <c r="D335" s="31" t="s">
        <v>4</v>
      </c>
      <c r="E335" s="31" t="s">
        <v>6</v>
      </c>
      <c r="F335" s="35">
        <v>5.58941921</v>
      </c>
    </row>
    <row r="336">
      <c r="A336" s="31" t="s">
        <v>13</v>
      </c>
      <c r="B336" s="31" t="s">
        <v>403</v>
      </c>
      <c r="C336" s="31" t="s">
        <v>1125</v>
      </c>
      <c r="D336" s="31" t="s">
        <v>4</v>
      </c>
      <c r="E336" s="31" t="s">
        <v>6</v>
      </c>
      <c r="F336" s="35">
        <v>5.46409643</v>
      </c>
    </row>
    <row r="337">
      <c r="A337" s="31" t="s">
        <v>13</v>
      </c>
      <c r="B337" s="31" t="s">
        <v>403</v>
      </c>
      <c r="C337" s="31" t="s">
        <v>1126</v>
      </c>
      <c r="D337" s="31" t="s">
        <v>4</v>
      </c>
      <c r="E337" s="31" t="s">
        <v>6</v>
      </c>
      <c r="F337" s="35">
        <v>4.7123314</v>
      </c>
    </row>
    <row r="338">
      <c r="A338" s="31" t="s">
        <v>13</v>
      </c>
      <c r="B338" s="31" t="s">
        <v>403</v>
      </c>
      <c r="C338" s="31" t="s">
        <v>1127</v>
      </c>
      <c r="D338" s="31" t="s">
        <v>4</v>
      </c>
      <c r="E338" s="31" t="s">
        <v>6</v>
      </c>
      <c r="F338" s="35">
        <v>5.78606399</v>
      </c>
    </row>
    <row r="339">
      <c r="A339" s="31" t="s">
        <v>13</v>
      </c>
      <c r="B339" s="31" t="s">
        <v>403</v>
      </c>
      <c r="C339" s="31" t="s">
        <v>1128</v>
      </c>
      <c r="D339" s="31" t="s">
        <v>4</v>
      </c>
      <c r="E339" s="31" t="s">
        <v>6</v>
      </c>
      <c r="F339" s="35">
        <v>5.74011988</v>
      </c>
    </row>
    <row r="340">
      <c r="A340" s="31" t="s">
        <v>13</v>
      </c>
      <c r="B340" s="31" t="s">
        <v>403</v>
      </c>
      <c r="C340" s="31" t="s">
        <v>1129</v>
      </c>
      <c r="D340" s="31" t="s">
        <v>4</v>
      </c>
      <c r="E340" s="31" t="s">
        <v>6</v>
      </c>
      <c r="F340" s="35">
        <v>4.07104888</v>
      </c>
    </row>
    <row r="341">
      <c r="A341" s="31" t="s">
        <v>13</v>
      </c>
      <c r="B341" s="31" t="s">
        <v>403</v>
      </c>
      <c r="C341" s="31" t="s">
        <v>1130</v>
      </c>
      <c r="D341" s="31" t="s">
        <v>4</v>
      </c>
      <c r="E341" s="31" t="s">
        <v>6</v>
      </c>
      <c r="F341" s="35">
        <v>3.91765046</v>
      </c>
    </row>
    <row r="342">
      <c r="A342" s="31" t="s">
        <v>13</v>
      </c>
      <c r="B342" s="31" t="s">
        <v>403</v>
      </c>
      <c r="C342" s="31" t="s">
        <v>1131</v>
      </c>
      <c r="D342" s="31" t="s">
        <v>4</v>
      </c>
      <c r="E342" s="31" t="s">
        <v>6</v>
      </c>
      <c r="F342" s="35">
        <v>3.63395225</v>
      </c>
    </row>
    <row r="343">
      <c r="A343" s="31" t="s">
        <v>13</v>
      </c>
      <c r="B343" s="31" t="s">
        <v>403</v>
      </c>
      <c r="C343" s="31" t="s">
        <v>1132</v>
      </c>
      <c r="D343" s="31" t="s">
        <v>4</v>
      </c>
      <c r="E343" s="31" t="s">
        <v>6</v>
      </c>
      <c r="F343" s="35">
        <v>3.5267714</v>
      </c>
    </row>
    <row r="344">
      <c r="A344" s="31" t="s">
        <v>13</v>
      </c>
      <c r="B344" s="31" t="s">
        <v>403</v>
      </c>
      <c r="C344" s="31" t="s">
        <v>409</v>
      </c>
      <c r="D344" s="31" t="s">
        <v>4</v>
      </c>
      <c r="E344" s="31" t="s">
        <v>6</v>
      </c>
      <c r="F344" s="35">
        <v>9.96820949</v>
      </c>
    </row>
    <row r="345">
      <c r="A345" s="31" t="s">
        <v>13</v>
      </c>
      <c r="B345" s="31" t="s">
        <v>403</v>
      </c>
      <c r="C345" s="31" t="s">
        <v>411</v>
      </c>
      <c r="D345" s="31" t="s">
        <v>4</v>
      </c>
      <c r="E345" s="31" t="s">
        <v>6</v>
      </c>
      <c r="F345" s="35">
        <v>7.3541384</v>
      </c>
    </row>
    <row r="346">
      <c r="A346" s="31" t="s">
        <v>13</v>
      </c>
      <c r="B346" s="31" t="s">
        <v>403</v>
      </c>
      <c r="C346" s="31" t="s">
        <v>413</v>
      </c>
      <c r="D346" s="31" t="s">
        <v>4</v>
      </c>
      <c r="E346" s="31" t="s">
        <v>6</v>
      </c>
      <c r="F346" s="35">
        <v>9.74972085</v>
      </c>
    </row>
    <row r="347">
      <c r="A347" s="31" t="s">
        <v>13</v>
      </c>
      <c r="B347" s="31" t="s">
        <v>403</v>
      </c>
      <c r="C347" s="31" t="s">
        <v>415</v>
      </c>
      <c r="D347" s="31" t="s">
        <v>4</v>
      </c>
      <c r="E347" s="31" t="s">
        <v>6</v>
      </c>
      <c r="F347" s="35">
        <v>11.2023492</v>
      </c>
    </row>
    <row r="348">
      <c r="A348" s="31" t="s">
        <v>13</v>
      </c>
      <c r="B348" s="31" t="s">
        <v>403</v>
      </c>
      <c r="C348" s="31" t="s">
        <v>417</v>
      </c>
      <c r="D348" s="31" t="s">
        <v>4</v>
      </c>
      <c r="E348" s="31" t="s">
        <v>6</v>
      </c>
      <c r="F348" s="35">
        <v>9.01120312</v>
      </c>
    </row>
    <row r="349">
      <c r="A349" s="31" t="s">
        <v>13</v>
      </c>
      <c r="B349" s="31" t="s">
        <v>403</v>
      </c>
      <c r="C349" s="31" t="s">
        <v>419</v>
      </c>
      <c r="D349" s="31" t="s">
        <v>4</v>
      </c>
      <c r="E349" s="31" t="s">
        <v>6</v>
      </c>
      <c r="F349" s="35">
        <v>9.58174086</v>
      </c>
    </row>
    <row r="350">
      <c r="A350" s="31" t="s">
        <v>13</v>
      </c>
      <c r="B350" s="31" t="s">
        <v>403</v>
      </c>
      <c r="C350" s="31" t="s">
        <v>421</v>
      </c>
      <c r="D350" s="31" t="s">
        <v>4</v>
      </c>
      <c r="E350" s="31" t="s">
        <v>6</v>
      </c>
      <c r="F350" s="35">
        <v>9.75400611</v>
      </c>
    </row>
    <row r="351">
      <c r="A351" s="31" t="s">
        <v>13</v>
      </c>
      <c r="B351" s="31" t="s">
        <v>403</v>
      </c>
      <c r="C351" s="31" t="s">
        <v>423</v>
      </c>
      <c r="D351" s="31" t="s">
        <v>4</v>
      </c>
      <c r="E351" s="31" t="s">
        <v>6</v>
      </c>
      <c r="F351" s="35">
        <v>9.85300811</v>
      </c>
    </row>
    <row r="352">
      <c r="A352" s="31" t="s">
        <v>13</v>
      </c>
      <c r="B352" s="31" t="s">
        <v>403</v>
      </c>
      <c r="C352" s="31" t="s">
        <v>425</v>
      </c>
      <c r="D352" s="31" t="s">
        <v>4</v>
      </c>
      <c r="E352" s="31" t="s">
        <v>6</v>
      </c>
      <c r="F352" s="35">
        <v>11.5233428</v>
      </c>
    </row>
    <row r="353">
      <c r="A353" s="31" t="s">
        <v>13</v>
      </c>
      <c r="B353" s="31" t="s">
        <v>403</v>
      </c>
      <c r="C353" s="31" t="s">
        <v>427</v>
      </c>
      <c r="D353" s="31" t="s">
        <v>4</v>
      </c>
      <c r="E353" s="31" t="s">
        <v>6</v>
      </c>
      <c r="F353" s="35">
        <v>14.0975146</v>
      </c>
    </row>
    <row r="354">
      <c r="A354" s="31" t="s">
        <v>13</v>
      </c>
      <c r="B354" s="31" t="s">
        <v>403</v>
      </c>
      <c r="C354" s="31" t="s">
        <v>429</v>
      </c>
      <c r="D354" s="31" t="s">
        <v>4</v>
      </c>
      <c r="E354" s="31" t="s">
        <v>6</v>
      </c>
      <c r="F354" s="35">
        <v>13.0684932</v>
      </c>
    </row>
    <row r="355">
      <c r="A355" s="31" t="s">
        <v>13</v>
      </c>
      <c r="B355" s="31" t="s">
        <v>403</v>
      </c>
      <c r="C355" s="31" t="s">
        <v>323</v>
      </c>
      <c r="D355" s="31" t="s">
        <v>4</v>
      </c>
      <c r="E355" s="31" t="s">
        <v>6</v>
      </c>
      <c r="F355" s="35">
        <v>13.4054173</v>
      </c>
    </row>
    <row r="356">
      <c r="A356" s="31" t="s">
        <v>13</v>
      </c>
      <c r="B356" s="31" t="s">
        <v>403</v>
      </c>
      <c r="C356" s="31" t="s">
        <v>432</v>
      </c>
      <c r="D356" s="31" t="s">
        <v>4</v>
      </c>
      <c r="E356" s="31" t="s">
        <v>6</v>
      </c>
      <c r="F356" s="35">
        <v>13.4633498</v>
      </c>
    </row>
    <row r="357">
      <c r="A357" s="31" t="s">
        <v>13</v>
      </c>
      <c r="B357" s="31" t="s">
        <v>403</v>
      </c>
      <c r="C357" s="31" t="s">
        <v>434</v>
      </c>
      <c r="D357" s="31" t="s">
        <v>4</v>
      </c>
      <c r="E357" s="31" t="s">
        <v>6</v>
      </c>
      <c r="F357" s="35">
        <v>13.8250132</v>
      </c>
    </row>
    <row r="358">
      <c r="A358" s="31" t="s">
        <v>13</v>
      </c>
      <c r="B358" s="31" t="s">
        <v>403</v>
      </c>
      <c r="C358" s="31" t="s">
        <v>436</v>
      </c>
      <c r="D358" s="31" t="s">
        <v>4</v>
      </c>
      <c r="E358" s="31" t="s">
        <v>6</v>
      </c>
      <c r="F358" s="35">
        <v>12.8622829</v>
      </c>
    </row>
    <row r="359">
      <c r="A359" s="31" t="s">
        <v>13</v>
      </c>
      <c r="B359" s="31" t="s">
        <v>403</v>
      </c>
      <c r="C359" s="31" t="s">
        <v>438</v>
      </c>
      <c r="D359" s="31" t="s">
        <v>4</v>
      </c>
      <c r="E359" s="31" t="s">
        <v>6</v>
      </c>
      <c r="F359" s="35">
        <v>13.030734</v>
      </c>
    </row>
    <row r="360">
      <c r="A360" s="31" t="s">
        <v>13</v>
      </c>
      <c r="B360" s="31" t="s">
        <v>403</v>
      </c>
      <c r="C360" s="31" t="s">
        <v>440</v>
      </c>
      <c r="D360" s="31" t="s">
        <v>4</v>
      </c>
      <c r="E360" s="31" t="s">
        <v>6</v>
      </c>
      <c r="F360" s="35">
        <v>9.9710042</v>
      </c>
    </row>
    <row r="361">
      <c r="A361" s="31" t="s">
        <v>13</v>
      </c>
      <c r="B361" s="31" t="s">
        <v>403</v>
      </c>
      <c r="C361" s="31" t="s">
        <v>442</v>
      </c>
      <c r="D361" s="31" t="s">
        <v>4</v>
      </c>
      <c r="E361" s="31" t="s">
        <v>6</v>
      </c>
      <c r="F361" s="35">
        <v>11.3287135</v>
      </c>
    </row>
    <row r="362">
      <c r="A362" s="31" t="s">
        <v>13</v>
      </c>
      <c r="B362" s="31" t="s">
        <v>403</v>
      </c>
      <c r="C362" s="31" t="s">
        <v>444</v>
      </c>
      <c r="D362" s="31" t="s">
        <v>4</v>
      </c>
      <c r="E362" s="31" t="s">
        <v>6</v>
      </c>
      <c r="F362" s="35">
        <v>8.81725087</v>
      </c>
    </row>
    <row r="363">
      <c r="A363" s="31" t="s">
        <v>13</v>
      </c>
      <c r="B363" s="31" t="s">
        <v>403</v>
      </c>
      <c r="C363" s="31" t="s">
        <v>446</v>
      </c>
      <c r="D363" s="31" t="s">
        <v>4</v>
      </c>
      <c r="E363" s="31" t="s">
        <v>6</v>
      </c>
      <c r="F363" s="35">
        <v>11.8484926</v>
      </c>
    </row>
    <row r="364">
      <c r="A364" s="31" t="s">
        <v>13</v>
      </c>
      <c r="B364" s="31" t="s">
        <v>403</v>
      </c>
      <c r="C364" s="31" t="s">
        <v>448</v>
      </c>
      <c r="D364" s="31" t="s">
        <v>4</v>
      </c>
      <c r="E364" s="31" t="s">
        <v>6</v>
      </c>
      <c r="F364" s="35">
        <v>11.7344584</v>
      </c>
    </row>
    <row r="365">
      <c r="A365" s="31" t="s">
        <v>14</v>
      </c>
      <c r="B365" s="31" t="s">
        <v>395</v>
      </c>
      <c r="C365" s="31" t="s">
        <v>1121</v>
      </c>
      <c r="D365" s="31" t="s">
        <v>4</v>
      </c>
      <c r="E365" s="31" t="s">
        <v>6</v>
      </c>
      <c r="F365" s="35">
        <v>38.6408071</v>
      </c>
    </row>
    <row r="366">
      <c r="A366" s="31" t="s">
        <v>14</v>
      </c>
      <c r="B366" s="31" t="s">
        <v>395</v>
      </c>
      <c r="C366" s="31" t="s">
        <v>1122</v>
      </c>
      <c r="D366" s="31" t="s">
        <v>4</v>
      </c>
      <c r="E366" s="31" t="s">
        <v>6</v>
      </c>
      <c r="F366" s="35">
        <v>34.0608389</v>
      </c>
    </row>
    <row r="367">
      <c r="A367" s="31" t="s">
        <v>14</v>
      </c>
      <c r="B367" s="31" t="s">
        <v>395</v>
      </c>
      <c r="C367" s="31" t="s">
        <v>1123</v>
      </c>
      <c r="D367" s="31" t="s">
        <v>4</v>
      </c>
      <c r="E367" s="31" t="s">
        <v>6</v>
      </c>
      <c r="F367" s="35">
        <v>28.9401162</v>
      </c>
    </row>
    <row r="368">
      <c r="A368" s="31" t="s">
        <v>14</v>
      </c>
      <c r="B368" s="31" t="s">
        <v>395</v>
      </c>
      <c r="C368" s="31" t="s">
        <v>1124</v>
      </c>
      <c r="D368" s="31" t="s">
        <v>4</v>
      </c>
      <c r="E368" s="31" t="s">
        <v>6</v>
      </c>
      <c r="F368" s="35">
        <v>28.4867611</v>
      </c>
    </row>
    <row r="369">
      <c r="A369" s="31" t="s">
        <v>14</v>
      </c>
      <c r="B369" s="31" t="s">
        <v>395</v>
      </c>
      <c r="C369" s="31" t="s">
        <v>1125</v>
      </c>
      <c r="D369" s="31" t="s">
        <v>4</v>
      </c>
      <c r="E369" s="31" t="s">
        <v>6</v>
      </c>
      <c r="F369" s="35">
        <v>26.9788079</v>
      </c>
    </row>
    <row r="370">
      <c r="A370" s="31" t="s">
        <v>14</v>
      </c>
      <c r="B370" s="31" t="s">
        <v>395</v>
      </c>
      <c r="C370" s="31" t="s">
        <v>1126</v>
      </c>
      <c r="D370" s="31" t="s">
        <v>4</v>
      </c>
      <c r="E370" s="31" t="s">
        <v>6</v>
      </c>
      <c r="F370" s="35">
        <v>27.163648</v>
      </c>
    </row>
    <row r="371">
      <c r="A371" s="31" t="s">
        <v>14</v>
      </c>
      <c r="B371" s="31" t="s">
        <v>395</v>
      </c>
      <c r="C371" s="31" t="s">
        <v>1127</v>
      </c>
      <c r="D371" s="31" t="s">
        <v>4</v>
      </c>
      <c r="E371" s="31" t="s">
        <v>6</v>
      </c>
      <c r="F371" s="35">
        <v>24.5859479</v>
      </c>
    </row>
    <row r="372">
      <c r="A372" s="31" t="s">
        <v>14</v>
      </c>
      <c r="B372" s="31" t="s">
        <v>395</v>
      </c>
      <c r="C372" s="31" t="s">
        <v>1128</v>
      </c>
      <c r="D372" s="31" t="s">
        <v>4</v>
      </c>
      <c r="E372" s="31" t="s">
        <v>6</v>
      </c>
      <c r="F372" s="35">
        <v>24.1168046</v>
      </c>
    </row>
    <row r="373">
      <c r="A373" s="31" t="s">
        <v>14</v>
      </c>
      <c r="B373" s="31" t="s">
        <v>395</v>
      </c>
      <c r="C373" s="31" t="s">
        <v>1129</v>
      </c>
      <c r="D373" s="31" t="s">
        <v>4</v>
      </c>
      <c r="E373" s="31" t="s">
        <v>6</v>
      </c>
      <c r="F373" s="35">
        <v>22.4526142</v>
      </c>
    </row>
    <row r="374">
      <c r="A374" s="31" t="s">
        <v>14</v>
      </c>
      <c r="B374" s="31" t="s">
        <v>395</v>
      </c>
      <c r="C374" s="31" t="s">
        <v>1130</v>
      </c>
      <c r="D374" s="31" t="s">
        <v>4</v>
      </c>
      <c r="E374" s="31" t="s">
        <v>6</v>
      </c>
      <c r="F374" s="35">
        <v>20.3860454</v>
      </c>
    </row>
    <row r="375">
      <c r="A375" s="31" t="s">
        <v>14</v>
      </c>
      <c r="B375" s="31" t="s">
        <v>395</v>
      </c>
      <c r="C375" s="31" t="s">
        <v>1131</v>
      </c>
      <c r="D375" s="31" t="s">
        <v>4</v>
      </c>
      <c r="E375" s="31" t="s">
        <v>6</v>
      </c>
      <c r="F375" s="35">
        <v>19.4654317</v>
      </c>
    </row>
    <row r="376">
      <c r="A376" s="31" t="s">
        <v>14</v>
      </c>
      <c r="B376" s="31" t="s">
        <v>395</v>
      </c>
      <c r="C376" s="31" t="s">
        <v>1132</v>
      </c>
      <c r="D376" s="31" t="s">
        <v>4</v>
      </c>
      <c r="E376" s="31" t="s">
        <v>6</v>
      </c>
      <c r="F376" s="35">
        <v>16.324772</v>
      </c>
    </row>
    <row r="377">
      <c r="A377" s="31" t="s">
        <v>14</v>
      </c>
      <c r="B377" s="31" t="s">
        <v>395</v>
      </c>
      <c r="C377" s="31" t="s">
        <v>409</v>
      </c>
      <c r="D377" s="31" t="s">
        <v>4</v>
      </c>
      <c r="E377" s="31" t="s">
        <v>6</v>
      </c>
      <c r="F377" s="35">
        <v>17.9493224</v>
      </c>
    </row>
    <row r="378">
      <c r="A378" s="31" t="s">
        <v>14</v>
      </c>
      <c r="B378" s="31" t="s">
        <v>395</v>
      </c>
      <c r="C378" s="31" t="s">
        <v>411</v>
      </c>
      <c r="D378" s="31" t="s">
        <v>4</v>
      </c>
      <c r="E378" s="31" t="s">
        <v>6</v>
      </c>
      <c r="F378" s="35">
        <v>16.5102971</v>
      </c>
    </row>
    <row r="379">
      <c r="A379" s="31" t="s">
        <v>14</v>
      </c>
      <c r="B379" s="31" t="s">
        <v>395</v>
      </c>
      <c r="C379" s="31" t="s">
        <v>413</v>
      </c>
      <c r="D379" s="31" t="s">
        <v>4</v>
      </c>
      <c r="E379" s="31" t="s">
        <v>6</v>
      </c>
      <c r="F379" s="35">
        <v>15.9753101</v>
      </c>
    </row>
    <row r="380">
      <c r="A380" s="31" t="s">
        <v>14</v>
      </c>
      <c r="B380" s="31" t="s">
        <v>395</v>
      </c>
      <c r="C380" s="31" t="s">
        <v>415</v>
      </c>
      <c r="D380" s="31" t="s">
        <v>4</v>
      </c>
      <c r="E380" s="31" t="s">
        <v>6</v>
      </c>
      <c r="F380" s="35">
        <v>15.596663</v>
      </c>
    </row>
    <row r="381">
      <c r="A381" s="31" t="s">
        <v>14</v>
      </c>
      <c r="B381" s="31" t="s">
        <v>395</v>
      </c>
      <c r="C381" s="31" t="s">
        <v>417</v>
      </c>
      <c r="D381" s="31" t="s">
        <v>4</v>
      </c>
      <c r="E381" s="31" t="s">
        <v>6</v>
      </c>
      <c r="F381" s="35">
        <v>14.7450871</v>
      </c>
    </row>
    <row r="382">
      <c r="A382" s="31" t="s">
        <v>14</v>
      </c>
      <c r="B382" s="31" t="s">
        <v>395</v>
      </c>
      <c r="C382" s="31" t="s">
        <v>419</v>
      </c>
      <c r="D382" s="31" t="s">
        <v>4</v>
      </c>
      <c r="E382" s="31" t="s">
        <v>6</v>
      </c>
      <c r="F382" s="35">
        <v>14.3128781</v>
      </c>
    </row>
    <row r="383">
      <c r="A383" s="31" t="s">
        <v>14</v>
      </c>
      <c r="B383" s="31" t="s">
        <v>395</v>
      </c>
      <c r="C383" s="31" t="s">
        <v>421</v>
      </c>
      <c r="D383" s="31" t="s">
        <v>4</v>
      </c>
      <c r="E383" s="31" t="s">
        <v>6</v>
      </c>
      <c r="F383" s="35">
        <v>13.5579012</v>
      </c>
    </row>
    <row r="384">
      <c r="A384" s="31" t="s">
        <v>14</v>
      </c>
      <c r="B384" s="31" t="s">
        <v>395</v>
      </c>
      <c r="C384" s="31" t="s">
        <v>423</v>
      </c>
      <c r="D384" s="31" t="s">
        <v>4</v>
      </c>
      <c r="E384" s="31" t="s">
        <v>6</v>
      </c>
      <c r="F384" s="35">
        <v>11.9991193</v>
      </c>
    </row>
    <row r="385">
      <c r="A385" s="31" t="s">
        <v>14</v>
      </c>
      <c r="B385" s="31" t="s">
        <v>395</v>
      </c>
      <c r="C385" s="31" t="s">
        <v>425</v>
      </c>
      <c r="D385" s="31" t="s">
        <v>4</v>
      </c>
      <c r="E385" s="31" t="s">
        <v>6</v>
      </c>
      <c r="F385" s="35">
        <v>12.835846</v>
      </c>
    </row>
    <row r="386">
      <c r="A386" s="31" t="s">
        <v>14</v>
      </c>
      <c r="B386" s="31" t="s">
        <v>395</v>
      </c>
      <c r="C386" s="31" t="s">
        <v>427</v>
      </c>
      <c r="D386" s="31" t="s">
        <v>4</v>
      </c>
      <c r="E386" s="31" t="s">
        <v>6</v>
      </c>
      <c r="F386" s="35">
        <v>11.8563056</v>
      </c>
    </row>
    <row r="387">
      <c r="A387" s="31" t="s">
        <v>14</v>
      </c>
      <c r="B387" s="31" t="s">
        <v>395</v>
      </c>
      <c r="C387" s="31" t="s">
        <v>429</v>
      </c>
      <c r="D387" s="31" t="s">
        <v>4</v>
      </c>
      <c r="E387" s="31" t="s">
        <v>6</v>
      </c>
      <c r="F387" s="35">
        <v>11.8357323</v>
      </c>
    </row>
    <row r="388">
      <c r="A388" s="31" t="s">
        <v>14</v>
      </c>
      <c r="B388" s="31" t="s">
        <v>395</v>
      </c>
      <c r="C388" s="31" t="s">
        <v>323</v>
      </c>
      <c r="D388" s="31" t="s">
        <v>4</v>
      </c>
      <c r="E388" s="31" t="s">
        <v>6</v>
      </c>
      <c r="F388" s="35">
        <v>11.3795925</v>
      </c>
    </row>
    <row r="389">
      <c r="A389" s="31" t="s">
        <v>14</v>
      </c>
      <c r="B389" s="31" t="s">
        <v>395</v>
      </c>
      <c r="C389" s="31" t="s">
        <v>432</v>
      </c>
      <c r="D389" s="31" t="s">
        <v>4</v>
      </c>
      <c r="E389" s="31" t="s">
        <v>6</v>
      </c>
      <c r="F389" s="35">
        <v>11.9047619</v>
      </c>
    </row>
    <row r="390">
      <c r="A390" s="31" t="s">
        <v>14</v>
      </c>
      <c r="B390" s="31" t="s">
        <v>395</v>
      </c>
      <c r="C390" s="31" t="s">
        <v>434</v>
      </c>
      <c r="D390" s="31" t="s">
        <v>4</v>
      </c>
      <c r="E390" s="31" t="s">
        <v>6</v>
      </c>
      <c r="F390" s="35">
        <v>10.9062604</v>
      </c>
    </row>
    <row r="391">
      <c r="A391" s="31" t="s">
        <v>14</v>
      </c>
      <c r="B391" s="31" t="s">
        <v>395</v>
      </c>
      <c r="C391" s="31" t="s">
        <v>436</v>
      </c>
      <c r="D391" s="31" t="s">
        <v>4</v>
      </c>
      <c r="E391" s="31" t="s">
        <v>6</v>
      </c>
      <c r="F391" s="35">
        <v>10.7852513</v>
      </c>
    </row>
    <row r="392">
      <c r="A392" s="31" t="s">
        <v>14</v>
      </c>
      <c r="B392" s="31" t="s">
        <v>395</v>
      </c>
      <c r="C392" s="31" t="s">
        <v>438</v>
      </c>
      <c r="D392" s="31" t="s">
        <v>4</v>
      </c>
      <c r="E392" s="31" t="s">
        <v>6</v>
      </c>
      <c r="F392" s="35">
        <v>11.2276119</v>
      </c>
    </row>
    <row r="393">
      <c r="A393" s="31" t="s">
        <v>14</v>
      </c>
      <c r="B393" s="31" t="s">
        <v>395</v>
      </c>
      <c r="C393" s="31" t="s">
        <v>440</v>
      </c>
      <c r="D393" s="31" t="s">
        <v>4</v>
      </c>
      <c r="E393" s="31" t="s">
        <v>6</v>
      </c>
      <c r="F393" s="35">
        <v>10.9302804</v>
      </c>
    </row>
    <row r="394">
      <c r="A394" s="31" t="s">
        <v>14</v>
      </c>
      <c r="B394" s="31" t="s">
        <v>395</v>
      </c>
      <c r="C394" s="31" t="s">
        <v>442</v>
      </c>
      <c r="D394" s="31" t="s">
        <v>4</v>
      </c>
      <c r="E394" s="31" t="s">
        <v>6</v>
      </c>
      <c r="F394" s="35">
        <v>10.0508759</v>
      </c>
    </row>
    <row r="395">
      <c r="A395" s="31" t="s">
        <v>14</v>
      </c>
      <c r="B395" s="31" t="s">
        <v>395</v>
      </c>
      <c r="C395" s="31" t="s">
        <v>444</v>
      </c>
      <c r="D395" s="31" t="s">
        <v>4</v>
      </c>
      <c r="E395" s="31" t="s">
        <v>6</v>
      </c>
      <c r="F395" s="35">
        <v>8.74596699</v>
      </c>
    </row>
    <row r="396">
      <c r="A396" s="31" t="s">
        <v>14</v>
      </c>
      <c r="B396" s="31" t="s">
        <v>395</v>
      </c>
      <c r="C396" s="31" t="s">
        <v>446</v>
      </c>
      <c r="D396" s="31" t="s">
        <v>4</v>
      </c>
      <c r="E396" s="31" t="s">
        <v>6</v>
      </c>
      <c r="F396" s="35">
        <v>7.70979539</v>
      </c>
    </row>
    <row r="397">
      <c r="A397" s="31" t="s">
        <v>14</v>
      </c>
      <c r="B397" s="31" t="s">
        <v>395</v>
      </c>
      <c r="C397" s="31" t="s">
        <v>448</v>
      </c>
      <c r="D397" s="31" t="s">
        <v>4</v>
      </c>
      <c r="E397" s="31" t="s">
        <v>6</v>
      </c>
      <c r="F397" s="35">
        <v>8.60979318</v>
      </c>
    </row>
    <row r="398">
      <c r="A398" s="31" t="s">
        <v>15</v>
      </c>
      <c r="B398" s="31" t="s">
        <v>377</v>
      </c>
      <c r="C398" s="31" t="s">
        <v>1121</v>
      </c>
      <c r="D398" s="31" t="s">
        <v>4</v>
      </c>
      <c r="E398" s="31" t="s">
        <v>6</v>
      </c>
      <c r="F398" s="35">
        <v>8.67331997</v>
      </c>
    </row>
    <row r="399">
      <c r="A399" s="31" t="s">
        <v>15</v>
      </c>
      <c r="B399" s="31" t="s">
        <v>377</v>
      </c>
      <c r="C399" s="31" t="s">
        <v>1122</v>
      </c>
      <c r="D399" s="31" t="s">
        <v>4</v>
      </c>
      <c r="E399" s="31" t="s">
        <v>6</v>
      </c>
      <c r="F399" s="35">
        <v>7.14654341</v>
      </c>
    </row>
    <row r="400">
      <c r="A400" s="31" t="s">
        <v>15</v>
      </c>
      <c r="B400" s="31" t="s">
        <v>377</v>
      </c>
      <c r="C400" s="31" t="s">
        <v>1123</v>
      </c>
      <c r="D400" s="31" t="s">
        <v>4</v>
      </c>
      <c r="E400" s="31" t="s">
        <v>6</v>
      </c>
      <c r="F400" s="35">
        <v>5.5146233</v>
      </c>
    </row>
    <row r="401">
      <c r="A401" s="31" t="s">
        <v>15</v>
      </c>
      <c r="B401" s="31" t="s">
        <v>377</v>
      </c>
      <c r="C401" s="31" t="s">
        <v>1124</v>
      </c>
      <c r="D401" s="31" t="s">
        <v>4</v>
      </c>
      <c r="E401" s="31" t="s">
        <v>6</v>
      </c>
      <c r="F401" s="35">
        <v>6.13025087</v>
      </c>
    </row>
    <row r="402">
      <c r="A402" s="31" t="s">
        <v>15</v>
      </c>
      <c r="B402" s="31" t="s">
        <v>377</v>
      </c>
      <c r="C402" s="31" t="s">
        <v>1125</v>
      </c>
      <c r="D402" s="31" t="s">
        <v>4</v>
      </c>
      <c r="E402" s="31" t="s">
        <v>6</v>
      </c>
      <c r="F402" s="35">
        <v>7.597048</v>
      </c>
    </row>
    <row r="403">
      <c r="A403" s="31" t="s">
        <v>15</v>
      </c>
      <c r="B403" s="31" t="s">
        <v>377</v>
      </c>
      <c r="C403" s="31" t="s">
        <v>1126</v>
      </c>
      <c r="D403" s="31" t="s">
        <v>4</v>
      </c>
      <c r="E403" s="31" t="s">
        <v>6</v>
      </c>
      <c r="F403" s="35">
        <v>10.5556133</v>
      </c>
    </row>
    <row r="404">
      <c r="A404" s="31" t="s">
        <v>15</v>
      </c>
      <c r="B404" s="31" t="s">
        <v>377</v>
      </c>
      <c r="C404" s="31" t="s">
        <v>1127</v>
      </c>
      <c r="D404" s="31" t="s">
        <v>4</v>
      </c>
      <c r="E404" s="31" t="s">
        <v>6</v>
      </c>
      <c r="F404" s="35">
        <v>9.50782998</v>
      </c>
    </row>
    <row r="405">
      <c r="A405" s="31" t="s">
        <v>15</v>
      </c>
      <c r="B405" s="31" t="s">
        <v>377</v>
      </c>
      <c r="C405" s="31" t="s">
        <v>1128</v>
      </c>
      <c r="D405" s="31" t="s">
        <v>4</v>
      </c>
      <c r="E405" s="31" t="s">
        <v>6</v>
      </c>
      <c r="F405" s="35">
        <v>9.56702767</v>
      </c>
    </row>
    <row r="406">
      <c r="A406" s="31" t="s">
        <v>15</v>
      </c>
      <c r="B406" s="31" t="s">
        <v>377</v>
      </c>
      <c r="C406" s="31" t="s">
        <v>1129</v>
      </c>
      <c r="D406" s="31" t="s">
        <v>4</v>
      </c>
      <c r="E406" s="31" t="s">
        <v>6</v>
      </c>
      <c r="F406" s="35">
        <v>8.59064471</v>
      </c>
    </row>
    <row r="407">
      <c r="A407" s="31" t="s">
        <v>15</v>
      </c>
      <c r="B407" s="31" t="s">
        <v>377</v>
      </c>
      <c r="C407" s="31" t="s">
        <v>1130</v>
      </c>
      <c r="D407" s="31" t="s">
        <v>4</v>
      </c>
      <c r="E407" s="31" t="s">
        <v>6</v>
      </c>
      <c r="F407" s="35">
        <v>9.32172065</v>
      </c>
    </row>
    <row r="408">
      <c r="A408" s="31" t="s">
        <v>15</v>
      </c>
      <c r="B408" s="31" t="s">
        <v>377</v>
      </c>
      <c r="C408" s="31" t="s">
        <v>1131</v>
      </c>
      <c r="D408" s="31" t="s">
        <v>4</v>
      </c>
      <c r="E408" s="31" t="s">
        <v>6</v>
      </c>
      <c r="F408" s="35">
        <v>7.35867223</v>
      </c>
    </row>
    <row r="409">
      <c r="A409" s="31" t="s">
        <v>15</v>
      </c>
      <c r="B409" s="31" t="s">
        <v>377</v>
      </c>
      <c r="C409" s="31" t="s">
        <v>1132</v>
      </c>
      <c r="D409" s="31" t="s">
        <v>4</v>
      </c>
      <c r="E409" s="31" t="s">
        <v>6</v>
      </c>
      <c r="F409" s="35">
        <v>5.69866036</v>
      </c>
    </row>
    <row r="410">
      <c r="A410" s="31" t="s">
        <v>15</v>
      </c>
      <c r="B410" s="31" t="s">
        <v>377</v>
      </c>
      <c r="C410" s="31" t="s">
        <v>409</v>
      </c>
      <c r="D410" s="31" t="s">
        <v>4</v>
      </c>
      <c r="E410" s="31" t="s">
        <v>6</v>
      </c>
      <c r="F410" s="35">
        <v>6.99479755</v>
      </c>
    </row>
    <row r="411">
      <c r="A411" s="31" t="s">
        <v>15</v>
      </c>
      <c r="B411" s="31" t="s">
        <v>377</v>
      </c>
      <c r="C411" s="31" t="s">
        <v>411</v>
      </c>
      <c r="D411" s="31" t="s">
        <v>4</v>
      </c>
      <c r="E411" s="31" t="s">
        <v>6</v>
      </c>
      <c r="F411" s="35">
        <v>5.05355346</v>
      </c>
    </row>
    <row r="412">
      <c r="A412" s="31" t="s">
        <v>15</v>
      </c>
      <c r="B412" s="31" t="s">
        <v>377</v>
      </c>
      <c r="C412" s="31" t="s">
        <v>413</v>
      </c>
      <c r="D412" s="31" t="s">
        <v>4</v>
      </c>
      <c r="E412" s="31" t="s">
        <v>6</v>
      </c>
      <c r="F412" s="35">
        <v>8.08012794</v>
      </c>
    </row>
    <row r="413">
      <c r="A413" s="31" t="s">
        <v>15</v>
      </c>
      <c r="B413" s="31" t="s">
        <v>377</v>
      </c>
      <c r="C413" s="31" t="s">
        <v>415</v>
      </c>
      <c r="D413" s="31" t="s">
        <v>4</v>
      </c>
      <c r="E413" s="31" t="s">
        <v>6</v>
      </c>
      <c r="F413" s="35">
        <v>8.40561023</v>
      </c>
    </row>
    <row r="414">
      <c r="A414" s="31" t="s">
        <v>15</v>
      </c>
      <c r="B414" s="31" t="s">
        <v>377</v>
      </c>
      <c r="C414" s="31" t="s">
        <v>417</v>
      </c>
      <c r="D414" s="31" t="s">
        <v>4</v>
      </c>
      <c r="E414" s="31" t="s">
        <v>6</v>
      </c>
      <c r="F414" s="35">
        <v>9.37778919</v>
      </c>
    </row>
    <row r="415">
      <c r="A415" s="31" t="s">
        <v>15</v>
      </c>
      <c r="B415" s="31" t="s">
        <v>377</v>
      </c>
      <c r="C415" s="31" t="s">
        <v>419</v>
      </c>
      <c r="D415" s="31" t="s">
        <v>4</v>
      </c>
      <c r="E415" s="31" t="s">
        <v>6</v>
      </c>
      <c r="F415" s="35">
        <v>9.7126521</v>
      </c>
    </row>
    <row r="416">
      <c r="A416" s="31" t="s">
        <v>15</v>
      </c>
      <c r="B416" s="31" t="s">
        <v>377</v>
      </c>
      <c r="C416" s="31" t="s">
        <v>421</v>
      </c>
      <c r="D416" s="31" t="s">
        <v>4</v>
      </c>
      <c r="E416" s="31" t="s">
        <v>6</v>
      </c>
      <c r="F416" s="35">
        <v>8.67372422</v>
      </c>
    </row>
    <row r="417">
      <c r="A417" s="31" t="s">
        <v>15</v>
      </c>
      <c r="B417" s="31" t="s">
        <v>377</v>
      </c>
      <c r="C417" s="31" t="s">
        <v>423</v>
      </c>
      <c r="D417" s="31" t="s">
        <v>4</v>
      </c>
      <c r="E417" s="31" t="s">
        <v>6</v>
      </c>
      <c r="F417" s="35">
        <v>9.48801226</v>
      </c>
    </row>
    <row r="418">
      <c r="A418" s="31" t="s">
        <v>15</v>
      </c>
      <c r="B418" s="31" t="s">
        <v>377</v>
      </c>
      <c r="C418" s="31" t="s">
        <v>425</v>
      </c>
      <c r="D418" s="31" t="s">
        <v>4</v>
      </c>
      <c r="E418" s="31" t="s">
        <v>6</v>
      </c>
      <c r="F418" s="35">
        <v>8.42806264</v>
      </c>
    </row>
    <row r="419">
      <c r="A419" s="31" t="s">
        <v>15</v>
      </c>
      <c r="B419" s="31" t="s">
        <v>377</v>
      </c>
      <c r="C419" s="31" t="s">
        <v>427</v>
      </c>
      <c r="D419" s="31" t="s">
        <v>4</v>
      </c>
      <c r="E419" s="31" t="s">
        <v>6</v>
      </c>
      <c r="F419" s="35">
        <v>9.73292749</v>
      </c>
    </row>
    <row r="420">
      <c r="A420" s="31" t="s">
        <v>15</v>
      </c>
      <c r="B420" s="31" t="s">
        <v>377</v>
      </c>
      <c r="C420" s="31" t="s">
        <v>429</v>
      </c>
      <c r="D420" s="31" t="s">
        <v>4</v>
      </c>
      <c r="E420" s="31" t="s">
        <v>6</v>
      </c>
      <c r="F420" s="35">
        <v>10.1354692</v>
      </c>
    </row>
    <row r="421">
      <c r="A421" s="31" t="s">
        <v>15</v>
      </c>
      <c r="B421" s="31" t="s">
        <v>377</v>
      </c>
      <c r="C421" s="31" t="s">
        <v>323</v>
      </c>
      <c r="D421" s="31" t="s">
        <v>4</v>
      </c>
      <c r="E421" s="31" t="s">
        <v>6</v>
      </c>
      <c r="F421" s="35">
        <v>10.736006</v>
      </c>
    </row>
    <row r="422">
      <c r="A422" s="31" t="s">
        <v>15</v>
      </c>
      <c r="B422" s="31" t="s">
        <v>377</v>
      </c>
      <c r="C422" s="31" t="s">
        <v>432</v>
      </c>
      <c r="D422" s="31" t="s">
        <v>4</v>
      </c>
      <c r="E422" s="31" t="s">
        <v>6</v>
      </c>
      <c r="F422" s="35">
        <v>9.80818176</v>
      </c>
    </row>
    <row r="423">
      <c r="A423" s="31" t="s">
        <v>15</v>
      </c>
      <c r="B423" s="31" t="s">
        <v>377</v>
      </c>
      <c r="C423" s="31" t="s">
        <v>434</v>
      </c>
      <c r="D423" s="31" t="s">
        <v>4</v>
      </c>
      <c r="E423" s="31" t="s">
        <v>6</v>
      </c>
      <c r="F423" s="35">
        <v>8.92199803</v>
      </c>
    </row>
    <row r="424">
      <c r="A424" s="31" t="s">
        <v>15</v>
      </c>
      <c r="B424" s="31" t="s">
        <v>377</v>
      </c>
      <c r="C424" s="31" t="s">
        <v>436</v>
      </c>
      <c r="D424" s="31" t="s">
        <v>4</v>
      </c>
      <c r="E424" s="31" t="s">
        <v>6</v>
      </c>
      <c r="F424" s="35">
        <v>8.97401724</v>
      </c>
    </row>
    <row r="425">
      <c r="A425" s="31" t="s">
        <v>15</v>
      </c>
      <c r="B425" s="31" t="s">
        <v>377</v>
      </c>
      <c r="C425" s="31" t="s">
        <v>438</v>
      </c>
      <c r="D425" s="31" t="s">
        <v>4</v>
      </c>
      <c r="E425" s="31" t="s">
        <v>6</v>
      </c>
      <c r="F425" s="35">
        <v>8.23120066</v>
      </c>
    </row>
    <row r="426">
      <c r="A426" s="31" t="s">
        <v>15</v>
      </c>
      <c r="B426" s="31" t="s">
        <v>377</v>
      </c>
      <c r="C426" s="31" t="s">
        <v>440</v>
      </c>
      <c r="D426" s="31" t="s">
        <v>4</v>
      </c>
      <c r="E426" s="31" t="s">
        <v>6</v>
      </c>
      <c r="F426" s="35">
        <v>8.27547977</v>
      </c>
    </row>
    <row r="427">
      <c r="A427" s="31" t="s">
        <v>15</v>
      </c>
      <c r="B427" s="31" t="s">
        <v>377</v>
      </c>
      <c r="C427" s="31" t="s">
        <v>442</v>
      </c>
      <c r="D427" s="31" t="s">
        <v>4</v>
      </c>
      <c r="E427" s="31" t="s">
        <v>6</v>
      </c>
      <c r="F427" s="35">
        <v>9.08373356</v>
      </c>
    </row>
    <row r="428">
      <c r="A428" s="31" t="s">
        <v>15</v>
      </c>
      <c r="B428" s="31" t="s">
        <v>377</v>
      </c>
      <c r="C428" s="31" t="s">
        <v>444</v>
      </c>
      <c r="D428" s="31" t="s">
        <v>4</v>
      </c>
      <c r="E428" s="31" t="s">
        <v>6</v>
      </c>
      <c r="F428" s="35">
        <v>5.66163561</v>
      </c>
    </row>
    <row r="429">
      <c r="A429" s="31" t="s">
        <v>15</v>
      </c>
      <c r="B429" s="31" t="s">
        <v>377</v>
      </c>
      <c r="C429" s="31" t="s">
        <v>446</v>
      </c>
      <c r="D429" s="31" t="s">
        <v>4</v>
      </c>
      <c r="E429" s="31" t="s">
        <v>6</v>
      </c>
      <c r="F429" s="35">
        <v>7.22901635</v>
      </c>
    </row>
    <row r="430">
      <c r="A430" s="31" t="s">
        <v>15</v>
      </c>
      <c r="B430" s="31" t="s">
        <v>377</v>
      </c>
      <c r="C430" s="31" t="s">
        <v>448</v>
      </c>
      <c r="D430" s="31" t="s">
        <v>4</v>
      </c>
      <c r="E430" s="31" t="s">
        <v>6</v>
      </c>
      <c r="F430" s="35">
        <v>8.01093053</v>
      </c>
    </row>
    <row r="431">
      <c r="A431" s="31" t="s">
        <v>16</v>
      </c>
      <c r="B431" s="31" t="s">
        <v>382</v>
      </c>
      <c r="C431" s="31" t="s">
        <v>1121</v>
      </c>
      <c r="D431" s="31" t="s">
        <v>4</v>
      </c>
      <c r="E431" s="31" t="s">
        <v>6</v>
      </c>
      <c r="F431" s="35">
        <v>29.0046892</v>
      </c>
    </row>
    <row r="432">
      <c r="A432" s="31" t="s">
        <v>16</v>
      </c>
      <c r="B432" s="31" t="s">
        <v>382</v>
      </c>
      <c r="C432" s="31" t="s">
        <v>1122</v>
      </c>
      <c r="D432" s="31" t="s">
        <v>4</v>
      </c>
      <c r="E432" s="31" t="s">
        <v>6</v>
      </c>
      <c r="F432" s="35">
        <v>27.9058481</v>
      </c>
    </row>
    <row r="433">
      <c r="A433" s="31" t="s">
        <v>16</v>
      </c>
      <c r="B433" s="31" t="s">
        <v>382</v>
      </c>
      <c r="C433" s="31" t="s">
        <v>1123</v>
      </c>
      <c r="D433" s="31" t="s">
        <v>4</v>
      </c>
      <c r="E433" s="31" t="s">
        <v>6</v>
      </c>
      <c r="F433" s="35">
        <v>26.787841</v>
      </c>
    </row>
    <row r="434">
      <c r="A434" s="31" t="s">
        <v>16</v>
      </c>
      <c r="B434" s="31" t="s">
        <v>382</v>
      </c>
      <c r="C434" s="31" t="s">
        <v>1124</v>
      </c>
      <c r="D434" s="31" t="s">
        <v>4</v>
      </c>
      <c r="E434" s="31" t="s">
        <v>6</v>
      </c>
      <c r="F434" s="35">
        <v>22.2725964</v>
      </c>
    </row>
    <row r="435">
      <c r="A435" s="31" t="s">
        <v>16</v>
      </c>
      <c r="B435" s="31" t="s">
        <v>382</v>
      </c>
      <c r="C435" s="31" t="s">
        <v>1125</v>
      </c>
      <c r="D435" s="31" t="s">
        <v>4</v>
      </c>
      <c r="E435" s="31" t="s">
        <v>6</v>
      </c>
      <c r="F435" s="35">
        <v>21.2012257</v>
      </c>
    </row>
    <row r="436">
      <c r="A436" s="31" t="s">
        <v>16</v>
      </c>
      <c r="B436" s="31" t="s">
        <v>382</v>
      </c>
      <c r="C436" s="31" t="s">
        <v>1126</v>
      </c>
      <c r="D436" s="31" t="s">
        <v>4</v>
      </c>
      <c r="E436" s="31" t="s">
        <v>6</v>
      </c>
      <c r="F436" s="35">
        <v>21.1209543</v>
      </c>
    </row>
    <row r="437">
      <c r="A437" s="31" t="s">
        <v>16</v>
      </c>
      <c r="B437" s="31" t="s">
        <v>382</v>
      </c>
      <c r="C437" s="31" t="s">
        <v>1127</v>
      </c>
      <c r="D437" s="31" t="s">
        <v>4</v>
      </c>
      <c r="E437" s="31" t="s">
        <v>6</v>
      </c>
      <c r="F437" s="35">
        <v>18.2854137</v>
      </c>
    </row>
    <row r="438">
      <c r="A438" s="31" t="s">
        <v>16</v>
      </c>
      <c r="B438" s="31" t="s">
        <v>382</v>
      </c>
      <c r="C438" s="31" t="s">
        <v>1128</v>
      </c>
      <c r="D438" s="31" t="s">
        <v>4</v>
      </c>
      <c r="E438" s="31" t="s">
        <v>6</v>
      </c>
      <c r="F438" s="35">
        <v>17.886437</v>
      </c>
    </row>
    <row r="439">
      <c r="A439" s="31" t="s">
        <v>16</v>
      </c>
      <c r="B439" s="31" t="s">
        <v>382</v>
      </c>
      <c r="C439" s="31" t="s">
        <v>1129</v>
      </c>
      <c r="D439" s="31" t="s">
        <v>4</v>
      </c>
      <c r="E439" s="31" t="s">
        <v>6</v>
      </c>
      <c r="F439" s="35">
        <v>17.4640681</v>
      </c>
    </row>
    <row r="440">
      <c r="A440" s="31" t="s">
        <v>16</v>
      </c>
      <c r="B440" s="31" t="s">
        <v>382</v>
      </c>
      <c r="C440" s="31" t="s">
        <v>1130</v>
      </c>
      <c r="D440" s="31" t="s">
        <v>4</v>
      </c>
      <c r="E440" s="31" t="s">
        <v>6</v>
      </c>
      <c r="F440" s="35">
        <v>16.0699283</v>
      </c>
    </row>
    <row r="441">
      <c r="A441" s="31" t="s">
        <v>16</v>
      </c>
      <c r="B441" s="31" t="s">
        <v>382</v>
      </c>
      <c r="C441" s="31" t="s">
        <v>1131</v>
      </c>
      <c r="D441" s="31" t="s">
        <v>4</v>
      </c>
      <c r="E441" s="31" t="s">
        <v>6</v>
      </c>
      <c r="F441" s="35">
        <v>14.2198862</v>
      </c>
    </row>
    <row r="442">
      <c r="A442" s="31" t="s">
        <v>16</v>
      </c>
      <c r="B442" s="31" t="s">
        <v>382</v>
      </c>
      <c r="C442" s="31" t="s">
        <v>1132</v>
      </c>
      <c r="D442" s="31" t="s">
        <v>4</v>
      </c>
      <c r="E442" s="31" t="s">
        <v>6</v>
      </c>
      <c r="F442" s="35">
        <v>13.6966341</v>
      </c>
    </row>
    <row r="443">
      <c r="A443" s="31" t="s">
        <v>16</v>
      </c>
      <c r="B443" s="31" t="s">
        <v>382</v>
      </c>
      <c r="C443" s="31" t="s">
        <v>409</v>
      </c>
      <c r="D443" s="31" t="s">
        <v>4</v>
      </c>
      <c r="E443" s="31" t="s">
        <v>6</v>
      </c>
      <c r="F443" s="35">
        <v>15.4262116</v>
      </c>
    </row>
    <row r="444">
      <c r="A444" s="31" t="s">
        <v>16</v>
      </c>
      <c r="B444" s="31" t="s">
        <v>382</v>
      </c>
      <c r="C444" s="31" t="s">
        <v>411</v>
      </c>
      <c r="D444" s="31" t="s">
        <v>4</v>
      </c>
      <c r="E444" s="31" t="s">
        <v>6</v>
      </c>
      <c r="F444" s="35">
        <v>12.5682032</v>
      </c>
    </row>
    <row r="445">
      <c r="A445" s="31" t="s">
        <v>16</v>
      </c>
      <c r="B445" s="31" t="s">
        <v>382</v>
      </c>
      <c r="C445" s="31" t="s">
        <v>413</v>
      </c>
      <c r="D445" s="31" t="s">
        <v>4</v>
      </c>
      <c r="E445" s="31" t="s">
        <v>6</v>
      </c>
      <c r="F445" s="35">
        <v>12.3585892</v>
      </c>
    </row>
    <row r="446">
      <c r="A446" s="31" t="s">
        <v>16</v>
      </c>
      <c r="B446" s="31" t="s">
        <v>382</v>
      </c>
      <c r="C446" s="31" t="s">
        <v>415</v>
      </c>
      <c r="D446" s="31" t="s">
        <v>4</v>
      </c>
      <c r="E446" s="31" t="s">
        <v>6</v>
      </c>
      <c r="F446" s="35">
        <v>12.9971754</v>
      </c>
    </row>
    <row r="447">
      <c r="A447" s="31" t="s">
        <v>16</v>
      </c>
      <c r="B447" s="31" t="s">
        <v>382</v>
      </c>
      <c r="C447" s="31" t="s">
        <v>417</v>
      </c>
      <c r="D447" s="31" t="s">
        <v>4</v>
      </c>
      <c r="E447" s="31" t="s">
        <v>6</v>
      </c>
      <c r="F447" s="35">
        <v>12.3236088</v>
      </c>
    </row>
    <row r="448">
      <c r="A448" s="31" t="s">
        <v>16</v>
      </c>
      <c r="B448" s="31" t="s">
        <v>382</v>
      </c>
      <c r="C448" s="31" t="s">
        <v>419</v>
      </c>
      <c r="D448" s="31" t="s">
        <v>4</v>
      </c>
      <c r="E448" s="31" t="s">
        <v>6</v>
      </c>
      <c r="F448" s="35">
        <v>13.1259755</v>
      </c>
    </row>
    <row r="449">
      <c r="A449" s="31" t="s">
        <v>16</v>
      </c>
      <c r="B449" s="31" t="s">
        <v>382</v>
      </c>
      <c r="C449" s="31" t="s">
        <v>421</v>
      </c>
      <c r="D449" s="31" t="s">
        <v>4</v>
      </c>
      <c r="E449" s="31" t="s">
        <v>6</v>
      </c>
      <c r="F449" s="35">
        <v>12.0157985</v>
      </c>
    </row>
    <row r="450">
      <c r="A450" s="31" t="s">
        <v>16</v>
      </c>
      <c r="B450" s="31" t="s">
        <v>382</v>
      </c>
      <c r="C450" s="31" t="s">
        <v>423</v>
      </c>
      <c r="D450" s="31" t="s">
        <v>4</v>
      </c>
      <c r="E450" s="31" t="s">
        <v>6</v>
      </c>
      <c r="F450" s="35">
        <v>10.7319758</v>
      </c>
    </row>
    <row r="451">
      <c r="A451" s="31" t="s">
        <v>16</v>
      </c>
      <c r="B451" s="31" t="s">
        <v>382</v>
      </c>
      <c r="C451" s="31" t="s">
        <v>425</v>
      </c>
      <c r="D451" s="31" t="s">
        <v>4</v>
      </c>
      <c r="E451" s="31" t="s">
        <v>6</v>
      </c>
      <c r="F451" s="35">
        <v>11.0263865</v>
      </c>
    </row>
    <row r="452">
      <c r="A452" s="31" t="s">
        <v>16</v>
      </c>
      <c r="B452" s="31" t="s">
        <v>382</v>
      </c>
      <c r="C452" s="31" t="s">
        <v>427</v>
      </c>
      <c r="D452" s="31" t="s">
        <v>4</v>
      </c>
      <c r="E452" s="31" t="s">
        <v>6</v>
      </c>
      <c r="F452" s="35">
        <v>11.6429019</v>
      </c>
    </row>
    <row r="453">
      <c r="A453" s="31" t="s">
        <v>16</v>
      </c>
      <c r="B453" s="31" t="s">
        <v>382</v>
      </c>
      <c r="C453" s="31" t="s">
        <v>429</v>
      </c>
      <c r="D453" s="31" t="s">
        <v>4</v>
      </c>
      <c r="E453" s="31" t="s">
        <v>6</v>
      </c>
      <c r="F453" s="35">
        <v>12.2076804</v>
      </c>
    </row>
    <row r="454">
      <c r="A454" s="31" t="s">
        <v>16</v>
      </c>
      <c r="B454" s="31" t="s">
        <v>382</v>
      </c>
      <c r="C454" s="31" t="s">
        <v>323</v>
      </c>
      <c r="D454" s="31" t="s">
        <v>4</v>
      </c>
      <c r="E454" s="31" t="s">
        <v>6</v>
      </c>
      <c r="F454" s="35">
        <v>11.7046018</v>
      </c>
    </row>
    <row r="455">
      <c r="A455" s="31" t="s">
        <v>16</v>
      </c>
      <c r="B455" s="31" t="s">
        <v>382</v>
      </c>
      <c r="C455" s="31" t="s">
        <v>432</v>
      </c>
      <c r="D455" s="31" t="s">
        <v>4</v>
      </c>
      <c r="E455" s="31" t="s">
        <v>6</v>
      </c>
      <c r="F455" s="35">
        <v>11.4445328</v>
      </c>
    </row>
    <row r="456">
      <c r="A456" s="31" t="s">
        <v>16</v>
      </c>
      <c r="B456" s="31" t="s">
        <v>382</v>
      </c>
      <c r="C456" s="31" t="s">
        <v>434</v>
      </c>
      <c r="D456" s="31" t="s">
        <v>4</v>
      </c>
      <c r="E456" s="31" t="s">
        <v>6</v>
      </c>
      <c r="F456" s="35">
        <v>11.6823815</v>
      </c>
    </row>
    <row r="457">
      <c r="A457" s="31" t="s">
        <v>16</v>
      </c>
      <c r="B457" s="31" t="s">
        <v>382</v>
      </c>
      <c r="C457" s="31" t="s">
        <v>436</v>
      </c>
      <c r="D457" s="31" t="s">
        <v>4</v>
      </c>
      <c r="E457" s="31" t="s">
        <v>6</v>
      </c>
      <c r="F457" s="35">
        <v>10.6090055</v>
      </c>
    </row>
    <row r="458">
      <c r="A458" s="31" t="s">
        <v>16</v>
      </c>
      <c r="B458" s="31" t="s">
        <v>382</v>
      </c>
      <c r="C458" s="31" t="s">
        <v>438</v>
      </c>
      <c r="D458" s="31" t="s">
        <v>4</v>
      </c>
      <c r="E458" s="31" t="s">
        <v>6</v>
      </c>
      <c r="F458" s="35">
        <v>10.6018085</v>
      </c>
    </row>
    <row r="459">
      <c r="A459" s="31" t="s">
        <v>16</v>
      </c>
      <c r="B459" s="31" t="s">
        <v>382</v>
      </c>
      <c r="C459" s="31" t="s">
        <v>440</v>
      </c>
      <c r="D459" s="31" t="s">
        <v>4</v>
      </c>
      <c r="E459" s="31" t="s">
        <v>6</v>
      </c>
      <c r="F459" s="35">
        <v>10.1422885</v>
      </c>
    </row>
    <row r="460">
      <c r="A460" s="31" t="s">
        <v>16</v>
      </c>
      <c r="B460" s="31" t="s">
        <v>382</v>
      </c>
      <c r="C460" s="31" t="s">
        <v>442</v>
      </c>
      <c r="D460" s="31" t="s">
        <v>4</v>
      </c>
      <c r="E460" s="31" t="s">
        <v>6</v>
      </c>
      <c r="F460" s="35">
        <v>10.1432493</v>
      </c>
    </row>
    <row r="461">
      <c r="A461" s="31" t="s">
        <v>16</v>
      </c>
      <c r="B461" s="31" t="s">
        <v>382</v>
      </c>
      <c r="C461" s="31" t="s">
        <v>444</v>
      </c>
      <c r="D461" s="31" t="s">
        <v>4</v>
      </c>
      <c r="E461" s="31" t="s">
        <v>6</v>
      </c>
      <c r="F461" s="35">
        <v>7.41817235</v>
      </c>
    </row>
    <row r="462">
      <c r="A462" s="31" t="s">
        <v>16</v>
      </c>
      <c r="B462" s="31" t="s">
        <v>382</v>
      </c>
      <c r="C462" s="31" t="s">
        <v>446</v>
      </c>
      <c r="D462" s="31" t="s">
        <v>4</v>
      </c>
      <c r="E462" s="31" t="s">
        <v>6</v>
      </c>
      <c r="F462" s="35">
        <v>9.19061198</v>
      </c>
    </row>
    <row r="463">
      <c r="A463" s="31" t="s">
        <v>16</v>
      </c>
      <c r="B463" s="31" t="s">
        <v>382</v>
      </c>
      <c r="C463" s="31" t="s">
        <v>448</v>
      </c>
      <c r="D463" s="31" t="s">
        <v>4</v>
      </c>
      <c r="E463" s="31" t="s">
        <v>6</v>
      </c>
      <c r="F463" s="35">
        <v>9.93628303</v>
      </c>
    </row>
    <row r="464">
      <c r="A464" s="31" t="s">
        <v>17</v>
      </c>
      <c r="B464" s="31" t="s">
        <v>404</v>
      </c>
      <c r="C464" s="31" t="s">
        <v>1121</v>
      </c>
      <c r="D464" s="31" t="s">
        <v>4</v>
      </c>
      <c r="E464" s="31" t="s">
        <v>6</v>
      </c>
      <c r="F464" s="35">
        <v>22.8181733</v>
      </c>
    </row>
    <row r="465">
      <c r="A465" s="31" t="s">
        <v>17</v>
      </c>
      <c r="B465" s="31" t="s">
        <v>404</v>
      </c>
      <c r="C465" s="31" t="s">
        <v>1122</v>
      </c>
      <c r="D465" s="31" t="s">
        <v>4</v>
      </c>
      <c r="E465" s="31" t="s">
        <v>6</v>
      </c>
      <c r="F465" s="35">
        <v>19.9567269</v>
      </c>
    </row>
    <row r="466">
      <c r="A466" s="31" t="s">
        <v>17</v>
      </c>
      <c r="B466" s="31" t="s">
        <v>404</v>
      </c>
      <c r="C466" s="31" t="s">
        <v>1123</v>
      </c>
      <c r="D466" s="31" t="s">
        <v>4</v>
      </c>
      <c r="E466" s="31" t="s">
        <v>6</v>
      </c>
      <c r="F466" s="35">
        <v>18.2097793</v>
      </c>
    </row>
    <row r="467">
      <c r="A467" s="31" t="s">
        <v>17</v>
      </c>
      <c r="B467" s="31" t="s">
        <v>404</v>
      </c>
      <c r="C467" s="31" t="s">
        <v>1124</v>
      </c>
      <c r="D467" s="31" t="s">
        <v>4</v>
      </c>
      <c r="E467" s="31" t="s">
        <v>6</v>
      </c>
      <c r="F467" s="35">
        <v>17.3095592</v>
      </c>
    </row>
    <row r="468">
      <c r="A468" s="31" t="s">
        <v>17</v>
      </c>
      <c r="B468" s="31" t="s">
        <v>404</v>
      </c>
      <c r="C468" s="31" t="s">
        <v>1125</v>
      </c>
      <c r="D468" s="31" t="s">
        <v>4</v>
      </c>
      <c r="E468" s="31" t="s">
        <v>6</v>
      </c>
      <c r="F468" s="35">
        <v>17.7557016</v>
      </c>
    </row>
    <row r="469">
      <c r="A469" s="31" t="s">
        <v>17</v>
      </c>
      <c r="B469" s="31" t="s">
        <v>404</v>
      </c>
      <c r="C469" s="31" t="s">
        <v>1126</v>
      </c>
      <c r="D469" s="31" t="s">
        <v>4</v>
      </c>
      <c r="E469" s="31" t="s">
        <v>6</v>
      </c>
      <c r="F469" s="35">
        <v>16.5538983</v>
      </c>
    </row>
    <row r="470">
      <c r="A470" s="31" t="s">
        <v>17</v>
      </c>
      <c r="B470" s="31" t="s">
        <v>404</v>
      </c>
      <c r="C470" s="31" t="s">
        <v>1127</v>
      </c>
      <c r="D470" s="31" t="s">
        <v>4</v>
      </c>
      <c r="E470" s="31" t="s">
        <v>6</v>
      </c>
      <c r="F470" s="35">
        <v>16.2825724</v>
      </c>
    </row>
    <row r="471">
      <c r="A471" s="31" t="s">
        <v>17</v>
      </c>
      <c r="B471" s="31" t="s">
        <v>404</v>
      </c>
      <c r="C471" s="31" t="s">
        <v>1128</v>
      </c>
      <c r="D471" s="31" t="s">
        <v>4</v>
      </c>
      <c r="E471" s="31" t="s">
        <v>6</v>
      </c>
      <c r="F471" s="35">
        <v>16.6376131</v>
      </c>
    </row>
    <row r="472">
      <c r="A472" s="31" t="s">
        <v>17</v>
      </c>
      <c r="B472" s="31" t="s">
        <v>404</v>
      </c>
      <c r="C472" s="31" t="s">
        <v>1129</v>
      </c>
      <c r="D472" s="31" t="s">
        <v>4</v>
      </c>
      <c r="E472" s="31" t="s">
        <v>6</v>
      </c>
      <c r="F472" s="35">
        <v>14.876768</v>
      </c>
    </row>
    <row r="473">
      <c r="A473" s="31" t="s">
        <v>17</v>
      </c>
      <c r="B473" s="31" t="s">
        <v>404</v>
      </c>
      <c r="C473" s="31" t="s">
        <v>1130</v>
      </c>
      <c r="D473" s="31" t="s">
        <v>4</v>
      </c>
      <c r="E473" s="31" t="s">
        <v>6</v>
      </c>
      <c r="F473" s="35">
        <v>14.7662217</v>
      </c>
    </row>
    <row r="474">
      <c r="A474" s="31" t="s">
        <v>17</v>
      </c>
      <c r="B474" s="31" t="s">
        <v>404</v>
      </c>
      <c r="C474" s="31" t="s">
        <v>1131</v>
      </c>
      <c r="D474" s="31" t="s">
        <v>4</v>
      </c>
      <c r="E474" s="31" t="s">
        <v>6</v>
      </c>
      <c r="F474" s="35">
        <v>14.1716932</v>
      </c>
    </row>
    <row r="475">
      <c r="A475" s="31" t="s">
        <v>17</v>
      </c>
      <c r="B475" s="31" t="s">
        <v>404</v>
      </c>
      <c r="C475" s="31" t="s">
        <v>1132</v>
      </c>
      <c r="D475" s="31" t="s">
        <v>4</v>
      </c>
      <c r="E475" s="31" t="s">
        <v>6</v>
      </c>
      <c r="F475" s="35">
        <v>13.7129046</v>
      </c>
    </row>
    <row r="476">
      <c r="A476" s="31" t="s">
        <v>17</v>
      </c>
      <c r="B476" s="31" t="s">
        <v>404</v>
      </c>
      <c r="C476" s="31" t="s">
        <v>409</v>
      </c>
      <c r="D476" s="31" t="s">
        <v>4</v>
      </c>
      <c r="E476" s="31" t="s">
        <v>6</v>
      </c>
      <c r="F476" s="35">
        <v>13.5433941</v>
      </c>
    </row>
    <row r="477">
      <c r="A477" s="31" t="s">
        <v>17</v>
      </c>
      <c r="B477" s="31" t="s">
        <v>404</v>
      </c>
      <c r="C477" s="31" t="s">
        <v>411</v>
      </c>
      <c r="D477" s="31" t="s">
        <v>4</v>
      </c>
      <c r="E477" s="31" t="s">
        <v>6</v>
      </c>
      <c r="F477" s="35">
        <v>12.125956</v>
      </c>
    </row>
    <row r="478">
      <c r="A478" s="31" t="s">
        <v>17</v>
      </c>
      <c r="B478" s="31" t="s">
        <v>404</v>
      </c>
      <c r="C478" s="31" t="s">
        <v>413</v>
      </c>
      <c r="D478" s="31" t="s">
        <v>4</v>
      </c>
      <c r="E478" s="31" t="s">
        <v>6</v>
      </c>
      <c r="F478" s="35">
        <v>12.6416142</v>
      </c>
    </row>
    <row r="479">
      <c r="A479" s="31" t="s">
        <v>17</v>
      </c>
      <c r="B479" s="31" t="s">
        <v>404</v>
      </c>
      <c r="C479" s="31" t="s">
        <v>415</v>
      </c>
      <c r="D479" s="31" t="s">
        <v>4</v>
      </c>
      <c r="E479" s="31" t="s">
        <v>6</v>
      </c>
      <c r="F479" s="35">
        <v>12.0643255</v>
      </c>
    </row>
    <row r="480">
      <c r="A480" s="31" t="s">
        <v>17</v>
      </c>
      <c r="B480" s="31" t="s">
        <v>404</v>
      </c>
      <c r="C480" s="31" t="s">
        <v>417</v>
      </c>
      <c r="D480" s="31" t="s">
        <v>4</v>
      </c>
      <c r="E480" s="31" t="s">
        <v>6</v>
      </c>
      <c r="F480" s="35">
        <v>11.4370664</v>
      </c>
    </row>
    <row r="481">
      <c r="A481" s="31" t="s">
        <v>17</v>
      </c>
      <c r="B481" s="31" t="s">
        <v>404</v>
      </c>
      <c r="C481" s="31" t="s">
        <v>419</v>
      </c>
      <c r="D481" s="31" t="s">
        <v>4</v>
      </c>
      <c r="E481" s="31" t="s">
        <v>6</v>
      </c>
      <c r="F481" s="35">
        <v>12.4237885</v>
      </c>
    </row>
    <row r="482">
      <c r="A482" s="31" t="s">
        <v>17</v>
      </c>
      <c r="B482" s="31" t="s">
        <v>404</v>
      </c>
      <c r="C482" s="31" t="s">
        <v>421</v>
      </c>
      <c r="D482" s="31" t="s">
        <v>4</v>
      </c>
      <c r="E482" s="31" t="s">
        <v>6</v>
      </c>
      <c r="F482" s="35">
        <v>11.6422087</v>
      </c>
    </row>
    <row r="483">
      <c r="A483" s="31" t="s">
        <v>17</v>
      </c>
      <c r="B483" s="31" t="s">
        <v>404</v>
      </c>
      <c r="C483" s="31" t="s">
        <v>423</v>
      </c>
      <c r="D483" s="31" t="s">
        <v>4</v>
      </c>
      <c r="E483" s="31" t="s">
        <v>6</v>
      </c>
      <c r="F483" s="35">
        <v>11.6906997</v>
      </c>
    </row>
    <row r="484">
      <c r="A484" s="31" t="s">
        <v>17</v>
      </c>
      <c r="B484" s="31" t="s">
        <v>404</v>
      </c>
      <c r="C484" s="31" t="s">
        <v>425</v>
      </c>
      <c r="D484" s="31" t="s">
        <v>4</v>
      </c>
      <c r="E484" s="31" t="s">
        <v>6</v>
      </c>
      <c r="F484" s="35">
        <v>11.537621</v>
      </c>
    </row>
    <row r="485">
      <c r="A485" s="31" t="s">
        <v>17</v>
      </c>
      <c r="B485" s="31" t="s">
        <v>404</v>
      </c>
      <c r="C485" s="31" t="s">
        <v>427</v>
      </c>
      <c r="D485" s="31" t="s">
        <v>4</v>
      </c>
      <c r="E485" s="31" t="s">
        <v>6</v>
      </c>
      <c r="F485" s="35">
        <v>12.4147173</v>
      </c>
    </row>
    <row r="486">
      <c r="A486" s="31" t="s">
        <v>17</v>
      </c>
      <c r="B486" s="31" t="s">
        <v>404</v>
      </c>
      <c r="C486" s="31" t="s">
        <v>429</v>
      </c>
      <c r="D486" s="31" t="s">
        <v>4</v>
      </c>
      <c r="E486" s="31" t="s">
        <v>6</v>
      </c>
      <c r="F486" s="35">
        <v>11.3522776</v>
      </c>
    </row>
    <row r="487">
      <c r="A487" s="31" t="s">
        <v>17</v>
      </c>
      <c r="B487" s="31" t="s">
        <v>404</v>
      </c>
      <c r="C487" s="31" t="s">
        <v>323</v>
      </c>
      <c r="D487" s="31" t="s">
        <v>4</v>
      </c>
      <c r="E487" s="31" t="s">
        <v>6</v>
      </c>
      <c r="F487" s="35">
        <v>10.690671</v>
      </c>
    </row>
    <row r="488">
      <c r="A488" s="31" t="s">
        <v>17</v>
      </c>
      <c r="B488" s="31" t="s">
        <v>404</v>
      </c>
      <c r="C488" s="31" t="s">
        <v>432</v>
      </c>
      <c r="D488" s="31" t="s">
        <v>4</v>
      </c>
      <c r="E488" s="31" t="s">
        <v>6</v>
      </c>
      <c r="F488" s="35">
        <v>10.9702359</v>
      </c>
    </row>
    <row r="489">
      <c r="A489" s="31" t="s">
        <v>17</v>
      </c>
      <c r="B489" s="31" t="s">
        <v>404</v>
      </c>
      <c r="C489" s="31" t="s">
        <v>434</v>
      </c>
      <c r="D489" s="31" t="s">
        <v>4</v>
      </c>
      <c r="E489" s="31" t="s">
        <v>6</v>
      </c>
      <c r="F489" s="35">
        <v>10.3434947</v>
      </c>
    </row>
    <row r="490">
      <c r="A490" s="31" t="s">
        <v>17</v>
      </c>
      <c r="B490" s="31" t="s">
        <v>404</v>
      </c>
      <c r="C490" s="31" t="s">
        <v>436</v>
      </c>
      <c r="D490" s="31" t="s">
        <v>4</v>
      </c>
      <c r="E490" s="31" t="s">
        <v>6</v>
      </c>
      <c r="F490" s="35">
        <v>10.374175</v>
      </c>
    </row>
    <row r="491">
      <c r="A491" s="31" t="s">
        <v>17</v>
      </c>
      <c r="B491" s="31" t="s">
        <v>404</v>
      </c>
      <c r="C491" s="31" t="s">
        <v>438</v>
      </c>
      <c r="D491" s="31" t="s">
        <v>4</v>
      </c>
      <c r="E491" s="31" t="s">
        <v>6</v>
      </c>
      <c r="F491" s="35">
        <v>11.3407467</v>
      </c>
    </row>
    <row r="492">
      <c r="A492" s="31" t="s">
        <v>17</v>
      </c>
      <c r="B492" s="31" t="s">
        <v>404</v>
      </c>
      <c r="C492" s="31" t="s">
        <v>440</v>
      </c>
      <c r="D492" s="31" t="s">
        <v>4</v>
      </c>
      <c r="E492" s="31" t="s">
        <v>6</v>
      </c>
      <c r="F492" s="35">
        <v>10.1296625</v>
      </c>
    </row>
    <row r="493">
      <c r="A493" s="31" t="s">
        <v>17</v>
      </c>
      <c r="B493" s="31" t="s">
        <v>404</v>
      </c>
      <c r="C493" s="31" t="s">
        <v>442</v>
      </c>
      <c r="D493" s="31" t="s">
        <v>4</v>
      </c>
      <c r="E493" s="31" t="s">
        <v>6</v>
      </c>
      <c r="F493" s="35">
        <v>9.81400651</v>
      </c>
    </row>
    <row r="494">
      <c r="A494" s="31" t="s">
        <v>17</v>
      </c>
      <c r="B494" s="31" t="s">
        <v>404</v>
      </c>
      <c r="C494" s="31" t="s">
        <v>444</v>
      </c>
      <c r="D494" s="31" t="s">
        <v>4</v>
      </c>
      <c r="E494" s="31" t="s">
        <v>6</v>
      </c>
      <c r="F494" s="35">
        <v>9.226689</v>
      </c>
    </row>
    <row r="495">
      <c r="A495" s="31" t="s">
        <v>17</v>
      </c>
      <c r="B495" s="31" t="s">
        <v>404</v>
      </c>
      <c r="C495" s="31" t="s">
        <v>446</v>
      </c>
      <c r="D495" s="31" t="s">
        <v>4</v>
      </c>
      <c r="E495" s="31" t="s">
        <v>6</v>
      </c>
      <c r="F495" s="35">
        <v>8.91410049</v>
      </c>
    </row>
    <row r="496">
      <c r="A496" s="31" t="s">
        <v>17</v>
      </c>
      <c r="B496" s="31" t="s">
        <v>404</v>
      </c>
      <c r="C496" s="31" t="s">
        <v>448</v>
      </c>
      <c r="D496" s="31" t="s">
        <v>4</v>
      </c>
      <c r="E496" s="31" t="s">
        <v>6</v>
      </c>
      <c r="F496" s="35">
        <v>8.69112264</v>
      </c>
    </row>
    <row r="497">
      <c r="A497" s="31" t="s">
        <v>18</v>
      </c>
      <c r="B497" s="31" t="s">
        <v>383</v>
      </c>
      <c r="C497" s="31" t="s">
        <v>1121</v>
      </c>
      <c r="D497" s="31" t="s">
        <v>4</v>
      </c>
      <c r="E497" s="31" t="s">
        <v>6</v>
      </c>
      <c r="F497" s="35">
        <v>38.338304</v>
      </c>
    </row>
    <row r="498">
      <c r="A498" s="31" t="s">
        <v>18</v>
      </c>
      <c r="B498" s="31" t="s">
        <v>383</v>
      </c>
      <c r="C498" s="31" t="s">
        <v>1122</v>
      </c>
      <c r="D498" s="31" t="s">
        <v>4</v>
      </c>
      <c r="E498" s="31" t="s">
        <v>6</v>
      </c>
      <c r="F498" s="35">
        <v>33.9770276</v>
      </c>
    </row>
    <row r="499">
      <c r="A499" s="31" t="s">
        <v>18</v>
      </c>
      <c r="B499" s="31" t="s">
        <v>383</v>
      </c>
      <c r="C499" s="31" t="s">
        <v>1123</v>
      </c>
      <c r="D499" s="31" t="s">
        <v>4</v>
      </c>
      <c r="E499" s="31" t="s">
        <v>6</v>
      </c>
      <c r="F499" s="35">
        <v>31.4231336</v>
      </c>
    </row>
    <row r="500">
      <c r="A500" s="31" t="s">
        <v>18</v>
      </c>
      <c r="B500" s="31" t="s">
        <v>383</v>
      </c>
      <c r="C500" s="31" t="s">
        <v>1124</v>
      </c>
      <c r="D500" s="31" t="s">
        <v>4</v>
      </c>
      <c r="E500" s="31" t="s">
        <v>6</v>
      </c>
      <c r="F500" s="35">
        <v>28.7327018</v>
      </c>
    </row>
    <row r="501">
      <c r="A501" s="31" t="s">
        <v>18</v>
      </c>
      <c r="B501" s="31" t="s">
        <v>383</v>
      </c>
      <c r="C501" s="31" t="s">
        <v>1125</v>
      </c>
      <c r="D501" s="31" t="s">
        <v>4</v>
      </c>
      <c r="E501" s="31" t="s">
        <v>6</v>
      </c>
      <c r="F501" s="35">
        <v>29.1316144</v>
      </c>
    </row>
    <row r="502">
      <c r="A502" s="31" t="s">
        <v>18</v>
      </c>
      <c r="B502" s="31" t="s">
        <v>383</v>
      </c>
      <c r="C502" s="31" t="s">
        <v>1126</v>
      </c>
      <c r="D502" s="31" t="s">
        <v>4</v>
      </c>
      <c r="E502" s="31" t="s">
        <v>6</v>
      </c>
      <c r="F502" s="35">
        <v>27.7883965</v>
      </c>
    </row>
    <row r="503">
      <c r="A503" s="31" t="s">
        <v>18</v>
      </c>
      <c r="B503" s="31" t="s">
        <v>383</v>
      </c>
      <c r="C503" s="31" t="s">
        <v>1127</v>
      </c>
      <c r="D503" s="31" t="s">
        <v>4</v>
      </c>
      <c r="E503" s="31" t="s">
        <v>6</v>
      </c>
      <c r="F503" s="35">
        <v>26.547074</v>
      </c>
    </row>
    <row r="504">
      <c r="A504" s="31" t="s">
        <v>18</v>
      </c>
      <c r="B504" s="31" t="s">
        <v>383</v>
      </c>
      <c r="C504" s="31" t="s">
        <v>1128</v>
      </c>
      <c r="D504" s="31" t="s">
        <v>4</v>
      </c>
      <c r="E504" s="31" t="s">
        <v>6</v>
      </c>
      <c r="F504" s="35">
        <v>26.0178912</v>
      </c>
    </row>
    <row r="505">
      <c r="A505" s="31" t="s">
        <v>18</v>
      </c>
      <c r="B505" s="31" t="s">
        <v>383</v>
      </c>
      <c r="C505" s="31" t="s">
        <v>1129</v>
      </c>
      <c r="D505" s="31" t="s">
        <v>4</v>
      </c>
      <c r="E505" s="31" t="s">
        <v>6</v>
      </c>
      <c r="F505" s="35">
        <v>24.9274283</v>
      </c>
    </row>
    <row r="506">
      <c r="A506" s="31" t="s">
        <v>18</v>
      </c>
      <c r="B506" s="31" t="s">
        <v>383</v>
      </c>
      <c r="C506" s="31" t="s">
        <v>1130</v>
      </c>
      <c r="D506" s="31" t="s">
        <v>4</v>
      </c>
      <c r="E506" s="31" t="s">
        <v>6</v>
      </c>
      <c r="F506" s="35">
        <v>24.2147333</v>
      </c>
    </row>
    <row r="507">
      <c r="A507" s="31" t="s">
        <v>18</v>
      </c>
      <c r="B507" s="31" t="s">
        <v>383</v>
      </c>
      <c r="C507" s="31" t="s">
        <v>1131</v>
      </c>
      <c r="D507" s="31" t="s">
        <v>4</v>
      </c>
      <c r="E507" s="31" t="s">
        <v>6</v>
      </c>
      <c r="F507" s="35">
        <v>22.9342871</v>
      </c>
    </row>
    <row r="508">
      <c r="A508" s="31" t="s">
        <v>18</v>
      </c>
      <c r="B508" s="31" t="s">
        <v>383</v>
      </c>
      <c r="C508" s="31" t="s">
        <v>1132</v>
      </c>
      <c r="D508" s="31" t="s">
        <v>4</v>
      </c>
      <c r="E508" s="31" t="s">
        <v>6</v>
      </c>
      <c r="F508" s="35">
        <v>21.3516228</v>
      </c>
    </row>
    <row r="509">
      <c r="A509" s="31" t="s">
        <v>18</v>
      </c>
      <c r="B509" s="31" t="s">
        <v>383</v>
      </c>
      <c r="C509" s="31" t="s">
        <v>409</v>
      </c>
      <c r="D509" s="31" t="s">
        <v>4</v>
      </c>
      <c r="E509" s="31" t="s">
        <v>6</v>
      </c>
      <c r="F509" s="35">
        <v>20.9326386</v>
      </c>
    </row>
    <row r="510">
      <c r="A510" s="31" t="s">
        <v>18</v>
      </c>
      <c r="B510" s="31" t="s">
        <v>383</v>
      </c>
      <c r="C510" s="31" t="s">
        <v>411</v>
      </c>
      <c r="D510" s="31" t="s">
        <v>4</v>
      </c>
      <c r="E510" s="31" t="s">
        <v>6</v>
      </c>
      <c r="F510" s="35">
        <v>19.5665836</v>
      </c>
    </row>
    <row r="511">
      <c r="A511" s="31" t="s">
        <v>18</v>
      </c>
      <c r="B511" s="31" t="s">
        <v>383</v>
      </c>
      <c r="C511" s="31" t="s">
        <v>413</v>
      </c>
      <c r="D511" s="31" t="s">
        <v>4</v>
      </c>
      <c r="E511" s="31" t="s">
        <v>6</v>
      </c>
      <c r="F511" s="35">
        <v>19.6290794</v>
      </c>
    </row>
    <row r="512">
      <c r="A512" s="31" t="s">
        <v>18</v>
      </c>
      <c r="B512" s="31" t="s">
        <v>383</v>
      </c>
      <c r="C512" s="31" t="s">
        <v>415</v>
      </c>
      <c r="D512" s="31" t="s">
        <v>4</v>
      </c>
      <c r="E512" s="31" t="s">
        <v>6</v>
      </c>
      <c r="F512" s="35">
        <v>18.6508011</v>
      </c>
    </row>
    <row r="513">
      <c r="A513" s="31" t="s">
        <v>18</v>
      </c>
      <c r="B513" s="31" t="s">
        <v>383</v>
      </c>
      <c r="C513" s="31" t="s">
        <v>417</v>
      </c>
      <c r="D513" s="31" t="s">
        <v>4</v>
      </c>
      <c r="E513" s="31" t="s">
        <v>6</v>
      </c>
      <c r="F513" s="35">
        <v>17.4657884</v>
      </c>
    </row>
    <row r="514">
      <c r="A514" s="31" t="s">
        <v>18</v>
      </c>
      <c r="B514" s="31" t="s">
        <v>383</v>
      </c>
      <c r="C514" s="31" t="s">
        <v>419</v>
      </c>
      <c r="D514" s="31" t="s">
        <v>4</v>
      </c>
      <c r="E514" s="31" t="s">
        <v>6</v>
      </c>
      <c r="F514" s="35">
        <v>17.0011062</v>
      </c>
    </row>
    <row r="515">
      <c r="A515" s="31" t="s">
        <v>18</v>
      </c>
      <c r="B515" s="31" t="s">
        <v>383</v>
      </c>
      <c r="C515" s="31" t="s">
        <v>421</v>
      </c>
      <c r="D515" s="31" t="s">
        <v>4</v>
      </c>
      <c r="E515" s="31" t="s">
        <v>6</v>
      </c>
      <c r="F515" s="35">
        <v>16.1329703</v>
      </c>
    </row>
    <row r="516">
      <c r="A516" s="31" t="s">
        <v>18</v>
      </c>
      <c r="B516" s="31" t="s">
        <v>383</v>
      </c>
      <c r="C516" s="31" t="s">
        <v>423</v>
      </c>
      <c r="D516" s="31" t="s">
        <v>4</v>
      </c>
      <c r="E516" s="31" t="s">
        <v>6</v>
      </c>
      <c r="F516" s="35">
        <v>15.4064105</v>
      </c>
    </row>
    <row r="517">
      <c r="A517" s="31" t="s">
        <v>18</v>
      </c>
      <c r="B517" s="31" t="s">
        <v>383</v>
      </c>
      <c r="C517" s="31" t="s">
        <v>425</v>
      </c>
      <c r="D517" s="31" t="s">
        <v>4</v>
      </c>
      <c r="E517" s="31" t="s">
        <v>6</v>
      </c>
      <c r="F517" s="35">
        <v>15.3525308</v>
      </c>
    </row>
    <row r="518">
      <c r="A518" s="31" t="s">
        <v>18</v>
      </c>
      <c r="B518" s="31" t="s">
        <v>383</v>
      </c>
      <c r="C518" s="31" t="s">
        <v>427</v>
      </c>
      <c r="D518" s="31" t="s">
        <v>4</v>
      </c>
      <c r="E518" s="31" t="s">
        <v>6</v>
      </c>
      <c r="F518" s="35">
        <v>15.4891261</v>
      </c>
    </row>
    <row r="519">
      <c r="A519" s="31" t="s">
        <v>18</v>
      </c>
      <c r="B519" s="31" t="s">
        <v>383</v>
      </c>
      <c r="C519" s="31" t="s">
        <v>429</v>
      </c>
      <c r="D519" s="31" t="s">
        <v>4</v>
      </c>
      <c r="E519" s="31" t="s">
        <v>6</v>
      </c>
      <c r="F519" s="35">
        <v>15.1467423</v>
      </c>
    </row>
    <row r="520">
      <c r="A520" s="31" t="s">
        <v>18</v>
      </c>
      <c r="B520" s="31" t="s">
        <v>383</v>
      </c>
      <c r="C520" s="31" t="s">
        <v>323</v>
      </c>
      <c r="D520" s="31" t="s">
        <v>4</v>
      </c>
      <c r="E520" s="31" t="s">
        <v>6</v>
      </c>
      <c r="F520" s="35">
        <v>14.9579933</v>
      </c>
    </row>
    <row r="521">
      <c r="A521" s="31" t="s">
        <v>18</v>
      </c>
      <c r="B521" s="31" t="s">
        <v>383</v>
      </c>
      <c r="C521" s="31" t="s">
        <v>432</v>
      </c>
      <c r="D521" s="31" t="s">
        <v>4</v>
      </c>
      <c r="E521" s="31" t="s">
        <v>6</v>
      </c>
      <c r="F521" s="35">
        <v>13.8921904</v>
      </c>
    </row>
    <row r="522">
      <c r="A522" s="31" t="s">
        <v>18</v>
      </c>
      <c r="B522" s="31" t="s">
        <v>383</v>
      </c>
      <c r="C522" s="31" t="s">
        <v>434</v>
      </c>
      <c r="D522" s="31" t="s">
        <v>4</v>
      </c>
      <c r="E522" s="31" t="s">
        <v>6</v>
      </c>
      <c r="F522" s="35">
        <v>13.3500641</v>
      </c>
    </row>
    <row r="523">
      <c r="A523" s="31" t="s">
        <v>18</v>
      </c>
      <c r="B523" s="31" t="s">
        <v>383</v>
      </c>
      <c r="C523" s="31" t="s">
        <v>436</v>
      </c>
      <c r="D523" s="31" t="s">
        <v>4</v>
      </c>
      <c r="E523" s="31" t="s">
        <v>6</v>
      </c>
      <c r="F523" s="35">
        <v>12.9936875</v>
      </c>
    </row>
    <row r="524">
      <c r="A524" s="31" t="s">
        <v>18</v>
      </c>
      <c r="B524" s="31" t="s">
        <v>383</v>
      </c>
      <c r="C524" s="31" t="s">
        <v>438</v>
      </c>
      <c r="D524" s="31" t="s">
        <v>4</v>
      </c>
      <c r="E524" s="31" t="s">
        <v>6</v>
      </c>
      <c r="F524" s="35">
        <v>13.7662006</v>
      </c>
    </row>
    <row r="525">
      <c r="A525" s="31" t="s">
        <v>18</v>
      </c>
      <c r="B525" s="31" t="s">
        <v>383</v>
      </c>
      <c r="C525" s="31" t="s">
        <v>440</v>
      </c>
      <c r="D525" s="31" t="s">
        <v>4</v>
      </c>
      <c r="E525" s="31" t="s">
        <v>6</v>
      </c>
      <c r="F525" s="35">
        <v>12.6292472</v>
      </c>
    </row>
    <row r="526">
      <c r="A526" s="31" t="s">
        <v>18</v>
      </c>
      <c r="B526" s="31" t="s">
        <v>383</v>
      </c>
      <c r="C526" s="31" t="s">
        <v>442</v>
      </c>
      <c r="D526" s="31" t="s">
        <v>4</v>
      </c>
      <c r="E526" s="31" t="s">
        <v>6</v>
      </c>
      <c r="F526" s="35">
        <v>11.9275689</v>
      </c>
    </row>
    <row r="527">
      <c r="A527" s="31" t="s">
        <v>18</v>
      </c>
      <c r="B527" s="31" t="s">
        <v>383</v>
      </c>
      <c r="C527" s="31" t="s">
        <v>444</v>
      </c>
      <c r="D527" s="31" t="s">
        <v>4</v>
      </c>
      <c r="E527" s="31" t="s">
        <v>6</v>
      </c>
      <c r="F527" s="35">
        <v>10.6936238</v>
      </c>
    </row>
    <row r="528">
      <c r="A528" s="31" t="s">
        <v>18</v>
      </c>
      <c r="B528" s="31" t="s">
        <v>383</v>
      </c>
      <c r="C528" s="31" t="s">
        <v>446</v>
      </c>
      <c r="D528" s="31" t="s">
        <v>4</v>
      </c>
      <c r="E528" s="31" t="s">
        <v>6</v>
      </c>
      <c r="F528" s="35">
        <v>9.80183671</v>
      </c>
    </row>
    <row r="529">
      <c r="A529" s="31" t="s">
        <v>18</v>
      </c>
      <c r="B529" s="31" t="s">
        <v>383</v>
      </c>
      <c r="C529" s="31" t="s">
        <v>448</v>
      </c>
      <c r="D529" s="31" t="s">
        <v>4</v>
      </c>
      <c r="E529" s="31" t="s">
        <v>6</v>
      </c>
      <c r="F529" s="35">
        <v>10.0657684</v>
      </c>
    </row>
    <row r="530">
      <c r="A530" s="31" t="s">
        <v>19</v>
      </c>
      <c r="B530" s="31" t="s">
        <v>380</v>
      </c>
      <c r="C530" s="31" t="s">
        <v>1121</v>
      </c>
      <c r="D530" s="31" t="s">
        <v>4</v>
      </c>
      <c r="E530" s="31" t="s">
        <v>6</v>
      </c>
      <c r="F530" s="35">
        <v>19.1229273</v>
      </c>
    </row>
    <row r="531">
      <c r="A531" s="31" t="s">
        <v>19</v>
      </c>
      <c r="B531" s="31" t="s">
        <v>380</v>
      </c>
      <c r="C531" s="31" t="s">
        <v>1122</v>
      </c>
      <c r="D531" s="31" t="s">
        <v>4</v>
      </c>
      <c r="E531" s="31" t="s">
        <v>6</v>
      </c>
      <c r="F531" s="35">
        <v>16.7385179</v>
      </c>
    </row>
    <row r="532">
      <c r="A532" s="31" t="s">
        <v>19</v>
      </c>
      <c r="B532" s="31" t="s">
        <v>380</v>
      </c>
      <c r="C532" s="31" t="s">
        <v>1123</v>
      </c>
      <c r="D532" s="31" t="s">
        <v>4</v>
      </c>
      <c r="E532" s="31" t="s">
        <v>6</v>
      </c>
      <c r="F532" s="35">
        <v>14.6243594</v>
      </c>
    </row>
    <row r="533">
      <c r="A533" s="31" t="s">
        <v>19</v>
      </c>
      <c r="B533" s="31" t="s">
        <v>380</v>
      </c>
      <c r="C533" s="31" t="s">
        <v>1124</v>
      </c>
      <c r="D533" s="31" t="s">
        <v>4</v>
      </c>
      <c r="E533" s="31" t="s">
        <v>6</v>
      </c>
      <c r="F533" s="35">
        <v>13.464302</v>
      </c>
    </row>
    <row r="534">
      <c r="A534" s="31" t="s">
        <v>19</v>
      </c>
      <c r="B534" s="31" t="s">
        <v>380</v>
      </c>
      <c r="C534" s="31" t="s">
        <v>1125</v>
      </c>
      <c r="D534" s="31" t="s">
        <v>4</v>
      </c>
      <c r="E534" s="31" t="s">
        <v>6</v>
      </c>
      <c r="F534" s="35">
        <v>13.5221775</v>
      </c>
    </row>
    <row r="535">
      <c r="A535" s="31" t="s">
        <v>19</v>
      </c>
      <c r="B535" s="31" t="s">
        <v>380</v>
      </c>
      <c r="C535" s="31" t="s">
        <v>1126</v>
      </c>
      <c r="D535" s="31" t="s">
        <v>4</v>
      </c>
      <c r="E535" s="31" t="s">
        <v>6</v>
      </c>
      <c r="F535" s="35">
        <v>13.8545486</v>
      </c>
    </row>
    <row r="536">
      <c r="A536" s="31" t="s">
        <v>19</v>
      </c>
      <c r="B536" s="31" t="s">
        <v>380</v>
      </c>
      <c r="C536" s="31" t="s">
        <v>1127</v>
      </c>
      <c r="D536" s="31" t="s">
        <v>4</v>
      </c>
      <c r="E536" s="31" t="s">
        <v>6</v>
      </c>
      <c r="F536" s="35">
        <v>13.5916892</v>
      </c>
    </row>
    <row r="537">
      <c r="A537" s="31" t="s">
        <v>19</v>
      </c>
      <c r="B537" s="31" t="s">
        <v>380</v>
      </c>
      <c r="C537" s="31" t="s">
        <v>1128</v>
      </c>
      <c r="D537" s="31" t="s">
        <v>4</v>
      </c>
      <c r="E537" s="31" t="s">
        <v>6</v>
      </c>
      <c r="F537" s="35">
        <v>12.7637406</v>
      </c>
    </row>
    <row r="538">
      <c r="A538" s="31" t="s">
        <v>19</v>
      </c>
      <c r="B538" s="31" t="s">
        <v>380</v>
      </c>
      <c r="C538" s="31" t="s">
        <v>1129</v>
      </c>
      <c r="D538" s="31" t="s">
        <v>4</v>
      </c>
      <c r="E538" s="31" t="s">
        <v>6</v>
      </c>
      <c r="F538" s="35">
        <v>12.4569698</v>
      </c>
    </row>
    <row r="539">
      <c r="A539" s="31" t="s">
        <v>19</v>
      </c>
      <c r="B539" s="31" t="s">
        <v>380</v>
      </c>
      <c r="C539" s="31" t="s">
        <v>1130</v>
      </c>
      <c r="D539" s="31" t="s">
        <v>4</v>
      </c>
      <c r="E539" s="31" t="s">
        <v>6</v>
      </c>
      <c r="F539" s="35">
        <v>11.5124975</v>
      </c>
    </row>
    <row r="540">
      <c r="A540" s="31" t="s">
        <v>19</v>
      </c>
      <c r="B540" s="31" t="s">
        <v>380</v>
      </c>
      <c r="C540" s="31" t="s">
        <v>1131</v>
      </c>
      <c r="D540" s="31" t="s">
        <v>4</v>
      </c>
      <c r="E540" s="31" t="s">
        <v>6</v>
      </c>
      <c r="F540" s="35">
        <v>11.0003993</v>
      </c>
    </row>
    <row r="541">
      <c r="A541" s="31" t="s">
        <v>19</v>
      </c>
      <c r="B541" s="31" t="s">
        <v>380</v>
      </c>
      <c r="C541" s="31" t="s">
        <v>1132</v>
      </c>
      <c r="D541" s="31" t="s">
        <v>4</v>
      </c>
      <c r="E541" s="31" t="s">
        <v>6</v>
      </c>
      <c r="F541" s="35">
        <v>10.9848337</v>
      </c>
    </row>
    <row r="542">
      <c r="A542" s="31" t="s">
        <v>19</v>
      </c>
      <c r="B542" s="31" t="s">
        <v>380</v>
      </c>
      <c r="C542" s="31" t="s">
        <v>409</v>
      </c>
      <c r="D542" s="31" t="s">
        <v>4</v>
      </c>
      <c r="E542" s="31" t="s">
        <v>6</v>
      </c>
      <c r="F542" s="35">
        <v>11.7941351</v>
      </c>
    </row>
    <row r="543">
      <c r="A543" s="31" t="s">
        <v>19</v>
      </c>
      <c r="B543" s="31" t="s">
        <v>380</v>
      </c>
      <c r="C543" s="31" t="s">
        <v>411</v>
      </c>
      <c r="D543" s="31" t="s">
        <v>4</v>
      </c>
      <c r="E543" s="31" t="s">
        <v>6</v>
      </c>
      <c r="F543" s="35">
        <v>9.51375302</v>
      </c>
    </row>
    <row r="544">
      <c r="A544" s="31" t="s">
        <v>19</v>
      </c>
      <c r="B544" s="31" t="s">
        <v>380</v>
      </c>
      <c r="C544" s="31" t="s">
        <v>413</v>
      </c>
      <c r="D544" s="31" t="s">
        <v>4</v>
      </c>
      <c r="E544" s="31" t="s">
        <v>6</v>
      </c>
      <c r="F544" s="35">
        <v>10.2426391</v>
      </c>
    </row>
    <row r="545">
      <c r="A545" s="31" t="s">
        <v>19</v>
      </c>
      <c r="B545" s="31" t="s">
        <v>380</v>
      </c>
      <c r="C545" s="31" t="s">
        <v>415</v>
      </c>
      <c r="D545" s="31" t="s">
        <v>4</v>
      </c>
      <c r="E545" s="31" t="s">
        <v>6</v>
      </c>
      <c r="F545" s="35">
        <v>11.3942318</v>
      </c>
    </row>
    <row r="546">
      <c r="A546" s="31" t="s">
        <v>19</v>
      </c>
      <c r="B546" s="31" t="s">
        <v>380</v>
      </c>
      <c r="C546" s="31" t="s">
        <v>417</v>
      </c>
      <c r="D546" s="31" t="s">
        <v>4</v>
      </c>
      <c r="E546" s="31" t="s">
        <v>6</v>
      </c>
      <c r="F546" s="35">
        <v>10.8479986</v>
      </c>
    </row>
    <row r="547">
      <c r="A547" s="31" t="s">
        <v>19</v>
      </c>
      <c r="B547" s="31" t="s">
        <v>380</v>
      </c>
      <c r="C547" s="31" t="s">
        <v>419</v>
      </c>
      <c r="D547" s="31" t="s">
        <v>4</v>
      </c>
      <c r="E547" s="31" t="s">
        <v>6</v>
      </c>
      <c r="F547" s="35">
        <v>10.6600935</v>
      </c>
    </row>
    <row r="548">
      <c r="A548" s="31" t="s">
        <v>19</v>
      </c>
      <c r="B548" s="31" t="s">
        <v>380</v>
      </c>
      <c r="C548" s="31" t="s">
        <v>421</v>
      </c>
      <c r="D548" s="31" t="s">
        <v>4</v>
      </c>
      <c r="E548" s="31" t="s">
        <v>6</v>
      </c>
      <c r="F548" s="35">
        <v>10.5397972</v>
      </c>
    </row>
    <row r="549">
      <c r="A549" s="31" t="s">
        <v>19</v>
      </c>
      <c r="B549" s="31" t="s">
        <v>380</v>
      </c>
      <c r="C549" s="31" t="s">
        <v>423</v>
      </c>
      <c r="D549" s="31" t="s">
        <v>4</v>
      </c>
      <c r="E549" s="31" t="s">
        <v>6</v>
      </c>
      <c r="F549" s="35">
        <v>10.4458625</v>
      </c>
    </row>
    <row r="550">
      <c r="A550" s="31" t="s">
        <v>19</v>
      </c>
      <c r="B550" s="31" t="s">
        <v>380</v>
      </c>
      <c r="C550" s="31" t="s">
        <v>425</v>
      </c>
      <c r="D550" s="31" t="s">
        <v>4</v>
      </c>
      <c r="E550" s="31" t="s">
        <v>6</v>
      </c>
      <c r="F550" s="35">
        <v>10.2386625</v>
      </c>
    </row>
    <row r="551">
      <c r="A551" s="31" t="s">
        <v>19</v>
      </c>
      <c r="B551" s="31" t="s">
        <v>380</v>
      </c>
      <c r="C551" s="31" t="s">
        <v>427</v>
      </c>
      <c r="D551" s="31" t="s">
        <v>4</v>
      </c>
      <c r="E551" s="31" t="s">
        <v>6</v>
      </c>
      <c r="F551" s="35">
        <v>11.0929147</v>
      </c>
    </row>
    <row r="552">
      <c r="A552" s="31" t="s">
        <v>19</v>
      </c>
      <c r="B552" s="31" t="s">
        <v>380</v>
      </c>
      <c r="C552" s="31" t="s">
        <v>429</v>
      </c>
      <c r="D552" s="31" t="s">
        <v>4</v>
      </c>
      <c r="E552" s="31" t="s">
        <v>6</v>
      </c>
      <c r="F552" s="35">
        <v>11.1938746</v>
      </c>
    </row>
    <row r="553">
      <c r="A553" s="31" t="s">
        <v>19</v>
      </c>
      <c r="B553" s="31" t="s">
        <v>380</v>
      </c>
      <c r="C553" s="31" t="s">
        <v>323</v>
      </c>
      <c r="D553" s="31" t="s">
        <v>4</v>
      </c>
      <c r="E553" s="31" t="s">
        <v>6</v>
      </c>
      <c r="F553" s="35">
        <v>9.6048645</v>
      </c>
    </row>
    <row r="554">
      <c r="A554" s="31" t="s">
        <v>19</v>
      </c>
      <c r="B554" s="31" t="s">
        <v>380</v>
      </c>
      <c r="C554" s="31" t="s">
        <v>432</v>
      </c>
      <c r="D554" s="31" t="s">
        <v>4</v>
      </c>
      <c r="E554" s="31" t="s">
        <v>6</v>
      </c>
      <c r="F554" s="35">
        <v>7.27145344</v>
      </c>
    </row>
    <row r="555">
      <c r="A555" s="31" t="s">
        <v>19</v>
      </c>
      <c r="B555" s="31" t="s">
        <v>380</v>
      </c>
      <c r="C555" s="31" t="s">
        <v>434</v>
      </c>
      <c r="D555" s="31" t="s">
        <v>4</v>
      </c>
      <c r="E555" s="31" t="s">
        <v>6</v>
      </c>
      <c r="F555" s="35">
        <v>7.47717691</v>
      </c>
    </row>
    <row r="556">
      <c r="A556" s="31" t="s">
        <v>19</v>
      </c>
      <c r="B556" s="31" t="s">
        <v>380</v>
      </c>
      <c r="C556" s="31" t="s">
        <v>436</v>
      </c>
      <c r="D556" s="31" t="s">
        <v>4</v>
      </c>
      <c r="E556" s="31" t="s">
        <v>6</v>
      </c>
      <c r="F556" s="35">
        <v>7.17303724</v>
      </c>
    </row>
    <row r="557">
      <c r="A557" s="31" t="s">
        <v>19</v>
      </c>
      <c r="B557" s="31" t="s">
        <v>380</v>
      </c>
      <c r="C557" s="31" t="s">
        <v>438</v>
      </c>
      <c r="D557" s="31" t="s">
        <v>4</v>
      </c>
      <c r="E557" s="31" t="s">
        <v>6</v>
      </c>
      <c r="F557" s="35">
        <v>8.88310764</v>
      </c>
    </row>
    <row r="558">
      <c r="A558" s="31" t="s">
        <v>19</v>
      </c>
      <c r="B558" s="31" t="s">
        <v>380</v>
      </c>
      <c r="C558" s="31" t="s">
        <v>440</v>
      </c>
      <c r="D558" s="31" t="s">
        <v>4</v>
      </c>
      <c r="E558" s="31" t="s">
        <v>6</v>
      </c>
      <c r="F558" s="35">
        <v>8.7363042</v>
      </c>
    </row>
    <row r="559">
      <c r="A559" s="31" t="s">
        <v>19</v>
      </c>
      <c r="B559" s="31" t="s">
        <v>380</v>
      </c>
      <c r="C559" s="31" t="s">
        <v>442</v>
      </c>
      <c r="D559" s="31" t="s">
        <v>4</v>
      </c>
      <c r="E559" s="31" t="s">
        <v>6</v>
      </c>
      <c r="F559" s="35">
        <v>9.48800374</v>
      </c>
    </row>
    <row r="560">
      <c r="A560" s="31" t="s">
        <v>19</v>
      </c>
      <c r="B560" s="31" t="s">
        <v>380</v>
      </c>
      <c r="C560" s="31" t="s">
        <v>444</v>
      </c>
      <c r="D560" s="31" t="s">
        <v>4</v>
      </c>
      <c r="E560" s="31" t="s">
        <v>6</v>
      </c>
      <c r="F560" s="35">
        <v>6.29019642</v>
      </c>
    </row>
    <row r="561">
      <c r="A561" s="31" t="s">
        <v>19</v>
      </c>
      <c r="B561" s="31" t="s">
        <v>380</v>
      </c>
      <c r="C561" s="31" t="s">
        <v>446</v>
      </c>
      <c r="D561" s="31" t="s">
        <v>4</v>
      </c>
      <c r="E561" s="31" t="s">
        <v>6</v>
      </c>
      <c r="F561" s="35">
        <v>8.22182986</v>
      </c>
    </row>
    <row r="562">
      <c r="A562" s="31" t="s">
        <v>19</v>
      </c>
      <c r="B562" s="31" t="s">
        <v>380</v>
      </c>
      <c r="C562" s="31" t="s">
        <v>448</v>
      </c>
      <c r="D562" s="31" t="s">
        <v>4</v>
      </c>
      <c r="E562" s="31" t="s">
        <v>6</v>
      </c>
      <c r="F562" s="35">
        <v>8.42163911</v>
      </c>
    </row>
    <row r="563">
      <c r="A563" s="31" t="s">
        <v>20</v>
      </c>
      <c r="B563" s="31" t="s">
        <v>387</v>
      </c>
      <c r="C563" s="31" t="s">
        <v>1121</v>
      </c>
      <c r="D563" s="31" t="s">
        <v>4</v>
      </c>
      <c r="E563" s="31" t="s">
        <v>6</v>
      </c>
      <c r="F563" s="35">
        <v>27.0643642</v>
      </c>
    </row>
    <row r="564">
      <c r="A564" s="31" t="s">
        <v>20</v>
      </c>
      <c r="B564" s="31" t="s">
        <v>387</v>
      </c>
      <c r="C564" s="31" t="s">
        <v>1122</v>
      </c>
      <c r="D564" s="31" t="s">
        <v>4</v>
      </c>
      <c r="E564" s="31" t="s">
        <v>6</v>
      </c>
      <c r="F564" s="35">
        <v>21.7783072</v>
      </c>
    </row>
    <row r="565">
      <c r="A565" s="31" t="s">
        <v>20</v>
      </c>
      <c r="B565" s="31" t="s">
        <v>387</v>
      </c>
      <c r="C565" s="31" t="s">
        <v>1123</v>
      </c>
      <c r="D565" s="31" t="s">
        <v>4</v>
      </c>
      <c r="E565" s="31" t="s">
        <v>6</v>
      </c>
      <c r="F565" s="35">
        <v>18.5261424</v>
      </c>
    </row>
    <row r="566">
      <c r="A566" s="31" t="s">
        <v>20</v>
      </c>
      <c r="B566" s="31" t="s">
        <v>387</v>
      </c>
      <c r="C566" s="31" t="s">
        <v>1124</v>
      </c>
      <c r="D566" s="31" t="s">
        <v>4</v>
      </c>
      <c r="E566" s="31" t="s">
        <v>6</v>
      </c>
      <c r="F566" s="35">
        <v>19.0532812</v>
      </c>
    </row>
    <row r="567">
      <c r="A567" s="31" t="s">
        <v>20</v>
      </c>
      <c r="B567" s="31" t="s">
        <v>387</v>
      </c>
      <c r="C567" s="31" t="s">
        <v>1125</v>
      </c>
      <c r="D567" s="31" t="s">
        <v>4</v>
      </c>
      <c r="E567" s="31" t="s">
        <v>6</v>
      </c>
      <c r="F567" s="35">
        <v>17.2512938</v>
      </c>
    </row>
    <row r="568">
      <c r="A568" s="31" t="s">
        <v>20</v>
      </c>
      <c r="B568" s="31" t="s">
        <v>387</v>
      </c>
      <c r="C568" s="31" t="s">
        <v>1126</v>
      </c>
      <c r="D568" s="31" t="s">
        <v>4</v>
      </c>
      <c r="E568" s="31" t="s">
        <v>6</v>
      </c>
      <c r="F568" s="35">
        <v>20.0808589</v>
      </c>
    </row>
    <row r="569">
      <c r="A569" s="31" t="s">
        <v>20</v>
      </c>
      <c r="B569" s="31" t="s">
        <v>387</v>
      </c>
      <c r="C569" s="31" t="s">
        <v>1127</v>
      </c>
      <c r="D569" s="31" t="s">
        <v>4</v>
      </c>
      <c r="E569" s="31" t="s">
        <v>6</v>
      </c>
      <c r="F569" s="35">
        <v>17.953704</v>
      </c>
    </row>
    <row r="570">
      <c r="A570" s="31" t="s">
        <v>20</v>
      </c>
      <c r="B570" s="31" t="s">
        <v>387</v>
      </c>
      <c r="C570" s="31" t="s">
        <v>1128</v>
      </c>
      <c r="D570" s="31" t="s">
        <v>4</v>
      </c>
      <c r="E570" s="31" t="s">
        <v>6</v>
      </c>
      <c r="F570" s="35">
        <v>15.3899965</v>
      </c>
    </row>
    <row r="571">
      <c r="A571" s="31" t="s">
        <v>20</v>
      </c>
      <c r="B571" s="31" t="s">
        <v>387</v>
      </c>
      <c r="C571" s="31" t="s">
        <v>1129</v>
      </c>
      <c r="D571" s="31" t="s">
        <v>4</v>
      </c>
      <c r="E571" s="31" t="s">
        <v>6</v>
      </c>
      <c r="F571" s="35">
        <v>15.4544709</v>
      </c>
    </row>
    <row r="572">
      <c r="A572" s="31" t="s">
        <v>20</v>
      </c>
      <c r="B572" s="31" t="s">
        <v>387</v>
      </c>
      <c r="C572" s="31" t="s">
        <v>1130</v>
      </c>
      <c r="D572" s="31" t="s">
        <v>4</v>
      </c>
      <c r="E572" s="31" t="s">
        <v>6</v>
      </c>
      <c r="F572" s="35">
        <v>13.2850578</v>
      </c>
    </row>
    <row r="573">
      <c r="A573" s="31" t="s">
        <v>20</v>
      </c>
      <c r="B573" s="31" t="s">
        <v>387</v>
      </c>
      <c r="C573" s="31" t="s">
        <v>1131</v>
      </c>
      <c r="D573" s="31" t="s">
        <v>4</v>
      </c>
      <c r="E573" s="31" t="s">
        <v>6</v>
      </c>
      <c r="F573" s="35">
        <v>13.4485798</v>
      </c>
    </row>
    <row r="574">
      <c r="A574" s="31" t="s">
        <v>20</v>
      </c>
      <c r="B574" s="31" t="s">
        <v>387</v>
      </c>
      <c r="C574" s="31" t="s">
        <v>1132</v>
      </c>
      <c r="D574" s="31" t="s">
        <v>4</v>
      </c>
      <c r="E574" s="31" t="s">
        <v>6</v>
      </c>
      <c r="F574" s="35">
        <v>11.8708176</v>
      </c>
    </row>
    <row r="575">
      <c r="A575" s="31" t="s">
        <v>20</v>
      </c>
      <c r="B575" s="31" t="s">
        <v>387</v>
      </c>
      <c r="C575" s="31" t="s">
        <v>409</v>
      </c>
      <c r="D575" s="31" t="s">
        <v>4</v>
      </c>
      <c r="E575" s="31" t="s">
        <v>6</v>
      </c>
      <c r="F575" s="35">
        <v>15.0252901</v>
      </c>
    </row>
    <row r="576">
      <c r="A576" s="31" t="s">
        <v>20</v>
      </c>
      <c r="B576" s="31" t="s">
        <v>387</v>
      </c>
      <c r="C576" s="31" t="s">
        <v>411</v>
      </c>
      <c r="D576" s="31" t="s">
        <v>4</v>
      </c>
      <c r="E576" s="31" t="s">
        <v>6</v>
      </c>
      <c r="F576" s="35">
        <v>11.0349845</v>
      </c>
    </row>
    <row r="577">
      <c r="A577" s="31" t="s">
        <v>20</v>
      </c>
      <c r="B577" s="31" t="s">
        <v>387</v>
      </c>
      <c r="C577" s="31" t="s">
        <v>413</v>
      </c>
      <c r="D577" s="31" t="s">
        <v>4</v>
      </c>
      <c r="E577" s="31" t="s">
        <v>6</v>
      </c>
      <c r="F577" s="35">
        <v>12.1258634</v>
      </c>
    </row>
    <row r="578">
      <c r="A578" s="31" t="s">
        <v>20</v>
      </c>
      <c r="B578" s="31" t="s">
        <v>387</v>
      </c>
      <c r="C578" s="31" t="s">
        <v>415</v>
      </c>
      <c r="D578" s="31" t="s">
        <v>4</v>
      </c>
      <c r="E578" s="31" t="s">
        <v>6</v>
      </c>
      <c r="F578" s="35">
        <v>13.1193085</v>
      </c>
    </row>
    <row r="579">
      <c r="A579" s="31" t="s">
        <v>20</v>
      </c>
      <c r="B579" s="31" t="s">
        <v>387</v>
      </c>
      <c r="C579" s="31" t="s">
        <v>417</v>
      </c>
      <c r="D579" s="31" t="s">
        <v>4</v>
      </c>
      <c r="E579" s="31" t="s">
        <v>6</v>
      </c>
      <c r="F579" s="35">
        <v>12.3019054</v>
      </c>
    </row>
    <row r="580">
      <c r="A580" s="31" t="s">
        <v>20</v>
      </c>
      <c r="B580" s="31" t="s">
        <v>387</v>
      </c>
      <c r="C580" s="31" t="s">
        <v>419</v>
      </c>
      <c r="D580" s="31" t="s">
        <v>4</v>
      </c>
      <c r="E580" s="31" t="s">
        <v>6</v>
      </c>
      <c r="F580" s="35">
        <v>11.9178922</v>
      </c>
    </row>
    <row r="581">
      <c r="A581" s="31" t="s">
        <v>20</v>
      </c>
      <c r="B581" s="31" t="s">
        <v>387</v>
      </c>
      <c r="C581" s="31" t="s">
        <v>421</v>
      </c>
      <c r="D581" s="31" t="s">
        <v>4</v>
      </c>
      <c r="E581" s="31" t="s">
        <v>6</v>
      </c>
      <c r="F581" s="35">
        <v>12.5045637</v>
      </c>
    </row>
    <row r="582">
      <c r="A582" s="31" t="s">
        <v>20</v>
      </c>
      <c r="B582" s="31" t="s">
        <v>387</v>
      </c>
      <c r="C582" s="31" t="s">
        <v>423</v>
      </c>
      <c r="D582" s="31" t="s">
        <v>4</v>
      </c>
      <c r="E582" s="31" t="s">
        <v>6</v>
      </c>
      <c r="F582" s="35">
        <v>10.4289829</v>
      </c>
    </row>
    <row r="583">
      <c r="A583" s="31" t="s">
        <v>20</v>
      </c>
      <c r="B583" s="31" t="s">
        <v>387</v>
      </c>
      <c r="C583" s="31" t="s">
        <v>425</v>
      </c>
      <c r="D583" s="31" t="s">
        <v>4</v>
      </c>
      <c r="E583" s="31" t="s">
        <v>6</v>
      </c>
      <c r="F583" s="35">
        <v>11.7218342</v>
      </c>
    </row>
    <row r="584">
      <c r="A584" s="31" t="s">
        <v>20</v>
      </c>
      <c r="B584" s="31" t="s">
        <v>387</v>
      </c>
      <c r="C584" s="31" t="s">
        <v>427</v>
      </c>
      <c r="D584" s="31" t="s">
        <v>4</v>
      </c>
      <c r="E584" s="31" t="s">
        <v>6</v>
      </c>
      <c r="F584" s="35">
        <v>12.7938296</v>
      </c>
    </row>
    <row r="585">
      <c r="A585" s="31" t="s">
        <v>20</v>
      </c>
      <c r="B585" s="31" t="s">
        <v>387</v>
      </c>
      <c r="C585" s="31" t="s">
        <v>429</v>
      </c>
      <c r="D585" s="31" t="s">
        <v>4</v>
      </c>
      <c r="E585" s="31" t="s">
        <v>6</v>
      </c>
      <c r="F585" s="35">
        <v>11.5213082</v>
      </c>
    </row>
    <row r="586">
      <c r="A586" s="31" t="s">
        <v>20</v>
      </c>
      <c r="B586" s="31" t="s">
        <v>387</v>
      </c>
      <c r="C586" s="31" t="s">
        <v>323</v>
      </c>
      <c r="D586" s="31" t="s">
        <v>4</v>
      </c>
      <c r="E586" s="31" t="s">
        <v>6</v>
      </c>
      <c r="F586" s="35">
        <v>10.9127294</v>
      </c>
    </row>
    <row r="587">
      <c r="A587" s="31" t="s">
        <v>20</v>
      </c>
      <c r="B587" s="31" t="s">
        <v>387</v>
      </c>
      <c r="C587" s="31" t="s">
        <v>432</v>
      </c>
      <c r="D587" s="31" t="s">
        <v>4</v>
      </c>
      <c r="E587" s="31" t="s">
        <v>6</v>
      </c>
      <c r="F587" s="35">
        <v>11.0425974</v>
      </c>
    </row>
    <row r="588">
      <c r="A588" s="31" t="s">
        <v>20</v>
      </c>
      <c r="B588" s="31" t="s">
        <v>387</v>
      </c>
      <c r="C588" s="31" t="s">
        <v>434</v>
      </c>
      <c r="D588" s="31" t="s">
        <v>4</v>
      </c>
      <c r="E588" s="31" t="s">
        <v>6</v>
      </c>
      <c r="F588" s="35">
        <v>10.0152614</v>
      </c>
    </row>
    <row r="589">
      <c r="A589" s="31" t="s">
        <v>20</v>
      </c>
      <c r="B589" s="31" t="s">
        <v>387</v>
      </c>
      <c r="C589" s="31" t="s">
        <v>436</v>
      </c>
      <c r="D589" s="31" t="s">
        <v>4</v>
      </c>
      <c r="E589" s="31" t="s">
        <v>6</v>
      </c>
      <c r="F589" s="35">
        <v>11.129498</v>
      </c>
    </row>
    <row r="590">
      <c r="A590" s="31" t="s">
        <v>20</v>
      </c>
      <c r="B590" s="31" t="s">
        <v>387</v>
      </c>
      <c r="C590" s="31" t="s">
        <v>438</v>
      </c>
      <c r="D590" s="31" t="s">
        <v>4</v>
      </c>
      <c r="E590" s="31" t="s">
        <v>6</v>
      </c>
      <c r="F590" s="35">
        <v>11.687363</v>
      </c>
    </row>
    <row r="591">
      <c r="A591" s="31" t="s">
        <v>20</v>
      </c>
      <c r="B591" s="31" t="s">
        <v>387</v>
      </c>
      <c r="C591" s="31" t="s">
        <v>440</v>
      </c>
      <c r="D591" s="31" t="s">
        <v>4</v>
      </c>
      <c r="E591" s="31" t="s">
        <v>6</v>
      </c>
      <c r="F591" s="35">
        <v>9.96532337</v>
      </c>
    </row>
    <row r="592">
      <c r="A592" s="31" t="s">
        <v>20</v>
      </c>
      <c r="B592" s="31" t="s">
        <v>387</v>
      </c>
      <c r="C592" s="31" t="s">
        <v>442</v>
      </c>
      <c r="D592" s="31" t="s">
        <v>4</v>
      </c>
      <c r="E592" s="31" t="s">
        <v>6</v>
      </c>
      <c r="F592" s="35">
        <v>9.18799797</v>
      </c>
    </row>
    <row r="593">
      <c r="A593" s="31" t="s">
        <v>20</v>
      </c>
      <c r="B593" s="31" t="s">
        <v>387</v>
      </c>
      <c r="C593" s="31" t="s">
        <v>444</v>
      </c>
      <c r="D593" s="31" t="s">
        <v>4</v>
      </c>
      <c r="E593" s="31" t="s">
        <v>6</v>
      </c>
      <c r="F593" s="35">
        <v>7.8737508</v>
      </c>
    </row>
    <row r="594">
      <c r="A594" s="31" t="s">
        <v>20</v>
      </c>
      <c r="B594" s="31" t="s">
        <v>387</v>
      </c>
      <c r="C594" s="31" t="s">
        <v>446</v>
      </c>
      <c r="D594" s="31" t="s">
        <v>4</v>
      </c>
      <c r="E594" s="31" t="s">
        <v>6</v>
      </c>
      <c r="F594" s="35">
        <v>8.22467402</v>
      </c>
    </row>
    <row r="595">
      <c r="A595" s="31" t="s">
        <v>20</v>
      </c>
      <c r="B595" s="31" t="s">
        <v>387</v>
      </c>
      <c r="C595" s="31" t="s">
        <v>448</v>
      </c>
      <c r="D595" s="31" t="s">
        <v>4</v>
      </c>
      <c r="E595" s="31" t="s">
        <v>6</v>
      </c>
      <c r="F595" s="35">
        <v>8.69328987</v>
      </c>
    </row>
    <row r="596">
      <c r="A596" s="31" t="s">
        <v>21</v>
      </c>
      <c r="B596" s="31" t="s">
        <v>393</v>
      </c>
      <c r="C596" s="31" t="s">
        <v>1121</v>
      </c>
      <c r="D596" s="31" t="s">
        <v>4</v>
      </c>
      <c r="E596" s="31" t="s">
        <v>6</v>
      </c>
      <c r="F596" s="35">
        <v>14.0850975</v>
      </c>
    </row>
    <row r="597">
      <c r="A597" s="31" t="s">
        <v>21</v>
      </c>
      <c r="B597" s="31" t="s">
        <v>393</v>
      </c>
      <c r="C597" s="31" t="s">
        <v>1122</v>
      </c>
      <c r="D597" s="31" t="s">
        <v>4</v>
      </c>
      <c r="E597" s="31" t="s">
        <v>6</v>
      </c>
      <c r="F597" s="35">
        <v>10.6139438</v>
      </c>
    </row>
    <row r="598">
      <c r="A598" s="31" t="s">
        <v>21</v>
      </c>
      <c r="B598" s="31" t="s">
        <v>393</v>
      </c>
      <c r="C598" s="31" t="s">
        <v>1123</v>
      </c>
      <c r="D598" s="31" t="s">
        <v>4</v>
      </c>
      <c r="E598" s="31" t="s">
        <v>6</v>
      </c>
      <c r="F598" s="35">
        <v>8.63643913</v>
      </c>
    </row>
    <row r="599">
      <c r="A599" s="31" t="s">
        <v>21</v>
      </c>
      <c r="B599" s="31" t="s">
        <v>393</v>
      </c>
      <c r="C599" s="31" t="s">
        <v>1124</v>
      </c>
      <c r="D599" s="31" t="s">
        <v>4</v>
      </c>
      <c r="E599" s="31" t="s">
        <v>6</v>
      </c>
      <c r="F599" s="35">
        <v>10.1005885</v>
      </c>
    </row>
    <row r="600">
      <c r="A600" s="31" t="s">
        <v>21</v>
      </c>
      <c r="B600" s="31" t="s">
        <v>393</v>
      </c>
      <c r="C600" s="31" t="s">
        <v>1125</v>
      </c>
      <c r="D600" s="31" t="s">
        <v>4</v>
      </c>
      <c r="E600" s="31" t="s">
        <v>6</v>
      </c>
      <c r="F600" s="35">
        <v>10.4747424</v>
      </c>
    </row>
    <row r="601">
      <c r="A601" s="31" t="s">
        <v>21</v>
      </c>
      <c r="B601" s="31" t="s">
        <v>393</v>
      </c>
      <c r="C601" s="31" t="s">
        <v>1126</v>
      </c>
      <c r="D601" s="31" t="s">
        <v>4</v>
      </c>
      <c r="E601" s="31" t="s">
        <v>6</v>
      </c>
      <c r="F601" s="35">
        <v>10.0975379</v>
      </c>
    </row>
    <row r="602">
      <c r="A602" s="31" t="s">
        <v>21</v>
      </c>
      <c r="B602" s="31" t="s">
        <v>393</v>
      </c>
      <c r="C602" s="31" t="s">
        <v>1127</v>
      </c>
      <c r="D602" s="31" t="s">
        <v>4</v>
      </c>
      <c r="E602" s="31" t="s">
        <v>6</v>
      </c>
      <c r="F602" s="35">
        <v>8.33808751</v>
      </c>
    </row>
    <row r="603">
      <c r="A603" s="31" t="s">
        <v>21</v>
      </c>
      <c r="B603" s="31" t="s">
        <v>393</v>
      </c>
      <c r="C603" s="31" t="s">
        <v>1128</v>
      </c>
      <c r="D603" s="31" t="s">
        <v>4</v>
      </c>
      <c r="E603" s="31" t="s">
        <v>6</v>
      </c>
      <c r="F603" s="35">
        <v>9.19736193</v>
      </c>
    </row>
    <row r="604">
      <c r="A604" s="31" t="s">
        <v>21</v>
      </c>
      <c r="B604" s="31" t="s">
        <v>393</v>
      </c>
      <c r="C604" s="31" t="s">
        <v>1129</v>
      </c>
      <c r="D604" s="31" t="s">
        <v>4</v>
      </c>
      <c r="E604" s="31" t="s">
        <v>6</v>
      </c>
      <c r="F604" s="35">
        <v>7.39455907</v>
      </c>
    </row>
    <row r="605">
      <c r="A605" s="31" t="s">
        <v>21</v>
      </c>
      <c r="B605" s="31" t="s">
        <v>393</v>
      </c>
      <c r="C605" s="31" t="s">
        <v>1130</v>
      </c>
      <c r="D605" s="31" t="s">
        <v>4</v>
      </c>
      <c r="E605" s="31" t="s">
        <v>6</v>
      </c>
      <c r="F605" s="35">
        <v>8.62466562</v>
      </c>
    </row>
    <row r="606">
      <c r="A606" s="31" t="s">
        <v>21</v>
      </c>
      <c r="B606" s="31" t="s">
        <v>393</v>
      </c>
      <c r="C606" s="31" t="s">
        <v>1131</v>
      </c>
      <c r="D606" s="31" t="s">
        <v>4</v>
      </c>
      <c r="E606" s="31" t="s">
        <v>6</v>
      </c>
      <c r="F606" s="35">
        <v>7.97366835</v>
      </c>
    </row>
    <row r="607">
      <c r="A607" s="31" t="s">
        <v>21</v>
      </c>
      <c r="B607" s="31" t="s">
        <v>393</v>
      </c>
      <c r="C607" s="31" t="s">
        <v>1132</v>
      </c>
      <c r="D607" s="31" t="s">
        <v>4</v>
      </c>
      <c r="E607" s="31" t="s">
        <v>6</v>
      </c>
      <c r="F607" s="35">
        <v>8.75885203</v>
      </c>
    </row>
    <row r="608">
      <c r="A608" s="31" t="s">
        <v>21</v>
      </c>
      <c r="B608" s="31" t="s">
        <v>393</v>
      </c>
      <c r="C608" s="31" t="s">
        <v>409</v>
      </c>
      <c r="D608" s="31" t="s">
        <v>4</v>
      </c>
      <c r="E608" s="31" t="s">
        <v>6</v>
      </c>
      <c r="F608" s="35">
        <v>7.88251302</v>
      </c>
    </row>
    <row r="609">
      <c r="A609" s="31" t="s">
        <v>21</v>
      </c>
      <c r="B609" s="31" t="s">
        <v>393</v>
      </c>
      <c r="C609" s="31" t="s">
        <v>411</v>
      </c>
      <c r="D609" s="31" t="s">
        <v>4</v>
      </c>
      <c r="E609" s="31" t="s">
        <v>6</v>
      </c>
      <c r="F609" s="35">
        <v>6.55320353</v>
      </c>
    </row>
    <row r="610">
      <c r="A610" s="31" t="s">
        <v>21</v>
      </c>
      <c r="B610" s="31" t="s">
        <v>393</v>
      </c>
      <c r="C610" s="31" t="s">
        <v>413</v>
      </c>
      <c r="D610" s="31" t="s">
        <v>4</v>
      </c>
      <c r="E610" s="31" t="s">
        <v>6</v>
      </c>
      <c r="F610" s="35">
        <v>8.67474424</v>
      </c>
    </row>
    <row r="611">
      <c r="A611" s="31" t="s">
        <v>21</v>
      </c>
      <c r="B611" s="31" t="s">
        <v>393</v>
      </c>
      <c r="C611" s="31" t="s">
        <v>415</v>
      </c>
      <c r="D611" s="31" t="s">
        <v>4</v>
      </c>
      <c r="E611" s="31" t="s">
        <v>6</v>
      </c>
      <c r="F611" s="35">
        <v>7.47035204</v>
      </c>
    </row>
    <row r="612">
      <c r="A612" s="31" t="s">
        <v>21</v>
      </c>
      <c r="B612" s="31" t="s">
        <v>393</v>
      </c>
      <c r="C612" s="31" t="s">
        <v>417</v>
      </c>
      <c r="D612" s="31" t="s">
        <v>4</v>
      </c>
      <c r="E612" s="31" t="s">
        <v>6</v>
      </c>
      <c r="F612" s="35">
        <v>6.65595593</v>
      </c>
    </row>
    <row r="613">
      <c r="A613" s="31" t="s">
        <v>21</v>
      </c>
      <c r="B613" s="31" t="s">
        <v>393</v>
      </c>
      <c r="C613" s="31" t="s">
        <v>419</v>
      </c>
      <c r="D613" s="31" t="s">
        <v>4</v>
      </c>
      <c r="E613" s="31" t="s">
        <v>6</v>
      </c>
      <c r="F613" s="35">
        <v>6.30091363</v>
      </c>
    </row>
    <row r="614">
      <c r="A614" s="31" t="s">
        <v>21</v>
      </c>
      <c r="B614" s="31" t="s">
        <v>393</v>
      </c>
      <c r="C614" s="31" t="s">
        <v>421</v>
      </c>
      <c r="D614" s="31" t="s">
        <v>4</v>
      </c>
      <c r="E614" s="31" t="s">
        <v>6</v>
      </c>
      <c r="F614" s="35">
        <v>7.89763953</v>
      </c>
    </row>
    <row r="615">
      <c r="A615" s="31" t="s">
        <v>21</v>
      </c>
      <c r="B615" s="31" t="s">
        <v>393</v>
      </c>
      <c r="C615" s="31" t="s">
        <v>423</v>
      </c>
      <c r="D615" s="31" t="s">
        <v>4</v>
      </c>
      <c r="E615" s="31" t="s">
        <v>6</v>
      </c>
      <c r="F615" s="35">
        <v>7.78463947</v>
      </c>
    </row>
    <row r="616">
      <c r="A616" s="31" t="s">
        <v>21</v>
      </c>
      <c r="B616" s="31" t="s">
        <v>393</v>
      </c>
      <c r="C616" s="31" t="s">
        <v>425</v>
      </c>
      <c r="D616" s="31" t="s">
        <v>4</v>
      </c>
      <c r="E616" s="31" t="s">
        <v>6</v>
      </c>
      <c r="F616" s="35">
        <v>7.25992262</v>
      </c>
    </row>
    <row r="617">
      <c r="A617" s="31" t="s">
        <v>21</v>
      </c>
      <c r="B617" s="31" t="s">
        <v>393</v>
      </c>
      <c r="C617" s="31" t="s">
        <v>427</v>
      </c>
      <c r="D617" s="31" t="s">
        <v>4</v>
      </c>
      <c r="E617" s="31" t="s">
        <v>6</v>
      </c>
      <c r="F617" s="35">
        <v>7.59905122</v>
      </c>
    </row>
    <row r="618">
      <c r="A618" s="31" t="s">
        <v>21</v>
      </c>
      <c r="B618" s="31" t="s">
        <v>393</v>
      </c>
      <c r="C618" s="31" t="s">
        <v>429</v>
      </c>
      <c r="D618" s="31" t="s">
        <v>4</v>
      </c>
      <c r="E618" s="31" t="s">
        <v>6</v>
      </c>
      <c r="F618" s="35">
        <v>10.4199136</v>
      </c>
    </row>
    <row r="619">
      <c r="A619" s="31" t="s">
        <v>21</v>
      </c>
      <c r="B619" s="31" t="s">
        <v>393</v>
      </c>
      <c r="C619" s="31" t="s">
        <v>323</v>
      </c>
      <c r="D619" s="31" t="s">
        <v>4</v>
      </c>
      <c r="E619" s="31" t="s">
        <v>6</v>
      </c>
      <c r="F619" s="35">
        <v>10.1846822</v>
      </c>
    </row>
    <row r="620">
      <c r="A620" s="31" t="s">
        <v>21</v>
      </c>
      <c r="B620" s="31" t="s">
        <v>393</v>
      </c>
      <c r="C620" s="31" t="s">
        <v>432</v>
      </c>
      <c r="D620" s="31" t="s">
        <v>4</v>
      </c>
      <c r="E620" s="31" t="s">
        <v>6</v>
      </c>
      <c r="F620" s="35">
        <v>10.6358488</v>
      </c>
    </row>
    <row r="621">
      <c r="A621" s="31" t="s">
        <v>21</v>
      </c>
      <c r="B621" s="31" t="s">
        <v>393</v>
      </c>
      <c r="C621" s="31" t="s">
        <v>434</v>
      </c>
      <c r="D621" s="31" t="s">
        <v>4</v>
      </c>
      <c r="E621" s="31" t="s">
        <v>6</v>
      </c>
      <c r="F621" s="35">
        <v>10.3571094</v>
      </c>
    </row>
    <row r="622">
      <c r="A622" s="31" t="s">
        <v>21</v>
      </c>
      <c r="B622" s="31" t="s">
        <v>393</v>
      </c>
      <c r="C622" s="31" t="s">
        <v>436</v>
      </c>
      <c r="D622" s="31" t="s">
        <v>4</v>
      </c>
      <c r="E622" s="31" t="s">
        <v>6</v>
      </c>
      <c r="F622" s="35">
        <v>11.1277036</v>
      </c>
    </row>
    <row r="623">
      <c r="A623" s="31" t="s">
        <v>21</v>
      </c>
      <c r="B623" s="31" t="s">
        <v>393</v>
      </c>
      <c r="C623" s="31" t="s">
        <v>438</v>
      </c>
      <c r="D623" s="31" t="s">
        <v>4</v>
      </c>
      <c r="E623" s="31" t="s">
        <v>6</v>
      </c>
      <c r="F623" s="35">
        <v>10.0818527</v>
      </c>
    </row>
    <row r="624">
      <c r="A624" s="31" t="s">
        <v>21</v>
      </c>
      <c r="B624" s="31" t="s">
        <v>393</v>
      </c>
      <c r="C624" s="31" t="s">
        <v>440</v>
      </c>
      <c r="D624" s="31" t="s">
        <v>4</v>
      </c>
      <c r="E624" s="31" t="s">
        <v>6</v>
      </c>
      <c r="F624" s="35">
        <v>9.23846468</v>
      </c>
    </row>
    <row r="625">
      <c r="A625" s="31" t="s">
        <v>21</v>
      </c>
      <c r="B625" s="31" t="s">
        <v>393</v>
      </c>
      <c r="C625" s="31" t="s">
        <v>442</v>
      </c>
      <c r="D625" s="31" t="s">
        <v>4</v>
      </c>
      <c r="E625" s="31" t="s">
        <v>6</v>
      </c>
      <c r="F625" s="35">
        <v>10.0906096</v>
      </c>
    </row>
    <row r="626">
      <c r="A626" s="31" t="s">
        <v>21</v>
      </c>
      <c r="B626" s="31" t="s">
        <v>393</v>
      </c>
      <c r="C626" s="31" t="s">
        <v>444</v>
      </c>
      <c r="D626" s="31" t="s">
        <v>4</v>
      </c>
      <c r="E626" s="31" t="s">
        <v>6</v>
      </c>
      <c r="F626" s="35">
        <v>7.02492052</v>
      </c>
    </row>
    <row r="627">
      <c r="A627" s="31" t="s">
        <v>21</v>
      </c>
      <c r="B627" s="31" t="s">
        <v>393</v>
      </c>
      <c r="C627" s="31" t="s">
        <v>446</v>
      </c>
      <c r="D627" s="31" t="s">
        <v>4</v>
      </c>
      <c r="E627" s="31" t="s">
        <v>6</v>
      </c>
      <c r="F627" s="35">
        <v>8.52214738</v>
      </c>
    </row>
    <row r="628">
      <c r="A628" s="31" t="s">
        <v>21</v>
      </c>
      <c r="B628" s="31" t="s">
        <v>393</v>
      </c>
      <c r="C628" s="31" t="s">
        <v>448</v>
      </c>
      <c r="D628" s="31" t="s">
        <v>4</v>
      </c>
      <c r="E628" s="31" t="s">
        <v>6</v>
      </c>
      <c r="F628" s="35">
        <v>9.70774051</v>
      </c>
    </row>
    <row r="629">
      <c r="A629" s="31" t="s">
        <v>22</v>
      </c>
      <c r="B629" s="31" t="s">
        <v>408</v>
      </c>
      <c r="C629" s="31" t="s">
        <v>1121</v>
      </c>
      <c r="D629" s="31" t="s">
        <v>4</v>
      </c>
      <c r="E629" s="31" t="s">
        <v>6</v>
      </c>
      <c r="F629" s="35">
        <v>18.5359971</v>
      </c>
    </row>
    <row r="630">
      <c r="A630" s="31" t="s">
        <v>22</v>
      </c>
      <c r="B630" s="31" t="s">
        <v>408</v>
      </c>
      <c r="C630" s="31" t="s">
        <v>1122</v>
      </c>
      <c r="D630" s="31" t="s">
        <v>4</v>
      </c>
      <c r="E630" s="31" t="s">
        <v>6</v>
      </c>
      <c r="F630" s="35">
        <v>17.0509989</v>
      </c>
    </row>
    <row r="631">
      <c r="A631" s="31" t="s">
        <v>22</v>
      </c>
      <c r="B631" s="31" t="s">
        <v>408</v>
      </c>
      <c r="C631" s="31" t="s">
        <v>1123</v>
      </c>
      <c r="D631" s="31" t="s">
        <v>4</v>
      </c>
      <c r="E631" s="31" t="s">
        <v>6</v>
      </c>
      <c r="F631" s="35">
        <v>16.2348661</v>
      </c>
    </row>
    <row r="632">
      <c r="A632" s="31" t="s">
        <v>22</v>
      </c>
      <c r="B632" s="31" t="s">
        <v>408</v>
      </c>
      <c r="C632" s="31" t="s">
        <v>1124</v>
      </c>
      <c r="D632" s="31" t="s">
        <v>4</v>
      </c>
      <c r="E632" s="31" t="s">
        <v>6</v>
      </c>
      <c r="F632" s="35">
        <v>13.8757683</v>
      </c>
    </row>
    <row r="633">
      <c r="A633" s="31" t="s">
        <v>22</v>
      </c>
      <c r="B633" s="31" t="s">
        <v>408</v>
      </c>
      <c r="C633" s="31" t="s">
        <v>1125</v>
      </c>
      <c r="D633" s="31" t="s">
        <v>4</v>
      </c>
      <c r="E633" s="31" t="s">
        <v>6</v>
      </c>
      <c r="F633" s="35">
        <v>14.0457538</v>
      </c>
    </row>
    <row r="634">
      <c r="A634" s="31" t="s">
        <v>22</v>
      </c>
      <c r="B634" s="31" t="s">
        <v>408</v>
      </c>
      <c r="C634" s="31" t="s">
        <v>1126</v>
      </c>
      <c r="D634" s="31" t="s">
        <v>4</v>
      </c>
      <c r="E634" s="31" t="s">
        <v>6</v>
      </c>
      <c r="F634" s="35">
        <v>13.6215017</v>
      </c>
    </row>
    <row r="635">
      <c r="A635" s="31" t="s">
        <v>22</v>
      </c>
      <c r="B635" s="31" t="s">
        <v>408</v>
      </c>
      <c r="C635" s="31" t="s">
        <v>1127</v>
      </c>
      <c r="D635" s="31" t="s">
        <v>4</v>
      </c>
      <c r="E635" s="31" t="s">
        <v>6</v>
      </c>
      <c r="F635" s="35">
        <v>13.1081775</v>
      </c>
    </row>
    <row r="636">
      <c r="A636" s="31" t="s">
        <v>22</v>
      </c>
      <c r="B636" s="31" t="s">
        <v>408</v>
      </c>
      <c r="C636" s="31" t="s">
        <v>1128</v>
      </c>
      <c r="D636" s="31" t="s">
        <v>4</v>
      </c>
      <c r="E636" s="31" t="s">
        <v>6</v>
      </c>
      <c r="F636" s="35">
        <v>13.0588167</v>
      </c>
    </row>
    <row r="637">
      <c r="A637" s="31" t="s">
        <v>22</v>
      </c>
      <c r="B637" s="31" t="s">
        <v>408</v>
      </c>
      <c r="C637" s="31" t="s">
        <v>1129</v>
      </c>
      <c r="D637" s="31" t="s">
        <v>4</v>
      </c>
      <c r="E637" s="31" t="s">
        <v>6</v>
      </c>
      <c r="F637" s="35">
        <v>13.5890737</v>
      </c>
    </row>
    <row r="638">
      <c r="A638" s="31" t="s">
        <v>22</v>
      </c>
      <c r="B638" s="31" t="s">
        <v>408</v>
      </c>
      <c r="C638" s="31" t="s">
        <v>1130</v>
      </c>
      <c r="D638" s="31" t="s">
        <v>4</v>
      </c>
      <c r="E638" s="31" t="s">
        <v>6</v>
      </c>
      <c r="F638" s="35">
        <v>11.5993249</v>
      </c>
    </row>
    <row r="639">
      <c r="A639" s="31" t="s">
        <v>22</v>
      </c>
      <c r="B639" s="31" t="s">
        <v>408</v>
      </c>
      <c r="C639" s="31" t="s">
        <v>1131</v>
      </c>
      <c r="D639" s="31" t="s">
        <v>4</v>
      </c>
      <c r="E639" s="31" t="s">
        <v>6</v>
      </c>
      <c r="F639" s="35">
        <v>11.9482505</v>
      </c>
    </row>
    <row r="640">
      <c r="A640" s="31" t="s">
        <v>22</v>
      </c>
      <c r="B640" s="31" t="s">
        <v>408</v>
      </c>
      <c r="C640" s="31" t="s">
        <v>1132</v>
      </c>
      <c r="D640" s="31" t="s">
        <v>4</v>
      </c>
      <c r="E640" s="31" t="s">
        <v>6</v>
      </c>
      <c r="F640" s="35">
        <v>11.6369191</v>
      </c>
    </row>
    <row r="641">
      <c r="A641" s="31" t="s">
        <v>22</v>
      </c>
      <c r="B641" s="31" t="s">
        <v>408</v>
      </c>
      <c r="C641" s="31" t="s">
        <v>409</v>
      </c>
      <c r="D641" s="31" t="s">
        <v>4</v>
      </c>
      <c r="E641" s="31" t="s">
        <v>6</v>
      </c>
      <c r="F641" s="35">
        <v>11.0283328</v>
      </c>
    </row>
    <row r="642">
      <c r="A642" s="31" t="s">
        <v>22</v>
      </c>
      <c r="B642" s="31" t="s">
        <v>408</v>
      </c>
      <c r="C642" s="31" t="s">
        <v>411</v>
      </c>
      <c r="D642" s="31" t="s">
        <v>4</v>
      </c>
      <c r="E642" s="31" t="s">
        <v>6</v>
      </c>
      <c r="F642" s="35">
        <v>10.653296</v>
      </c>
    </row>
    <row r="643">
      <c r="A643" s="31" t="s">
        <v>22</v>
      </c>
      <c r="B643" s="31" t="s">
        <v>408</v>
      </c>
      <c r="C643" s="31" t="s">
        <v>413</v>
      </c>
      <c r="D643" s="31" t="s">
        <v>4</v>
      </c>
      <c r="E643" s="31" t="s">
        <v>6</v>
      </c>
      <c r="F643" s="35">
        <v>9.81994856</v>
      </c>
    </row>
    <row r="644">
      <c r="A644" s="31" t="s">
        <v>22</v>
      </c>
      <c r="B644" s="31" t="s">
        <v>408</v>
      </c>
      <c r="C644" s="31" t="s">
        <v>415</v>
      </c>
      <c r="D644" s="31" t="s">
        <v>4</v>
      </c>
      <c r="E644" s="31" t="s">
        <v>6</v>
      </c>
      <c r="F644" s="35">
        <v>10.1988256</v>
      </c>
    </row>
    <row r="645">
      <c r="A645" s="31" t="s">
        <v>22</v>
      </c>
      <c r="B645" s="31" t="s">
        <v>408</v>
      </c>
      <c r="C645" s="31" t="s">
        <v>417</v>
      </c>
      <c r="D645" s="31" t="s">
        <v>4</v>
      </c>
      <c r="E645" s="31" t="s">
        <v>6</v>
      </c>
      <c r="F645" s="35">
        <v>10.6102611</v>
      </c>
    </row>
    <row r="646">
      <c r="A646" s="31" t="s">
        <v>22</v>
      </c>
      <c r="B646" s="31" t="s">
        <v>408</v>
      </c>
      <c r="C646" s="31" t="s">
        <v>419</v>
      </c>
      <c r="D646" s="31" t="s">
        <v>4</v>
      </c>
      <c r="E646" s="31" t="s">
        <v>6</v>
      </c>
      <c r="F646" s="35">
        <v>9.46497393</v>
      </c>
    </row>
    <row r="647">
      <c r="A647" s="31" t="s">
        <v>22</v>
      </c>
      <c r="B647" s="31" t="s">
        <v>408</v>
      </c>
      <c r="C647" s="31" t="s">
        <v>421</v>
      </c>
      <c r="D647" s="31" t="s">
        <v>4</v>
      </c>
      <c r="E647" s="31" t="s">
        <v>6</v>
      </c>
      <c r="F647" s="35">
        <v>9.6768386</v>
      </c>
    </row>
    <row r="648">
      <c r="A648" s="31" t="s">
        <v>22</v>
      </c>
      <c r="B648" s="31" t="s">
        <v>408</v>
      </c>
      <c r="C648" s="31" t="s">
        <v>423</v>
      </c>
      <c r="D648" s="31" t="s">
        <v>4</v>
      </c>
      <c r="E648" s="31" t="s">
        <v>6</v>
      </c>
      <c r="F648" s="35">
        <v>10.6661593</v>
      </c>
    </row>
    <row r="649">
      <c r="A649" s="31" t="s">
        <v>22</v>
      </c>
      <c r="B649" s="31" t="s">
        <v>408</v>
      </c>
      <c r="C649" s="31" t="s">
        <v>425</v>
      </c>
      <c r="D649" s="31" t="s">
        <v>4</v>
      </c>
      <c r="E649" s="31" t="s">
        <v>6</v>
      </c>
      <c r="F649" s="35">
        <v>9.60551564</v>
      </c>
    </row>
    <row r="650">
      <c r="A650" s="31" t="s">
        <v>22</v>
      </c>
      <c r="B650" s="31" t="s">
        <v>408</v>
      </c>
      <c r="C650" s="31" t="s">
        <v>427</v>
      </c>
      <c r="D650" s="31" t="s">
        <v>4</v>
      </c>
      <c r="E650" s="31" t="s">
        <v>6</v>
      </c>
      <c r="F650" s="35">
        <v>7.72441427</v>
      </c>
    </row>
    <row r="651">
      <c r="A651" s="31" t="s">
        <v>22</v>
      </c>
      <c r="B651" s="31" t="s">
        <v>408</v>
      </c>
      <c r="C651" s="31" t="s">
        <v>429</v>
      </c>
      <c r="D651" s="31" t="s">
        <v>4</v>
      </c>
      <c r="E651" s="31" t="s">
        <v>6</v>
      </c>
      <c r="F651" s="35">
        <v>9.37010237</v>
      </c>
    </row>
    <row r="652">
      <c r="A652" s="31" t="s">
        <v>22</v>
      </c>
      <c r="B652" s="31" t="s">
        <v>408</v>
      </c>
      <c r="C652" s="31" t="s">
        <v>323</v>
      </c>
      <c r="D652" s="31" t="s">
        <v>4</v>
      </c>
      <c r="E652" s="31" t="s">
        <v>6</v>
      </c>
      <c r="F652" s="35">
        <v>9.57139217</v>
      </c>
    </row>
    <row r="653">
      <c r="A653" s="31" t="s">
        <v>22</v>
      </c>
      <c r="B653" s="31" t="s">
        <v>408</v>
      </c>
      <c r="C653" s="31" t="s">
        <v>432</v>
      </c>
      <c r="D653" s="31" t="s">
        <v>4</v>
      </c>
      <c r="E653" s="31" t="s">
        <v>6</v>
      </c>
      <c r="F653" s="35">
        <v>10.1912791</v>
      </c>
    </row>
    <row r="654">
      <c r="A654" s="31" t="s">
        <v>22</v>
      </c>
      <c r="B654" s="31" t="s">
        <v>408</v>
      </c>
      <c r="C654" s="31" t="s">
        <v>434</v>
      </c>
      <c r="D654" s="31" t="s">
        <v>4</v>
      </c>
      <c r="E654" s="31" t="s">
        <v>6</v>
      </c>
      <c r="F654" s="35">
        <v>10.073919</v>
      </c>
    </row>
    <row r="655">
      <c r="A655" s="31" t="s">
        <v>22</v>
      </c>
      <c r="B655" s="31" t="s">
        <v>408</v>
      </c>
      <c r="C655" s="31" t="s">
        <v>436</v>
      </c>
      <c r="D655" s="31" t="s">
        <v>4</v>
      </c>
      <c r="E655" s="31" t="s">
        <v>6</v>
      </c>
      <c r="F655" s="35">
        <v>10.0845241</v>
      </c>
    </row>
    <row r="656">
      <c r="A656" s="31" t="s">
        <v>22</v>
      </c>
      <c r="B656" s="31" t="s">
        <v>408</v>
      </c>
      <c r="C656" s="31" t="s">
        <v>438</v>
      </c>
      <c r="D656" s="31" t="s">
        <v>4</v>
      </c>
      <c r="E656" s="31" t="s">
        <v>6</v>
      </c>
      <c r="F656" s="35">
        <v>10.1900864</v>
      </c>
    </row>
    <row r="657">
      <c r="A657" s="31" t="s">
        <v>22</v>
      </c>
      <c r="B657" s="31" t="s">
        <v>408</v>
      </c>
      <c r="C657" s="31" t="s">
        <v>440</v>
      </c>
      <c r="D657" s="31" t="s">
        <v>4</v>
      </c>
      <c r="E657" s="31" t="s">
        <v>6</v>
      </c>
      <c r="F657" s="35">
        <v>10.3834622</v>
      </c>
    </row>
    <row r="658">
      <c r="A658" s="31" t="s">
        <v>22</v>
      </c>
      <c r="B658" s="31" t="s">
        <v>408</v>
      </c>
      <c r="C658" s="31" t="s">
        <v>442</v>
      </c>
      <c r="D658" s="31" t="s">
        <v>4</v>
      </c>
      <c r="E658" s="31" t="s">
        <v>6</v>
      </c>
      <c r="F658" s="35">
        <v>9.44006074</v>
      </c>
    </row>
    <row r="659">
      <c r="A659" s="31" t="s">
        <v>22</v>
      </c>
      <c r="B659" s="31" t="s">
        <v>408</v>
      </c>
      <c r="C659" s="31" t="s">
        <v>444</v>
      </c>
      <c r="D659" s="31" t="s">
        <v>4</v>
      </c>
      <c r="E659" s="31" t="s">
        <v>6</v>
      </c>
      <c r="F659" s="35">
        <v>7.46380955</v>
      </c>
    </row>
    <row r="660">
      <c r="A660" s="31" t="s">
        <v>22</v>
      </c>
      <c r="B660" s="31" t="s">
        <v>408</v>
      </c>
      <c r="C660" s="31" t="s">
        <v>446</v>
      </c>
      <c r="D660" s="31" t="s">
        <v>4</v>
      </c>
      <c r="E660" s="31" t="s">
        <v>6</v>
      </c>
      <c r="F660" s="35">
        <v>7.78264193</v>
      </c>
    </row>
    <row r="661">
      <c r="A661" s="31" t="s">
        <v>22</v>
      </c>
      <c r="B661" s="31" t="s">
        <v>408</v>
      </c>
      <c r="C661" s="31" t="s">
        <v>448</v>
      </c>
      <c r="D661" s="31" t="s">
        <v>4</v>
      </c>
      <c r="E661" s="31" t="s">
        <v>6</v>
      </c>
      <c r="F661" s="35">
        <v>7.96483936</v>
      </c>
    </row>
    <row r="662">
      <c r="A662" s="31" t="s">
        <v>23</v>
      </c>
      <c r="B662" s="31" t="s">
        <v>379</v>
      </c>
      <c r="C662" s="31" t="s">
        <v>1121</v>
      </c>
      <c r="D662" s="31" t="s">
        <v>4</v>
      </c>
      <c r="E662" s="31" t="s">
        <v>6</v>
      </c>
      <c r="F662" s="35">
        <v>25.0447585</v>
      </c>
    </row>
    <row r="663">
      <c r="A663" s="31" t="s">
        <v>23</v>
      </c>
      <c r="B663" s="31" t="s">
        <v>379</v>
      </c>
      <c r="C663" s="31" t="s">
        <v>1122</v>
      </c>
      <c r="D663" s="31" t="s">
        <v>4</v>
      </c>
      <c r="E663" s="31" t="s">
        <v>6</v>
      </c>
      <c r="F663" s="35">
        <v>21.6024585</v>
      </c>
    </row>
    <row r="664">
      <c r="A664" s="31" t="s">
        <v>23</v>
      </c>
      <c r="B664" s="31" t="s">
        <v>379</v>
      </c>
      <c r="C664" s="31" t="s">
        <v>1123</v>
      </c>
      <c r="D664" s="31" t="s">
        <v>4</v>
      </c>
      <c r="E664" s="31" t="s">
        <v>6</v>
      </c>
      <c r="F664" s="35">
        <v>17.6636258</v>
      </c>
    </row>
    <row r="665">
      <c r="A665" s="31" t="s">
        <v>23</v>
      </c>
      <c r="B665" s="31" t="s">
        <v>379</v>
      </c>
      <c r="C665" s="31" t="s">
        <v>1124</v>
      </c>
      <c r="D665" s="31" t="s">
        <v>4</v>
      </c>
      <c r="E665" s="31" t="s">
        <v>6</v>
      </c>
      <c r="F665" s="35">
        <v>20.4361671</v>
      </c>
    </row>
    <row r="666">
      <c r="A666" s="31" t="s">
        <v>23</v>
      </c>
      <c r="B666" s="31" t="s">
        <v>379</v>
      </c>
      <c r="C666" s="31" t="s">
        <v>1125</v>
      </c>
      <c r="D666" s="31" t="s">
        <v>4</v>
      </c>
      <c r="E666" s="31" t="s">
        <v>6</v>
      </c>
      <c r="F666" s="35">
        <v>19.4326823</v>
      </c>
    </row>
    <row r="667">
      <c r="A667" s="31" t="s">
        <v>23</v>
      </c>
      <c r="B667" s="31" t="s">
        <v>379</v>
      </c>
      <c r="C667" s="31" t="s">
        <v>1126</v>
      </c>
      <c r="D667" s="31" t="s">
        <v>4</v>
      </c>
      <c r="E667" s="31" t="s">
        <v>6</v>
      </c>
      <c r="F667" s="35">
        <v>20.2042703</v>
      </c>
    </row>
    <row r="668">
      <c r="A668" s="31" t="s">
        <v>23</v>
      </c>
      <c r="B668" s="31" t="s">
        <v>379</v>
      </c>
      <c r="C668" s="31" t="s">
        <v>1127</v>
      </c>
      <c r="D668" s="31" t="s">
        <v>4</v>
      </c>
      <c r="E668" s="31" t="s">
        <v>6</v>
      </c>
      <c r="F668" s="35">
        <v>21.0244125</v>
      </c>
    </row>
    <row r="669">
      <c r="A669" s="31" t="s">
        <v>23</v>
      </c>
      <c r="B669" s="31" t="s">
        <v>379</v>
      </c>
      <c r="C669" s="31" t="s">
        <v>1128</v>
      </c>
      <c r="D669" s="31" t="s">
        <v>4</v>
      </c>
      <c r="E669" s="31" t="s">
        <v>6</v>
      </c>
      <c r="F669" s="35">
        <v>19.9656084</v>
      </c>
    </row>
    <row r="670">
      <c r="A670" s="31" t="s">
        <v>23</v>
      </c>
      <c r="B670" s="31" t="s">
        <v>379</v>
      </c>
      <c r="C670" s="31" t="s">
        <v>1129</v>
      </c>
      <c r="D670" s="31" t="s">
        <v>4</v>
      </c>
      <c r="E670" s="31" t="s">
        <v>6</v>
      </c>
      <c r="F670" s="35">
        <v>19.657351</v>
      </c>
    </row>
    <row r="671">
      <c r="A671" s="31" t="s">
        <v>23</v>
      </c>
      <c r="B671" s="31" t="s">
        <v>379</v>
      </c>
      <c r="C671" s="31" t="s">
        <v>1130</v>
      </c>
      <c r="D671" s="31" t="s">
        <v>4</v>
      </c>
      <c r="E671" s="31" t="s">
        <v>6</v>
      </c>
      <c r="F671" s="35">
        <v>16.5888411</v>
      </c>
    </row>
    <row r="672">
      <c r="A672" s="31" t="s">
        <v>23</v>
      </c>
      <c r="B672" s="31" t="s">
        <v>379</v>
      </c>
      <c r="C672" s="31" t="s">
        <v>1131</v>
      </c>
      <c r="D672" s="31" t="s">
        <v>4</v>
      </c>
      <c r="E672" s="31" t="s">
        <v>6</v>
      </c>
      <c r="F672" s="35">
        <v>15.8572284</v>
      </c>
    </row>
    <row r="673">
      <c r="A673" s="31" t="s">
        <v>23</v>
      </c>
      <c r="B673" s="31" t="s">
        <v>379</v>
      </c>
      <c r="C673" s="31" t="s">
        <v>1132</v>
      </c>
      <c r="D673" s="31" t="s">
        <v>4</v>
      </c>
      <c r="E673" s="31" t="s">
        <v>6</v>
      </c>
      <c r="F673" s="35">
        <v>13.6280051</v>
      </c>
    </row>
    <row r="674">
      <c r="A674" s="31" t="s">
        <v>23</v>
      </c>
      <c r="B674" s="31" t="s">
        <v>379</v>
      </c>
      <c r="C674" s="31" t="s">
        <v>409</v>
      </c>
      <c r="D674" s="31" t="s">
        <v>4</v>
      </c>
      <c r="E674" s="31" t="s">
        <v>6</v>
      </c>
      <c r="F674" s="35">
        <v>15.4012153</v>
      </c>
    </row>
    <row r="675">
      <c r="A675" s="31" t="s">
        <v>23</v>
      </c>
      <c r="B675" s="31" t="s">
        <v>379</v>
      </c>
      <c r="C675" s="31" t="s">
        <v>411</v>
      </c>
      <c r="D675" s="31" t="s">
        <v>4</v>
      </c>
      <c r="E675" s="31" t="s">
        <v>6</v>
      </c>
      <c r="F675" s="35">
        <v>13.2593136</v>
      </c>
    </row>
    <row r="676">
      <c r="A676" s="31" t="s">
        <v>23</v>
      </c>
      <c r="B676" s="31" t="s">
        <v>379</v>
      </c>
      <c r="C676" s="31" t="s">
        <v>413</v>
      </c>
      <c r="D676" s="31" t="s">
        <v>4</v>
      </c>
      <c r="E676" s="31" t="s">
        <v>6</v>
      </c>
      <c r="F676" s="35">
        <v>13.4644303</v>
      </c>
    </row>
    <row r="677">
      <c r="A677" s="31" t="s">
        <v>23</v>
      </c>
      <c r="B677" s="31" t="s">
        <v>379</v>
      </c>
      <c r="C677" s="31" t="s">
        <v>415</v>
      </c>
      <c r="D677" s="31" t="s">
        <v>4</v>
      </c>
      <c r="E677" s="31" t="s">
        <v>6</v>
      </c>
      <c r="F677" s="35">
        <v>12.5846147</v>
      </c>
    </row>
    <row r="678">
      <c r="A678" s="31" t="s">
        <v>23</v>
      </c>
      <c r="B678" s="31" t="s">
        <v>379</v>
      </c>
      <c r="C678" s="31" t="s">
        <v>417</v>
      </c>
      <c r="D678" s="31" t="s">
        <v>4</v>
      </c>
      <c r="E678" s="31" t="s">
        <v>6</v>
      </c>
      <c r="F678" s="35">
        <v>11.4717403</v>
      </c>
    </row>
    <row r="679">
      <c r="A679" s="31" t="s">
        <v>23</v>
      </c>
      <c r="B679" s="31" t="s">
        <v>379</v>
      </c>
      <c r="C679" s="31" t="s">
        <v>419</v>
      </c>
      <c r="D679" s="31" t="s">
        <v>4</v>
      </c>
      <c r="E679" s="31" t="s">
        <v>6</v>
      </c>
      <c r="F679" s="35">
        <v>11.8981028</v>
      </c>
    </row>
    <row r="680">
      <c r="A680" s="31" t="s">
        <v>23</v>
      </c>
      <c r="B680" s="31" t="s">
        <v>379</v>
      </c>
      <c r="C680" s="31" t="s">
        <v>421</v>
      </c>
      <c r="D680" s="31" t="s">
        <v>4</v>
      </c>
      <c r="E680" s="31" t="s">
        <v>6</v>
      </c>
      <c r="F680" s="35">
        <v>11.3910339</v>
      </c>
    </row>
    <row r="681">
      <c r="A681" s="31" t="s">
        <v>23</v>
      </c>
      <c r="B681" s="31" t="s">
        <v>379</v>
      </c>
      <c r="C681" s="31" t="s">
        <v>423</v>
      </c>
      <c r="D681" s="31" t="s">
        <v>4</v>
      </c>
      <c r="E681" s="31" t="s">
        <v>6</v>
      </c>
      <c r="F681" s="35">
        <v>10.7687636</v>
      </c>
    </row>
    <row r="682">
      <c r="A682" s="31" t="s">
        <v>23</v>
      </c>
      <c r="B682" s="31" t="s">
        <v>379</v>
      </c>
      <c r="C682" s="31" t="s">
        <v>425</v>
      </c>
      <c r="D682" s="31" t="s">
        <v>4</v>
      </c>
      <c r="E682" s="31" t="s">
        <v>6</v>
      </c>
      <c r="F682" s="35">
        <v>10.8705905</v>
      </c>
    </row>
    <row r="683">
      <c r="A683" s="31" t="s">
        <v>23</v>
      </c>
      <c r="B683" s="31" t="s">
        <v>379</v>
      </c>
      <c r="C683" s="31" t="s">
        <v>427</v>
      </c>
      <c r="D683" s="31" t="s">
        <v>4</v>
      </c>
      <c r="E683" s="31" t="s">
        <v>6</v>
      </c>
      <c r="F683" s="35">
        <v>10.9241181</v>
      </c>
    </row>
    <row r="684">
      <c r="A684" s="31" t="s">
        <v>23</v>
      </c>
      <c r="B684" s="31" t="s">
        <v>379</v>
      </c>
      <c r="C684" s="31" t="s">
        <v>429</v>
      </c>
      <c r="D684" s="31" t="s">
        <v>4</v>
      </c>
      <c r="E684" s="31" t="s">
        <v>6</v>
      </c>
      <c r="F684" s="35">
        <v>11.4914485</v>
      </c>
    </row>
    <row r="685">
      <c r="A685" s="31" t="s">
        <v>23</v>
      </c>
      <c r="B685" s="31" t="s">
        <v>379</v>
      </c>
      <c r="C685" s="31" t="s">
        <v>323</v>
      </c>
      <c r="D685" s="31" t="s">
        <v>4</v>
      </c>
      <c r="E685" s="31" t="s">
        <v>6</v>
      </c>
      <c r="F685" s="35">
        <v>10.653849</v>
      </c>
    </row>
    <row r="686">
      <c r="A686" s="31" t="s">
        <v>23</v>
      </c>
      <c r="B686" s="31" t="s">
        <v>379</v>
      </c>
      <c r="C686" s="31" t="s">
        <v>432</v>
      </c>
      <c r="D686" s="31" t="s">
        <v>4</v>
      </c>
      <c r="E686" s="31" t="s">
        <v>6</v>
      </c>
      <c r="F686" s="35">
        <v>10.5049645</v>
      </c>
    </row>
    <row r="687">
      <c r="A687" s="31" t="s">
        <v>23</v>
      </c>
      <c r="B687" s="31" t="s">
        <v>379</v>
      </c>
      <c r="C687" s="31" t="s">
        <v>434</v>
      </c>
      <c r="D687" s="31" t="s">
        <v>4</v>
      </c>
      <c r="E687" s="31" t="s">
        <v>6</v>
      </c>
      <c r="F687" s="35">
        <v>9.84398922</v>
      </c>
    </row>
    <row r="688">
      <c r="A688" s="31" t="s">
        <v>23</v>
      </c>
      <c r="B688" s="31" t="s">
        <v>379</v>
      </c>
      <c r="C688" s="31" t="s">
        <v>436</v>
      </c>
      <c r="D688" s="31" t="s">
        <v>4</v>
      </c>
      <c r="E688" s="31" t="s">
        <v>6</v>
      </c>
      <c r="F688" s="35">
        <v>9.41418558</v>
      </c>
    </row>
    <row r="689">
      <c r="A689" s="31" t="s">
        <v>23</v>
      </c>
      <c r="B689" s="31" t="s">
        <v>379</v>
      </c>
      <c r="C689" s="31" t="s">
        <v>438</v>
      </c>
      <c r="D689" s="31" t="s">
        <v>4</v>
      </c>
      <c r="E689" s="31" t="s">
        <v>6</v>
      </c>
      <c r="F689" s="35">
        <v>10.3673063</v>
      </c>
    </row>
    <row r="690">
      <c r="A690" s="31" t="s">
        <v>23</v>
      </c>
      <c r="B690" s="31" t="s">
        <v>379</v>
      </c>
      <c r="C690" s="31" t="s">
        <v>440</v>
      </c>
      <c r="D690" s="31" t="s">
        <v>4</v>
      </c>
      <c r="E690" s="31" t="s">
        <v>6</v>
      </c>
      <c r="F690" s="35">
        <v>9.24876815</v>
      </c>
    </row>
    <row r="691">
      <c r="A691" s="31" t="s">
        <v>23</v>
      </c>
      <c r="B691" s="31" t="s">
        <v>379</v>
      </c>
      <c r="C691" s="31" t="s">
        <v>442</v>
      </c>
      <c r="D691" s="31" t="s">
        <v>4</v>
      </c>
      <c r="E691" s="31" t="s">
        <v>6</v>
      </c>
      <c r="F691" s="35">
        <v>9.1067979</v>
      </c>
    </row>
    <row r="692">
      <c r="A692" s="31" t="s">
        <v>23</v>
      </c>
      <c r="B692" s="31" t="s">
        <v>379</v>
      </c>
      <c r="C692" s="31" t="s">
        <v>444</v>
      </c>
      <c r="D692" s="31" t="s">
        <v>4</v>
      </c>
      <c r="E692" s="31" t="s">
        <v>6</v>
      </c>
      <c r="F692" s="35">
        <v>7.65469964</v>
      </c>
    </row>
    <row r="693">
      <c r="A693" s="31" t="s">
        <v>23</v>
      </c>
      <c r="B693" s="31" t="s">
        <v>379</v>
      </c>
      <c r="C693" s="31" t="s">
        <v>446</v>
      </c>
      <c r="D693" s="31" t="s">
        <v>4</v>
      </c>
      <c r="E693" s="31" t="s">
        <v>6</v>
      </c>
      <c r="F693" s="35">
        <v>8.23238857</v>
      </c>
    </row>
    <row r="694">
      <c r="A694" s="31" t="s">
        <v>23</v>
      </c>
      <c r="B694" s="31" t="s">
        <v>379</v>
      </c>
      <c r="C694" s="31" t="s">
        <v>448</v>
      </c>
      <c r="D694" s="31" t="s">
        <v>4</v>
      </c>
      <c r="E694" s="31" t="s">
        <v>6</v>
      </c>
      <c r="F694" s="35">
        <v>8.15920918</v>
      </c>
    </row>
    <row r="695">
      <c r="A695" s="31" t="s">
        <v>24</v>
      </c>
      <c r="B695" s="31" t="s">
        <v>386</v>
      </c>
      <c r="C695" s="31" t="s">
        <v>1121</v>
      </c>
      <c r="D695" s="31" t="s">
        <v>4</v>
      </c>
      <c r="E695" s="31" t="s">
        <v>6</v>
      </c>
      <c r="F695" s="35">
        <v>41.1559542</v>
      </c>
    </row>
    <row r="696">
      <c r="A696" s="31" t="s">
        <v>24</v>
      </c>
      <c r="B696" s="31" t="s">
        <v>386</v>
      </c>
      <c r="C696" s="31" t="s">
        <v>1122</v>
      </c>
      <c r="D696" s="31" t="s">
        <v>4</v>
      </c>
      <c r="E696" s="31" t="s">
        <v>6</v>
      </c>
      <c r="F696" s="35">
        <v>34.5172023</v>
      </c>
    </row>
    <row r="697">
      <c r="A697" s="31" t="s">
        <v>24</v>
      </c>
      <c r="B697" s="31" t="s">
        <v>386</v>
      </c>
      <c r="C697" s="31" t="s">
        <v>1123</v>
      </c>
      <c r="D697" s="31" t="s">
        <v>4</v>
      </c>
      <c r="E697" s="31" t="s">
        <v>6</v>
      </c>
      <c r="F697" s="35">
        <v>32.3527366</v>
      </c>
    </row>
    <row r="698">
      <c r="A698" s="31" t="s">
        <v>24</v>
      </c>
      <c r="B698" s="31" t="s">
        <v>386</v>
      </c>
      <c r="C698" s="31" t="s">
        <v>1124</v>
      </c>
      <c r="D698" s="31" t="s">
        <v>4</v>
      </c>
      <c r="E698" s="31" t="s">
        <v>6</v>
      </c>
      <c r="F698" s="35">
        <v>32.0116054</v>
      </c>
    </row>
    <row r="699">
      <c r="A699" s="31" t="s">
        <v>24</v>
      </c>
      <c r="B699" s="31" t="s">
        <v>386</v>
      </c>
      <c r="C699" s="31" t="s">
        <v>1125</v>
      </c>
      <c r="D699" s="31" t="s">
        <v>4</v>
      </c>
      <c r="E699" s="31" t="s">
        <v>6</v>
      </c>
      <c r="F699" s="35">
        <v>33.1000724</v>
      </c>
    </row>
    <row r="700">
      <c r="A700" s="31" t="s">
        <v>24</v>
      </c>
      <c r="B700" s="31" t="s">
        <v>386</v>
      </c>
      <c r="C700" s="31" t="s">
        <v>1126</v>
      </c>
      <c r="D700" s="31" t="s">
        <v>4</v>
      </c>
      <c r="E700" s="31" t="s">
        <v>6</v>
      </c>
      <c r="F700" s="35">
        <v>32.398095</v>
      </c>
    </row>
    <row r="701">
      <c r="A701" s="31" t="s">
        <v>24</v>
      </c>
      <c r="B701" s="31" t="s">
        <v>386</v>
      </c>
      <c r="C701" s="31" t="s">
        <v>1127</v>
      </c>
      <c r="D701" s="31" t="s">
        <v>4</v>
      </c>
      <c r="E701" s="31" t="s">
        <v>6</v>
      </c>
      <c r="F701" s="35">
        <v>30.6838005</v>
      </c>
    </row>
    <row r="702">
      <c r="A702" s="31" t="s">
        <v>24</v>
      </c>
      <c r="B702" s="31" t="s">
        <v>386</v>
      </c>
      <c r="C702" s="31" t="s">
        <v>1128</v>
      </c>
      <c r="D702" s="31" t="s">
        <v>4</v>
      </c>
      <c r="E702" s="31" t="s">
        <v>6</v>
      </c>
      <c r="F702" s="35">
        <v>29.1896876</v>
      </c>
    </row>
    <row r="703">
      <c r="A703" s="31" t="s">
        <v>24</v>
      </c>
      <c r="B703" s="31" t="s">
        <v>386</v>
      </c>
      <c r="C703" s="31" t="s">
        <v>1129</v>
      </c>
      <c r="D703" s="31" t="s">
        <v>4</v>
      </c>
      <c r="E703" s="31" t="s">
        <v>6</v>
      </c>
      <c r="F703" s="35">
        <v>26.5502208</v>
      </c>
    </row>
    <row r="704">
      <c r="A704" s="31" t="s">
        <v>24</v>
      </c>
      <c r="B704" s="31" t="s">
        <v>386</v>
      </c>
      <c r="C704" s="31" t="s">
        <v>1130</v>
      </c>
      <c r="D704" s="31" t="s">
        <v>4</v>
      </c>
      <c r="E704" s="31" t="s">
        <v>6</v>
      </c>
      <c r="F704" s="35">
        <v>27.2074137</v>
      </c>
    </row>
    <row r="705">
      <c r="A705" s="31" t="s">
        <v>24</v>
      </c>
      <c r="B705" s="31" t="s">
        <v>386</v>
      </c>
      <c r="C705" s="31" t="s">
        <v>1131</v>
      </c>
      <c r="D705" s="31" t="s">
        <v>4</v>
      </c>
      <c r="E705" s="31" t="s">
        <v>6</v>
      </c>
      <c r="F705" s="35">
        <v>25.9653981</v>
      </c>
    </row>
    <row r="706">
      <c r="A706" s="31" t="s">
        <v>24</v>
      </c>
      <c r="B706" s="31" t="s">
        <v>386</v>
      </c>
      <c r="C706" s="31" t="s">
        <v>1132</v>
      </c>
      <c r="D706" s="31" t="s">
        <v>4</v>
      </c>
      <c r="E706" s="31" t="s">
        <v>6</v>
      </c>
      <c r="F706" s="35">
        <v>23.7736434</v>
      </c>
    </row>
    <row r="707">
      <c r="A707" s="31" t="s">
        <v>24</v>
      </c>
      <c r="B707" s="31" t="s">
        <v>386</v>
      </c>
      <c r="C707" s="31" t="s">
        <v>409</v>
      </c>
      <c r="D707" s="31" t="s">
        <v>4</v>
      </c>
      <c r="E707" s="31" t="s">
        <v>6</v>
      </c>
      <c r="F707" s="35">
        <v>24.870732</v>
      </c>
    </row>
    <row r="708">
      <c r="A708" s="31" t="s">
        <v>24</v>
      </c>
      <c r="B708" s="31" t="s">
        <v>386</v>
      </c>
      <c r="C708" s="31" t="s">
        <v>411</v>
      </c>
      <c r="D708" s="31" t="s">
        <v>4</v>
      </c>
      <c r="E708" s="31" t="s">
        <v>6</v>
      </c>
      <c r="F708" s="35">
        <v>22.1076805</v>
      </c>
    </row>
    <row r="709">
      <c r="A709" s="31" t="s">
        <v>24</v>
      </c>
      <c r="B709" s="31" t="s">
        <v>386</v>
      </c>
      <c r="C709" s="31" t="s">
        <v>413</v>
      </c>
      <c r="D709" s="31" t="s">
        <v>4</v>
      </c>
      <c r="E709" s="31" t="s">
        <v>6</v>
      </c>
      <c r="F709" s="35">
        <v>20.9886471</v>
      </c>
    </row>
    <row r="710">
      <c r="A710" s="31" t="s">
        <v>24</v>
      </c>
      <c r="B710" s="31" t="s">
        <v>386</v>
      </c>
      <c r="C710" s="31" t="s">
        <v>415</v>
      </c>
      <c r="D710" s="31" t="s">
        <v>4</v>
      </c>
      <c r="E710" s="31" t="s">
        <v>6</v>
      </c>
      <c r="F710" s="35">
        <v>21.2405591</v>
      </c>
    </row>
    <row r="711">
      <c r="A711" s="31" t="s">
        <v>24</v>
      </c>
      <c r="B711" s="31" t="s">
        <v>386</v>
      </c>
      <c r="C711" s="31" t="s">
        <v>417</v>
      </c>
      <c r="D711" s="31" t="s">
        <v>4</v>
      </c>
      <c r="E711" s="31" t="s">
        <v>6</v>
      </c>
      <c r="F711" s="35">
        <v>19.6348429</v>
      </c>
    </row>
    <row r="712">
      <c r="A712" s="31" t="s">
        <v>24</v>
      </c>
      <c r="B712" s="31" t="s">
        <v>386</v>
      </c>
      <c r="C712" s="31" t="s">
        <v>419</v>
      </c>
      <c r="D712" s="31" t="s">
        <v>4</v>
      </c>
      <c r="E712" s="31" t="s">
        <v>6</v>
      </c>
      <c r="F712" s="35">
        <v>19.1885365</v>
      </c>
    </row>
    <row r="713">
      <c r="A713" s="31" t="s">
        <v>24</v>
      </c>
      <c r="B713" s="31" t="s">
        <v>386</v>
      </c>
      <c r="C713" s="31" t="s">
        <v>421</v>
      </c>
      <c r="D713" s="31" t="s">
        <v>4</v>
      </c>
      <c r="E713" s="31" t="s">
        <v>6</v>
      </c>
      <c r="F713" s="35">
        <v>17.3533412</v>
      </c>
    </row>
    <row r="714">
      <c r="A714" s="31" t="s">
        <v>24</v>
      </c>
      <c r="B714" s="31" t="s">
        <v>386</v>
      </c>
      <c r="C714" s="31" t="s">
        <v>423</v>
      </c>
      <c r="D714" s="31" t="s">
        <v>4</v>
      </c>
      <c r="E714" s="31" t="s">
        <v>6</v>
      </c>
      <c r="F714" s="35">
        <v>17.2306018</v>
      </c>
    </row>
    <row r="715">
      <c r="A715" s="31" t="s">
        <v>24</v>
      </c>
      <c r="B715" s="31" t="s">
        <v>386</v>
      </c>
      <c r="C715" s="31" t="s">
        <v>425</v>
      </c>
      <c r="D715" s="31" t="s">
        <v>4</v>
      </c>
      <c r="E715" s="31" t="s">
        <v>6</v>
      </c>
      <c r="F715" s="35">
        <v>17.1560982</v>
      </c>
    </row>
    <row r="716">
      <c r="A716" s="31" t="s">
        <v>24</v>
      </c>
      <c r="B716" s="31" t="s">
        <v>386</v>
      </c>
      <c r="C716" s="31" t="s">
        <v>427</v>
      </c>
      <c r="D716" s="31" t="s">
        <v>4</v>
      </c>
      <c r="E716" s="31" t="s">
        <v>6</v>
      </c>
      <c r="F716" s="35">
        <v>16.7376933</v>
      </c>
    </row>
    <row r="717">
      <c r="A717" s="31" t="s">
        <v>24</v>
      </c>
      <c r="B717" s="31" t="s">
        <v>386</v>
      </c>
      <c r="C717" s="31" t="s">
        <v>429</v>
      </c>
      <c r="D717" s="31" t="s">
        <v>4</v>
      </c>
      <c r="E717" s="31" t="s">
        <v>6</v>
      </c>
      <c r="F717" s="35">
        <v>16.1353256</v>
      </c>
    </row>
    <row r="718">
      <c r="A718" s="31" t="s">
        <v>24</v>
      </c>
      <c r="B718" s="31" t="s">
        <v>386</v>
      </c>
      <c r="C718" s="31" t="s">
        <v>323</v>
      </c>
      <c r="D718" s="31" t="s">
        <v>4</v>
      </c>
      <c r="E718" s="31" t="s">
        <v>6</v>
      </c>
      <c r="F718" s="35">
        <v>15.2244521</v>
      </c>
    </row>
    <row r="719">
      <c r="A719" s="31" t="s">
        <v>24</v>
      </c>
      <c r="B719" s="31" t="s">
        <v>386</v>
      </c>
      <c r="C719" s="31" t="s">
        <v>432</v>
      </c>
      <c r="D719" s="31" t="s">
        <v>4</v>
      </c>
      <c r="E719" s="31" t="s">
        <v>6</v>
      </c>
      <c r="F719" s="35">
        <v>14.1149055</v>
      </c>
    </row>
    <row r="720">
      <c r="A720" s="31" t="s">
        <v>24</v>
      </c>
      <c r="B720" s="31" t="s">
        <v>386</v>
      </c>
      <c r="C720" s="31" t="s">
        <v>434</v>
      </c>
      <c r="D720" s="31" t="s">
        <v>4</v>
      </c>
      <c r="E720" s="31" t="s">
        <v>6</v>
      </c>
      <c r="F720" s="35">
        <v>13.9401394</v>
      </c>
    </row>
    <row r="721">
      <c r="A721" s="31" t="s">
        <v>24</v>
      </c>
      <c r="B721" s="31" t="s">
        <v>386</v>
      </c>
      <c r="C721" s="31" t="s">
        <v>436</v>
      </c>
      <c r="D721" s="31" t="s">
        <v>4</v>
      </c>
      <c r="E721" s="31" t="s">
        <v>6</v>
      </c>
      <c r="F721" s="35">
        <v>14.0942865</v>
      </c>
    </row>
    <row r="722">
      <c r="A722" s="31" t="s">
        <v>24</v>
      </c>
      <c r="B722" s="31" t="s">
        <v>386</v>
      </c>
      <c r="C722" s="31" t="s">
        <v>438</v>
      </c>
      <c r="D722" s="31" t="s">
        <v>4</v>
      </c>
      <c r="E722" s="31" t="s">
        <v>6</v>
      </c>
      <c r="F722" s="35">
        <v>15.1133501</v>
      </c>
    </row>
    <row r="723">
      <c r="A723" s="31" t="s">
        <v>24</v>
      </c>
      <c r="B723" s="31" t="s">
        <v>386</v>
      </c>
      <c r="C723" s="31" t="s">
        <v>440</v>
      </c>
      <c r="D723" s="31" t="s">
        <v>4</v>
      </c>
      <c r="E723" s="31" t="s">
        <v>6</v>
      </c>
      <c r="F723" s="35">
        <v>13.3193498</v>
      </c>
    </row>
    <row r="724">
      <c r="A724" s="31" t="s">
        <v>24</v>
      </c>
      <c r="B724" s="31" t="s">
        <v>386</v>
      </c>
      <c r="C724" s="31" t="s">
        <v>442</v>
      </c>
      <c r="D724" s="31" t="s">
        <v>4</v>
      </c>
      <c r="E724" s="31" t="s">
        <v>6</v>
      </c>
      <c r="F724" s="35">
        <v>12.92536</v>
      </c>
    </row>
    <row r="725">
      <c r="A725" s="31" t="s">
        <v>24</v>
      </c>
      <c r="B725" s="31" t="s">
        <v>386</v>
      </c>
      <c r="C725" s="31" t="s">
        <v>444</v>
      </c>
      <c r="D725" s="31" t="s">
        <v>4</v>
      </c>
      <c r="E725" s="31" t="s">
        <v>6</v>
      </c>
      <c r="F725" s="35">
        <v>11.6251614</v>
      </c>
    </row>
    <row r="726">
      <c r="A726" s="31" t="s">
        <v>24</v>
      </c>
      <c r="B726" s="31" t="s">
        <v>386</v>
      </c>
      <c r="C726" s="31" t="s">
        <v>446</v>
      </c>
      <c r="D726" s="31" t="s">
        <v>4</v>
      </c>
      <c r="E726" s="31" t="s">
        <v>6</v>
      </c>
      <c r="F726" s="35">
        <v>9.85359485</v>
      </c>
    </row>
    <row r="727">
      <c r="A727" s="31" t="s">
        <v>24</v>
      </c>
      <c r="B727" s="31" t="s">
        <v>386</v>
      </c>
      <c r="C727" s="31" t="s">
        <v>448</v>
      </c>
      <c r="D727" s="31" t="s">
        <v>4</v>
      </c>
      <c r="E727" s="31" t="s">
        <v>6</v>
      </c>
      <c r="F727" s="35">
        <v>10.6927909</v>
      </c>
    </row>
    <row r="728">
      <c r="A728" s="31" t="s">
        <v>25</v>
      </c>
      <c r="B728" s="31" t="s">
        <v>406</v>
      </c>
      <c r="C728" s="31" t="s">
        <v>1121</v>
      </c>
      <c r="D728" s="31" t="s">
        <v>4</v>
      </c>
      <c r="E728" s="31" t="s">
        <v>6</v>
      </c>
      <c r="F728" s="35">
        <v>37.5973058</v>
      </c>
    </row>
    <row r="729">
      <c r="A729" s="31" t="s">
        <v>25</v>
      </c>
      <c r="B729" s="31" t="s">
        <v>406</v>
      </c>
      <c r="C729" s="31" t="s">
        <v>1122</v>
      </c>
      <c r="D729" s="31" t="s">
        <v>4</v>
      </c>
      <c r="E729" s="31" t="s">
        <v>6</v>
      </c>
      <c r="F729" s="35">
        <v>30.1481582</v>
      </c>
    </row>
    <row r="730">
      <c r="A730" s="31" t="s">
        <v>25</v>
      </c>
      <c r="B730" s="31" t="s">
        <v>406</v>
      </c>
      <c r="C730" s="31" t="s">
        <v>1123</v>
      </c>
      <c r="D730" s="31" t="s">
        <v>4</v>
      </c>
      <c r="E730" s="31" t="s">
        <v>6</v>
      </c>
      <c r="F730" s="35">
        <v>28.0115835</v>
      </c>
    </row>
    <row r="731">
      <c r="A731" s="31" t="s">
        <v>25</v>
      </c>
      <c r="B731" s="31" t="s">
        <v>406</v>
      </c>
      <c r="C731" s="31" t="s">
        <v>1124</v>
      </c>
      <c r="D731" s="31" t="s">
        <v>4</v>
      </c>
      <c r="E731" s="31" t="s">
        <v>6</v>
      </c>
      <c r="F731" s="35">
        <v>27.8080104</v>
      </c>
    </row>
    <row r="732">
      <c r="A732" s="31" t="s">
        <v>25</v>
      </c>
      <c r="B732" s="31" t="s">
        <v>406</v>
      </c>
      <c r="C732" s="31" t="s">
        <v>1125</v>
      </c>
      <c r="D732" s="31" t="s">
        <v>4</v>
      </c>
      <c r="E732" s="31" t="s">
        <v>6</v>
      </c>
      <c r="F732" s="35">
        <v>25.2760263</v>
      </c>
    </row>
    <row r="733">
      <c r="A733" s="31" t="s">
        <v>25</v>
      </c>
      <c r="B733" s="31" t="s">
        <v>406</v>
      </c>
      <c r="C733" s="31" t="s">
        <v>1126</v>
      </c>
      <c r="D733" s="31" t="s">
        <v>4</v>
      </c>
      <c r="E733" s="31" t="s">
        <v>6</v>
      </c>
      <c r="F733" s="35">
        <v>26.2202614</v>
      </c>
    </row>
    <row r="734">
      <c r="A734" s="31" t="s">
        <v>25</v>
      </c>
      <c r="B734" s="31" t="s">
        <v>406</v>
      </c>
      <c r="C734" s="31" t="s">
        <v>1127</v>
      </c>
      <c r="D734" s="31" t="s">
        <v>4</v>
      </c>
      <c r="E734" s="31" t="s">
        <v>6</v>
      </c>
      <c r="F734" s="35">
        <v>25.5860532</v>
      </c>
    </row>
    <row r="735">
      <c r="A735" s="31" t="s">
        <v>25</v>
      </c>
      <c r="B735" s="31" t="s">
        <v>406</v>
      </c>
      <c r="C735" s="31" t="s">
        <v>1128</v>
      </c>
      <c r="D735" s="31" t="s">
        <v>4</v>
      </c>
      <c r="E735" s="31" t="s">
        <v>6</v>
      </c>
      <c r="F735" s="35">
        <v>23.9923225</v>
      </c>
    </row>
    <row r="736">
      <c r="A736" s="31" t="s">
        <v>25</v>
      </c>
      <c r="B736" s="31" t="s">
        <v>406</v>
      </c>
      <c r="C736" s="31" t="s">
        <v>1129</v>
      </c>
      <c r="D736" s="31" t="s">
        <v>4</v>
      </c>
      <c r="E736" s="31" t="s">
        <v>6</v>
      </c>
      <c r="F736" s="35">
        <v>21.1845484</v>
      </c>
    </row>
    <row r="737">
      <c r="A737" s="31" t="s">
        <v>25</v>
      </c>
      <c r="B737" s="31" t="s">
        <v>406</v>
      </c>
      <c r="C737" s="31" t="s">
        <v>1130</v>
      </c>
      <c r="D737" s="31" t="s">
        <v>4</v>
      </c>
      <c r="E737" s="31" t="s">
        <v>6</v>
      </c>
      <c r="F737" s="35">
        <v>20.4645564</v>
      </c>
    </row>
    <row r="738">
      <c r="A738" s="31" t="s">
        <v>25</v>
      </c>
      <c r="B738" s="31" t="s">
        <v>406</v>
      </c>
      <c r="C738" s="31" t="s">
        <v>1131</v>
      </c>
      <c r="D738" s="31" t="s">
        <v>4</v>
      </c>
      <c r="E738" s="31" t="s">
        <v>6</v>
      </c>
      <c r="F738" s="35">
        <v>18.147651</v>
      </c>
    </row>
    <row r="739">
      <c r="A739" s="31" t="s">
        <v>25</v>
      </c>
      <c r="B739" s="31" t="s">
        <v>406</v>
      </c>
      <c r="C739" s="31" t="s">
        <v>1132</v>
      </c>
      <c r="D739" s="31" t="s">
        <v>4</v>
      </c>
      <c r="E739" s="31" t="s">
        <v>6</v>
      </c>
      <c r="F739" s="35">
        <v>17.0935634</v>
      </c>
    </row>
    <row r="740">
      <c r="A740" s="31" t="s">
        <v>25</v>
      </c>
      <c r="B740" s="31" t="s">
        <v>406</v>
      </c>
      <c r="C740" s="31" t="s">
        <v>409</v>
      </c>
      <c r="D740" s="31" t="s">
        <v>4</v>
      </c>
      <c r="E740" s="31" t="s">
        <v>6</v>
      </c>
      <c r="F740" s="35">
        <v>17.1839475</v>
      </c>
    </row>
    <row r="741">
      <c r="A741" s="31" t="s">
        <v>25</v>
      </c>
      <c r="B741" s="31" t="s">
        <v>406</v>
      </c>
      <c r="C741" s="31" t="s">
        <v>411</v>
      </c>
      <c r="D741" s="31" t="s">
        <v>4</v>
      </c>
      <c r="E741" s="31" t="s">
        <v>6</v>
      </c>
      <c r="F741" s="35">
        <v>15.4122717</v>
      </c>
    </row>
    <row r="742">
      <c r="A742" s="31" t="s">
        <v>25</v>
      </c>
      <c r="B742" s="31" t="s">
        <v>406</v>
      </c>
      <c r="C742" s="31" t="s">
        <v>413</v>
      </c>
      <c r="D742" s="31" t="s">
        <v>4</v>
      </c>
      <c r="E742" s="31" t="s">
        <v>6</v>
      </c>
      <c r="F742" s="35">
        <v>14.021653</v>
      </c>
    </row>
    <row r="743">
      <c r="A743" s="31" t="s">
        <v>25</v>
      </c>
      <c r="B743" s="31" t="s">
        <v>406</v>
      </c>
      <c r="C743" s="31" t="s">
        <v>415</v>
      </c>
      <c r="D743" s="31" t="s">
        <v>4</v>
      </c>
      <c r="E743" s="31" t="s">
        <v>6</v>
      </c>
      <c r="F743" s="35">
        <v>14.0589211</v>
      </c>
    </row>
    <row r="744">
      <c r="A744" s="31" t="s">
        <v>25</v>
      </c>
      <c r="B744" s="31" t="s">
        <v>406</v>
      </c>
      <c r="C744" s="31" t="s">
        <v>417</v>
      </c>
      <c r="D744" s="31" t="s">
        <v>4</v>
      </c>
      <c r="E744" s="31" t="s">
        <v>6</v>
      </c>
      <c r="F744" s="35">
        <v>12.2005498</v>
      </c>
    </row>
    <row r="745">
      <c r="A745" s="31" t="s">
        <v>25</v>
      </c>
      <c r="B745" s="31" t="s">
        <v>406</v>
      </c>
      <c r="C745" s="31" t="s">
        <v>419</v>
      </c>
      <c r="D745" s="31" t="s">
        <v>4</v>
      </c>
      <c r="E745" s="31" t="s">
        <v>6</v>
      </c>
      <c r="F745" s="35">
        <v>14.1097134</v>
      </c>
    </row>
    <row r="746">
      <c r="A746" s="31" t="s">
        <v>25</v>
      </c>
      <c r="B746" s="31" t="s">
        <v>406</v>
      </c>
      <c r="C746" s="31" t="s">
        <v>421</v>
      </c>
      <c r="D746" s="31" t="s">
        <v>4</v>
      </c>
      <c r="E746" s="31" t="s">
        <v>6</v>
      </c>
      <c r="F746" s="35">
        <v>12.6192675</v>
      </c>
    </row>
    <row r="747">
      <c r="A747" s="31" t="s">
        <v>25</v>
      </c>
      <c r="B747" s="31" t="s">
        <v>406</v>
      </c>
      <c r="C747" s="31" t="s">
        <v>423</v>
      </c>
      <c r="D747" s="31" t="s">
        <v>4</v>
      </c>
      <c r="E747" s="31" t="s">
        <v>6</v>
      </c>
      <c r="F747" s="35">
        <v>12.0377895</v>
      </c>
    </row>
    <row r="748">
      <c r="A748" s="31" t="s">
        <v>25</v>
      </c>
      <c r="B748" s="31" t="s">
        <v>406</v>
      </c>
      <c r="C748" s="31" t="s">
        <v>425</v>
      </c>
      <c r="D748" s="31" t="s">
        <v>4</v>
      </c>
      <c r="E748" s="31" t="s">
        <v>6</v>
      </c>
      <c r="F748" s="35">
        <v>12.3761131</v>
      </c>
    </row>
    <row r="749">
      <c r="A749" s="31" t="s">
        <v>25</v>
      </c>
      <c r="B749" s="31" t="s">
        <v>406</v>
      </c>
      <c r="C749" s="31" t="s">
        <v>427</v>
      </c>
      <c r="D749" s="31" t="s">
        <v>4</v>
      </c>
      <c r="E749" s="31" t="s">
        <v>6</v>
      </c>
      <c r="F749" s="35">
        <v>11.5462475</v>
      </c>
    </row>
    <row r="750">
      <c r="A750" s="31" t="s">
        <v>25</v>
      </c>
      <c r="B750" s="31" t="s">
        <v>406</v>
      </c>
      <c r="C750" s="31" t="s">
        <v>429</v>
      </c>
      <c r="D750" s="31" t="s">
        <v>4</v>
      </c>
      <c r="E750" s="31" t="s">
        <v>6</v>
      </c>
      <c r="F750" s="35">
        <v>12.2495821</v>
      </c>
    </row>
    <row r="751">
      <c r="A751" s="31" t="s">
        <v>25</v>
      </c>
      <c r="B751" s="31" t="s">
        <v>406</v>
      </c>
      <c r="C751" s="31" t="s">
        <v>323</v>
      </c>
      <c r="D751" s="31" t="s">
        <v>4</v>
      </c>
      <c r="E751" s="31" t="s">
        <v>6</v>
      </c>
      <c r="F751" s="35">
        <v>11.8068156</v>
      </c>
    </row>
    <row r="752">
      <c r="A752" s="31" t="s">
        <v>25</v>
      </c>
      <c r="B752" s="31" t="s">
        <v>406</v>
      </c>
      <c r="C752" s="31" t="s">
        <v>432</v>
      </c>
      <c r="D752" s="31" t="s">
        <v>4</v>
      </c>
      <c r="E752" s="31" t="s">
        <v>6</v>
      </c>
      <c r="F752" s="35">
        <v>10.4964189</v>
      </c>
    </row>
    <row r="753">
      <c r="A753" s="31" t="s">
        <v>25</v>
      </c>
      <c r="B753" s="31" t="s">
        <v>406</v>
      </c>
      <c r="C753" s="31" t="s">
        <v>434</v>
      </c>
      <c r="D753" s="31" t="s">
        <v>4</v>
      </c>
      <c r="E753" s="31" t="s">
        <v>6</v>
      </c>
      <c r="F753" s="35">
        <v>10.8896045</v>
      </c>
    </row>
    <row r="754">
      <c r="A754" s="31" t="s">
        <v>25</v>
      </c>
      <c r="B754" s="31" t="s">
        <v>406</v>
      </c>
      <c r="C754" s="31" t="s">
        <v>436</v>
      </c>
      <c r="D754" s="31" t="s">
        <v>4</v>
      </c>
      <c r="E754" s="31" t="s">
        <v>6</v>
      </c>
      <c r="F754" s="35">
        <v>10.4182024</v>
      </c>
    </row>
    <row r="755">
      <c r="A755" s="31" t="s">
        <v>25</v>
      </c>
      <c r="B755" s="31" t="s">
        <v>406</v>
      </c>
      <c r="C755" s="31" t="s">
        <v>438</v>
      </c>
      <c r="D755" s="31" t="s">
        <v>4</v>
      </c>
      <c r="E755" s="31" t="s">
        <v>6</v>
      </c>
      <c r="F755" s="35">
        <v>9.68939822</v>
      </c>
    </row>
    <row r="756">
      <c r="A756" s="31" t="s">
        <v>25</v>
      </c>
      <c r="B756" s="31" t="s">
        <v>406</v>
      </c>
      <c r="C756" s="31" t="s">
        <v>440</v>
      </c>
      <c r="D756" s="31" t="s">
        <v>4</v>
      </c>
      <c r="E756" s="31" t="s">
        <v>6</v>
      </c>
      <c r="F756" s="35">
        <v>9.55905782</v>
      </c>
    </row>
    <row r="757">
      <c r="A757" s="31" t="s">
        <v>25</v>
      </c>
      <c r="B757" s="31" t="s">
        <v>406</v>
      </c>
      <c r="C757" s="31" t="s">
        <v>442</v>
      </c>
      <c r="D757" s="31" t="s">
        <v>4</v>
      </c>
      <c r="E757" s="31" t="s">
        <v>6</v>
      </c>
      <c r="F757" s="35">
        <v>9.24976815</v>
      </c>
    </row>
    <row r="758">
      <c r="A758" s="31" t="s">
        <v>25</v>
      </c>
      <c r="B758" s="31" t="s">
        <v>406</v>
      </c>
      <c r="C758" s="31" t="s">
        <v>444</v>
      </c>
      <c r="D758" s="31" t="s">
        <v>4</v>
      </c>
      <c r="E758" s="31" t="s">
        <v>6</v>
      </c>
      <c r="F758" s="35">
        <v>8.12770721</v>
      </c>
    </row>
    <row r="759">
      <c r="A759" s="31" t="s">
        <v>25</v>
      </c>
      <c r="B759" s="31" t="s">
        <v>406</v>
      </c>
      <c r="C759" s="31" t="s">
        <v>446</v>
      </c>
      <c r="D759" s="31" t="s">
        <v>4</v>
      </c>
      <c r="E759" s="31" t="s">
        <v>6</v>
      </c>
      <c r="F759" s="35">
        <v>8.42259007</v>
      </c>
    </row>
    <row r="760">
      <c r="A760" s="31" t="s">
        <v>25</v>
      </c>
      <c r="B760" s="31" t="s">
        <v>406</v>
      </c>
      <c r="C760" s="31" t="s">
        <v>448</v>
      </c>
      <c r="D760" s="31" t="s">
        <v>4</v>
      </c>
      <c r="E760" s="31" t="s">
        <v>6</v>
      </c>
      <c r="F760" s="35">
        <v>8.58516484</v>
      </c>
    </row>
    <row r="761">
      <c r="A761" s="31" t="s">
        <v>26</v>
      </c>
      <c r="B761" s="31" t="s">
        <v>392</v>
      </c>
      <c r="C761" s="31" t="s">
        <v>1121</v>
      </c>
      <c r="D761" s="31" t="s">
        <v>4</v>
      </c>
      <c r="E761" s="31" t="s">
        <v>6</v>
      </c>
      <c r="F761" s="35">
        <v>26.3871763</v>
      </c>
    </row>
    <row r="762">
      <c r="A762" s="31" t="s">
        <v>26</v>
      </c>
      <c r="B762" s="31" t="s">
        <v>392</v>
      </c>
      <c r="C762" s="31" t="s">
        <v>1122</v>
      </c>
      <c r="D762" s="31" t="s">
        <v>4</v>
      </c>
      <c r="E762" s="31" t="s">
        <v>6</v>
      </c>
      <c r="F762" s="35">
        <v>22.6985404</v>
      </c>
    </row>
    <row r="763">
      <c r="A763" s="31" t="s">
        <v>26</v>
      </c>
      <c r="B763" s="31" t="s">
        <v>392</v>
      </c>
      <c r="C763" s="31" t="s">
        <v>1123</v>
      </c>
      <c r="D763" s="31" t="s">
        <v>4</v>
      </c>
      <c r="E763" s="31" t="s">
        <v>6</v>
      </c>
      <c r="F763" s="35">
        <v>21.9957949</v>
      </c>
    </row>
    <row r="764">
      <c r="A764" s="31" t="s">
        <v>26</v>
      </c>
      <c r="B764" s="31" t="s">
        <v>392</v>
      </c>
      <c r="C764" s="31" t="s">
        <v>1124</v>
      </c>
      <c r="D764" s="31" t="s">
        <v>4</v>
      </c>
      <c r="E764" s="31" t="s">
        <v>6</v>
      </c>
      <c r="F764" s="35">
        <v>19.422438</v>
      </c>
    </row>
    <row r="765">
      <c r="A765" s="31" t="s">
        <v>26</v>
      </c>
      <c r="B765" s="31" t="s">
        <v>392</v>
      </c>
      <c r="C765" s="31" t="s">
        <v>1125</v>
      </c>
      <c r="D765" s="31" t="s">
        <v>4</v>
      </c>
      <c r="E765" s="31" t="s">
        <v>6</v>
      </c>
      <c r="F765" s="35">
        <v>16.2537942</v>
      </c>
    </row>
    <row r="766">
      <c r="A766" s="31" t="s">
        <v>26</v>
      </c>
      <c r="B766" s="31" t="s">
        <v>392</v>
      </c>
      <c r="C766" s="31" t="s">
        <v>1126</v>
      </c>
      <c r="D766" s="31" t="s">
        <v>4</v>
      </c>
      <c r="E766" s="31" t="s">
        <v>6</v>
      </c>
      <c r="F766" s="35">
        <v>17.033357</v>
      </c>
    </row>
    <row r="767">
      <c r="A767" s="31" t="s">
        <v>26</v>
      </c>
      <c r="B767" s="31" t="s">
        <v>392</v>
      </c>
      <c r="C767" s="31" t="s">
        <v>1127</v>
      </c>
      <c r="D767" s="31" t="s">
        <v>4</v>
      </c>
      <c r="E767" s="31" t="s">
        <v>6</v>
      </c>
      <c r="F767" s="35">
        <v>14.9467177</v>
      </c>
    </row>
    <row r="768">
      <c r="A768" s="31" t="s">
        <v>26</v>
      </c>
      <c r="B768" s="31" t="s">
        <v>392</v>
      </c>
      <c r="C768" s="31" t="s">
        <v>1128</v>
      </c>
      <c r="D768" s="31" t="s">
        <v>4</v>
      </c>
      <c r="E768" s="31" t="s">
        <v>6</v>
      </c>
      <c r="F768" s="35">
        <v>14.3943509</v>
      </c>
    </row>
    <row r="769">
      <c r="A769" s="31" t="s">
        <v>26</v>
      </c>
      <c r="B769" s="31" t="s">
        <v>392</v>
      </c>
      <c r="C769" s="31" t="s">
        <v>1129</v>
      </c>
      <c r="D769" s="31" t="s">
        <v>4</v>
      </c>
      <c r="E769" s="31" t="s">
        <v>6</v>
      </c>
      <c r="F769" s="35">
        <v>13.4660682</v>
      </c>
    </row>
    <row r="770">
      <c r="A770" s="31" t="s">
        <v>26</v>
      </c>
      <c r="B770" s="31" t="s">
        <v>392</v>
      </c>
      <c r="C770" s="31" t="s">
        <v>1130</v>
      </c>
      <c r="D770" s="31" t="s">
        <v>4</v>
      </c>
      <c r="E770" s="31" t="s">
        <v>6</v>
      </c>
      <c r="F770" s="35">
        <v>14.5072754</v>
      </c>
    </row>
    <row r="771">
      <c r="A771" s="31" t="s">
        <v>26</v>
      </c>
      <c r="B771" s="31" t="s">
        <v>392</v>
      </c>
      <c r="C771" s="31" t="s">
        <v>1131</v>
      </c>
      <c r="D771" s="31" t="s">
        <v>4</v>
      </c>
      <c r="E771" s="31" t="s">
        <v>6</v>
      </c>
      <c r="F771" s="35">
        <v>14.4356393</v>
      </c>
    </row>
    <row r="772">
      <c r="A772" s="31" t="s">
        <v>26</v>
      </c>
      <c r="B772" s="31" t="s">
        <v>392</v>
      </c>
      <c r="C772" s="31" t="s">
        <v>1132</v>
      </c>
      <c r="D772" s="31" t="s">
        <v>4</v>
      </c>
      <c r="E772" s="31" t="s">
        <v>6</v>
      </c>
      <c r="F772" s="35">
        <v>14.0516217</v>
      </c>
    </row>
    <row r="773">
      <c r="A773" s="31" t="s">
        <v>26</v>
      </c>
      <c r="B773" s="31" t="s">
        <v>392</v>
      </c>
      <c r="C773" s="31" t="s">
        <v>409</v>
      </c>
      <c r="D773" s="31" t="s">
        <v>4</v>
      </c>
      <c r="E773" s="31" t="s">
        <v>6</v>
      </c>
      <c r="F773" s="35">
        <v>14.6828587</v>
      </c>
    </row>
    <row r="774">
      <c r="A774" s="31" t="s">
        <v>26</v>
      </c>
      <c r="B774" s="31" t="s">
        <v>392</v>
      </c>
      <c r="C774" s="31" t="s">
        <v>411</v>
      </c>
      <c r="D774" s="31" t="s">
        <v>4</v>
      </c>
      <c r="E774" s="31" t="s">
        <v>6</v>
      </c>
      <c r="F774" s="35">
        <v>12.4357137</v>
      </c>
    </row>
    <row r="775">
      <c r="A775" s="31" t="s">
        <v>26</v>
      </c>
      <c r="B775" s="31" t="s">
        <v>392</v>
      </c>
      <c r="C775" s="31" t="s">
        <v>413</v>
      </c>
      <c r="D775" s="31" t="s">
        <v>4</v>
      </c>
      <c r="E775" s="31" t="s">
        <v>6</v>
      </c>
      <c r="F775" s="35">
        <v>11.530267</v>
      </c>
    </row>
    <row r="776">
      <c r="A776" s="31" t="s">
        <v>26</v>
      </c>
      <c r="B776" s="31" t="s">
        <v>392</v>
      </c>
      <c r="C776" s="31" t="s">
        <v>415</v>
      </c>
      <c r="D776" s="31" t="s">
        <v>4</v>
      </c>
      <c r="E776" s="31" t="s">
        <v>6</v>
      </c>
      <c r="F776" s="35">
        <v>14.0520996</v>
      </c>
    </row>
    <row r="777">
      <c r="A777" s="31" t="s">
        <v>26</v>
      </c>
      <c r="B777" s="31" t="s">
        <v>392</v>
      </c>
      <c r="C777" s="31" t="s">
        <v>417</v>
      </c>
      <c r="D777" s="31" t="s">
        <v>4</v>
      </c>
      <c r="E777" s="31" t="s">
        <v>6</v>
      </c>
      <c r="F777" s="35">
        <v>13.5781143</v>
      </c>
    </row>
    <row r="778">
      <c r="A778" s="31" t="s">
        <v>26</v>
      </c>
      <c r="B778" s="31" t="s">
        <v>392</v>
      </c>
      <c r="C778" s="31" t="s">
        <v>419</v>
      </c>
      <c r="D778" s="31" t="s">
        <v>4</v>
      </c>
      <c r="E778" s="31" t="s">
        <v>6</v>
      </c>
      <c r="F778" s="35">
        <v>11.8987045</v>
      </c>
    </row>
    <row r="779">
      <c r="A779" s="31" t="s">
        <v>26</v>
      </c>
      <c r="B779" s="31" t="s">
        <v>392</v>
      </c>
      <c r="C779" s="31" t="s">
        <v>421</v>
      </c>
      <c r="D779" s="31" t="s">
        <v>4</v>
      </c>
      <c r="E779" s="31" t="s">
        <v>6</v>
      </c>
      <c r="F779" s="35">
        <v>14.3335108</v>
      </c>
    </row>
    <row r="780">
      <c r="A780" s="31" t="s">
        <v>26</v>
      </c>
      <c r="B780" s="31" t="s">
        <v>392</v>
      </c>
      <c r="C780" s="31" t="s">
        <v>423</v>
      </c>
      <c r="D780" s="31" t="s">
        <v>4</v>
      </c>
      <c r="E780" s="31" t="s">
        <v>6</v>
      </c>
      <c r="F780" s="35">
        <v>11.7103805</v>
      </c>
    </row>
    <row r="781">
      <c r="A781" s="31" t="s">
        <v>26</v>
      </c>
      <c r="B781" s="31" t="s">
        <v>392</v>
      </c>
      <c r="C781" s="31" t="s">
        <v>425</v>
      </c>
      <c r="D781" s="31" t="s">
        <v>4</v>
      </c>
      <c r="E781" s="31" t="s">
        <v>6</v>
      </c>
      <c r="F781" s="35">
        <v>11.3570602</v>
      </c>
    </row>
    <row r="782">
      <c r="A782" s="31" t="s">
        <v>26</v>
      </c>
      <c r="B782" s="31" t="s">
        <v>392</v>
      </c>
      <c r="C782" s="31" t="s">
        <v>427</v>
      </c>
      <c r="D782" s="31" t="s">
        <v>4</v>
      </c>
      <c r="E782" s="31" t="s">
        <v>6</v>
      </c>
      <c r="F782" s="35">
        <v>11.9439279</v>
      </c>
    </row>
    <row r="783">
      <c r="A783" s="31" t="s">
        <v>26</v>
      </c>
      <c r="B783" s="31" t="s">
        <v>392</v>
      </c>
      <c r="C783" s="31" t="s">
        <v>429</v>
      </c>
      <c r="D783" s="31" t="s">
        <v>4</v>
      </c>
      <c r="E783" s="31" t="s">
        <v>6</v>
      </c>
      <c r="F783" s="35">
        <v>11.5232777</v>
      </c>
    </row>
    <row r="784">
      <c r="A784" s="31" t="s">
        <v>26</v>
      </c>
      <c r="B784" s="31" t="s">
        <v>392</v>
      </c>
      <c r="C784" s="31" t="s">
        <v>323</v>
      </c>
      <c r="D784" s="31" t="s">
        <v>4</v>
      </c>
      <c r="E784" s="31" t="s">
        <v>6</v>
      </c>
      <c r="F784" s="35">
        <v>11.2928349</v>
      </c>
    </row>
    <row r="785">
      <c r="A785" s="31" t="s">
        <v>26</v>
      </c>
      <c r="B785" s="31" t="s">
        <v>392</v>
      </c>
      <c r="C785" s="31" t="s">
        <v>432</v>
      </c>
      <c r="D785" s="31" t="s">
        <v>4</v>
      </c>
      <c r="E785" s="31" t="s">
        <v>6</v>
      </c>
      <c r="F785" s="35">
        <v>9.95532416</v>
      </c>
    </row>
    <row r="786">
      <c r="A786" s="31" t="s">
        <v>26</v>
      </c>
      <c r="B786" s="31" t="s">
        <v>392</v>
      </c>
      <c r="C786" s="31" t="s">
        <v>434</v>
      </c>
      <c r="D786" s="31" t="s">
        <v>4</v>
      </c>
      <c r="E786" s="31" t="s">
        <v>6</v>
      </c>
      <c r="F786" s="35">
        <v>11.639219</v>
      </c>
    </row>
    <row r="787">
      <c r="A787" s="31" t="s">
        <v>26</v>
      </c>
      <c r="B787" s="31" t="s">
        <v>392</v>
      </c>
      <c r="C787" s="31" t="s">
        <v>436</v>
      </c>
      <c r="D787" s="31" t="s">
        <v>4</v>
      </c>
      <c r="E787" s="31" t="s">
        <v>6</v>
      </c>
      <c r="F787" s="35">
        <v>11.4365697</v>
      </c>
    </row>
    <row r="788">
      <c r="A788" s="31" t="s">
        <v>26</v>
      </c>
      <c r="B788" s="31" t="s">
        <v>392</v>
      </c>
      <c r="C788" s="31" t="s">
        <v>438</v>
      </c>
      <c r="D788" s="31" t="s">
        <v>4</v>
      </c>
      <c r="E788" s="31" t="s">
        <v>6</v>
      </c>
      <c r="F788" s="35">
        <v>10.1273438</v>
      </c>
    </row>
    <row r="789">
      <c r="A789" s="31" t="s">
        <v>26</v>
      </c>
      <c r="B789" s="31" t="s">
        <v>392</v>
      </c>
      <c r="C789" s="31" t="s">
        <v>440</v>
      </c>
      <c r="D789" s="31" t="s">
        <v>4</v>
      </c>
      <c r="E789" s="31" t="s">
        <v>6</v>
      </c>
      <c r="F789" s="35">
        <v>10.119625</v>
      </c>
    </row>
    <row r="790">
      <c r="A790" s="31" t="s">
        <v>26</v>
      </c>
      <c r="B790" s="31" t="s">
        <v>392</v>
      </c>
      <c r="C790" s="31" t="s">
        <v>442</v>
      </c>
      <c r="D790" s="31" t="s">
        <v>4</v>
      </c>
      <c r="E790" s="31" t="s">
        <v>6</v>
      </c>
      <c r="F790" s="35">
        <v>9.32864828</v>
      </c>
    </row>
    <row r="791">
      <c r="A791" s="31" t="s">
        <v>26</v>
      </c>
      <c r="B791" s="31" t="s">
        <v>392</v>
      </c>
      <c r="C791" s="31" t="s">
        <v>444</v>
      </c>
      <c r="D791" s="31" t="s">
        <v>4</v>
      </c>
      <c r="E791" s="31" t="s">
        <v>6</v>
      </c>
      <c r="F791" s="35">
        <v>7.74749789</v>
      </c>
    </row>
    <row r="792">
      <c r="A792" s="31" t="s">
        <v>26</v>
      </c>
      <c r="B792" s="31" t="s">
        <v>392</v>
      </c>
      <c r="C792" s="31" t="s">
        <v>446</v>
      </c>
      <c r="D792" s="31" t="s">
        <v>4</v>
      </c>
      <c r="E792" s="31" t="s">
        <v>6</v>
      </c>
      <c r="F792" s="35">
        <v>7.42153736</v>
      </c>
    </row>
    <row r="793">
      <c r="A793" s="31" t="s">
        <v>26</v>
      </c>
      <c r="B793" s="31" t="s">
        <v>392</v>
      </c>
      <c r="C793" s="31" t="s">
        <v>448</v>
      </c>
      <c r="D793" s="31" t="s">
        <v>4</v>
      </c>
      <c r="E793" s="31" t="s">
        <v>6</v>
      </c>
      <c r="F793" s="35">
        <v>7.14157115</v>
      </c>
    </row>
    <row r="794">
      <c r="A794" s="31" t="s">
        <v>27</v>
      </c>
      <c r="B794" s="31" t="s">
        <v>389</v>
      </c>
      <c r="C794" s="31" t="s">
        <v>1121</v>
      </c>
      <c r="D794" s="31" t="s">
        <v>4</v>
      </c>
      <c r="E794" s="31" t="s">
        <v>6</v>
      </c>
      <c r="F794" s="35">
        <v>23.6283788</v>
      </c>
    </row>
    <row r="795">
      <c r="A795" s="31" t="s">
        <v>27</v>
      </c>
      <c r="B795" s="31" t="s">
        <v>389</v>
      </c>
      <c r="C795" s="31" t="s">
        <v>1122</v>
      </c>
      <c r="D795" s="31" t="s">
        <v>4</v>
      </c>
      <c r="E795" s="31" t="s">
        <v>6</v>
      </c>
      <c r="F795" s="35">
        <v>20.234667</v>
      </c>
    </row>
    <row r="796">
      <c r="A796" s="31" t="s">
        <v>27</v>
      </c>
      <c r="B796" s="31" t="s">
        <v>389</v>
      </c>
      <c r="C796" s="31" t="s">
        <v>1123</v>
      </c>
      <c r="D796" s="31" t="s">
        <v>4</v>
      </c>
      <c r="E796" s="31" t="s">
        <v>6</v>
      </c>
      <c r="F796" s="35">
        <v>19.8746997</v>
      </c>
    </row>
    <row r="797">
      <c r="A797" s="31" t="s">
        <v>27</v>
      </c>
      <c r="B797" s="31" t="s">
        <v>389</v>
      </c>
      <c r="C797" s="31" t="s">
        <v>1124</v>
      </c>
      <c r="D797" s="31" t="s">
        <v>4</v>
      </c>
      <c r="E797" s="31" t="s">
        <v>6</v>
      </c>
      <c r="F797" s="35">
        <v>19.2436006</v>
      </c>
    </row>
    <row r="798">
      <c r="A798" s="31" t="s">
        <v>27</v>
      </c>
      <c r="B798" s="31" t="s">
        <v>389</v>
      </c>
      <c r="C798" s="31" t="s">
        <v>1125</v>
      </c>
      <c r="D798" s="31" t="s">
        <v>4</v>
      </c>
      <c r="E798" s="31" t="s">
        <v>6</v>
      </c>
      <c r="F798" s="35">
        <v>19.081766</v>
      </c>
    </row>
    <row r="799">
      <c r="A799" s="31" t="s">
        <v>27</v>
      </c>
      <c r="B799" s="31" t="s">
        <v>389</v>
      </c>
      <c r="C799" s="31" t="s">
        <v>1126</v>
      </c>
      <c r="D799" s="31" t="s">
        <v>4</v>
      </c>
      <c r="E799" s="31" t="s">
        <v>6</v>
      </c>
      <c r="F799" s="35">
        <v>17.9497773</v>
      </c>
    </row>
    <row r="800">
      <c r="A800" s="31" t="s">
        <v>27</v>
      </c>
      <c r="B800" s="31" t="s">
        <v>389</v>
      </c>
      <c r="C800" s="31" t="s">
        <v>1127</v>
      </c>
      <c r="D800" s="31" t="s">
        <v>4</v>
      </c>
      <c r="E800" s="31" t="s">
        <v>6</v>
      </c>
      <c r="F800" s="35">
        <v>15.2355859</v>
      </c>
    </row>
    <row r="801">
      <c r="A801" s="31" t="s">
        <v>27</v>
      </c>
      <c r="B801" s="31" t="s">
        <v>389</v>
      </c>
      <c r="C801" s="31" t="s">
        <v>1128</v>
      </c>
      <c r="D801" s="31" t="s">
        <v>4</v>
      </c>
      <c r="E801" s="31" t="s">
        <v>6</v>
      </c>
      <c r="F801" s="35">
        <v>15.4110128</v>
      </c>
    </row>
    <row r="802">
      <c r="A802" s="31" t="s">
        <v>27</v>
      </c>
      <c r="B802" s="31" t="s">
        <v>389</v>
      </c>
      <c r="C802" s="31" t="s">
        <v>1129</v>
      </c>
      <c r="D802" s="31" t="s">
        <v>4</v>
      </c>
      <c r="E802" s="31" t="s">
        <v>6</v>
      </c>
      <c r="F802" s="35">
        <v>16.0260503</v>
      </c>
    </row>
    <row r="803">
      <c r="A803" s="31" t="s">
        <v>27</v>
      </c>
      <c r="B803" s="31" t="s">
        <v>389</v>
      </c>
      <c r="C803" s="31" t="s">
        <v>1130</v>
      </c>
      <c r="D803" s="31" t="s">
        <v>4</v>
      </c>
      <c r="E803" s="31" t="s">
        <v>6</v>
      </c>
      <c r="F803" s="35">
        <v>14.6256417</v>
      </c>
    </row>
    <row r="804">
      <c r="A804" s="31" t="s">
        <v>27</v>
      </c>
      <c r="B804" s="31" t="s">
        <v>389</v>
      </c>
      <c r="C804" s="31" t="s">
        <v>1131</v>
      </c>
      <c r="D804" s="31" t="s">
        <v>4</v>
      </c>
      <c r="E804" s="31" t="s">
        <v>6</v>
      </c>
      <c r="F804" s="35">
        <v>14.0596679</v>
      </c>
    </row>
    <row r="805">
      <c r="A805" s="31" t="s">
        <v>27</v>
      </c>
      <c r="B805" s="31" t="s">
        <v>389</v>
      </c>
      <c r="C805" s="31" t="s">
        <v>1132</v>
      </c>
      <c r="D805" s="31" t="s">
        <v>4</v>
      </c>
      <c r="E805" s="31" t="s">
        <v>6</v>
      </c>
      <c r="F805" s="35">
        <v>12.9665556</v>
      </c>
    </row>
    <row r="806">
      <c r="A806" s="31" t="s">
        <v>27</v>
      </c>
      <c r="B806" s="31" t="s">
        <v>389</v>
      </c>
      <c r="C806" s="31" t="s">
        <v>409</v>
      </c>
      <c r="D806" s="31" t="s">
        <v>4</v>
      </c>
      <c r="E806" s="31" t="s">
        <v>6</v>
      </c>
      <c r="F806" s="35">
        <v>14.0826022</v>
      </c>
    </row>
    <row r="807">
      <c r="A807" s="31" t="s">
        <v>27</v>
      </c>
      <c r="B807" s="31" t="s">
        <v>389</v>
      </c>
      <c r="C807" s="31" t="s">
        <v>411</v>
      </c>
      <c r="D807" s="31" t="s">
        <v>4</v>
      </c>
      <c r="E807" s="31" t="s">
        <v>6</v>
      </c>
      <c r="F807" s="35">
        <v>11.7517317</v>
      </c>
    </row>
    <row r="808">
      <c r="A808" s="31" t="s">
        <v>27</v>
      </c>
      <c r="B808" s="31" t="s">
        <v>389</v>
      </c>
      <c r="C808" s="31" t="s">
        <v>413</v>
      </c>
      <c r="D808" s="31" t="s">
        <v>4</v>
      </c>
      <c r="E808" s="31" t="s">
        <v>6</v>
      </c>
      <c r="F808" s="35">
        <v>11.3729813</v>
      </c>
    </row>
    <row r="809">
      <c r="A809" s="31" t="s">
        <v>27</v>
      </c>
      <c r="B809" s="31" t="s">
        <v>389</v>
      </c>
      <c r="C809" s="31" t="s">
        <v>415</v>
      </c>
      <c r="D809" s="31" t="s">
        <v>4</v>
      </c>
      <c r="E809" s="31" t="s">
        <v>6</v>
      </c>
      <c r="F809" s="35">
        <v>12.0364634</v>
      </c>
    </row>
    <row r="810">
      <c r="A810" s="31" t="s">
        <v>27</v>
      </c>
      <c r="B810" s="31" t="s">
        <v>389</v>
      </c>
      <c r="C810" s="31" t="s">
        <v>417</v>
      </c>
      <c r="D810" s="31" t="s">
        <v>4</v>
      </c>
      <c r="E810" s="31" t="s">
        <v>6</v>
      </c>
      <c r="F810" s="35">
        <v>10.4827044</v>
      </c>
    </row>
    <row r="811">
      <c r="A811" s="31" t="s">
        <v>27</v>
      </c>
      <c r="B811" s="31" t="s">
        <v>389</v>
      </c>
      <c r="C811" s="31" t="s">
        <v>419</v>
      </c>
      <c r="D811" s="31" t="s">
        <v>4</v>
      </c>
      <c r="E811" s="31" t="s">
        <v>6</v>
      </c>
      <c r="F811" s="35">
        <v>9.78470061</v>
      </c>
    </row>
    <row r="812">
      <c r="A812" s="31" t="s">
        <v>27</v>
      </c>
      <c r="B812" s="31" t="s">
        <v>389</v>
      </c>
      <c r="C812" s="31" t="s">
        <v>421</v>
      </c>
      <c r="D812" s="31" t="s">
        <v>4</v>
      </c>
      <c r="E812" s="31" t="s">
        <v>6</v>
      </c>
      <c r="F812" s="35">
        <v>9.7456706</v>
      </c>
    </row>
    <row r="813">
      <c r="A813" s="31" t="s">
        <v>27</v>
      </c>
      <c r="B813" s="31" t="s">
        <v>389</v>
      </c>
      <c r="C813" s="31" t="s">
        <v>423</v>
      </c>
      <c r="D813" s="31" t="s">
        <v>4</v>
      </c>
      <c r="E813" s="31" t="s">
        <v>6</v>
      </c>
      <c r="F813" s="35">
        <v>9.77651079</v>
      </c>
    </row>
    <row r="814">
      <c r="A814" s="31" t="s">
        <v>27</v>
      </c>
      <c r="B814" s="31" t="s">
        <v>389</v>
      </c>
      <c r="C814" s="31" t="s">
        <v>425</v>
      </c>
      <c r="D814" s="31" t="s">
        <v>4</v>
      </c>
      <c r="E814" s="31" t="s">
        <v>6</v>
      </c>
      <c r="F814" s="35">
        <v>9.5285672</v>
      </c>
    </row>
    <row r="815">
      <c r="A815" s="31" t="s">
        <v>27</v>
      </c>
      <c r="B815" s="31" t="s">
        <v>389</v>
      </c>
      <c r="C815" s="31" t="s">
        <v>427</v>
      </c>
      <c r="D815" s="31" t="s">
        <v>4</v>
      </c>
      <c r="E815" s="31" t="s">
        <v>6</v>
      </c>
      <c r="F815" s="35">
        <v>10.3542234</v>
      </c>
    </row>
    <row r="816">
      <c r="A816" s="31" t="s">
        <v>27</v>
      </c>
      <c r="B816" s="31" t="s">
        <v>389</v>
      </c>
      <c r="C816" s="31" t="s">
        <v>429</v>
      </c>
      <c r="D816" s="31" t="s">
        <v>4</v>
      </c>
      <c r="E816" s="31" t="s">
        <v>6</v>
      </c>
      <c r="F816" s="35">
        <v>9.44171556</v>
      </c>
    </row>
    <row r="817">
      <c r="A817" s="31" t="s">
        <v>27</v>
      </c>
      <c r="B817" s="31" t="s">
        <v>389</v>
      </c>
      <c r="C817" s="31" t="s">
        <v>323</v>
      </c>
      <c r="D817" s="31" t="s">
        <v>4</v>
      </c>
      <c r="E817" s="31" t="s">
        <v>6</v>
      </c>
      <c r="F817" s="35">
        <v>9.40688157</v>
      </c>
    </row>
    <row r="818">
      <c r="A818" s="31" t="s">
        <v>27</v>
      </c>
      <c r="B818" s="31" t="s">
        <v>389</v>
      </c>
      <c r="C818" s="31" t="s">
        <v>432</v>
      </c>
      <c r="D818" s="31" t="s">
        <v>4</v>
      </c>
      <c r="E818" s="31" t="s">
        <v>6</v>
      </c>
      <c r="F818" s="35">
        <v>9.82256642</v>
      </c>
    </row>
    <row r="819">
      <c r="A819" s="31" t="s">
        <v>27</v>
      </c>
      <c r="B819" s="31" t="s">
        <v>389</v>
      </c>
      <c r="C819" s="31" t="s">
        <v>434</v>
      </c>
      <c r="D819" s="31" t="s">
        <v>4</v>
      </c>
      <c r="E819" s="31" t="s">
        <v>6</v>
      </c>
      <c r="F819" s="35">
        <v>9.91276764</v>
      </c>
    </row>
    <row r="820">
      <c r="A820" s="31" t="s">
        <v>27</v>
      </c>
      <c r="B820" s="31" t="s">
        <v>389</v>
      </c>
      <c r="C820" s="31" t="s">
        <v>436</v>
      </c>
      <c r="D820" s="31" t="s">
        <v>4</v>
      </c>
      <c r="E820" s="31" t="s">
        <v>6</v>
      </c>
      <c r="F820" s="35">
        <v>9.94063789</v>
      </c>
    </row>
    <row r="821">
      <c r="A821" s="31" t="s">
        <v>27</v>
      </c>
      <c r="B821" s="31" t="s">
        <v>389</v>
      </c>
      <c r="C821" s="31" t="s">
        <v>438</v>
      </c>
      <c r="D821" s="31" t="s">
        <v>4</v>
      </c>
      <c r="E821" s="31" t="s">
        <v>6</v>
      </c>
      <c r="F821" s="35">
        <v>9.8173283</v>
      </c>
    </row>
    <row r="822">
      <c r="A822" s="31" t="s">
        <v>27</v>
      </c>
      <c r="B822" s="31" t="s">
        <v>389</v>
      </c>
      <c r="C822" s="31" t="s">
        <v>440</v>
      </c>
      <c r="D822" s="31" t="s">
        <v>4</v>
      </c>
      <c r="E822" s="31" t="s">
        <v>6</v>
      </c>
      <c r="F822" s="35">
        <v>9.27841386</v>
      </c>
    </row>
    <row r="823">
      <c r="A823" s="31" t="s">
        <v>27</v>
      </c>
      <c r="B823" s="31" t="s">
        <v>389</v>
      </c>
      <c r="C823" s="31" t="s">
        <v>442</v>
      </c>
      <c r="D823" s="31" t="s">
        <v>4</v>
      </c>
      <c r="E823" s="31" t="s">
        <v>6</v>
      </c>
      <c r="F823" s="35">
        <v>9.35989722</v>
      </c>
    </row>
    <row r="824">
      <c r="A824" s="31" t="s">
        <v>27</v>
      </c>
      <c r="B824" s="31" t="s">
        <v>389</v>
      </c>
      <c r="C824" s="31" t="s">
        <v>444</v>
      </c>
      <c r="D824" s="31" t="s">
        <v>4</v>
      </c>
      <c r="E824" s="31" t="s">
        <v>6</v>
      </c>
      <c r="F824" s="35">
        <v>7.8807502</v>
      </c>
    </row>
    <row r="825">
      <c r="A825" s="31" t="s">
        <v>27</v>
      </c>
      <c r="B825" s="31" t="s">
        <v>389</v>
      </c>
      <c r="C825" s="31" t="s">
        <v>446</v>
      </c>
      <c r="D825" s="31" t="s">
        <v>4</v>
      </c>
      <c r="E825" s="31" t="s">
        <v>6</v>
      </c>
      <c r="F825" s="35">
        <v>8.57381423</v>
      </c>
    </row>
    <row r="826">
      <c r="A826" s="31" t="s">
        <v>27</v>
      </c>
      <c r="B826" s="31" t="s">
        <v>389</v>
      </c>
      <c r="C826" s="31" t="s">
        <v>448</v>
      </c>
      <c r="D826" s="31" t="s">
        <v>4</v>
      </c>
      <c r="E826" s="31" t="s">
        <v>6</v>
      </c>
      <c r="F826" s="35">
        <v>9.22750286</v>
      </c>
    </row>
    <row r="827">
      <c r="A827" s="31" t="s">
        <v>28</v>
      </c>
      <c r="B827" s="31" t="s">
        <v>391</v>
      </c>
      <c r="C827" s="31" t="s">
        <v>1121</v>
      </c>
      <c r="D827" s="31" t="s">
        <v>4</v>
      </c>
      <c r="E827" s="31" t="s">
        <v>6</v>
      </c>
      <c r="F827" s="35">
        <v>9.34192122</v>
      </c>
    </row>
    <row r="828">
      <c r="A828" s="31" t="s">
        <v>28</v>
      </c>
      <c r="B828" s="31" t="s">
        <v>391</v>
      </c>
      <c r="C828" s="31" t="s">
        <v>1122</v>
      </c>
      <c r="D828" s="31" t="s">
        <v>4</v>
      </c>
      <c r="E828" s="31" t="s">
        <v>6</v>
      </c>
      <c r="F828" s="35">
        <v>7.85300267</v>
      </c>
    </row>
    <row r="829">
      <c r="A829" s="31" t="s">
        <v>28</v>
      </c>
      <c r="B829" s="31" t="s">
        <v>391</v>
      </c>
      <c r="C829" s="31" t="s">
        <v>1123</v>
      </c>
      <c r="D829" s="31" t="s">
        <v>4</v>
      </c>
      <c r="E829" s="31" t="s">
        <v>6</v>
      </c>
      <c r="F829" s="35">
        <v>6.3638945</v>
      </c>
    </row>
    <row r="830">
      <c r="A830" s="31" t="s">
        <v>28</v>
      </c>
      <c r="B830" s="31" t="s">
        <v>391</v>
      </c>
      <c r="C830" s="31" t="s">
        <v>1124</v>
      </c>
      <c r="D830" s="31" t="s">
        <v>4</v>
      </c>
      <c r="E830" s="31" t="s">
        <v>6</v>
      </c>
      <c r="F830" s="35">
        <v>7.20347346</v>
      </c>
    </row>
    <row r="831">
      <c r="A831" s="31" t="s">
        <v>28</v>
      </c>
      <c r="B831" s="31" t="s">
        <v>391</v>
      </c>
      <c r="C831" s="31" t="s">
        <v>1125</v>
      </c>
      <c r="D831" s="31" t="s">
        <v>4</v>
      </c>
      <c r="E831" s="31" t="s">
        <v>6</v>
      </c>
      <c r="F831" s="35">
        <v>7.11570328</v>
      </c>
    </row>
    <row r="832">
      <c r="A832" s="31" t="s">
        <v>28</v>
      </c>
      <c r="B832" s="31" t="s">
        <v>391</v>
      </c>
      <c r="C832" s="31" t="s">
        <v>1126</v>
      </c>
      <c r="D832" s="31" t="s">
        <v>4</v>
      </c>
      <c r="E832" s="31" t="s">
        <v>6</v>
      </c>
      <c r="F832" s="35">
        <v>7.00271073</v>
      </c>
    </row>
    <row r="833">
      <c r="A833" s="31" t="s">
        <v>28</v>
      </c>
      <c r="B833" s="31" t="s">
        <v>391</v>
      </c>
      <c r="C833" s="31" t="s">
        <v>1127</v>
      </c>
      <c r="D833" s="31" t="s">
        <v>4</v>
      </c>
      <c r="E833" s="31" t="s">
        <v>6</v>
      </c>
      <c r="F833" s="35">
        <v>6.10514415</v>
      </c>
    </row>
    <row r="834">
      <c r="A834" s="31" t="s">
        <v>28</v>
      </c>
      <c r="B834" s="31" t="s">
        <v>391</v>
      </c>
      <c r="C834" s="31" t="s">
        <v>1128</v>
      </c>
      <c r="D834" s="31" t="s">
        <v>4</v>
      </c>
      <c r="E834" s="31" t="s">
        <v>6</v>
      </c>
      <c r="F834" s="35">
        <v>5.31638161</v>
      </c>
    </row>
    <row r="835">
      <c r="A835" s="31" t="s">
        <v>28</v>
      </c>
      <c r="B835" s="31" t="s">
        <v>391</v>
      </c>
      <c r="C835" s="31" t="s">
        <v>1129</v>
      </c>
      <c r="D835" s="31" t="s">
        <v>4</v>
      </c>
      <c r="E835" s="31" t="s">
        <v>6</v>
      </c>
      <c r="F835" s="35">
        <v>5.10655013</v>
      </c>
    </row>
    <row r="836">
      <c r="A836" s="31" t="s">
        <v>28</v>
      </c>
      <c r="B836" s="31" t="s">
        <v>391</v>
      </c>
      <c r="C836" s="31" t="s">
        <v>1130</v>
      </c>
      <c r="D836" s="31" t="s">
        <v>4</v>
      </c>
      <c r="E836" s="31" t="s">
        <v>6</v>
      </c>
      <c r="F836" s="35">
        <v>5.39802182</v>
      </c>
    </row>
    <row r="837">
      <c r="A837" s="31" t="s">
        <v>28</v>
      </c>
      <c r="B837" s="31" t="s">
        <v>391</v>
      </c>
      <c r="C837" s="31" t="s">
        <v>1131</v>
      </c>
      <c r="D837" s="31" t="s">
        <v>4</v>
      </c>
      <c r="E837" s="31" t="s">
        <v>6</v>
      </c>
      <c r="F837" s="35">
        <v>4.80825223</v>
      </c>
    </row>
    <row r="838">
      <c r="A838" s="31" t="s">
        <v>28</v>
      </c>
      <c r="B838" s="31" t="s">
        <v>391</v>
      </c>
      <c r="C838" s="31" t="s">
        <v>1132</v>
      </c>
      <c r="D838" s="31" t="s">
        <v>4</v>
      </c>
      <c r="E838" s="31" t="s">
        <v>6</v>
      </c>
      <c r="F838" s="35">
        <v>4.30311552</v>
      </c>
    </row>
    <row r="839">
      <c r="A839" s="31" t="s">
        <v>28</v>
      </c>
      <c r="B839" s="31" t="s">
        <v>391</v>
      </c>
      <c r="C839" s="31" t="s">
        <v>409</v>
      </c>
      <c r="D839" s="31" t="s">
        <v>4</v>
      </c>
      <c r="E839" s="31" t="s">
        <v>6</v>
      </c>
      <c r="F839" s="35">
        <v>6.55993077</v>
      </c>
    </row>
    <row r="840">
      <c r="A840" s="31" t="s">
        <v>28</v>
      </c>
      <c r="B840" s="31" t="s">
        <v>391</v>
      </c>
      <c r="C840" s="31" t="s">
        <v>411</v>
      </c>
      <c r="D840" s="31" t="s">
        <v>4</v>
      </c>
      <c r="E840" s="31" t="s">
        <v>6</v>
      </c>
      <c r="F840" s="35">
        <v>5.18217191</v>
      </c>
    </row>
    <row r="841">
      <c r="A841" s="31" t="s">
        <v>28</v>
      </c>
      <c r="B841" s="31" t="s">
        <v>391</v>
      </c>
      <c r="C841" s="31" t="s">
        <v>413</v>
      </c>
      <c r="D841" s="31" t="s">
        <v>4</v>
      </c>
      <c r="E841" s="31" t="s">
        <v>6</v>
      </c>
      <c r="F841" s="35">
        <v>5.97347919</v>
      </c>
    </row>
    <row r="842">
      <c r="A842" s="31" t="s">
        <v>28</v>
      </c>
      <c r="B842" s="31" t="s">
        <v>391</v>
      </c>
      <c r="C842" s="31" t="s">
        <v>415</v>
      </c>
      <c r="D842" s="31" t="s">
        <v>4</v>
      </c>
      <c r="E842" s="31" t="s">
        <v>6</v>
      </c>
      <c r="F842" s="35">
        <v>7.27008361</v>
      </c>
    </row>
    <row r="843">
      <c r="A843" s="31" t="s">
        <v>28</v>
      </c>
      <c r="B843" s="31" t="s">
        <v>391</v>
      </c>
      <c r="C843" s="31" t="s">
        <v>417</v>
      </c>
      <c r="D843" s="31" t="s">
        <v>4</v>
      </c>
      <c r="E843" s="31" t="s">
        <v>6</v>
      </c>
      <c r="F843" s="35">
        <v>8.23525125</v>
      </c>
    </row>
    <row r="844">
      <c r="A844" s="31" t="s">
        <v>28</v>
      </c>
      <c r="B844" s="31" t="s">
        <v>391</v>
      </c>
      <c r="C844" s="31" t="s">
        <v>419</v>
      </c>
      <c r="D844" s="31" t="s">
        <v>4</v>
      </c>
      <c r="E844" s="31" t="s">
        <v>6</v>
      </c>
      <c r="F844" s="35">
        <v>8.01279139</v>
      </c>
    </row>
    <row r="845">
      <c r="A845" s="31" t="s">
        <v>28</v>
      </c>
      <c r="B845" s="31" t="s">
        <v>391</v>
      </c>
      <c r="C845" s="31" t="s">
        <v>421</v>
      </c>
      <c r="D845" s="31" t="s">
        <v>4</v>
      </c>
      <c r="E845" s="31" t="s">
        <v>6</v>
      </c>
      <c r="F845" s="35">
        <v>7.44187731</v>
      </c>
    </row>
    <row r="846">
      <c r="A846" s="31" t="s">
        <v>28</v>
      </c>
      <c r="B846" s="31" t="s">
        <v>391</v>
      </c>
      <c r="C846" s="31" t="s">
        <v>423</v>
      </c>
      <c r="D846" s="31" t="s">
        <v>4</v>
      </c>
      <c r="E846" s="31" t="s">
        <v>6</v>
      </c>
      <c r="F846" s="35">
        <v>9.11000833</v>
      </c>
    </row>
    <row r="847">
      <c r="A847" s="31" t="s">
        <v>28</v>
      </c>
      <c r="B847" s="31" t="s">
        <v>391</v>
      </c>
      <c r="C847" s="31" t="s">
        <v>425</v>
      </c>
      <c r="D847" s="31" t="s">
        <v>4</v>
      </c>
      <c r="E847" s="31" t="s">
        <v>6</v>
      </c>
      <c r="F847" s="35">
        <v>6.79466628</v>
      </c>
    </row>
    <row r="848">
      <c r="A848" s="31" t="s">
        <v>28</v>
      </c>
      <c r="B848" s="31" t="s">
        <v>391</v>
      </c>
      <c r="C848" s="31" t="s">
        <v>427</v>
      </c>
      <c r="D848" s="31" t="s">
        <v>4</v>
      </c>
      <c r="E848" s="31" t="s">
        <v>6</v>
      </c>
      <c r="F848" s="35">
        <v>8.29126285</v>
      </c>
    </row>
    <row r="849">
      <c r="A849" s="31" t="s">
        <v>28</v>
      </c>
      <c r="B849" s="31" t="s">
        <v>391</v>
      </c>
      <c r="C849" s="31" t="s">
        <v>429</v>
      </c>
      <c r="D849" s="31" t="s">
        <v>4</v>
      </c>
      <c r="E849" s="31" t="s">
        <v>6</v>
      </c>
      <c r="F849" s="35">
        <v>8.50314654</v>
      </c>
    </row>
    <row r="850">
      <c r="A850" s="31" t="s">
        <v>28</v>
      </c>
      <c r="B850" s="31" t="s">
        <v>391</v>
      </c>
      <c r="C850" s="31" t="s">
        <v>323</v>
      </c>
      <c r="D850" s="31" t="s">
        <v>4</v>
      </c>
      <c r="E850" s="31" t="s">
        <v>6</v>
      </c>
      <c r="F850" s="35">
        <v>9.85062114</v>
      </c>
    </row>
    <row r="851">
      <c r="A851" s="31" t="s">
        <v>28</v>
      </c>
      <c r="B851" s="31" t="s">
        <v>391</v>
      </c>
      <c r="C851" s="31" t="s">
        <v>432</v>
      </c>
      <c r="D851" s="31" t="s">
        <v>4</v>
      </c>
      <c r="E851" s="31" t="s">
        <v>6</v>
      </c>
      <c r="F851" s="35">
        <v>8.87797141</v>
      </c>
    </row>
    <row r="852">
      <c r="A852" s="31" t="s">
        <v>28</v>
      </c>
      <c r="B852" s="31" t="s">
        <v>391</v>
      </c>
      <c r="C852" s="31" t="s">
        <v>434</v>
      </c>
      <c r="D852" s="31" t="s">
        <v>4</v>
      </c>
      <c r="E852" s="31" t="s">
        <v>6</v>
      </c>
      <c r="F852" s="35">
        <v>10.4662601</v>
      </c>
    </row>
    <row r="853">
      <c r="A853" s="31" t="s">
        <v>28</v>
      </c>
      <c r="B853" s="31" t="s">
        <v>391</v>
      </c>
      <c r="C853" s="31" t="s">
        <v>436</v>
      </c>
      <c r="D853" s="31" t="s">
        <v>4</v>
      </c>
      <c r="E853" s="31" t="s">
        <v>6</v>
      </c>
      <c r="F853" s="35">
        <v>8.87395364</v>
      </c>
    </row>
    <row r="854">
      <c r="A854" s="31" t="s">
        <v>28</v>
      </c>
      <c r="B854" s="31" t="s">
        <v>391</v>
      </c>
      <c r="C854" s="31" t="s">
        <v>438</v>
      </c>
      <c r="D854" s="31" t="s">
        <v>4</v>
      </c>
      <c r="E854" s="31" t="s">
        <v>6</v>
      </c>
      <c r="F854" s="35">
        <v>9.34866843</v>
      </c>
    </row>
    <row r="855">
      <c r="A855" s="31" t="s">
        <v>28</v>
      </c>
      <c r="B855" s="31" t="s">
        <v>391</v>
      </c>
      <c r="C855" s="31" t="s">
        <v>440</v>
      </c>
      <c r="D855" s="31" t="s">
        <v>4</v>
      </c>
      <c r="E855" s="31" t="s">
        <v>6</v>
      </c>
      <c r="F855" s="35">
        <v>10.3092784</v>
      </c>
    </row>
    <row r="856">
      <c r="A856" s="31" t="s">
        <v>28</v>
      </c>
      <c r="B856" s="31" t="s">
        <v>391</v>
      </c>
      <c r="C856" s="31" t="s">
        <v>442</v>
      </c>
      <c r="D856" s="31" t="s">
        <v>4</v>
      </c>
      <c r="E856" s="31" t="s">
        <v>6</v>
      </c>
      <c r="F856" s="35">
        <v>8.95969164</v>
      </c>
    </row>
    <row r="857">
      <c r="A857" s="31" t="s">
        <v>28</v>
      </c>
      <c r="B857" s="31" t="s">
        <v>391</v>
      </c>
      <c r="C857" s="31" t="s">
        <v>444</v>
      </c>
      <c r="D857" s="31" t="s">
        <v>4</v>
      </c>
      <c r="E857" s="31" t="s">
        <v>6</v>
      </c>
      <c r="F857" s="35">
        <v>5.89282426</v>
      </c>
    </row>
    <row r="858">
      <c r="A858" s="31" t="s">
        <v>28</v>
      </c>
      <c r="B858" s="31" t="s">
        <v>391</v>
      </c>
      <c r="C858" s="31" t="s">
        <v>446</v>
      </c>
      <c r="D858" s="31" t="s">
        <v>4</v>
      </c>
      <c r="E858" s="31" t="s">
        <v>6</v>
      </c>
      <c r="F858" s="35">
        <v>7.85555647</v>
      </c>
    </row>
    <row r="859">
      <c r="A859" s="31" t="s">
        <v>28</v>
      </c>
      <c r="B859" s="31" t="s">
        <v>391</v>
      </c>
      <c r="C859" s="31" t="s">
        <v>448</v>
      </c>
      <c r="D859" s="31" t="s">
        <v>4</v>
      </c>
      <c r="E859" s="31" t="s">
        <v>6</v>
      </c>
      <c r="F859" s="35">
        <v>8.29232541</v>
      </c>
    </row>
    <row r="860">
      <c r="A860" s="31" t="s">
        <v>29</v>
      </c>
      <c r="B860" s="31" t="s">
        <v>396</v>
      </c>
      <c r="C860" s="31" t="s">
        <v>1121</v>
      </c>
      <c r="D860" s="31" t="s">
        <v>4</v>
      </c>
      <c r="E860" s="31" t="s">
        <v>6</v>
      </c>
      <c r="F860" s="35">
        <v>23.8434761</v>
      </c>
    </row>
    <row r="861">
      <c r="A861" s="31" t="s">
        <v>29</v>
      </c>
      <c r="B861" s="31" t="s">
        <v>396</v>
      </c>
      <c r="C861" s="31" t="s">
        <v>1122</v>
      </c>
      <c r="D861" s="31" t="s">
        <v>4</v>
      </c>
      <c r="E861" s="31" t="s">
        <v>6</v>
      </c>
      <c r="F861" s="35">
        <v>19.4315902</v>
      </c>
    </row>
    <row r="862">
      <c r="A862" s="31" t="s">
        <v>29</v>
      </c>
      <c r="B862" s="31" t="s">
        <v>396</v>
      </c>
      <c r="C862" s="31" t="s">
        <v>1123</v>
      </c>
      <c r="D862" s="31" t="s">
        <v>4</v>
      </c>
      <c r="E862" s="31" t="s">
        <v>6</v>
      </c>
      <c r="F862" s="35">
        <v>21.4140447</v>
      </c>
    </row>
    <row r="863">
      <c r="A863" s="31" t="s">
        <v>29</v>
      </c>
      <c r="B863" s="31" t="s">
        <v>396</v>
      </c>
      <c r="C863" s="31" t="s">
        <v>1124</v>
      </c>
      <c r="D863" s="31" t="s">
        <v>4</v>
      </c>
      <c r="E863" s="31" t="s">
        <v>6</v>
      </c>
      <c r="F863" s="35">
        <v>17.9495158</v>
      </c>
    </row>
    <row r="864">
      <c r="A864" s="31" t="s">
        <v>29</v>
      </c>
      <c r="B864" s="31" t="s">
        <v>396</v>
      </c>
      <c r="C864" s="31" t="s">
        <v>1125</v>
      </c>
      <c r="D864" s="31" t="s">
        <v>4</v>
      </c>
      <c r="E864" s="31" t="s">
        <v>6</v>
      </c>
      <c r="F864" s="35">
        <v>17.9775281</v>
      </c>
    </row>
    <row r="865">
      <c r="A865" s="31" t="s">
        <v>29</v>
      </c>
      <c r="B865" s="31" t="s">
        <v>396</v>
      </c>
      <c r="C865" s="31" t="s">
        <v>1126</v>
      </c>
      <c r="D865" s="31" t="s">
        <v>4</v>
      </c>
      <c r="E865" s="31" t="s">
        <v>6</v>
      </c>
      <c r="F865" s="35">
        <v>15.2696069</v>
      </c>
    </row>
    <row r="866">
      <c r="A866" s="31" t="s">
        <v>29</v>
      </c>
      <c r="B866" s="31" t="s">
        <v>396</v>
      </c>
      <c r="C866" s="31" t="s">
        <v>1127</v>
      </c>
      <c r="D866" s="31" t="s">
        <v>4</v>
      </c>
      <c r="E866" s="31" t="s">
        <v>6</v>
      </c>
      <c r="F866" s="35">
        <v>15.9110319</v>
      </c>
    </row>
    <row r="867">
      <c r="A867" s="31" t="s">
        <v>29</v>
      </c>
      <c r="B867" s="31" t="s">
        <v>396</v>
      </c>
      <c r="C867" s="31" t="s">
        <v>1128</v>
      </c>
      <c r="D867" s="31" t="s">
        <v>4</v>
      </c>
      <c r="E867" s="31" t="s">
        <v>6</v>
      </c>
      <c r="F867" s="35">
        <v>16.3487738</v>
      </c>
    </row>
    <row r="868">
      <c r="A868" s="31" t="s">
        <v>29</v>
      </c>
      <c r="B868" s="31" t="s">
        <v>396</v>
      </c>
      <c r="C868" s="31" t="s">
        <v>1129</v>
      </c>
      <c r="D868" s="31" t="s">
        <v>4</v>
      </c>
      <c r="E868" s="31" t="s">
        <v>6</v>
      </c>
      <c r="F868" s="35">
        <v>15.4333568</v>
      </c>
    </row>
    <row r="869">
      <c r="A869" s="31" t="s">
        <v>29</v>
      </c>
      <c r="B869" s="31" t="s">
        <v>396</v>
      </c>
      <c r="C869" s="31" t="s">
        <v>1130</v>
      </c>
      <c r="D869" s="31" t="s">
        <v>4</v>
      </c>
      <c r="E869" s="31" t="s">
        <v>6</v>
      </c>
      <c r="F869" s="35">
        <v>13.7488203</v>
      </c>
    </row>
    <row r="870">
      <c r="A870" s="31" t="s">
        <v>29</v>
      </c>
      <c r="B870" s="31" t="s">
        <v>396</v>
      </c>
      <c r="C870" s="31" t="s">
        <v>1131</v>
      </c>
      <c r="D870" s="31" t="s">
        <v>4</v>
      </c>
      <c r="E870" s="31" t="s">
        <v>6</v>
      </c>
      <c r="F870" s="35">
        <v>16.0634366</v>
      </c>
    </row>
    <row r="871">
      <c r="A871" s="31" t="s">
        <v>29</v>
      </c>
      <c r="B871" s="31" t="s">
        <v>396</v>
      </c>
      <c r="C871" s="31" t="s">
        <v>1132</v>
      </c>
      <c r="D871" s="31" t="s">
        <v>4</v>
      </c>
      <c r="E871" s="31" t="s">
        <v>6</v>
      </c>
      <c r="F871" s="35">
        <v>14.0115919</v>
      </c>
    </row>
    <row r="872">
      <c r="A872" s="31" t="s">
        <v>29</v>
      </c>
      <c r="B872" s="31" t="s">
        <v>396</v>
      </c>
      <c r="C872" s="31" t="s">
        <v>409</v>
      </c>
      <c r="D872" s="31" t="s">
        <v>4</v>
      </c>
      <c r="E872" s="31" t="s">
        <v>6</v>
      </c>
      <c r="F872" s="35">
        <v>13.6777826</v>
      </c>
    </row>
    <row r="873">
      <c r="A873" s="31" t="s">
        <v>29</v>
      </c>
      <c r="B873" s="31" t="s">
        <v>396</v>
      </c>
      <c r="C873" s="31" t="s">
        <v>411</v>
      </c>
      <c r="D873" s="31" t="s">
        <v>4</v>
      </c>
      <c r="E873" s="31" t="s">
        <v>6</v>
      </c>
      <c r="F873" s="35">
        <v>14.8027905</v>
      </c>
    </row>
    <row r="874">
      <c r="A874" s="31" t="s">
        <v>29</v>
      </c>
      <c r="B874" s="31" t="s">
        <v>396</v>
      </c>
      <c r="C874" s="31" t="s">
        <v>413</v>
      </c>
      <c r="D874" s="31" t="s">
        <v>4</v>
      </c>
      <c r="E874" s="31" t="s">
        <v>6</v>
      </c>
      <c r="F874" s="35">
        <v>13.8603395</v>
      </c>
    </row>
    <row r="875">
      <c r="A875" s="31" t="s">
        <v>29</v>
      </c>
      <c r="B875" s="31" t="s">
        <v>396</v>
      </c>
      <c r="C875" s="31" t="s">
        <v>415</v>
      </c>
      <c r="D875" s="31" t="s">
        <v>4</v>
      </c>
      <c r="E875" s="31" t="s">
        <v>6</v>
      </c>
      <c r="F875" s="35">
        <v>14.5838671</v>
      </c>
    </row>
    <row r="876">
      <c r="A876" s="31" t="s">
        <v>29</v>
      </c>
      <c r="B876" s="31" t="s">
        <v>396</v>
      </c>
      <c r="C876" s="31" t="s">
        <v>417</v>
      </c>
      <c r="D876" s="31" t="s">
        <v>4</v>
      </c>
      <c r="E876" s="31" t="s">
        <v>6</v>
      </c>
      <c r="F876" s="35">
        <v>13.0878701</v>
      </c>
    </row>
    <row r="877">
      <c r="A877" s="31" t="s">
        <v>29</v>
      </c>
      <c r="B877" s="31" t="s">
        <v>396</v>
      </c>
      <c r="C877" s="31" t="s">
        <v>419</v>
      </c>
      <c r="D877" s="31" t="s">
        <v>4</v>
      </c>
      <c r="E877" s="31" t="s">
        <v>6</v>
      </c>
      <c r="F877" s="35">
        <v>11.4881584</v>
      </c>
    </row>
    <row r="878">
      <c r="A878" s="31" t="s">
        <v>29</v>
      </c>
      <c r="B878" s="31" t="s">
        <v>396</v>
      </c>
      <c r="C878" s="31" t="s">
        <v>421</v>
      </c>
      <c r="D878" s="31" t="s">
        <v>4</v>
      </c>
      <c r="E878" s="31" t="s">
        <v>6</v>
      </c>
      <c r="F878" s="35">
        <v>12.2621399</v>
      </c>
    </row>
    <row r="879">
      <c r="A879" s="31" t="s">
        <v>29</v>
      </c>
      <c r="B879" s="31" t="s">
        <v>396</v>
      </c>
      <c r="C879" s="31" t="s">
        <v>423</v>
      </c>
      <c r="D879" s="31" t="s">
        <v>4</v>
      </c>
      <c r="E879" s="31" t="s">
        <v>6</v>
      </c>
      <c r="F879" s="35">
        <v>11.472238</v>
      </c>
    </row>
    <row r="880">
      <c r="A880" s="31" t="s">
        <v>29</v>
      </c>
      <c r="B880" s="31" t="s">
        <v>396</v>
      </c>
      <c r="C880" s="31" t="s">
        <v>425</v>
      </c>
      <c r="D880" s="31" t="s">
        <v>4</v>
      </c>
      <c r="E880" s="31" t="s">
        <v>6</v>
      </c>
      <c r="F880" s="35">
        <v>12.1766797</v>
      </c>
    </row>
    <row r="881">
      <c r="A881" s="31" t="s">
        <v>29</v>
      </c>
      <c r="B881" s="31" t="s">
        <v>396</v>
      </c>
      <c r="C881" s="31" t="s">
        <v>427</v>
      </c>
      <c r="D881" s="31" t="s">
        <v>4</v>
      </c>
      <c r="E881" s="31" t="s">
        <v>6</v>
      </c>
      <c r="F881" s="35">
        <v>11.8575508</v>
      </c>
    </row>
    <row r="882">
      <c r="A882" s="31" t="s">
        <v>29</v>
      </c>
      <c r="B882" s="31" t="s">
        <v>396</v>
      </c>
      <c r="C882" s="31" t="s">
        <v>429</v>
      </c>
      <c r="D882" s="31" t="s">
        <v>4</v>
      </c>
      <c r="E882" s="31" t="s">
        <v>6</v>
      </c>
      <c r="F882" s="35">
        <v>13.5813879</v>
      </c>
    </row>
    <row r="883">
      <c r="A883" s="31" t="s">
        <v>29</v>
      </c>
      <c r="B883" s="31" t="s">
        <v>396</v>
      </c>
      <c r="C883" s="31" t="s">
        <v>323</v>
      </c>
      <c r="D883" s="31" t="s">
        <v>4</v>
      </c>
      <c r="E883" s="31" t="s">
        <v>6</v>
      </c>
      <c r="F883" s="35">
        <v>11.4210098</v>
      </c>
    </row>
    <row r="884">
      <c r="A884" s="31" t="s">
        <v>29</v>
      </c>
      <c r="B884" s="31" t="s">
        <v>396</v>
      </c>
      <c r="C884" s="31" t="s">
        <v>432</v>
      </c>
      <c r="D884" s="31" t="s">
        <v>4</v>
      </c>
      <c r="E884" s="31" t="s">
        <v>6</v>
      </c>
      <c r="F884" s="35">
        <v>10.7159049</v>
      </c>
    </row>
    <row r="885">
      <c r="A885" s="31" t="s">
        <v>29</v>
      </c>
      <c r="B885" s="31" t="s">
        <v>396</v>
      </c>
      <c r="C885" s="31" t="s">
        <v>434</v>
      </c>
      <c r="D885" s="31" t="s">
        <v>4</v>
      </c>
      <c r="E885" s="31" t="s">
        <v>6</v>
      </c>
      <c r="F885" s="35">
        <v>11.1844172</v>
      </c>
    </row>
    <row r="886">
      <c r="A886" s="31" t="s">
        <v>29</v>
      </c>
      <c r="B886" s="31" t="s">
        <v>396</v>
      </c>
      <c r="C886" s="31" t="s">
        <v>436</v>
      </c>
      <c r="D886" s="31" t="s">
        <v>4</v>
      </c>
      <c r="E886" s="31" t="s">
        <v>6</v>
      </c>
      <c r="F886" s="35">
        <v>11.7669795</v>
      </c>
    </row>
    <row r="887">
      <c r="A887" s="31" t="s">
        <v>29</v>
      </c>
      <c r="B887" s="31" t="s">
        <v>396</v>
      </c>
      <c r="C887" s="31" t="s">
        <v>438</v>
      </c>
      <c r="D887" s="31" t="s">
        <v>4</v>
      </c>
      <c r="E887" s="31" t="s">
        <v>6</v>
      </c>
      <c r="F887" s="35">
        <v>10.4548061</v>
      </c>
    </row>
    <row r="888">
      <c r="A888" s="31" t="s">
        <v>29</v>
      </c>
      <c r="B888" s="31" t="s">
        <v>396</v>
      </c>
      <c r="C888" s="31" t="s">
        <v>440</v>
      </c>
      <c r="D888" s="31" t="s">
        <v>4</v>
      </c>
      <c r="E888" s="31" t="s">
        <v>6</v>
      </c>
      <c r="F888" s="35">
        <v>11.3254846</v>
      </c>
    </row>
    <row r="889">
      <c r="A889" s="31" t="s">
        <v>29</v>
      </c>
      <c r="B889" s="31" t="s">
        <v>396</v>
      </c>
      <c r="C889" s="31" t="s">
        <v>442</v>
      </c>
      <c r="D889" s="31" t="s">
        <v>4</v>
      </c>
      <c r="E889" s="31" t="s">
        <v>6</v>
      </c>
      <c r="F889" s="35">
        <v>11.2990543</v>
      </c>
    </row>
    <row r="890">
      <c r="A890" s="31" t="s">
        <v>29</v>
      </c>
      <c r="B890" s="31" t="s">
        <v>396</v>
      </c>
      <c r="C890" s="31" t="s">
        <v>444</v>
      </c>
      <c r="D890" s="31" t="s">
        <v>4</v>
      </c>
      <c r="E890" s="31" t="s">
        <v>6</v>
      </c>
      <c r="F890" s="35">
        <v>7.82616495</v>
      </c>
    </row>
    <row r="891">
      <c r="A891" s="31" t="s">
        <v>29</v>
      </c>
      <c r="B891" s="31" t="s">
        <v>396</v>
      </c>
      <c r="C891" s="31" t="s">
        <v>446</v>
      </c>
      <c r="D891" s="31" t="s">
        <v>4</v>
      </c>
      <c r="E891" s="31" t="s">
        <v>6</v>
      </c>
      <c r="F891" s="35">
        <v>8.4757164</v>
      </c>
    </row>
    <row r="892">
      <c r="A892" s="31" t="s">
        <v>29</v>
      </c>
      <c r="B892" s="31" t="s">
        <v>396</v>
      </c>
      <c r="C892" s="31" t="s">
        <v>448</v>
      </c>
      <c r="D892" s="31" t="s">
        <v>4</v>
      </c>
      <c r="E892" s="31" t="s">
        <v>6</v>
      </c>
      <c r="F892" s="35">
        <v>8.73303167</v>
      </c>
    </row>
    <row r="893">
      <c r="A893" s="31" t="s">
        <v>30</v>
      </c>
      <c r="B893" s="31" t="s">
        <v>376</v>
      </c>
      <c r="C893" s="31" t="s">
        <v>1121</v>
      </c>
      <c r="D893" s="31" t="s">
        <v>4</v>
      </c>
      <c r="E893" s="31" t="s">
        <v>6</v>
      </c>
      <c r="F893" s="35">
        <v>31.454073</v>
      </c>
    </row>
    <row r="894">
      <c r="A894" s="31" t="s">
        <v>30</v>
      </c>
      <c r="B894" s="31" t="s">
        <v>376</v>
      </c>
      <c r="C894" s="31" t="s">
        <v>1122</v>
      </c>
      <c r="D894" s="31" t="s">
        <v>4</v>
      </c>
      <c r="E894" s="31" t="s">
        <v>6</v>
      </c>
      <c r="F894" s="35">
        <v>24.995045</v>
      </c>
    </row>
    <row r="895">
      <c r="A895" s="31" t="s">
        <v>30</v>
      </c>
      <c r="B895" s="31" t="s">
        <v>376</v>
      </c>
      <c r="C895" s="31" t="s">
        <v>1123</v>
      </c>
      <c r="D895" s="31" t="s">
        <v>4</v>
      </c>
      <c r="E895" s="31" t="s">
        <v>6</v>
      </c>
      <c r="F895" s="35">
        <v>21.5568346</v>
      </c>
    </row>
    <row r="896">
      <c r="A896" s="31" t="s">
        <v>30</v>
      </c>
      <c r="B896" s="31" t="s">
        <v>376</v>
      </c>
      <c r="C896" s="31" t="s">
        <v>1124</v>
      </c>
      <c r="D896" s="31" t="s">
        <v>4</v>
      </c>
      <c r="E896" s="31" t="s">
        <v>6</v>
      </c>
      <c r="F896" s="35">
        <v>21.1391787</v>
      </c>
    </row>
    <row r="897">
      <c r="A897" s="31" t="s">
        <v>30</v>
      </c>
      <c r="B897" s="31" t="s">
        <v>376</v>
      </c>
      <c r="C897" s="31" t="s">
        <v>1125</v>
      </c>
      <c r="D897" s="31" t="s">
        <v>4</v>
      </c>
      <c r="E897" s="31" t="s">
        <v>6</v>
      </c>
      <c r="F897" s="35">
        <v>21.3339511</v>
      </c>
    </row>
    <row r="898">
      <c r="A898" s="31" t="s">
        <v>30</v>
      </c>
      <c r="B898" s="31" t="s">
        <v>376</v>
      </c>
      <c r="C898" s="31" t="s">
        <v>1126</v>
      </c>
      <c r="D898" s="31" t="s">
        <v>4</v>
      </c>
      <c r="E898" s="31" t="s">
        <v>6</v>
      </c>
      <c r="F898" s="35">
        <v>20.4013097</v>
      </c>
    </row>
    <row r="899">
      <c r="A899" s="31" t="s">
        <v>30</v>
      </c>
      <c r="B899" s="31" t="s">
        <v>376</v>
      </c>
      <c r="C899" s="31" t="s">
        <v>1127</v>
      </c>
      <c r="D899" s="31" t="s">
        <v>4</v>
      </c>
      <c r="E899" s="31" t="s">
        <v>6</v>
      </c>
      <c r="F899" s="35">
        <v>19.9289453</v>
      </c>
    </row>
    <row r="900">
      <c r="A900" s="31" t="s">
        <v>30</v>
      </c>
      <c r="B900" s="31" t="s">
        <v>376</v>
      </c>
      <c r="C900" s="31" t="s">
        <v>1128</v>
      </c>
      <c r="D900" s="31" t="s">
        <v>4</v>
      </c>
      <c r="E900" s="31" t="s">
        <v>6</v>
      </c>
      <c r="F900" s="35">
        <v>18.1714575</v>
      </c>
    </row>
    <row r="901">
      <c r="A901" s="31" t="s">
        <v>30</v>
      </c>
      <c r="B901" s="31" t="s">
        <v>376</v>
      </c>
      <c r="C901" s="31" t="s">
        <v>1129</v>
      </c>
      <c r="D901" s="31" t="s">
        <v>4</v>
      </c>
      <c r="E901" s="31" t="s">
        <v>6</v>
      </c>
      <c r="F901" s="35">
        <v>19.4016932</v>
      </c>
    </row>
    <row r="902">
      <c r="A902" s="31" t="s">
        <v>30</v>
      </c>
      <c r="B902" s="31" t="s">
        <v>376</v>
      </c>
      <c r="C902" s="31" t="s">
        <v>1130</v>
      </c>
      <c r="D902" s="31" t="s">
        <v>4</v>
      </c>
      <c r="E902" s="31" t="s">
        <v>6</v>
      </c>
      <c r="F902" s="35">
        <v>16.22552</v>
      </c>
    </row>
    <row r="903">
      <c r="A903" s="31" t="s">
        <v>30</v>
      </c>
      <c r="B903" s="31" t="s">
        <v>376</v>
      </c>
      <c r="C903" s="31" t="s">
        <v>1131</v>
      </c>
      <c r="D903" s="31" t="s">
        <v>4</v>
      </c>
      <c r="E903" s="31" t="s">
        <v>6</v>
      </c>
      <c r="F903" s="35">
        <v>16.9615441</v>
      </c>
    </row>
    <row r="904">
      <c r="A904" s="31" t="s">
        <v>30</v>
      </c>
      <c r="B904" s="31" t="s">
        <v>376</v>
      </c>
      <c r="C904" s="31" t="s">
        <v>1132</v>
      </c>
      <c r="D904" s="31" t="s">
        <v>4</v>
      </c>
      <c r="E904" s="31" t="s">
        <v>6</v>
      </c>
      <c r="F904" s="35">
        <v>16.2601626</v>
      </c>
    </row>
    <row r="905">
      <c r="A905" s="31" t="s">
        <v>30</v>
      </c>
      <c r="B905" s="31" t="s">
        <v>376</v>
      </c>
      <c r="C905" s="31" t="s">
        <v>409</v>
      </c>
      <c r="D905" s="31" t="s">
        <v>4</v>
      </c>
      <c r="E905" s="31" t="s">
        <v>6</v>
      </c>
      <c r="F905" s="35">
        <v>14.4258995</v>
      </c>
    </row>
    <row r="906">
      <c r="A906" s="31" t="s">
        <v>30</v>
      </c>
      <c r="B906" s="31" t="s">
        <v>376</v>
      </c>
      <c r="C906" s="31" t="s">
        <v>411</v>
      </c>
      <c r="D906" s="31" t="s">
        <v>4</v>
      </c>
      <c r="E906" s="31" t="s">
        <v>6</v>
      </c>
      <c r="F906" s="35">
        <v>14.8607462</v>
      </c>
    </row>
    <row r="907">
      <c r="A907" s="31" t="s">
        <v>30</v>
      </c>
      <c r="B907" s="31" t="s">
        <v>376</v>
      </c>
      <c r="C907" s="31" t="s">
        <v>413</v>
      </c>
      <c r="D907" s="31" t="s">
        <v>4</v>
      </c>
      <c r="E907" s="31" t="s">
        <v>6</v>
      </c>
      <c r="F907" s="35">
        <v>14.0549171</v>
      </c>
    </row>
    <row r="908">
      <c r="A908" s="31" t="s">
        <v>30</v>
      </c>
      <c r="B908" s="31" t="s">
        <v>376</v>
      </c>
      <c r="C908" s="31" t="s">
        <v>415</v>
      </c>
      <c r="D908" s="31" t="s">
        <v>4</v>
      </c>
      <c r="E908" s="31" t="s">
        <v>6</v>
      </c>
      <c r="F908" s="35">
        <v>14.9432283</v>
      </c>
    </row>
    <row r="909">
      <c r="A909" s="31" t="s">
        <v>30</v>
      </c>
      <c r="B909" s="31" t="s">
        <v>376</v>
      </c>
      <c r="C909" s="31" t="s">
        <v>417</v>
      </c>
      <c r="D909" s="31" t="s">
        <v>4</v>
      </c>
      <c r="E909" s="31" t="s">
        <v>6</v>
      </c>
      <c r="F909" s="35">
        <v>13.7988885</v>
      </c>
    </row>
    <row r="910">
      <c r="A910" s="31" t="s">
        <v>30</v>
      </c>
      <c r="B910" s="31" t="s">
        <v>376</v>
      </c>
      <c r="C910" s="31" t="s">
        <v>419</v>
      </c>
      <c r="D910" s="31" t="s">
        <v>4</v>
      </c>
      <c r="E910" s="31" t="s">
        <v>6</v>
      </c>
      <c r="F910" s="35">
        <v>11.9844391</v>
      </c>
    </row>
    <row r="911">
      <c r="A911" s="31" t="s">
        <v>30</v>
      </c>
      <c r="B911" s="31" t="s">
        <v>376</v>
      </c>
      <c r="C911" s="31" t="s">
        <v>421</v>
      </c>
      <c r="D911" s="31" t="s">
        <v>4</v>
      </c>
      <c r="E911" s="31" t="s">
        <v>6</v>
      </c>
      <c r="F911" s="35">
        <v>10.8067511</v>
      </c>
    </row>
    <row r="912">
      <c r="A912" s="31" t="s">
        <v>30</v>
      </c>
      <c r="B912" s="31" t="s">
        <v>376</v>
      </c>
      <c r="C912" s="31" t="s">
        <v>423</v>
      </c>
      <c r="D912" s="31" t="s">
        <v>4</v>
      </c>
      <c r="E912" s="31" t="s">
        <v>6</v>
      </c>
      <c r="F912" s="35">
        <v>13.6903395</v>
      </c>
    </row>
    <row r="913">
      <c r="A913" s="31" t="s">
        <v>30</v>
      </c>
      <c r="B913" s="31" t="s">
        <v>376</v>
      </c>
      <c r="C913" s="31" t="s">
        <v>425</v>
      </c>
      <c r="D913" s="31" t="s">
        <v>4</v>
      </c>
      <c r="E913" s="31" t="s">
        <v>6</v>
      </c>
      <c r="F913" s="35">
        <v>14.4335512</v>
      </c>
    </row>
    <row r="914">
      <c r="A914" s="31" t="s">
        <v>30</v>
      </c>
      <c r="B914" s="31" t="s">
        <v>376</v>
      </c>
      <c r="C914" s="31" t="s">
        <v>427</v>
      </c>
      <c r="D914" s="31" t="s">
        <v>4</v>
      </c>
      <c r="E914" s="31" t="s">
        <v>6</v>
      </c>
      <c r="F914" s="35">
        <v>15.4621778</v>
      </c>
    </row>
    <row r="915">
      <c r="A915" s="31" t="s">
        <v>30</v>
      </c>
      <c r="B915" s="31" t="s">
        <v>376</v>
      </c>
      <c r="C915" s="31" t="s">
        <v>429</v>
      </c>
      <c r="D915" s="31" t="s">
        <v>4</v>
      </c>
      <c r="E915" s="31" t="s">
        <v>6</v>
      </c>
      <c r="F915" s="35">
        <v>14.8758926</v>
      </c>
    </row>
    <row r="916">
      <c r="A916" s="31" t="s">
        <v>30</v>
      </c>
      <c r="B916" s="31" t="s">
        <v>376</v>
      </c>
      <c r="C916" s="31" t="s">
        <v>323</v>
      </c>
      <c r="D916" s="31" t="s">
        <v>4</v>
      </c>
      <c r="E916" s="31" t="s">
        <v>6</v>
      </c>
      <c r="F916" s="35">
        <v>14.5035567</v>
      </c>
    </row>
    <row r="917">
      <c r="A917" s="31" t="s">
        <v>30</v>
      </c>
      <c r="B917" s="31" t="s">
        <v>376</v>
      </c>
      <c r="C917" s="31" t="s">
        <v>432</v>
      </c>
      <c r="D917" s="31" t="s">
        <v>4</v>
      </c>
      <c r="E917" s="31" t="s">
        <v>6</v>
      </c>
      <c r="F917" s="35">
        <v>15.1347909</v>
      </c>
    </row>
    <row r="918">
      <c r="A918" s="31" t="s">
        <v>30</v>
      </c>
      <c r="B918" s="31" t="s">
        <v>376</v>
      </c>
      <c r="C918" s="31" t="s">
        <v>434</v>
      </c>
      <c r="D918" s="31" t="s">
        <v>4</v>
      </c>
      <c r="E918" s="31" t="s">
        <v>6</v>
      </c>
      <c r="F918" s="35">
        <v>15.8053934</v>
      </c>
    </row>
    <row r="919">
      <c r="A919" s="31" t="s">
        <v>30</v>
      </c>
      <c r="B919" s="31" t="s">
        <v>376</v>
      </c>
      <c r="C919" s="31" t="s">
        <v>436</v>
      </c>
      <c r="D919" s="31" t="s">
        <v>4</v>
      </c>
      <c r="E919" s="31" t="s">
        <v>6</v>
      </c>
      <c r="F919" s="35">
        <v>14.2181124</v>
      </c>
    </row>
    <row r="920">
      <c r="A920" s="31" t="s">
        <v>30</v>
      </c>
      <c r="B920" s="31" t="s">
        <v>376</v>
      </c>
      <c r="C920" s="31" t="s">
        <v>438</v>
      </c>
      <c r="D920" s="31" t="s">
        <v>4</v>
      </c>
      <c r="E920" s="31" t="s">
        <v>6</v>
      </c>
      <c r="F920" s="35">
        <v>14.489523</v>
      </c>
    </row>
    <row r="921">
      <c r="A921" s="31" t="s">
        <v>30</v>
      </c>
      <c r="B921" s="31" t="s">
        <v>376</v>
      </c>
      <c r="C921" s="31" t="s">
        <v>440</v>
      </c>
      <c r="D921" s="31" t="s">
        <v>4</v>
      </c>
      <c r="E921" s="31" t="s">
        <v>6</v>
      </c>
      <c r="F921" s="35">
        <v>14.3802785</v>
      </c>
    </row>
    <row r="922">
      <c r="A922" s="31" t="s">
        <v>30</v>
      </c>
      <c r="B922" s="31" t="s">
        <v>376</v>
      </c>
      <c r="C922" s="31" t="s">
        <v>442</v>
      </c>
      <c r="D922" s="31" t="s">
        <v>4</v>
      </c>
      <c r="E922" s="31" t="s">
        <v>6</v>
      </c>
      <c r="F922" s="35">
        <v>12.9903567</v>
      </c>
    </row>
    <row r="923">
      <c r="A923" s="31" t="s">
        <v>30</v>
      </c>
      <c r="B923" s="31" t="s">
        <v>376</v>
      </c>
      <c r="C923" s="31" t="s">
        <v>444</v>
      </c>
      <c r="D923" s="31" t="s">
        <v>4</v>
      </c>
      <c r="E923" s="31" t="s">
        <v>6</v>
      </c>
      <c r="F923" s="35">
        <v>11.8078864</v>
      </c>
    </row>
    <row r="924">
      <c r="A924" s="31" t="s">
        <v>30</v>
      </c>
      <c r="B924" s="31" t="s">
        <v>376</v>
      </c>
      <c r="C924" s="31" t="s">
        <v>446</v>
      </c>
      <c r="D924" s="31" t="s">
        <v>4</v>
      </c>
      <c r="E924" s="31" t="s">
        <v>6</v>
      </c>
      <c r="F924" s="35">
        <v>11.3948822</v>
      </c>
    </row>
    <row r="925">
      <c r="A925" s="31" t="s">
        <v>30</v>
      </c>
      <c r="B925" s="31" t="s">
        <v>376</v>
      </c>
      <c r="C925" s="31" t="s">
        <v>448</v>
      </c>
      <c r="D925" s="31" t="s">
        <v>4</v>
      </c>
      <c r="E925" s="31" t="s">
        <v>6</v>
      </c>
      <c r="F925" s="35">
        <v>9.69423914</v>
      </c>
    </row>
    <row r="926">
      <c r="A926" s="31" t="s">
        <v>31</v>
      </c>
      <c r="B926" s="31" t="s">
        <v>407</v>
      </c>
      <c r="C926" s="31" t="s">
        <v>1121</v>
      </c>
      <c r="D926" s="31" t="s">
        <v>4</v>
      </c>
      <c r="E926" s="31" t="s">
        <v>6</v>
      </c>
      <c r="F926" s="35">
        <v>18.2076338</v>
      </c>
    </row>
    <row r="927">
      <c r="A927" s="31" t="s">
        <v>31</v>
      </c>
      <c r="B927" s="31" t="s">
        <v>407</v>
      </c>
      <c r="C927" s="31" t="s">
        <v>1122</v>
      </c>
      <c r="D927" s="31" t="s">
        <v>4</v>
      </c>
      <c r="E927" s="31" t="s">
        <v>6</v>
      </c>
      <c r="F927" s="35">
        <v>15.5636934</v>
      </c>
    </row>
    <row r="928">
      <c r="A928" s="31" t="s">
        <v>31</v>
      </c>
      <c r="B928" s="31" t="s">
        <v>407</v>
      </c>
      <c r="C928" s="31" t="s">
        <v>1123</v>
      </c>
      <c r="D928" s="31" t="s">
        <v>4</v>
      </c>
      <c r="E928" s="31" t="s">
        <v>6</v>
      </c>
      <c r="F928" s="35">
        <v>13.4215289</v>
      </c>
    </row>
    <row r="929">
      <c r="A929" s="31" t="s">
        <v>31</v>
      </c>
      <c r="B929" s="31" t="s">
        <v>407</v>
      </c>
      <c r="C929" s="31" t="s">
        <v>1124</v>
      </c>
      <c r="D929" s="31" t="s">
        <v>4</v>
      </c>
      <c r="E929" s="31" t="s">
        <v>6</v>
      </c>
      <c r="F929" s="35">
        <v>12.51241</v>
      </c>
    </row>
    <row r="930">
      <c r="A930" s="31" t="s">
        <v>31</v>
      </c>
      <c r="B930" s="31" t="s">
        <v>407</v>
      </c>
      <c r="C930" s="31" t="s">
        <v>1125</v>
      </c>
      <c r="D930" s="31" t="s">
        <v>4</v>
      </c>
      <c r="E930" s="31" t="s">
        <v>6</v>
      </c>
      <c r="F930" s="35">
        <v>12.1989219</v>
      </c>
    </row>
    <row r="931">
      <c r="A931" s="31" t="s">
        <v>31</v>
      </c>
      <c r="B931" s="31" t="s">
        <v>407</v>
      </c>
      <c r="C931" s="31" t="s">
        <v>1126</v>
      </c>
      <c r="D931" s="31" t="s">
        <v>4</v>
      </c>
      <c r="E931" s="31" t="s">
        <v>6</v>
      </c>
      <c r="F931" s="35">
        <v>11.6426691</v>
      </c>
    </row>
    <row r="932">
      <c r="A932" s="31" t="s">
        <v>31</v>
      </c>
      <c r="B932" s="31" t="s">
        <v>407</v>
      </c>
      <c r="C932" s="31" t="s">
        <v>1127</v>
      </c>
      <c r="D932" s="31" t="s">
        <v>4</v>
      </c>
      <c r="E932" s="31" t="s">
        <v>6</v>
      </c>
      <c r="F932" s="35">
        <v>11.8491477</v>
      </c>
    </row>
    <row r="933">
      <c r="A933" s="31" t="s">
        <v>31</v>
      </c>
      <c r="B933" s="31" t="s">
        <v>407</v>
      </c>
      <c r="C933" s="31" t="s">
        <v>1128</v>
      </c>
      <c r="D933" s="31" t="s">
        <v>4</v>
      </c>
      <c r="E933" s="31" t="s">
        <v>6</v>
      </c>
      <c r="F933" s="35">
        <v>11.2322994</v>
      </c>
    </row>
    <row r="934">
      <c r="A934" s="31" t="s">
        <v>31</v>
      </c>
      <c r="B934" s="31" t="s">
        <v>407</v>
      </c>
      <c r="C934" s="31" t="s">
        <v>1129</v>
      </c>
      <c r="D934" s="31" t="s">
        <v>4</v>
      </c>
      <c r="E934" s="31" t="s">
        <v>6</v>
      </c>
      <c r="F934" s="35">
        <v>11.3678602</v>
      </c>
    </row>
    <row r="935">
      <c r="A935" s="31" t="s">
        <v>31</v>
      </c>
      <c r="B935" s="31" t="s">
        <v>407</v>
      </c>
      <c r="C935" s="31" t="s">
        <v>1130</v>
      </c>
      <c r="D935" s="31" t="s">
        <v>4</v>
      </c>
      <c r="E935" s="31" t="s">
        <v>6</v>
      </c>
      <c r="F935" s="35">
        <v>10.6588399</v>
      </c>
    </row>
    <row r="936">
      <c r="A936" s="31" t="s">
        <v>31</v>
      </c>
      <c r="B936" s="31" t="s">
        <v>407</v>
      </c>
      <c r="C936" s="31" t="s">
        <v>1131</v>
      </c>
      <c r="D936" s="31" t="s">
        <v>4</v>
      </c>
      <c r="E936" s="31" t="s">
        <v>6</v>
      </c>
      <c r="F936" s="35">
        <v>11.1542567</v>
      </c>
    </row>
    <row r="937">
      <c r="A937" s="31" t="s">
        <v>31</v>
      </c>
      <c r="B937" s="31" t="s">
        <v>407</v>
      </c>
      <c r="C937" s="31" t="s">
        <v>1132</v>
      </c>
      <c r="D937" s="31" t="s">
        <v>4</v>
      </c>
      <c r="E937" s="31" t="s">
        <v>6</v>
      </c>
      <c r="F937" s="35">
        <v>9.3954503</v>
      </c>
    </row>
    <row r="938">
      <c r="A938" s="31" t="s">
        <v>31</v>
      </c>
      <c r="B938" s="31" t="s">
        <v>407</v>
      </c>
      <c r="C938" s="31" t="s">
        <v>409</v>
      </c>
      <c r="D938" s="31" t="s">
        <v>4</v>
      </c>
      <c r="E938" s="31" t="s">
        <v>6</v>
      </c>
      <c r="F938" s="35">
        <v>8.77455066</v>
      </c>
    </row>
    <row r="939">
      <c r="A939" s="31" t="s">
        <v>31</v>
      </c>
      <c r="B939" s="31" t="s">
        <v>407</v>
      </c>
      <c r="C939" s="31" t="s">
        <v>411</v>
      </c>
      <c r="D939" s="31" t="s">
        <v>4</v>
      </c>
      <c r="E939" s="31" t="s">
        <v>6</v>
      </c>
      <c r="F939" s="35">
        <v>10.0915539</v>
      </c>
    </row>
    <row r="940">
      <c r="A940" s="31" t="s">
        <v>31</v>
      </c>
      <c r="B940" s="31" t="s">
        <v>407</v>
      </c>
      <c r="C940" s="31" t="s">
        <v>413</v>
      </c>
      <c r="D940" s="31" t="s">
        <v>4</v>
      </c>
      <c r="E940" s="31" t="s">
        <v>6</v>
      </c>
      <c r="F940" s="35">
        <v>11.5349639</v>
      </c>
    </row>
    <row r="941">
      <c r="A941" s="31" t="s">
        <v>31</v>
      </c>
      <c r="B941" s="31" t="s">
        <v>407</v>
      </c>
      <c r="C941" s="31" t="s">
        <v>415</v>
      </c>
      <c r="D941" s="31" t="s">
        <v>4</v>
      </c>
      <c r="E941" s="31" t="s">
        <v>6</v>
      </c>
      <c r="F941" s="35">
        <v>11.1004479</v>
      </c>
    </row>
    <row r="942">
      <c r="A942" s="31" t="s">
        <v>31</v>
      </c>
      <c r="B942" s="31" t="s">
        <v>407</v>
      </c>
      <c r="C942" s="31" t="s">
        <v>417</v>
      </c>
      <c r="D942" s="31" t="s">
        <v>4</v>
      </c>
      <c r="E942" s="31" t="s">
        <v>6</v>
      </c>
      <c r="F942" s="35">
        <v>13.2279787</v>
      </c>
    </row>
    <row r="943">
      <c r="A943" s="31" t="s">
        <v>31</v>
      </c>
      <c r="B943" s="31" t="s">
        <v>407</v>
      </c>
      <c r="C943" s="31" t="s">
        <v>419</v>
      </c>
      <c r="D943" s="31" t="s">
        <v>4</v>
      </c>
      <c r="E943" s="31" t="s">
        <v>6</v>
      </c>
      <c r="F943" s="35">
        <v>12.0360763</v>
      </c>
    </row>
    <row r="944">
      <c r="A944" s="31" t="s">
        <v>31</v>
      </c>
      <c r="B944" s="31" t="s">
        <v>407</v>
      </c>
      <c r="C944" s="31" t="s">
        <v>421</v>
      </c>
      <c r="D944" s="31" t="s">
        <v>4</v>
      </c>
      <c r="E944" s="31" t="s">
        <v>6</v>
      </c>
      <c r="F944" s="35">
        <v>12.4948204</v>
      </c>
    </row>
    <row r="945">
      <c r="A945" s="31" t="s">
        <v>31</v>
      </c>
      <c r="B945" s="31" t="s">
        <v>407</v>
      </c>
      <c r="C945" s="31" t="s">
        <v>423</v>
      </c>
      <c r="D945" s="31" t="s">
        <v>4</v>
      </c>
      <c r="E945" s="31" t="s">
        <v>6</v>
      </c>
      <c r="F945" s="35">
        <v>12.9372916</v>
      </c>
    </row>
    <row r="946">
      <c r="A946" s="31" t="s">
        <v>31</v>
      </c>
      <c r="B946" s="31" t="s">
        <v>407</v>
      </c>
      <c r="C946" s="31" t="s">
        <v>425</v>
      </c>
      <c r="D946" s="31" t="s">
        <v>4</v>
      </c>
      <c r="E946" s="31" t="s">
        <v>6</v>
      </c>
      <c r="F946" s="35">
        <v>12.6850573</v>
      </c>
    </row>
    <row r="947">
      <c r="A947" s="31" t="s">
        <v>31</v>
      </c>
      <c r="B947" s="31" t="s">
        <v>407</v>
      </c>
      <c r="C947" s="31" t="s">
        <v>427</v>
      </c>
      <c r="D947" s="31" t="s">
        <v>4</v>
      </c>
      <c r="E947" s="31" t="s">
        <v>6</v>
      </c>
      <c r="F947" s="35">
        <v>12.207826</v>
      </c>
    </row>
    <row r="948">
      <c r="A948" s="31" t="s">
        <v>31</v>
      </c>
      <c r="B948" s="31" t="s">
        <v>407</v>
      </c>
      <c r="C948" s="31" t="s">
        <v>429</v>
      </c>
      <c r="D948" s="31" t="s">
        <v>4</v>
      </c>
      <c r="E948" s="31" t="s">
        <v>6</v>
      </c>
      <c r="F948" s="35">
        <v>12.5192764</v>
      </c>
    </row>
    <row r="949">
      <c r="A949" s="31" t="s">
        <v>31</v>
      </c>
      <c r="B949" s="31" t="s">
        <v>407</v>
      </c>
      <c r="C949" s="31" t="s">
        <v>323</v>
      </c>
      <c r="D949" s="31" t="s">
        <v>4</v>
      </c>
      <c r="E949" s="31" t="s">
        <v>6</v>
      </c>
      <c r="F949" s="35">
        <v>13.4847769</v>
      </c>
    </row>
    <row r="950">
      <c r="A950" s="31" t="s">
        <v>31</v>
      </c>
      <c r="B950" s="31" t="s">
        <v>407</v>
      </c>
      <c r="C950" s="31" t="s">
        <v>432</v>
      </c>
      <c r="D950" s="31" t="s">
        <v>4</v>
      </c>
      <c r="E950" s="31" t="s">
        <v>6</v>
      </c>
      <c r="F950" s="35">
        <v>12.8126071</v>
      </c>
    </row>
    <row r="951">
      <c r="A951" s="31" t="s">
        <v>31</v>
      </c>
      <c r="B951" s="31" t="s">
        <v>407</v>
      </c>
      <c r="C951" s="31" t="s">
        <v>434</v>
      </c>
      <c r="D951" s="31" t="s">
        <v>4</v>
      </c>
      <c r="E951" s="31" t="s">
        <v>6</v>
      </c>
      <c r="F951" s="35">
        <v>12.8374617</v>
      </c>
    </row>
    <row r="952">
      <c r="A952" s="31" t="s">
        <v>31</v>
      </c>
      <c r="B952" s="31" t="s">
        <v>407</v>
      </c>
      <c r="C952" s="31" t="s">
        <v>436</v>
      </c>
      <c r="D952" s="31" t="s">
        <v>4</v>
      </c>
      <c r="E952" s="31" t="s">
        <v>6</v>
      </c>
      <c r="F952" s="35">
        <v>12.1230355</v>
      </c>
    </row>
    <row r="953">
      <c r="A953" s="31" t="s">
        <v>31</v>
      </c>
      <c r="B953" s="31" t="s">
        <v>407</v>
      </c>
      <c r="C953" s="31" t="s">
        <v>438</v>
      </c>
      <c r="D953" s="31" t="s">
        <v>4</v>
      </c>
      <c r="E953" s="31" t="s">
        <v>6</v>
      </c>
      <c r="F953" s="35">
        <v>12.2866894</v>
      </c>
    </row>
    <row r="954">
      <c r="A954" s="31" t="s">
        <v>31</v>
      </c>
      <c r="B954" s="31" t="s">
        <v>407</v>
      </c>
      <c r="C954" s="31" t="s">
        <v>440</v>
      </c>
      <c r="D954" s="31" t="s">
        <v>4</v>
      </c>
      <c r="E954" s="31" t="s">
        <v>6</v>
      </c>
      <c r="F954" s="35">
        <v>11.8667604</v>
      </c>
    </row>
    <row r="955">
      <c r="A955" s="31" t="s">
        <v>31</v>
      </c>
      <c r="B955" s="31" t="s">
        <v>407</v>
      </c>
      <c r="C955" s="31" t="s">
        <v>442</v>
      </c>
      <c r="D955" s="31" t="s">
        <v>4</v>
      </c>
      <c r="E955" s="31" t="s">
        <v>6</v>
      </c>
      <c r="F955" s="35">
        <v>11.7030442</v>
      </c>
    </row>
    <row r="956">
      <c r="A956" s="31" t="s">
        <v>31</v>
      </c>
      <c r="B956" s="31" t="s">
        <v>407</v>
      </c>
      <c r="C956" s="31" t="s">
        <v>444</v>
      </c>
      <c r="D956" s="31" t="s">
        <v>4</v>
      </c>
      <c r="E956" s="31" t="s">
        <v>6</v>
      </c>
      <c r="F956" s="35">
        <v>9.67990123</v>
      </c>
    </row>
    <row r="957">
      <c r="A957" s="31" t="s">
        <v>31</v>
      </c>
      <c r="B957" s="31" t="s">
        <v>407</v>
      </c>
      <c r="C957" s="31" t="s">
        <v>446</v>
      </c>
      <c r="D957" s="31" t="s">
        <v>4</v>
      </c>
      <c r="E957" s="31" t="s">
        <v>6</v>
      </c>
      <c r="F957" s="35">
        <v>10.3194722</v>
      </c>
    </row>
    <row r="958">
      <c r="A958" s="31" t="s">
        <v>31</v>
      </c>
      <c r="B958" s="31" t="s">
        <v>407</v>
      </c>
      <c r="C958" s="31" t="s">
        <v>448</v>
      </c>
      <c r="D958" s="31" t="s">
        <v>4</v>
      </c>
      <c r="E958" s="31" t="s">
        <v>6</v>
      </c>
      <c r="F958" s="35">
        <v>10.0396108</v>
      </c>
    </row>
    <row r="959">
      <c r="A959" s="31" t="s">
        <v>32</v>
      </c>
      <c r="B959" s="31" t="s">
        <v>381</v>
      </c>
      <c r="C959" s="31" t="s">
        <v>1121</v>
      </c>
      <c r="D959" s="31" t="s">
        <v>4</v>
      </c>
      <c r="E959" s="31" t="s">
        <v>6</v>
      </c>
      <c r="F959" s="35">
        <v>45.9209851</v>
      </c>
    </row>
    <row r="960">
      <c r="A960" s="31" t="s">
        <v>32</v>
      </c>
      <c r="B960" s="31" t="s">
        <v>381</v>
      </c>
      <c r="C960" s="31" t="s">
        <v>1122</v>
      </c>
      <c r="D960" s="31" t="s">
        <v>4</v>
      </c>
      <c r="E960" s="31" t="s">
        <v>6</v>
      </c>
      <c r="F960" s="35">
        <v>39.6366985</v>
      </c>
    </row>
    <row r="961">
      <c r="A961" s="31" t="s">
        <v>32</v>
      </c>
      <c r="B961" s="31" t="s">
        <v>381</v>
      </c>
      <c r="C961" s="31" t="s">
        <v>1123</v>
      </c>
      <c r="D961" s="31" t="s">
        <v>4</v>
      </c>
      <c r="E961" s="31" t="s">
        <v>6</v>
      </c>
      <c r="F961" s="35">
        <v>38.1933049</v>
      </c>
    </row>
    <row r="962">
      <c r="A962" s="31" t="s">
        <v>32</v>
      </c>
      <c r="B962" s="31" t="s">
        <v>381</v>
      </c>
      <c r="C962" s="31" t="s">
        <v>1124</v>
      </c>
      <c r="D962" s="31" t="s">
        <v>4</v>
      </c>
      <c r="E962" s="31" t="s">
        <v>6</v>
      </c>
      <c r="F962" s="35">
        <v>31.5313497</v>
      </c>
    </row>
    <row r="963">
      <c r="A963" s="31" t="s">
        <v>32</v>
      </c>
      <c r="B963" s="31" t="s">
        <v>381</v>
      </c>
      <c r="C963" s="31" t="s">
        <v>1125</v>
      </c>
      <c r="D963" s="31" t="s">
        <v>4</v>
      </c>
      <c r="E963" s="31" t="s">
        <v>6</v>
      </c>
      <c r="F963" s="35">
        <v>34.605111</v>
      </c>
    </row>
    <row r="964">
      <c r="A964" s="31" t="s">
        <v>32</v>
      </c>
      <c r="B964" s="31" t="s">
        <v>381</v>
      </c>
      <c r="C964" s="31" t="s">
        <v>1126</v>
      </c>
      <c r="D964" s="31" t="s">
        <v>4</v>
      </c>
      <c r="E964" s="31" t="s">
        <v>6</v>
      </c>
      <c r="F964" s="35">
        <v>31.6795702</v>
      </c>
    </row>
    <row r="965">
      <c r="A965" s="31" t="s">
        <v>32</v>
      </c>
      <c r="B965" s="31" t="s">
        <v>381</v>
      </c>
      <c r="C965" s="31" t="s">
        <v>1127</v>
      </c>
      <c r="D965" s="31" t="s">
        <v>4</v>
      </c>
      <c r="E965" s="31" t="s">
        <v>6</v>
      </c>
      <c r="F965" s="35">
        <v>31.544626</v>
      </c>
    </row>
    <row r="966">
      <c r="A966" s="31" t="s">
        <v>32</v>
      </c>
      <c r="B966" s="31" t="s">
        <v>381</v>
      </c>
      <c r="C966" s="31" t="s">
        <v>1128</v>
      </c>
      <c r="D966" s="31" t="s">
        <v>4</v>
      </c>
      <c r="E966" s="31" t="s">
        <v>6</v>
      </c>
      <c r="F966" s="35">
        <v>29.6142712</v>
      </c>
    </row>
    <row r="967">
      <c r="A967" s="31" t="s">
        <v>32</v>
      </c>
      <c r="B967" s="31" t="s">
        <v>381</v>
      </c>
      <c r="C967" s="31" t="s">
        <v>1129</v>
      </c>
      <c r="D967" s="31" t="s">
        <v>4</v>
      </c>
      <c r="E967" s="31" t="s">
        <v>6</v>
      </c>
      <c r="F967" s="35">
        <v>26.2095209</v>
      </c>
    </row>
    <row r="968">
      <c r="A968" s="31" t="s">
        <v>32</v>
      </c>
      <c r="B968" s="31" t="s">
        <v>381</v>
      </c>
      <c r="C968" s="31" t="s">
        <v>1130</v>
      </c>
      <c r="D968" s="31" t="s">
        <v>4</v>
      </c>
      <c r="E968" s="31" t="s">
        <v>6</v>
      </c>
      <c r="F968" s="35">
        <v>27.0747725</v>
      </c>
    </row>
    <row r="969">
      <c r="A969" s="31" t="s">
        <v>32</v>
      </c>
      <c r="B969" s="31" t="s">
        <v>381</v>
      </c>
      <c r="C969" s="31" t="s">
        <v>1131</v>
      </c>
      <c r="D969" s="31" t="s">
        <v>4</v>
      </c>
      <c r="E969" s="31" t="s">
        <v>6</v>
      </c>
      <c r="F969" s="35">
        <v>22.4309014</v>
      </c>
    </row>
    <row r="970">
      <c r="A970" s="31" t="s">
        <v>32</v>
      </c>
      <c r="B970" s="31" t="s">
        <v>381</v>
      </c>
      <c r="C970" s="31" t="s">
        <v>1132</v>
      </c>
      <c r="D970" s="31" t="s">
        <v>4</v>
      </c>
      <c r="E970" s="31" t="s">
        <v>6</v>
      </c>
      <c r="F970" s="35">
        <v>21.690578</v>
      </c>
    </row>
    <row r="971">
      <c r="A971" s="31" t="s">
        <v>32</v>
      </c>
      <c r="B971" s="31" t="s">
        <v>381</v>
      </c>
      <c r="C971" s="31" t="s">
        <v>409</v>
      </c>
      <c r="D971" s="31" t="s">
        <v>4</v>
      </c>
      <c r="E971" s="31" t="s">
        <v>6</v>
      </c>
      <c r="F971" s="35">
        <v>21.4951854</v>
      </c>
    </row>
    <row r="972">
      <c r="A972" s="31" t="s">
        <v>32</v>
      </c>
      <c r="B972" s="31" t="s">
        <v>381</v>
      </c>
      <c r="C972" s="31" t="s">
        <v>411</v>
      </c>
      <c r="D972" s="31" t="s">
        <v>4</v>
      </c>
      <c r="E972" s="31" t="s">
        <v>6</v>
      </c>
      <c r="F972" s="35">
        <v>18.8270196</v>
      </c>
    </row>
    <row r="973">
      <c r="A973" s="31" t="s">
        <v>32</v>
      </c>
      <c r="B973" s="31" t="s">
        <v>381</v>
      </c>
      <c r="C973" s="31" t="s">
        <v>413</v>
      </c>
      <c r="D973" s="31" t="s">
        <v>4</v>
      </c>
      <c r="E973" s="31" t="s">
        <v>6</v>
      </c>
      <c r="F973" s="35">
        <v>19.5764778</v>
      </c>
    </row>
    <row r="974">
      <c r="A974" s="31" t="s">
        <v>32</v>
      </c>
      <c r="B974" s="31" t="s">
        <v>381</v>
      </c>
      <c r="C974" s="31" t="s">
        <v>415</v>
      </c>
      <c r="D974" s="31" t="s">
        <v>4</v>
      </c>
      <c r="E974" s="31" t="s">
        <v>6</v>
      </c>
      <c r="F974" s="35">
        <v>21.1348058</v>
      </c>
    </row>
    <row r="975">
      <c r="A975" s="31" t="s">
        <v>32</v>
      </c>
      <c r="B975" s="31" t="s">
        <v>381</v>
      </c>
      <c r="C975" s="31" t="s">
        <v>417</v>
      </c>
      <c r="D975" s="31" t="s">
        <v>4</v>
      </c>
      <c r="E975" s="31" t="s">
        <v>6</v>
      </c>
      <c r="F975" s="35">
        <v>18.217852</v>
      </c>
    </row>
    <row r="976">
      <c r="A976" s="31" t="s">
        <v>32</v>
      </c>
      <c r="B976" s="31" t="s">
        <v>381</v>
      </c>
      <c r="C976" s="31" t="s">
        <v>419</v>
      </c>
      <c r="D976" s="31" t="s">
        <v>4</v>
      </c>
      <c r="E976" s="31" t="s">
        <v>6</v>
      </c>
      <c r="F976" s="35">
        <v>17.707896</v>
      </c>
    </row>
    <row r="977">
      <c r="A977" s="31" t="s">
        <v>32</v>
      </c>
      <c r="B977" s="31" t="s">
        <v>381</v>
      </c>
      <c r="C977" s="31" t="s">
        <v>421</v>
      </c>
      <c r="D977" s="31" t="s">
        <v>4</v>
      </c>
      <c r="E977" s="31" t="s">
        <v>6</v>
      </c>
      <c r="F977" s="35">
        <v>13.8713745</v>
      </c>
    </row>
    <row r="978">
      <c r="A978" s="31" t="s">
        <v>32</v>
      </c>
      <c r="B978" s="31" t="s">
        <v>381</v>
      </c>
      <c r="C978" s="31" t="s">
        <v>423</v>
      </c>
      <c r="D978" s="31" t="s">
        <v>4</v>
      </c>
      <c r="E978" s="31" t="s">
        <v>6</v>
      </c>
      <c r="F978" s="35">
        <v>13.7259413</v>
      </c>
    </row>
    <row r="979">
      <c r="A979" s="31" t="s">
        <v>32</v>
      </c>
      <c r="B979" s="31" t="s">
        <v>381</v>
      </c>
      <c r="C979" s="31" t="s">
        <v>425</v>
      </c>
      <c r="D979" s="31" t="s">
        <v>4</v>
      </c>
      <c r="E979" s="31" t="s">
        <v>6</v>
      </c>
      <c r="F979" s="35">
        <v>16.3066579</v>
      </c>
    </row>
    <row r="980">
      <c r="A980" s="31" t="s">
        <v>32</v>
      </c>
      <c r="B980" s="31" t="s">
        <v>381</v>
      </c>
      <c r="C980" s="31" t="s">
        <v>427</v>
      </c>
      <c r="D980" s="31" t="s">
        <v>4</v>
      </c>
      <c r="E980" s="31" t="s">
        <v>6</v>
      </c>
      <c r="F980" s="35">
        <v>13.9707317</v>
      </c>
    </row>
    <row r="981">
      <c r="A981" s="31" t="s">
        <v>32</v>
      </c>
      <c r="B981" s="31" t="s">
        <v>381</v>
      </c>
      <c r="C981" s="31" t="s">
        <v>429</v>
      </c>
      <c r="D981" s="31" t="s">
        <v>4</v>
      </c>
      <c r="E981" s="31" t="s">
        <v>6</v>
      </c>
      <c r="F981" s="35">
        <v>15.8423645</v>
      </c>
    </row>
    <row r="982">
      <c r="A982" s="31" t="s">
        <v>32</v>
      </c>
      <c r="B982" s="31" t="s">
        <v>381</v>
      </c>
      <c r="C982" s="31" t="s">
        <v>323</v>
      </c>
      <c r="D982" s="31" t="s">
        <v>4</v>
      </c>
      <c r="E982" s="31" t="s">
        <v>6</v>
      </c>
      <c r="F982" s="35">
        <v>14.259046</v>
      </c>
    </row>
    <row r="983">
      <c r="A983" s="31" t="s">
        <v>32</v>
      </c>
      <c r="B983" s="31" t="s">
        <v>381</v>
      </c>
      <c r="C983" s="31" t="s">
        <v>432</v>
      </c>
      <c r="D983" s="31" t="s">
        <v>4</v>
      </c>
      <c r="E983" s="31" t="s">
        <v>6</v>
      </c>
      <c r="F983" s="35">
        <v>12.6834716</v>
      </c>
    </row>
    <row r="984">
      <c r="A984" s="31" t="s">
        <v>32</v>
      </c>
      <c r="B984" s="31" t="s">
        <v>381</v>
      </c>
      <c r="C984" s="31" t="s">
        <v>434</v>
      </c>
      <c r="D984" s="31" t="s">
        <v>4</v>
      </c>
      <c r="E984" s="31" t="s">
        <v>6</v>
      </c>
      <c r="F984" s="35">
        <v>13.3851641</v>
      </c>
    </row>
    <row r="985">
      <c r="A985" s="31" t="s">
        <v>32</v>
      </c>
      <c r="B985" s="31" t="s">
        <v>381</v>
      </c>
      <c r="C985" s="31" t="s">
        <v>436</v>
      </c>
      <c r="D985" s="31" t="s">
        <v>4</v>
      </c>
      <c r="E985" s="31" t="s">
        <v>6</v>
      </c>
      <c r="F985" s="35">
        <v>12.9712201</v>
      </c>
    </row>
    <row r="986">
      <c r="A986" s="31" t="s">
        <v>32</v>
      </c>
      <c r="B986" s="31" t="s">
        <v>381</v>
      </c>
      <c r="C986" s="31" t="s">
        <v>438</v>
      </c>
      <c r="D986" s="31" t="s">
        <v>4</v>
      </c>
      <c r="E986" s="31" t="s">
        <v>6</v>
      </c>
      <c r="F986" s="35">
        <v>12.3568291</v>
      </c>
    </row>
    <row r="987">
      <c r="A987" s="31" t="s">
        <v>32</v>
      </c>
      <c r="B987" s="31" t="s">
        <v>381</v>
      </c>
      <c r="C987" s="31" t="s">
        <v>440</v>
      </c>
      <c r="D987" s="31" t="s">
        <v>4</v>
      </c>
      <c r="E987" s="31" t="s">
        <v>6</v>
      </c>
      <c r="F987" s="35">
        <v>12.2817827</v>
      </c>
    </row>
    <row r="988">
      <c r="A988" s="31" t="s">
        <v>32</v>
      </c>
      <c r="B988" s="31" t="s">
        <v>381</v>
      </c>
      <c r="C988" s="31" t="s">
        <v>442</v>
      </c>
      <c r="D988" s="31" t="s">
        <v>4</v>
      </c>
      <c r="E988" s="31" t="s">
        <v>6</v>
      </c>
      <c r="F988" s="35">
        <v>10.8966249</v>
      </c>
    </row>
    <row r="989">
      <c r="A989" s="31" t="s">
        <v>32</v>
      </c>
      <c r="B989" s="31" t="s">
        <v>381</v>
      </c>
      <c r="C989" s="31" t="s">
        <v>444</v>
      </c>
      <c r="D989" s="31" t="s">
        <v>4</v>
      </c>
      <c r="E989" s="31" t="s">
        <v>6</v>
      </c>
      <c r="F989" s="35">
        <v>10.2661906</v>
      </c>
    </row>
    <row r="990">
      <c r="A990" s="31" t="s">
        <v>32</v>
      </c>
      <c r="B990" s="31" t="s">
        <v>381</v>
      </c>
      <c r="C990" s="31" t="s">
        <v>446</v>
      </c>
      <c r="D990" s="31" t="s">
        <v>4</v>
      </c>
      <c r="E990" s="31" t="s">
        <v>6</v>
      </c>
      <c r="F990" s="35">
        <v>9.18651033</v>
      </c>
    </row>
    <row r="991">
      <c r="A991" s="31" t="s">
        <v>32</v>
      </c>
      <c r="B991" s="31" t="s">
        <v>381</v>
      </c>
      <c r="C991" s="31" t="s">
        <v>448</v>
      </c>
      <c r="D991" s="31" t="s">
        <v>4</v>
      </c>
      <c r="E991" s="31" t="s">
        <v>6</v>
      </c>
      <c r="F991" s="35">
        <v>9.74902308</v>
      </c>
    </row>
    <row r="992">
      <c r="A992" s="31" t="s">
        <v>33</v>
      </c>
      <c r="B992" s="31" t="s">
        <v>390</v>
      </c>
      <c r="C992" s="31" t="s">
        <v>1121</v>
      </c>
      <c r="D992" s="31" t="s">
        <v>4</v>
      </c>
      <c r="E992" s="31" t="s">
        <v>6</v>
      </c>
      <c r="F992" s="35">
        <v>22.8490134</v>
      </c>
    </row>
    <row r="993">
      <c r="A993" s="31" t="s">
        <v>33</v>
      </c>
      <c r="B993" s="31" t="s">
        <v>390</v>
      </c>
      <c r="C993" s="31" t="s">
        <v>1122</v>
      </c>
      <c r="D993" s="31" t="s">
        <v>4</v>
      </c>
      <c r="E993" s="31" t="s">
        <v>6</v>
      </c>
      <c r="F993" s="35">
        <v>18.9695362</v>
      </c>
    </row>
    <row r="994">
      <c r="A994" s="31" t="s">
        <v>33</v>
      </c>
      <c r="B994" s="31" t="s">
        <v>390</v>
      </c>
      <c r="C994" s="31" t="s">
        <v>1123</v>
      </c>
      <c r="D994" s="31" t="s">
        <v>4</v>
      </c>
      <c r="E994" s="31" t="s">
        <v>6</v>
      </c>
      <c r="F994" s="35">
        <v>16.2674222</v>
      </c>
    </row>
    <row r="995">
      <c r="A995" s="31" t="s">
        <v>33</v>
      </c>
      <c r="B995" s="31" t="s">
        <v>390</v>
      </c>
      <c r="C995" s="31" t="s">
        <v>1124</v>
      </c>
      <c r="D995" s="31" t="s">
        <v>4</v>
      </c>
      <c r="E995" s="31" t="s">
        <v>6</v>
      </c>
      <c r="F995" s="35">
        <v>15.4606376</v>
      </c>
    </row>
    <row r="996">
      <c r="A996" s="31" t="s">
        <v>33</v>
      </c>
      <c r="B996" s="31" t="s">
        <v>390</v>
      </c>
      <c r="C996" s="31" t="s">
        <v>1125</v>
      </c>
      <c r="D996" s="31" t="s">
        <v>4</v>
      </c>
      <c r="E996" s="31" t="s">
        <v>6</v>
      </c>
      <c r="F996" s="35">
        <v>14.7386995</v>
      </c>
    </row>
    <row r="997">
      <c r="A997" s="31" t="s">
        <v>33</v>
      </c>
      <c r="B997" s="31" t="s">
        <v>390</v>
      </c>
      <c r="C997" s="31" t="s">
        <v>1126</v>
      </c>
      <c r="D997" s="31" t="s">
        <v>4</v>
      </c>
      <c r="E997" s="31" t="s">
        <v>6</v>
      </c>
      <c r="F997" s="35">
        <v>15.7618928</v>
      </c>
    </row>
    <row r="998">
      <c r="A998" s="31" t="s">
        <v>33</v>
      </c>
      <c r="B998" s="31" t="s">
        <v>390</v>
      </c>
      <c r="C998" s="31" t="s">
        <v>1127</v>
      </c>
      <c r="D998" s="31" t="s">
        <v>4</v>
      </c>
      <c r="E998" s="31" t="s">
        <v>6</v>
      </c>
      <c r="F998" s="35">
        <v>16.2983311</v>
      </c>
    </row>
    <row r="999">
      <c r="A999" s="31" t="s">
        <v>33</v>
      </c>
      <c r="B999" s="31" t="s">
        <v>390</v>
      </c>
      <c r="C999" s="31" t="s">
        <v>1128</v>
      </c>
      <c r="D999" s="31" t="s">
        <v>4</v>
      </c>
      <c r="E999" s="31" t="s">
        <v>6</v>
      </c>
      <c r="F999" s="35">
        <v>14.9527981</v>
      </c>
    </row>
    <row r="1000">
      <c r="A1000" s="31" t="s">
        <v>33</v>
      </c>
      <c r="B1000" s="31" t="s">
        <v>390</v>
      </c>
      <c r="C1000" s="31" t="s">
        <v>1129</v>
      </c>
      <c r="D1000" s="31" t="s">
        <v>4</v>
      </c>
      <c r="E1000" s="31" t="s">
        <v>6</v>
      </c>
      <c r="F1000" s="35">
        <v>15.3710593</v>
      </c>
    </row>
    <row r="1001">
      <c r="A1001" s="31" t="s">
        <v>33</v>
      </c>
      <c r="B1001" s="31" t="s">
        <v>390</v>
      </c>
      <c r="C1001" s="31" t="s">
        <v>1130</v>
      </c>
      <c r="D1001" s="31" t="s">
        <v>4</v>
      </c>
      <c r="E1001" s="31" t="s">
        <v>6</v>
      </c>
      <c r="F1001" s="35">
        <v>15.7009624</v>
      </c>
    </row>
    <row r="1002">
      <c r="A1002" s="31" t="s">
        <v>33</v>
      </c>
      <c r="B1002" s="31" t="s">
        <v>390</v>
      </c>
      <c r="C1002" s="31" t="s">
        <v>1131</v>
      </c>
      <c r="D1002" s="31" t="s">
        <v>4</v>
      </c>
      <c r="E1002" s="31" t="s">
        <v>6</v>
      </c>
      <c r="F1002" s="35">
        <v>14.6089603</v>
      </c>
    </row>
    <row r="1003">
      <c r="A1003" s="31" t="s">
        <v>33</v>
      </c>
      <c r="B1003" s="31" t="s">
        <v>390</v>
      </c>
      <c r="C1003" s="31" t="s">
        <v>1132</v>
      </c>
      <c r="D1003" s="31" t="s">
        <v>4</v>
      </c>
      <c r="E1003" s="31" t="s">
        <v>6</v>
      </c>
      <c r="F1003" s="35">
        <v>13.4694583</v>
      </c>
    </row>
    <row r="1004">
      <c r="A1004" s="31" t="s">
        <v>33</v>
      </c>
      <c r="B1004" s="31" t="s">
        <v>390</v>
      </c>
      <c r="C1004" s="31" t="s">
        <v>409</v>
      </c>
      <c r="D1004" s="31" t="s">
        <v>4</v>
      </c>
      <c r="E1004" s="31" t="s">
        <v>6</v>
      </c>
      <c r="F1004" s="35">
        <v>14.3912237</v>
      </c>
    </row>
    <row r="1005">
      <c r="A1005" s="31" t="s">
        <v>33</v>
      </c>
      <c r="B1005" s="31" t="s">
        <v>390</v>
      </c>
      <c r="C1005" s="31" t="s">
        <v>411</v>
      </c>
      <c r="D1005" s="31" t="s">
        <v>4</v>
      </c>
      <c r="E1005" s="31" t="s">
        <v>6</v>
      </c>
      <c r="F1005" s="35">
        <v>13.9131833</v>
      </c>
    </row>
    <row r="1006">
      <c r="A1006" s="31" t="s">
        <v>33</v>
      </c>
      <c r="B1006" s="31" t="s">
        <v>390</v>
      </c>
      <c r="C1006" s="31" t="s">
        <v>413</v>
      </c>
      <c r="D1006" s="31" t="s">
        <v>4</v>
      </c>
      <c r="E1006" s="31" t="s">
        <v>6</v>
      </c>
      <c r="F1006" s="35">
        <v>13.5113947</v>
      </c>
    </row>
    <row r="1007">
      <c r="A1007" s="31" t="s">
        <v>33</v>
      </c>
      <c r="B1007" s="31" t="s">
        <v>390</v>
      </c>
      <c r="C1007" s="31" t="s">
        <v>415</v>
      </c>
      <c r="D1007" s="31" t="s">
        <v>4</v>
      </c>
      <c r="E1007" s="31" t="s">
        <v>6</v>
      </c>
      <c r="F1007" s="35">
        <v>13.7616258</v>
      </c>
    </row>
    <row r="1008">
      <c r="A1008" s="31" t="s">
        <v>33</v>
      </c>
      <c r="B1008" s="31" t="s">
        <v>390</v>
      </c>
      <c r="C1008" s="31" t="s">
        <v>417</v>
      </c>
      <c r="D1008" s="31" t="s">
        <v>4</v>
      </c>
      <c r="E1008" s="31" t="s">
        <v>6</v>
      </c>
      <c r="F1008" s="35">
        <v>13.111677</v>
      </c>
    </row>
    <row r="1009">
      <c r="A1009" s="31" t="s">
        <v>33</v>
      </c>
      <c r="B1009" s="31" t="s">
        <v>390</v>
      </c>
      <c r="C1009" s="31" t="s">
        <v>419</v>
      </c>
      <c r="D1009" s="31" t="s">
        <v>4</v>
      </c>
      <c r="E1009" s="31" t="s">
        <v>6</v>
      </c>
      <c r="F1009" s="35">
        <v>12.6098376</v>
      </c>
    </row>
    <row r="1010">
      <c r="A1010" s="31" t="s">
        <v>33</v>
      </c>
      <c r="B1010" s="31" t="s">
        <v>390</v>
      </c>
      <c r="C1010" s="31" t="s">
        <v>421</v>
      </c>
      <c r="D1010" s="31" t="s">
        <v>4</v>
      </c>
      <c r="E1010" s="31" t="s">
        <v>6</v>
      </c>
      <c r="F1010" s="35">
        <v>13.4482264</v>
      </c>
    </row>
    <row r="1011">
      <c r="A1011" s="31" t="s">
        <v>33</v>
      </c>
      <c r="B1011" s="31" t="s">
        <v>390</v>
      </c>
      <c r="C1011" s="31" t="s">
        <v>423</v>
      </c>
      <c r="D1011" s="31" t="s">
        <v>4</v>
      </c>
      <c r="E1011" s="31" t="s">
        <v>6</v>
      </c>
      <c r="F1011" s="35">
        <v>13.2457543</v>
      </c>
    </row>
    <row r="1012">
      <c r="A1012" s="31" t="s">
        <v>33</v>
      </c>
      <c r="B1012" s="31" t="s">
        <v>390</v>
      </c>
      <c r="C1012" s="31" t="s">
        <v>425</v>
      </c>
      <c r="D1012" s="31" t="s">
        <v>4</v>
      </c>
      <c r="E1012" s="31" t="s">
        <v>6</v>
      </c>
      <c r="F1012" s="35">
        <v>13.1434307</v>
      </c>
    </row>
    <row r="1013">
      <c r="A1013" s="31" t="s">
        <v>33</v>
      </c>
      <c r="B1013" s="31" t="s">
        <v>390</v>
      </c>
      <c r="C1013" s="31" t="s">
        <v>427</v>
      </c>
      <c r="D1013" s="31" t="s">
        <v>4</v>
      </c>
      <c r="E1013" s="31" t="s">
        <v>6</v>
      </c>
      <c r="F1013" s="35">
        <v>13.8498803</v>
      </c>
    </row>
    <row r="1014">
      <c r="A1014" s="31" t="s">
        <v>33</v>
      </c>
      <c r="B1014" s="31" t="s">
        <v>390</v>
      </c>
      <c r="C1014" s="31" t="s">
        <v>429</v>
      </c>
      <c r="D1014" s="31" t="s">
        <v>4</v>
      </c>
      <c r="E1014" s="31" t="s">
        <v>6</v>
      </c>
      <c r="F1014" s="35">
        <v>13.8159693</v>
      </c>
    </row>
    <row r="1015">
      <c r="A1015" s="31" t="s">
        <v>33</v>
      </c>
      <c r="B1015" s="31" t="s">
        <v>390</v>
      </c>
      <c r="C1015" s="31" t="s">
        <v>323</v>
      </c>
      <c r="D1015" s="31" t="s">
        <v>4</v>
      </c>
      <c r="E1015" s="31" t="s">
        <v>6</v>
      </c>
      <c r="F1015" s="35">
        <v>14.1359129</v>
      </c>
    </row>
    <row r="1016">
      <c r="A1016" s="31" t="s">
        <v>33</v>
      </c>
      <c r="B1016" s="31" t="s">
        <v>390</v>
      </c>
      <c r="C1016" s="31" t="s">
        <v>432</v>
      </c>
      <c r="D1016" s="31" t="s">
        <v>4</v>
      </c>
      <c r="E1016" s="31" t="s">
        <v>6</v>
      </c>
      <c r="F1016" s="35">
        <v>12.6101302</v>
      </c>
    </row>
    <row r="1017">
      <c r="A1017" s="31" t="s">
        <v>33</v>
      </c>
      <c r="B1017" s="31" t="s">
        <v>390</v>
      </c>
      <c r="C1017" s="31" t="s">
        <v>434</v>
      </c>
      <c r="D1017" s="31" t="s">
        <v>4</v>
      </c>
      <c r="E1017" s="31" t="s">
        <v>6</v>
      </c>
      <c r="F1017" s="35">
        <v>13.191281</v>
      </c>
    </row>
    <row r="1018">
      <c r="A1018" s="31" t="s">
        <v>33</v>
      </c>
      <c r="B1018" s="31" t="s">
        <v>390</v>
      </c>
      <c r="C1018" s="31" t="s">
        <v>436</v>
      </c>
      <c r="D1018" s="31" t="s">
        <v>4</v>
      </c>
      <c r="E1018" s="31" t="s">
        <v>6</v>
      </c>
      <c r="F1018" s="35">
        <v>12.0260013</v>
      </c>
    </row>
    <row r="1019">
      <c r="A1019" s="31" t="s">
        <v>33</v>
      </c>
      <c r="B1019" s="31" t="s">
        <v>390</v>
      </c>
      <c r="C1019" s="31" t="s">
        <v>438</v>
      </c>
      <c r="D1019" s="31" t="s">
        <v>4</v>
      </c>
      <c r="E1019" s="31" t="s">
        <v>6</v>
      </c>
      <c r="F1019" s="35">
        <v>12.5252139</v>
      </c>
    </row>
    <row r="1020">
      <c r="A1020" s="31" t="s">
        <v>33</v>
      </c>
      <c r="B1020" s="31" t="s">
        <v>390</v>
      </c>
      <c r="C1020" s="31" t="s">
        <v>440</v>
      </c>
      <c r="D1020" s="31" t="s">
        <v>4</v>
      </c>
      <c r="E1020" s="31" t="s">
        <v>6</v>
      </c>
      <c r="F1020" s="35">
        <v>11.4681531</v>
      </c>
    </row>
    <row r="1021">
      <c r="A1021" s="31" t="s">
        <v>33</v>
      </c>
      <c r="B1021" s="31" t="s">
        <v>390</v>
      </c>
      <c r="C1021" s="31" t="s">
        <v>442</v>
      </c>
      <c r="D1021" s="31" t="s">
        <v>4</v>
      </c>
      <c r="E1021" s="31" t="s">
        <v>6</v>
      </c>
      <c r="F1021" s="35">
        <v>11.5051932</v>
      </c>
    </row>
    <row r="1022">
      <c r="A1022" s="31" t="s">
        <v>33</v>
      </c>
      <c r="B1022" s="31" t="s">
        <v>390</v>
      </c>
      <c r="C1022" s="31" t="s">
        <v>444</v>
      </c>
      <c r="D1022" s="31" t="s">
        <v>4</v>
      </c>
      <c r="E1022" s="31" t="s">
        <v>6</v>
      </c>
      <c r="F1022" s="35">
        <v>10.6390199</v>
      </c>
    </row>
    <row r="1023">
      <c r="A1023" s="31" t="s">
        <v>33</v>
      </c>
      <c r="B1023" s="31" t="s">
        <v>390</v>
      </c>
      <c r="C1023" s="31" t="s">
        <v>446</v>
      </c>
      <c r="D1023" s="31" t="s">
        <v>4</v>
      </c>
      <c r="E1023" s="31" t="s">
        <v>6</v>
      </c>
      <c r="F1023" s="35">
        <v>10.0915765</v>
      </c>
    </row>
    <row r="1024">
      <c r="A1024" s="31" t="s">
        <v>33</v>
      </c>
      <c r="B1024" s="31" t="s">
        <v>390</v>
      </c>
      <c r="C1024" s="31" t="s">
        <v>448</v>
      </c>
      <c r="D1024" s="31" t="s">
        <v>4</v>
      </c>
      <c r="E1024" s="31" t="s">
        <v>6</v>
      </c>
      <c r="F1024" s="35">
        <v>10.7432288</v>
      </c>
    </row>
    <row r="1025">
      <c r="A1025" s="31" t="s">
        <v>34</v>
      </c>
      <c r="B1025" s="31" t="s">
        <v>398</v>
      </c>
      <c r="C1025" s="31" t="s">
        <v>1121</v>
      </c>
      <c r="D1025" s="31" t="s">
        <v>4</v>
      </c>
      <c r="E1025" s="31" t="s">
        <v>6</v>
      </c>
      <c r="F1025" s="35">
        <v>23.5784631</v>
      </c>
    </row>
    <row r="1026">
      <c r="A1026" s="31" t="s">
        <v>34</v>
      </c>
      <c r="B1026" s="31" t="s">
        <v>398</v>
      </c>
      <c r="C1026" s="31" t="s">
        <v>1122</v>
      </c>
      <c r="D1026" s="31" t="s">
        <v>4</v>
      </c>
      <c r="E1026" s="31" t="s">
        <v>6</v>
      </c>
      <c r="F1026" s="35">
        <v>21.2149753</v>
      </c>
    </row>
    <row r="1027">
      <c r="A1027" s="31" t="s">
        <v>34</v>
      </c>
      <c r="B1027" s="31" t="s">
        <v>398</v>
      </c>
      <c r="C1027" s="31" t="s">
        <v>1123</v>
      </c>
      <c r="D1027" s="31" t="s">
        <v>4</v>
      </c>
      <c r="E1027" s="31" t="s">
        <v>6</v>
      </c>
      <c r="F1027" s="35">
        <v>19.071659</v>
      </c>
    </row>
    <row r="1028">
      <c r="A1028" s="31" t="s">
        <v>34</v>
      </c>
      <c r="B1028" s="31" t="s">
        <v>398</v>
      </c>
      <c r="C1028" s="31" t="s">
        <v>1124</v>
      </c>
      <c r="D1028" s="31" t="s">
        <v>4</v>
      </c>
      <c r="E1028" s="31" t="s">
        <v>6</v>
      </c>
      <c r="F1028" s="35">
        <v>20.0986147</v>
      </c>
    </row>
    <row r="1029">
      <c r="A1029" s="31" t="s">
        <v>34</v>
      </c>
      <c r="B1029" s="31" t="s">
        <v>398</v>
      </c>
      <c r="C1029" s="31" t="s">
        <v>1125</v>
      </c>
      <c r="D1029" s="31" t="s">
        <v>4</v>
      </c>
      <c r="E1029" s="31" t="s">
        <v>6</v>
      </c>
      <c r="F1029" s="35">
        <v>18.0096591</v>
      </c>
    </row>
    <row r="1030">
      <c r="A1030" s="31" t="s">
        <v>34</v>
      </c>
      <c r="B1030" s="31" t="s">
        <v>398</v>
      </c>
      <c r="C1030" s="31" t="s">
        <v>1126</v>
      </c>
      <c r="D1030" s="31" t="s">
        <v>4</v>
      </c>
      <c r="E1030" s="31" t="s">
        <v>6</v>
      </c>
      <c r="F1030" s="35">
        <v>16.9405387</v>
      </c>
    </row>
    <row r="1031">
      <c r="A1031" s="31" t="s">
        <v>34</v>
      </c>
      <c r="B1031" s="31" t="s">
        <v>398</v>
      </c>
      <c r="C1031" s="31" t="s">
        <v>1127</v>
      </c>
      <c r="D1031" s="31" t="s">
        <v>4</v>
      </c>
      <c r="E1031" s="31" t="s">
        <v>6</v>
      </c>
      <c r="F1031" s="35">
        <v>16.7909988</v>
      </c>
    </row>
    <row r="1032">
      <c r="A1032" s="31" t="s">
        <v>34</v>
      </c>
      <c r="B1032" s="31" t="s">
        <v>398</v>
      </c>
      <c r="C1032" s="31" t="s">
        <v>1128</v>
      </c>
      <c r="D1032" s="31" t="s">
        <v>4</v>
      </c>
      <c r="E1032" s="31" t="s">
        <v>6</v>
      </c>
      <c r="F1032" s="35">
        <v>17.2357805</v>
      </c>
    </row>
    <row r="1033">
      <c r="A1033" s="31" t="s">
        <v>34</v>
      </c>
      <c r="B1033" s="31" t="s">
        <v>398</v>
      </c>
      <c r="C1033" s="31" t="s">
        <v>1129</v>
      </c>
      <c r="D1033" s="31" t="s">
        <v>4</v>
      </c>
      <c r="E1033" s="31" t="s">
        <v>6</v>
      </c>
      <c r="F1033" s="35">
        <v>16.3950941</v>
      </c>
    </row>
    <row r="1034">
      <c r="A1034" s="31" t="s">
        <v>34</v>
      </c>
      <c r="B1034" s="31" t="s">
        <v>398</v>
      </c>
      <c r="C1034" s="31" t="s">
        <v>1130</v>
      </c>
      <c r="D1034" s="31" t="s">
        <v>4</v>
      </c>
      <c r="E1034" s="31" t="s">
        <v>6</v>
      </c>
      <c r="F1034" s="35">
        <v>14.8820052</v>
      </c>
    </row>
    <row r="1035">
      <c r="A1035" s="31" t="s">
        <v>34</v>
      </c>
      <c r="B1035" s="31" t="s">
        <v>398</v>
      </c>
      <c r="C1035" s="31" t="s">
        <v>1131</v>
      </c>
      <c r="D1035" s="31" t="s">
        <v>4</v>
      </c>
      <c r="E1035" s="31" t="s">
        <v>6</v>
      </c>
      <c r="F1035" s="35">
        <v>14.0605136</v>
      </c>
    </row>
    <row r="1036">
      <c r="A1036" s="31" t="s">
        <v>34</v>
      </c>
      <c r="B1036" s="31" t="s">
        <v>398</v>
      </c>
      <c r="C1036" s="31" t="s">
        <v>1132</v>
      </c>
      <c r="D1036" s="31" t="s">
        <v>4</v>
      </c>
      <c r="E1036" s="31" t="s">
        <v>6</v>
      </c>
      <c r="F1036" s="35">
        <v>14.4923799</v>
      </c>
    </row>
    <row r="1037">
      <c r="A1037" s="31" t="s">
        <v>34</v>
      </c>
      <c r="B1037" s="31" t="s">
        <v>398</v>
      </c>
      <c r="C1037" s="31" t="s">
        <v>409</v>
      </c>
      <c r="D1037" s="31" t="s">
        <v>4</v>
      </c>
      <c r="E1037" s="31" t="s">
        <v>6</v>
      </c>
      <c r="F1037" s="35">
        <v>13.383213</v>
      </c>
    </row>
    <row r="1038">
      <c r="A1038" s="31" t="s">
        <v>34</v>
      </c>
      <c r="B1038" s="31" t="s">
        <v>398</v>
      </c>
      <c r="C1038" s="31" t="s">
        <v>411</v>
      </c>
      <c r="D1038" s="31" t="s">
        <v>4</v>
      </c>
      <c r="E1038" s="31" t="s">
        <v>6</v>
      </c>
      <c r="F1038" s="35">
        <v>13.0227291</v>
      </c>
    </row>
    <row r="1039">
      <c r="A1039" s="31" t="s">
        <v>34</v>
      </c>
      <c r="B1039" s="31" t="s">
        <v>398</v>
      </c>
      <c r="C1039" s="31" t="s">
        <v>413</v>
      </c>
      <c r="D1039" s="31" t="s">
        <v>4</v>
      </c>
      <c r="E1039" s="31" t="s">
        <v>6</v>
      </c>
      <c r="F1039" s="35">
        <v>13.1531879</v>
      </c>
    </row>
    <row r="1040">
      <c r="A1040" s="31" t="s">
        <v>34</v>
      </c>
      <c r="B1040" s="31" t="s">
        <v>398</v>
      </c>
      <c r="C1040" s="31" t="s">
        <v>415</v>
      </c>
      <c r="D1040" s="31" t="s">
        <v>4</v>
      </c>
      <c r="E1040" s="31" t="s">
        <v>6</v>
      </c>
      <c r="F1040" s="35">
        <v>11.6533139</v>
      </c>
    </row>
    <row r="1041">
      <c r="A1041" s="31" t="s">
        <v>34</v>
      </c>
      <c r="B1041" s="31" t="s">
        <v>398</v>
      </c>
      <c r="C1041" s="31" t="s">
        <v>417</v>
      </c>
      <c r="D1041" s="31" t="s">
        <v>4</v>
      </c>
      <c r="E1041" s="31" t="s">
        <v>6</v>
      </c>
      <c r="F1041" s="35">
        <v>12.5502861</v>
      </c>
    </row>
    <row r="1042">
      <c r="A1042" s="31" t="s">
        <v>34</v>
      </c>
      <c r="B1042" s="31" t="s">
        <v>398</v>
      </c>
      <c r="C1042" s="31" t="s">
        <v>419</v>
      </c>
      <c r="D1042" s="31" t="s">
        <v>4</v>
      </c>
      <c r="E1042" s="31" t="s">
        <v>6</v>
      </c>
      <c r="F1042" s="35">
        <v>11.5777526</v>
      </c>
    </row>
    <row r="1043">
      <c r="A1043" s="31" t="s">
        <v>34</v>
      </c>
      <c r="B1043" s="31" t="s">
        <v>398</v>
      </c>
      <c r="C1043" s="31" t="s">
        <v>421</v>
      </c>
      <c r="D1043" s="31" t="s">
        <v>4</v>
      </c>
      <c r="E1043" s="31" t="s">
        <v>6</v>
      </c>
      <c r="F1043" s="35">
        <v>12.9507364</v>
      </c>
    </row>
    <row r="1044">
      <c r="A1044" s="31" t="s">
        <v>34</v>
      </c>
      <c r="B1044" s="31" t="s">
        <v>398</v>
      </c>
      <c r="C1044" s="31" t="s">
        <v>423</v>
      </c>
      <c r="D1044" s="31" t="s">
        <v>4</v>
      </c>
      <c r="E1044" s="31" t="s">
        <v>6</v>
      </c>
      <c r="F1044" s="35">
        <v>11.5218972</v>
      </c>
    </row>
    <row r="1045">
      <c r="A1045" s="31" t="s">
        <v>34</v>
      </c>
      <c r="B1045" s="31" t="s">
        <v>398</v>
      </c>
      <c r="C1045" s="31" t="s">
        <v>425</v>
      </c>
      <c r="D1045" s="31" t="s">
        <v>4</v>
      </c>
      <c r="E1045" s="31" t="s">
        <v>6</v>
      </c>
      <c r="F1045" s="35">
        <v>11.5885778</v>
      </c>
    </row>
    <row r="1046">
      <c r="A1046" s="31" t="s">
        <v>34</v>
      </c>
      <c r="B1046" s="31" t="s">
        <v>398</v>
      </c>
      <c r="C1046" s="31" t="s">
        <v>427</v>
      </c>
      <c r="D1046" s="31" t="s">
        <v>4</v>
      </c>
      <c r="E1046" s="31" t="s">
        <v>6</v>
      </c>
      <c r="F1046" s="35">
        <v>11.091797</v>
      </c>
    </row>
    <row r="1047">
      <c r="A1047" s="31" t="s">
        <v>34</v>
      </c>
      <c r="B1047" s="31" t="s">
        <v>398</v>
      </c>
      <c r="C1047" s="31" t="s">
        <v>429</v>
      </c>
      <c r="D1047" s="31" t="s">
        <v>4</v>
      </c>
      <c r="E1047" s="31" t="s">
        <v>6</v>
      </c>
      <c r="F1047" s="35">
        <v>12.620823</v>
      </c>
    </row>
    <row r="1048">
      <c r="A1048" s="31" t="s">
        <v>34</v>
      </c>
      <c r="B1048" s="31" t="s">
        <v>398</v>
      </c>
      <c r="C1048" s="31" t="s">
        <v>323</v>
      </c>
      <c r="D1048" s="31" t="s">
        <v>4</v>
      </c>
      <c r="E1048" s="31" t="s">
        <v>6</v>
      </c>
      <c r="F1048" s="35">
        <v>10.8854814</v>
      </c>
    </row>
    <row r="1049">
      <c r="A1049" s="31" t="s">
        <v>34</v>
      </c>
      <c r="B1049" s="31" t="s">
        <v>398</v>
      </c>
      <c r="C1049" s="31" t="s">
        <v>432</v>
      </c>
      <c r="D1049" s="31" t="s">
        <v>4</v>
      </c>
      <c r="E1049" s="31" t="s">
        <v>6</v>
      </c>
      <c r="F1049" s="35">
        <v>10.1508841</v>
      </c>
    </row>
    <row r="1050">
      <c r="A1050" s="31" t="s">
        <v>34</v>
      </c>
      <c r="B1050" s="31" t="s">
        <v>398</v>
      </c>
      <c r="C1050" s="31" t="s">
        <v>434</v>
      </c>
      <c r="D1050" s="31" t="s">
        <v>4</v>
      </c>
      <c r="E1050" s="31" t="s">
        <v>6</v>
      </c>
      <c r="F1050" s="35">
        <v>12.6344828</v>
      </c>
    </row>
    <row r="1051">
      <c r="A1051" s="31" t="s">
        <v>34</v>
      </c>
      <c r="B1051" s="31" t="s">
        <v>398</v>
      </c>
      <c r="C1051" s="31" t="s">
        <v>436</v>
      </c>
      <c r="D1051" s="31" t="s">
        <v>4</v>
      </c>
      <c r="E1051" s="31" t="s">
        <v>6</v>
      </c>
      <c r="F1051" s="35">
        <v>9.8183331</v>
      </c>
    </row>
    <row r="1052">
      <c r="A1052" s="31" t="s">
        <v>34</v>
      </c>
      <c r="B1052" s="31" t="s">
        <v>398</v>
      </c>
      <c r="C1052" s="31" t="s">
        <v>438</v>
      </c>
      <c r="D1052" s="31" t="s">
        <v>4</v>
      </c>
      <c r="E1052" s="31" t="s">
        <v>6</v>
      </c>
      <c r="F1052" s="35">
        <v>11.4842964</v>
      </c>
    </row>
    <row r="1053">
      <c r="A1053" s="31" t="s">
        <v>34</v>
      </c>
      <c r="B1053" s="31" t="s">
        <v>398</v>
      </c>
      <c r="C1053" s="31" t="s">
        <v>440</v>
      </c>
      <c r="D1053" s="31" t="s">
        <v>4</v>
      </c>
      <c r="E1053" s="31" t="s">
        <v>6</v>
      </c>
      <c r="F1053" s="35">
        <v>10.4178304</v>
      </c>
    </row>
    <row r="1054">
      <c r="A1054" s="31" t="s">
        <v>34</v>
      </c>
      <c r="B1054" s="31" t="s">
        <v>398</v>
      </c>
      <c r="C1054" s="31" t="s">
        <v>442</v>
      </c>
      <c r="D1054" s="31" t="s">
        <v>4</v>
      </c>
      <c r="E1054" s="31" t="s">
        <v>6</v>
      </c>
      <c r="F1054" s="35">
        <v>8.91914421</v>
      </c>
    </row>
    <row r="1055">
      <c r="A1055" s="31" t="s">
        <v>34</v>
      </c>
      <c r="B1055" s="31" t="s">
        <v>398</v>
      </c>
      <c r="C1055" s="31" t="s">
        <v>444</v>
      </c>
      <c r="D1055" s="31" t="s">
        <v>4</v>
      </c>
      <c r="E1055" s="31" t="s">
        <v>6</v>
      </c>
      <c r="F1055" s="35">
        <v>9.43213027</v>
      </c>
    </row>
    <row r="1056">
      <c r="A1056" s="31" t="s">
        <v>34</v>
      </c>
      <c r="B1056" s="31" t="s">
        <v>398</v>
      </c>
      <c r="C1056" s="31" t="s">
        <v>446</v>
      </c>
      <c r="D1056" s="31" t="s">
        <v>4</v>
      </c>
      <c r="E1056" s="31" t="s">
        <v>6</v>
      </c>
      <c r="F1056" s="35">
        <v>7.82477002</v>
      </c>
    </row>
    <row r="1057">
      <c r="A1057" s="31" t="s">
        <v>34</v>
      </c>
      <c r="B1057" s="31" t="s">
        <v>398</v>
      </c>
      <c r="C1057" s="31" t="s">
        <v>448</v>
      </c>
      <c r="D1057" s="31" t="s">
        <v>4</v>
      </c>
      <c r="E1057" s="31" t="s">
        <v>6</v>
      </c>
      <c r="F1057" s="35">
        <v>8.54528714</v>
      </c>
    </row>
    <row r="1058">
      <c r="A1058" s="31" t="s">
        <v>35</v>
      </c>
      <c r="B1058" s="31" t="s">
        <v>399</v>
      </c>
      <c r="C1058" s="31" t="s">
        <v>1121</v>
      </c>
      <c r="D1058" s="31" t="s">
        <v>4</v>
      </c>
      <c r="E1058" s="31" t="s">
        <v>6</v>
      </c>
      <c r="F1058" s="35">
        <v>20.2097902</v>
      </c>
    </row>
    <row r="1059">
      <c r="A1059" s="31" t="s">
        <v>35</v>
      </c>
      <c r="B1059" s="31" t="s">
        <v>399</v>
      </c>
      <c r="C1059" s="31" t="s">
        <v>1122</v>
      </c>
      <c r="D1059" s="31" t="s">
        <v>4</v>
      </c>
      <c r="E1059" s="31" t="s">
        <v>6</v>
      </c>
      <c r="F1059" s="35">
        <v>19.0121199</v>
      </c>
    </row>
    <row r="1060">
      <c r="A1060" s="31" t="s">
        <v>35</v>
      </c>
      <c r="B1060" s="31" t="s">
        <v>399</v>
      </c>
      <c r="C1060" s="31" t="s">
        <v>1123</v>
      </c>
      <c r="D1060" s="31" t="s">
        <v>4</v>
      </c>
      <c r="E1060" s="31" t="s">
        <v>6</v>
      </c>
      <c r="F1060" s="35">
        <v>18.5559172</v>
      </c>
    </row>
    <row r="1061">
      <c r="A1061" s="31" t="s">
        <v>35</v>
      </c>
      <c r="B1061" s="31" t="s">
        <v>399</v>
      </c>
      <c r="C1061" s="31" t="s">
        <v>1124</v>
      </c>
      <c r="D1061" s="31" t="s">
        <v>4</v>
      </c>
      <c r="E1061" s="31" t="s">
        <v>6</v>
      </c>
      <c r="F1061" s="35">
        <v>15.7182361</v>
      </c>
    </row>
    <row r="1062">
      <c r="A1062" s="31" t="s">
        <v>35</v>
      </c>
      <c r="B1062" s="31" t="s">
        <v>399</v>
      </c>
      <c r="C1062" s="31" t="s">
        <v>1125</v>
      </c>
      <c r="D1062" s="31" t="s">
        <v>4</v>
      </c>
      <c r="E1062" s="31" t="s">
        <v>6</v>
      </c>
      <c r="F1062" s="35">
        <v>15.3203343</v>
      </c>
    </row>
    <row r="1063">
      <c r="A1063" s="31" t="s">
        <v>35</v>
      </c>
      <c r="B1063" s="31" t="s">
        <v>399</v>
      </c>
      <c r="C1063" s="31" t="s">
        <v>1126</v>
      </c>
      <c r="D1063" s="31" t="s">
        <v>4</v>
      </c>
      <c r="E1063" s="31" t="s">
        <v>6</v>
      </c>
      <c r="F1063" s="35">
        <v>16.9972395</v>
      </c>
    </row>
    <row r="1064">
      <c r="A1064" s="31" t="s">
        <v>35</v>
      </c>
      <c r="B1064" s="31" t="s">
        <v>399</v>
      </c>
      <c r="C1064" s="31" t="s">
        <v>1127</v>
      </c>
      <c r="D1064" s="31" t="s">
        <v>4</v>
      </c>
      <c r="E1064" s="31" t="s">
        <v>6</v>
      </c>
      <c r="F1064" s="35">
        <v>15.2068286</v>
      </c>
    </row>
    <row r="1065">
      <c r="A1065" s="31" t="s">
        <v>35</v>
      </c>
      <c r="B1065" s="31" t="s">
        <v>399</v>
      </c>
      <c r="C1065" s="31" t="s">
        <v>1128</v>
      </c>
      <c r="D1065" s="31" t="s">
        <v>4</v>
      </c>
      <c r="E1065" s="31" t="s">
        <v>6</v>
      </c>
      <c r="F1065" s="35">
        <v>17.0152142</v>
      </c>
    </row>
    <row r="1066">
      <c r="A1066" s="31" t="s">
        <v>35</v>
      </c>
      <c r="B1066" s="31" t="s">
        <v>399</v>
      </c>
      <c r="C1066" s="31" t="s">
        <v>1129</v>
      </c>
      <c r="D1066" s="31" t="s">
        <v>4</v>
      </c>
      <c r="E1066" s="31" t="s">
        <v>6</v>
      </c>
      <c r="F1066" s="35">
        <v>12.7851386</v>
      </c>
    </row>
    <row r="1067">
      <c r="A1067" s="31" t="s">
        <v>35</v>
      </c>
      <c r="B1067" s="31" t="s">
        <v>399</v>
      </c>
      <c r="C1067" s="31" t="s">
        <v>1130</v>
      </c>
      <c r="D1067" s="31" t="s">
        <v>4</v>
      </c>
      <c r="E1067" s="31" t="s">
        <v>6</v>
      </c>
      <c r="F1067" s="35">
        <v>13.2188983</v>
      </c>
    </row>
    <row r="1068">
      <c r="A1068" s="31" t="s">
        <v>35</v>
      </c>
      <c r="B1068" s="31" t="s">
        <v>399</v>
      </c>
      <c r="C1068" s="31" t="s">
        <v>1131</v>
      </c>
      <c r="D1068" s="31" t="s">
        <v>4</v>
      </c>
      <c r="E1068" s="31" t="s">
        <v>6</v>
      </c>
      <c r="F1068" s="35">
        <v>12.8976545</v>
      </c>
    </row>
    <row r="1069">
      <c r="A1069" s="31" t="s">
        <v>35</v>
      </c>
      <c r="B1069" s="31" t="s">
        <v>399</v>
      </c>
      <c r="C1069" s="31" t="s">
        <v>1132</v>
      </c>
      <c r="D1069" s="31" t="s">
        <v>4</v>
      </c>
      <c r="E1069" s="31" t="s">
        <v>6</v>
      </c>
      <c r="F1069" s="35">
        <v>12.3537061</v>
      </c>
    </row>
    <row r="1070">
      <c r="A1070" s="31" t="s">
        <v>35</v>
      </c>
      <c r="B1070" s="31" t="s">
        <v>399</v>
      </c>
      <c r="C1070" s="31" t="s">
        <v>409</v>
      </c>
      <c r="D1070" s="31" t="s">
        <v>4</v>
      </c>
      <c r="E1070" s="31" t="s">
        <v>6</v>
      </c>
      <c r="F1070" s="35">
        <v>14.6604716</v>
      </c>
    </row>
    <row r="1071">
      <c r="A1071" s="31" t="s">
        <v>35</v>
      </c>
      <c r="B1071" s="31" t="s">
        <v>399</v>
      </c>
      <c r="C1071" s="31" t="s">
        <v>411</v>
      </c>
      <c r="D1071" s="31" t="s">
        <v>4</v>
      </c>
      <c r="E1071" s="31" t="s">
        <v>6</v>
      </c>
      <c r="F1071" s="35">
        <v>13.0865362</v>
      </c>
    </row>
    <row r="1072">
      <c r="A1072" s="31" t="s">
        <v>35</v>
      </c>
      <c r="B1072" s="31" t="s">
        <v>399</v>
      </c>
      <c r="C1072" s="31" t="s">
        <v>413</v>
      </c>
      <c r="D1072" s="31" t="s">
        <v>4</v>
      </c>
      <c r="E1072" s="31" t="s">
        <v>6</v>
      </c>
      <c r="F1072" s="35">
        <v>13.4879957</v>
      </c>
    </row>
    <row r="1073">
      <c r="A1073" s="31" t="s">
        <v>35</v>
      </c>
      <c r="B1073" s="31" t="s">
        <v>399</v>
      </c>
      <c r="C1073" s="31" t="s">
        <v>415</v>
      </c>
      <c r="D1073" s="31" t="s">
        <v>4</v>
      </c>
      <c r="E1073" s="31" t="s">
        <v>6</v>
      </c>
      <c r="F1073" s="35">
        <v>12.3594827</v>
      </c>
    </row>
    <row r="1074">
      <c r="A1074" s="31" t="s">
        <v>35</v>
      </c>
      <c r="B1074" s="31" t="s">
        <v>399</v>
      </c>
      <c r="C1074" s="31" t="s">
        <v>417</v>
      </c>
      <c r="D1074" s="31" t="s">
        <v>4</v>
      </c>
      <c r="E1074" s="31" t="s">
        <v>6</v>
      </c>
      <c r="F1074" s="35">
        <v>12.1049295</v>
      </c>
    </row>
    <row r="1075">
      <c r="A1075" s="31" t="s">
        <v>35</v>
      </c>
      <c r="B1075" s="31" t="s">
        <v>399</v>
      </c>
      <c r="C1075" s="31" t="s">
        <v>419</v>
      </c>
      <c r="D1075" s="31" t="s">
        <v>4</v>
      </c>
      <c r="E1075" s="31" t="s">
        <v>6</v>
      </c>
      <c r="F1075" s="35">
        <v>12.0337664</v>
      </c>
    </row>
    <row r="1076">
      <c r="A1076" s="31" t="s">
        <v>35</v>
      </c>
      <c r="B1076" s="31" t="s">
        <v>399</v>
      </c>
      <c r="C1076" s="31" t="s">
        <v>421</v>
      </c>
      <c r="D1076" s="31" t="s">
        <v>4</v>
      </c>
      <c r="E1076" s="31" t="s">
        <v>6</v>
      </c>
      <c r="F1076" s="35">
        <v>10.4967475</v>
      </c>
    </row>
    <row r="1077">
      <c r="A1077" s="31" t="s">
        <v>35</v>
      </c>
      <c r="B1077" s="31" t="s">
        <v>399</v>
      </c>
      <c r="C1077" s="31" t="s">
        <v>423</v>
      </c>
      <c r="D1077" s="31" t="s">
        <v>4</v>
      </c>
      <c r="E1077" s="31" t="s">
        <v>6</v>
      </c>
      <c r="F1077" s="35">
        <v>10.2733712</v>
      </c>
    </row>
    <row r="1078">
      <c r="A1078" s="31" t="s">
        <v>35</v>
      </c>
      <c r="B1078" s="31" t="s">
        <v>399</v>
      </c>
      <c r="C1078" s="31" t="s">
        <v>425</v>
      </c>
      <c r="D1078" s="31" t="s">
        <v>4</v>
      </c>
      <c r="E1078" s="31" t="s">
        <v>6</v>
      </c>
      <c r="F1078" s="35">
        <v>11.6564417</v>
      </c>
    </row>
    <row r="1079">
      <c r="A1079" s="31" t="s">
        <v>35</v>
      </c>
      <c r="B1079" s="31" t="s">
        <v>399</v>
      </c>
      <c r="C1079" s="31" t="s">
        <v>427</v>
      </c>
      <c r="D1079" s="31" t="s">
        <v>4</v>
      </c>
      <c r="E1079" s="31" t="s">
        <v>6</v>
      </c>
      <c r="F1079" s="35">
        <v>8.87974125</v>
      </c>
    </row>
    <row r="1080">
      <c r="A1080" s="31" t="s">
        <v>35</v>
      </c>
      <c r="B1080" s="31" t="s">
        <v>399</v>
      </c>
      <c r="C1080" s="31" t="s">
        <v>429</v>
      </c>
      <c r="D1080" s="31" t="s">
        <v>4</v>
      </c>
      <c r="E1080" s="31" t="s">
        <v>6</v>
      </c>
      <c r="F1080" s="35">
        <v>10.3764048</v>
      </c>
    </row>
    <row r="1081">
      <c r="A1081" s="31" t="s">
        <v>35</v>
      </c>
      <c r="B1081" s="31" t="s">
        <v>399</v>
      </c>
      <c r="C1081" s="31" t="s">
        <v>323</v>
      </c>
      <c r="D1081" s="31" t="s">
        <v>4</v>
      </c>
      <c r="E1081" s="31" t="s">
        <v>6</v>
      </c>
      <c r="F1081" s="35">
        <v>10.470259</v>
      </c>
    </row>
    <row r="1082">
      <c r="A1082" s="31" t="s">
        <v>35</v>
      </c>
      <c r="B1082" s="31" t="s">
        <v>399</v>
      </c>
      <c r="C1082" s="31" t="s">
        <v>432</v>
      </c>
      <c r="D1082" s="31" t="s">
        <v>4</v>
      </c>
      <c r="E1082" s="31" t="s">
        <v>6</v>
      </c>
      <c r="F1082" s="35">
        <v>10.5755789</v>
      </c>
    </row>
    <row r="1083">
      <c r="A1083" s="31" t="s">
        <v>35</v>
      </c>
      <c r="B1083" s="31" t="s">
        <v>399</v>
      </c>
      <c r="C1083" s="31" t="s">
        <v>434</v>
      </c>
      <c r="D1083" s="31" t="s">
        <v>4</v>
      </c>
      <c r="E1083" s="31" t="s">
        <v>6</v>
      </c>
      <c r="F1083" s="35">
        <v>11.0673881</v>
      </c>
    </row>
    <row r="1084">
      <c r="A1084" s="31" t="s">
        <v>35</v>
      </c>
      <c r="B1084" s="31" t="s">
        <v>399</v>
      </c>
      <c r="C1084" s="31" t="s">
        <v>436</v>
      </c>
      <c r="D1084" s="31" t="s">
        <v>4</v>
      </c>
      <c r="E1084" s="31" t="s">
        <v>6</v>
      </c>
      <c r="F1084" s="35">
        <v>9.51695207</v>
      </c>
    </row>
    <row r="1085">
      <c r="A1085" s="31" t="s">
        <v>35</v>
      </c>
      <c r="B1085" s="31" t="s">
        <v>399</v>
      </c>
      <c r="C1085" s="31" t="s">
        <v>438</v>
      </c>
      <c r="D1085" s="31" t="s">
        <v>4</v>
      </c>
      <c r="E1085" s="31" t="s">
        <v>6</v>
      </c>
      <c r="F1085" s="35">
        <v>9.63686259</v>
      </c>
    </row>
    <row r="1086">
      <c r="A1086" s="31" t="s">
        <v>35</v>
      </c>
      <c r="B1086" s="31" t="s">
        <v>399</v>
      </c>
      <c r="C1086" s="31" t="s">
        <v>440</v>
      </c>
      <c r="D1086" s="31" t="s">
        <v>4</v>
      </c>
      <c r="E1086" s="31" t="s">
        <v>6</v>
      </c>
      <c r="F1086" s="35">
        <v>9.37821172</v>
      </c>
    </row>
    <row r="1087">
      <c r="A1087" s="31" t="s">
        <v>35</v>
      </c>
      <c r="B1087" s="31" t="s">
        <v>399</v>
      </c>
      <c r="C1087" s="31" t="s">
        <v>442</v>
      </c>
      <c r="D1087" s="31" t="s">
        <v>4</v>
      </c>
      <c r="E1087" s="31" t="s">
        <v>6</v>
      </c>
      <c r="F1087" s="35">
        <v>8.81890774</v>
      </c>
    </row>
    <row r="1088">
      <c r="A1088" s="31" t="s">
        <v>35</v>
      </c>
      <c r="B1088" s="31" t="s">
        <v>399</v>
      </c>
      <c r="C1088" s="31" t="s">
        <v>444</v>
      </c>
      <c r="D1088" s="31" t="s">
        <v>4</v>
      </c>
      <c r="E1088" s="31" t="s">
        <v>6</v>
      </c>
      <c r="F1088" s="35">
        <v>7.78671452</v>
      </c>
    </row>
    <row r="1089">
      <c r="A1089" s="31" t="s">
        <v>35</v>
      </c>
      <c r="B1089" s="31" t="s">
        <v>399</v>
      </c>
      <c r="C1089" s="31" t="s">
        <v>446</v>
      </c>
      <c r="D1089" s="31" t="s">
        <v>4</v>
      </c>
      <c r="E1089" s="31" t="s">
        <v>6</v>
      </c>
      <c r="F1089" s="35">
        <v>7.74350442</v>
      </c>
    </row>
    <row r="1090">
      <c r="A1090" s="31" t="s">
        <v>35</v>
      </c>
      <c r="B1090" s="31" t="s">
        <v>399</v>
      </c>
      <c r="C1090" s="31" t="s">
        <v>448</v>
      </c>
      <c r="D1090" s="31" t="s">
        <v>4</v>
      </c>
      <c r="E1090" s="31" t="s">
        <v>6</v>
      </c>
      <c r="F1090" s="35">
        <v>6.88705234</v>
      </c>
    </row>
  </sheetData>
  <autoFilter ref="$A$1:$F$1090"/>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144" t="s">
        <v>375</v>
      </c>
    </row>
    <row r="2">
      <c r="A2" s="49" t="s">
        <v>3</v>
      </c>
      <c r="B2" s="23" t="s">
        <v>400</v>
      </c>
      <c r="C2" s="7">
        <v>2012.0</v>
      </c>
      <c r="D2" s="9" t="s">
        <v>6</v>
      </c>
      <c r="E2" s="9" t="s">
        <v>324</v>
      </c>
      <c r="F2" s="146">
        <v>55.9</v>
      </c>
      <c r="G2" s="146"/>
    </row>
    <row r="3">
      <c r="A3" s="49" t="s">
        <v>4</v>
      </c>
      <c r="B3" s="23" t="s">
        <v>378</v>
      </c>
      <c r="C3" s="7">
        <v>2012.0</v>
      </c>
      <c r="D3" s="9" t="s">
        <v>6</v>
      </c>
      <c r="E3" s="9" t="s">
        <v>324</v>
      </c>
      <c r="F3" s="146">
        <v>50.0</v>
      </c>
      <c r="G3" s="146"/>
    </row>
    <row r="4">
      <c r="A4" s="23" t="s">
        <v>5</v>
      </c>
      <c r="B4" s="23" t="s">
        <v>384</v>
      </c>
      <c r="C4" s="7">
        <v>2012.0</v>
      </c>
      <c r="D4" s="9" t="s">
        <v>6</v>
      </c>
      <c r="E4" s="9" t="s">
        <v>324</v>
      </c>
      <c r="F4" s="146">
        <v>55.5556</v>
      </c>
      <c r="G4" s="146"/>
    </row>
    <row r="5">
      <c r="A5" s="23" t="s">
        <v>6</v>
      </c>
      <c r="B5" s="23" t="s">
        <v>394</v>
      </c>
      <c r="C5" s="7">
        <v>2012.0</v>
      </c>
      <c r="D5" s="9" t="s">
        <v>6</v>
      </c>
      <c r="E5" s="9" t="s">
        <v>324</v>
      </c>
      <c r="F5" s="146">
        <v>50.0</v>
      </c>
      <c r="G5" s="146"/>
    </row>
    <row r="6">
      <c r="A6" s="23" t="s">
        <v>7</v>
      </c>
      <c r="B6" s="23" t="s">
        <v>385</v>
      </c>
      <c r="C6" s="7">
        <v>2012.0</v>
      </c>
      <c r="D6" s="9" t="s">
        <v>6</v>
      </c>
      <c r="E6" s="9" t="s">
        <v>324</v>
      </c>
      <c r="F6" s="146">
        <v>40.0</v>
      </c>
      <c r="G6" s="146"/>
    </row>
    <row r="7">
      <c r="A7" s="23" t="s">
        <v>8</v>
      </c>
      <c r="B7" s="23" t="s">
        <v>405</v>
      </c>
      <c r="C7" s="7">
        <v>2012.0</v>
      </c>
      <c r="D7" s="9" t="s">
        <v>6</v>
      </c>
      <c r="E7" s="9" t="s">
        <v>324</v>
      </c>
      <c r="F7" s="146">
        <v>75.0</v>
      </c>
      <c r="G7" s="146"/>
    </row>
    <row r="8">
      <c r="A8" s="23" t="s">
        <v>9</v>
      </c>
      <c r="B8" s="23" t="s">
        <v>397</v>
      </c>
      <c r="C8" s="7">
        <v>2012.0</v>
      </c>
      <c r="D8" s="9" t="s">
        <v>6</v>
      </c>
      <c r="E8" s="9" t="s">
        <v>324</v>
      </c>
      <c r="F8" s="146">
        <v>50.0</v>
      </c>
      <c r="G8" s="146"/>
    </row>
    <row r="9">
      <c r="A9" s="23" t="s">
        <v>10</v>
      </c>
      <c r="B9" s="23" t="s">
        <v>388</v>
      </c>
      <c r="C9" s="7">
        <v>2012.0</v>
      </c>
      <c r="D9" s="9" t="s">
        <v>6</v>
      </c>
      <c r="E9" s="9" t="s">
        <v>324</v>
      </c>
      <c r="F9" s="146">
        <v>63.6364</v>
      </c>
      <c r="G9" s="146"/>
    </row>
    <row r="10">
      <c r="A10" s="23" t="s">
        <v>11</v>
      </c>
      <c r="B10" s="23" t="s">
        <v>402</v>
      </c>
      <c r="C10" s="7">
        <v>2012.0</v>
      </c>
      <c r="D10" s="9" t="s">
        <v>6</v>
      </c>
      <c r="E10" s="9" t="s">
        <v>324</v>
      </c>
      <c r="F10" s="146">
        <v>20.833299999999994</v>
      </c>
      <c r="G10" s="146"/>
    </row>
    <row r="11">
      <c r="A11" s="23" t="s">
        <v>12</v>
      </c>
      <c r="B11" s="23" t="s">
        <v>401</v>
      </c>
      <c r="C11" s="7">
        <v>2012.0</v>
      </c>
      <c r="D11" s="9" t="s">
        <v>6</v>
      </c>
      <c r="E11" s="9" t="s">
        <v>324</v>
      </c>
      <c r="F11" s="146">
        <v>38.5714</v>
      </c>
      <c r="G11" s="146"/>
    </row>
    <row r="12">
      <c r="A12" s="23" t="s">
        <v>13</v>
      </c>
      <c r="B12" s="23" t="s">
        <v>403</v>
      </c>
      <c r="C12" s="7">
        <v>2012.0</v>
      </c>
      <c r="D12" s="9" t="s">
        <v>6</v>
      </c>
      <c r="E12" s="9" t="s">
        <v>324</v>
      </c>
      <c r="F12" s="146">
        <v>45.4545</v>
      </c>
      <c r="G12" s="146"/>
    </row>
    <row r="13">
      <c r="A13" s="23" t="s">
        <v>14</v>
      </c>
      <c r="B13" s="23" t="s">
        <v>395</v>
      </c>
      <c r="C13" s="7">
        <v>2012.0</v>
      </c>
      <c r="D13" s="9" t="s">
        <v>6</v>
      </c>
      <c r="E13" s="9" t="s">
        <v>324</v>
      </c>
      <c r="F13" s="146">
        <v>82.8571</v>
      </c>
      <c r="G13" s="146"/>
    </row>
    <row r="14">
      <c r="A14" s="23" t="s">
        <v>15</v>
      </c>
      <c r="B14" s="23" t="s">
        <v>377</v>
      </c>
      <c r="C14" s="7">
        <v>2012.0</v>
      </c>
      <c r="D14" s="9" t="s">
        <v>6</v>
      </c>
      <c r="E14" s="9" t="s">
        <v>324</v>
      </c>
      <c r="F14" s="146">
        <v>66.66669999999999</v>
      </c>
      <c r="G14" s="146"/>
    </row>
    <row r="15">
      <c r="A15" s="23" t="s">
        <v>16</v>
      </c>
      <c r="B15" s="23" t="s">
        <v>382</v>
      </c>
      <c r="C15" s="7">
        <v>2012.0</v>
      </c>
      <c r="D15" s="9" t="s">
        <v>6</v>
      </c>
      <c r="E15" s="9" t="s">
        <v>324</v>
      </c>
      <c r="F15" s="146">
        <v>57.1429</v>
      </c>
      <c r="G15" s="146"/>
    </row>
    <row r="16">
      <c r="A16" s="23" t="s">
        <v>17</v>
      </c>
      <c r="B16" s="23" t="s">
        <v>404</v>
      </c>
      <c r="C16" s="7">
        <v>2012.0</v>
      </c>
      <c r="D16" s="9" t="s">
        <v>6</v>
      </c>
      <c r="E16" s="9" t="s">
        <v>324</v>
      </c>
      <c r="F16" s="146">
        <v>39.5833</v>
      </c>
      <c r="G16" s="146"/>
    </row>
    <row r="17">
      <c r="A17" s="23" t="s">
        <v>18</v>
      </c>
      <c r="B17" s="23" t="s">
        <v>383</v>
      </c>
      <c r="C17" s="7">
        <v>2012.0</v>
      </c>
      <c r="D17" s="9" t="s">
        <v>6</v>
      </c>
      <c r="E17" s="9" t="s">
        <v>324</v>
      </c>
      <c r="F17" s="146">
        <v>50.0</v>
      </c>
      <c r="G17" s="146"/>
    </row>
    <row r="18">
      <c r="A18" s="23" t="s">
        <v>19</v>
      </c>
      <c r="B18" s="23" t="s">
        <v>380</v>
      </c>
      <c r="C18" s="7">
        <v>2012.0</v>
      </c>
      <c r="D18" s="9" t="s">
        <v>6</v>
      </c>
      <c r="E18" s="9" t="s">
        <v>324</v>
      </c>
      <c r="F18" s="146">
        <v>60.6061</v>
      </c>
      <c r="G18" s="146"/>
    </row>
    <row r="19">
      <c r="A19" s="23" t="s">
        <v>20</v>
      </c>
      <c r="B19" s="23" t="s">
        <v>387</v>
      </c>
      <c r="C19" s="7">
        <v>2012.0</v>
      </c>
      <c r="D19" s="9" t="s">
        <v>6</v>
      </c>
      <c r="E19" s="9" t="s">
        <v>324</v>
      </c>
      <c r="F19" s="146">
        <v>66.66669999999999</v>
      </c>
      <c r="G19" s="146"/>
    </row>
    <row r="20">
      <c r="A20" s="23" t="s">
        <v>21</v>
      </c>
      <c r="B20" s="23" t="s">
        <v>393</v>
      </c>
      <c r="C20" s="7">
        <v>2012.0</v>
      </c>
      <c r="D20" s="9" t="s">
        <v>6</v>
      </c>
      <c r="E20" s="9" t="s">
        <v>324</v>
      </c>
      <c r="F20" s="146">
        <v>50.0</v>
      </c>
      <c r="G20" s="146"/>
    </row>
    <row r="21">
      <c r="A21" s="23" t="s">
        <v>22</v>
      </c>
      <c r="B21" s="23" t="s">
        <v>408</v>
      </c>
      <c r="C21" s="7">
        <v>2012.0</v>
      </c>
      <c r="D21" s="9" t="s">
        <v>6</v>
      </c>
      <c r="E21" s="9" t="s">
        <v>324</v>
      </c>
      <c r="F21" s="146">
        <v>70.83330000000001</v>
      </c>
      <c r="G21" s="146"/>
    </row>
    <row r="22">
      <c r="A22" s="23" t="s">
        <v>23</v>
      </c>
      <c r="B22" s="23" t="s">
        <v>379</v>
      </c>
      <c r="C22" s="7">
        <v>2012.0</v>
      </c>
      <c r="D22" s="9" t="s">
        <v>6</v>
      </c>
      <c r="E22" s="9" t="s">
        <v>324</v>
      </c>
      <c r="F22" s="146">
        <v>72.7273</v>
      </c>
      <c r="G22" s="146"/>
    </row>
    <row r="23">
      <c r="A23" s="23" t="s">
        <v>24</v>
      </c>
      <c r="B23" s="23" t="s">
        <v>386</v>
      </c>
      <c r="C23" s="7">
        <v>2012.0</v>
      </c>
      <c r="D23" s="9" t="s">
        <v>6</v>
      </c>
      <c r="E23" s="9" t="s">
        <v>324</v>
      </c>
      <c r="F23" s="146">
        <v>64.7059</v>
      </c>
      <c r="G23" s="146"/>
    </row>
    <row r="24">
      <c r="A24" s="23" t="s">
        <v>25</v>
      </c>
      <c r="B24" s="23" t="s">
        <v>406</v>
      </c>
      <c r="C24" s="7">
        <v>2012.0</v>
      </c>
      <c r="D24" s="9" t="s">
        <v>6</v>
      </c>
      <c r="E24" s="9" t="s">
        <v>324</v>
      </c>
      <c r="F24" s="146">
        <v>25.0</v>
      </c>
      <c r="G24" s="146"/>
    </row>
    <row r="25">
      <c r="A25" s="23" t="s">
        <v>26</v>
      </c>
      <c r="B25" s="23" t="s">
        <v>392</v>
      </c>
      <c r="C25" s="7">
        <v>2012.0</v>
      </c>
      <c r="D25" s="9" t="s">
        <v>6</v>
      </c>
      <c r="E25" s="9" t="s">
        <v>324</v>
      </c>
      <c r="F25" s="146">
        <v>81.8182</v>
      </c>
      <c r="G25" s="146"/>
    </row>
    <row r="26">
      <c r="A26" s="23" t="s">
        <v>27</v>
      </c>
      <c r="B26" s="23" t="s">
        <v>389</v>
      </c>
      <c r="C26" s="7">
        <v>2012.0</v>
      </c>
      <c r="D26" s="9" t="s">
        <v>6</v>
      </c>
      <c r="E26" s="9" t="s">
        <v>324</v>
      </c>
      <c r="F26" s="146">
        <v>62.5</v>
      </c>
      <c r="G26" s="146"/>
    </row>
    <row r="27">
      <c r="A27" s="23" t="s">
        <v>28</v>
      </c>
      <c r="B27" s="23" t="s">
        <v>391</v>
      </c>
      <c r="C27" s="7">
        <v>2012.0</v>
      </c>
      <c r="D27" s="9" t="s">
        <v>6</v>
      </c>
      <c r="E27" s="9" t="s">
        <v>324</v>
      </c>
      <c r="F27" s="146">
        <v>64.7059</v>
      </c>
      <c r="G27" s="146"/>
    </row>
    <row r="28">
      <c r="A28" s="23" t="s">
        <v>29</v>
      </c>
      <c r="B28" s="23" t="s">
        <v>396</v>
      </c>
      <c r="C28" s="7">
        <v>2012.0</v>
      </c>
      <c r="D28" s="9" t="s">
        <v>6</v>
      </c>
      <c r="E28" s="9" t="s">
        <v>324</v>
      </c>
      <c r="F28" s="146">
        <v>68.75</v>
      </c>
      <c r="G28" s="146"/>
    </row>
    <row r="29">
      <c r="A29" s="23" t="s">
        <v>30</v>
      </c>
      <c r="B29" s="23" t="s">
        <v>376</v>
      </c>
      <c r="C29" s="7">
        <v>2012.0</v>
      </c>
      <c r="D29" s="9" t="s">
        <v>6</v>
      </c>
      <c r="E29" s="9" t="s">
        <v>324</v>
      </c>
      <c r="F29" s="146">
        <v>55.5556</v>
      </c>
      <c r="G29" s="146"/>
    </row>
    <row r="30">
      <c r="A30" s="23" t="s">
        <v>31</v>
      </c>
      <c r="B30" s="23" t="s">
        <v>407</v>
      </c>
      <c r="C30" s="7">
        <v>2012.0</v>
      </c>
      <c r="D30" s="9" t="s">
        <v>6</v>
      </c>
      <c r="E30" s="9" t="s">
        <v>324</v>
      </c>
      <c r="F30" s="146">
        <v>80.0</v>
      </c>
      <c r="G30" s="146"/>
    </row>
    <row r="31">
      <c r="A31" s="23" t="s">
        <v>32</v>
      </c>
      <c r="B31" s="23" t="s">
        <v>381</v>
      </c>
      <c r="C31" s="7">
        <v>2012.0</v>
      </c>
      <c r="D31" s="9" t="s">
        <v>6</v>
      </c>
      <c r="E31" s="9" t="s">
        <v>324</v>
      </c>
      <c r="F31" s="146">
        <v>80.0</v>
      </c>
      <c r="G31" s="146"/>
    </row>
    <row r="32">
      <c r="A32" s="23" t="s">
        <v>33</v>
      </c>
      <c r="B32" s="23" t="s">
        <v>390</v>
      </c>
      <c r="C32" s="7">
        <v>2012.0</v>
      </c>
      <c r="D32" s="9" t="s">
        <v>6</v>
      </c>
      <c r="E32" s="9" t="s">
        <v>324</v>
      </c>
      <c r="F32" s="146">
        <v>50.0</v>
      </c>
      <c r="G32" s="146"/>
    </row>
    <row r="33">
      <c r="A33" s="23" t="s">
        <v>34</v>
      </c>
      <c r="B33" s="23" t="s">
        <v>398</v>
      </c>
      <c r="C33" s="7">
        <v>2012.0</v>
      </c>
      <c r="D33" s="9" t="s">
        <v>6</v>
      </c>
      <c r="E33" s="9" t="s">
        <v>324</v>
      </c>
      <c r="F33" s="146">
        <v>66.66669999999999</v>
      </c>
      <c r="G33" s="146"/>
    </row>
    <row r="34">
      <c r="A34" s="23" t="s">
        <v>35</v>
      </c>
      <c r="B34" s="23" t="s">
        <v>399</v>
      </c>
      <c r="C34" s="7">
        <v>2012.0</v>
      </c>
      <c r="D34" s="9" t="s">
        <v>6</v>
      </c>
      <c r="E34" s="9" t="s">
        <v>324</v>
      </c>
      <c r="F34" s="146">
        <v>58.3333</v>
      </c>
      <c r="G34" s="146"/>
    </row>
    <row r="35">
      <c r="A35" s="49" t="s">
        <v>3</v>
      </c>
      <c r="B35" s="23" t="s">
        <v>400</v>
      </c>
      <c r="C35" s="7">
        <v>2014.0</v>
      </c>
      <c r="D35" s="9" t="s">
        <v>6</v>
      </c>
      <c r="E35" s="9" t="s">
        <v>324</v>
      </c>
      <c r="F35" s="1">
        <v>57.4</v>
      </c>
    </row>
    <row r="36">
      <c r="A36" s="49" t="s">
        <v>4</v>
      </c>
      <c r="B36" s="23" t="s">
        <v>378</v>
      </c>
      <c r="C36" s="7">
        <v>2014.0</v>
      </c>
      <c r="D36" s="9" t="s">
        <v>6</v>
      </c>
      <c r="E36" s="9" t="s">
        <v>324</v>
      </c>
      <c r="F36" s="1">
        <v>73.33330000000001</v>
      </c>
    </row>
    <row r="37">
      <c r="A37" s="23" t="s">
        <v>5</v>
      </c>
      <c r="B37" s="23" t="s">
        <v>384</v>
      </c>
      <c r="C37" s="7">
        <v>2014.0</v>
      </c>
      <c r="D37" s="9" t="s">
        <v>6</v>
      </c>
      <c r="E37" s="9" t="s">
        <v>324</v>
      </c>
      <c r="F37" s="146">
        <v>55.5556</v>
      </c>
      <c r="G37" s="146"/>
    </row>
    <row r="38">
      <c r="A38" s="23" t="s">
        <v>6</v>
      </c>
      <c r="B38" s="23" t="s">
        <v>394</v>
      </c>
      <c r="C38" s="7">
        <v>2014.0</v>
      </c>
      <c r="D38" s="9" t="s">
        <v>6</v>
      </c>
      <c r="E38" s="9" t="s">
        <v>324</v>
      </c>
      <c r="F38" s="1">
        <v>50.0</v>
      </c>
    </row>
    <row r="39">
      <c r="A39" s="23" t="s">
        <v>7</v>
      </c>
      <c r="B39" s="23" t="s">
        <v>385</v>
      </c>
      <c r="C39" s="7">
        <v>2014.0</v>
      </c>
      <c r="D39" s="9" t="s">
        <v>6</v>
      </c>
      <c r="E39" s="9" t="s">
        <v>324</v>
      </c>
      <c r="F39" s="1">
        <v>90.0</v>
      </c>
    </row>
    <row r="40">
      <c r="A40" s="23" t="s">
        <v>8</v>
      </c>
      <c r="B40" s="23" t="s">
        <v>405</v>
      </c>
      <c r="C40" s="7">
        <v>2014.0</v>
      </c>
      <c r="D40" s="9" t="s">
        <v>6</v>
      </c>
      <c r="E40" s="9" t="s">
        <v>324</v>
      </c>
      <c r="F40" s="1">
        <v>51.5152</v>
      </c>
    </row>
    <row r="41">
      <c r="A41" s="23" t="s">
        <v>9</v>
      </c>
      <c r="B41" s="23" t="s">
        <v>397</v>
      </c>
      <c r="C41" s="7">
        <v>2014.0</v>
      </c>
      <c r="D41" s="9" t="s">
        <v>6</v>
      </c>
      <c r="E41" s="9" t="s">
        <v>324</v>
      </c>
      <c r="F41" s="1">
        <v>25.0</v>
      </c>
    </row>
    <row r="42">
      <c r="A42" s="23" t="s">
        <v>10</v>
      </c>
      <c r="B42" s="23" t="s">
        <v>388</v>
      </c>
      <c r="C42" s="7">
        <v>2014.0</v>
      </c>
      <c r="D42" s="9" t="s">
        <v>6</v>
      </c>
      <c r="E42" s="9" t="s">
        <v>324</v>
      </c>
      <c r="F42" s="1">
        <v>70.4545</v>
      </c>
    </row>
    <row r="43">
      <c r="A43" s="23" t="s">
        <v>11</v>
      </c>
      <c r="B43" s="23" t="s">
        <v>402</v>
      </c>
      <c r="C43" s="7">
        <v>2014.0</v>
      </c>
      <c r="D43" s="9" t="s">
        <v>6</v>
      </c>
      <c r="E43" s="9" t="s">
        <v>324</v>
      </c>
      <c r="F43" s="1">
        <v>65.3061</v>
      </c>
    </row>
    <row r="44">
      <c r="A44" s="23" t="s">
        <v>12</v>
      </c>
      <c r="B44" s="23" t="s">
        <v>401</v>
      </c>
      <c r="C44" s="7">
        <v>2014.0</v>
      </c>
      <c r="D44" s="9" t="s">
        <v>6</v>
      </c>
      <c r="E44" s="9" t="s">
        <v>324</v>
      </c>
      <c r="F44" s="1">
        <v>34.5865</v>
      </c>
    </row>
    <row r="45">
      <c r="A45" s="23" t="s">
        <v>13</v>
      </c>
      <c r="B45" s="23" t="s">
        <v>403</v>
      </c>
      <c r="C45" s="7">
        <v>2014.0</v>
      </c>
      <c r="D45" s="9" t="s">
        <v>6</v>
      </c>
      <c r="E45" s="9" t="s">
        <v>324</v>
      </c>
      <c r="F45" s="1">
        <v>45.0</v>
      </c>
    </row>
    <row r="46">
      <c r="A46" s="23" t="s">
        <v>14</v>
      </c>
      <c r="B46" s="23" t="s">
        <v>395</v>
      </c>
      <c r="C46" s="7">
        <v>2014.0</v>
      </c>
      <c r="D46" s="9" t="s">
        <v>6</v>
      </c>
      <c r="E46" s="9" t="s">
        <v>324</v>
      </c>
      <c r="F46" s="1">
        <v>62.8571</v>
      </c>
    </row>
    <row r="47">
      <c r="A47" s="23" t="s">
        <v>15</v>
      </c>
      <c r="B47" s="23" t="s">
        <v>377</v>
      </c>
      <c r="C47" s="7">
        <v>2014.0</v>
      </c>
      <c r="D47" s="9" t="s">
        <v>6</v>
      </c>
      <c r="E47" s="9" t="s">
        <v>324</v>
      </c>
      <c r="F47" s="1">
        <v>65.2174</v>
      </c>
    </row>
    <row r="48">
      <c r="A48" s="23" t="s">
        <v>16</v>
      </c>
      <c r="B48" s="23" t="s">
        <v>382</v>
      </c>
      <c r="C48" s="7">
        <v>2014.0</v>
      </c>
      <c r="D48" s="9" t="s">
        <v>6</v>
      </c>
      <c r="E48" s="9" t="s">
        <v>324</v>
      </c>
      <c r="F48" s="1">
        <v>73.913</v>
      </c>
    </row>
    <row r="49">
      <c r="A49" s="23" t="s">
        <v>17</v>
      </c>
      <c r="B49" s="23" t="s">
        <v>404</v>
      </c>
      <c r="C49" s="7">
        <v>2014.0</v>
      </c>
      <c r="D49" s="9" t="s">
        <v>6</v>
      </c>
      <c r="E49" s="9" t="s">
        <v>324</v>
      </c>
      <c r="F49" s="1">
        <v>57.2917</v>
      </c>
    </row>
    <row r="50">
      <c r="A50" s="23" t="s">
        <v>18</v>
      </c>
      <c r="B50" s="23" t="s">
        <v>383</v>
      </c>
      <c r="C50" s="7">
        <v>2014.0</v>
      </c>
      <c r="D50" s="9" t="s">
        <v>6</v>
      </c>
      <c r="E50" s="9" t="s">
        <v>324</v>
      </c>
      <c r="F50" s="1">
        <v>51.7949</v>
      </c>
    </row>
    <row r="51">
      <c r="A51" s="23" t="s">
        <v>19</v>
      </c>
      <c r="B51" s="23" t="s">
        <v>380</v>
      </c>
      <c r="C51" s="7">
        <v>2014.0</v>
      </c>
      <c r="D51" s="9" t="s">
        <v>6</v>
      </c>
      <c r="E51" s="9" t="s">
        <v>324</v>
      </c>
      <c r="F51" s="1">
        <v>46.9697</v>
      </c>
    </row>
    <row r="52">
      <c r="A52" s="23" t="s">
        <v>20</v>
      </c>
      <c r="B52" s="23" t="s">
        <v>387</v>
      </c>
      <c r="C52" s="7">
        <v>2014.0</v>
      </c>
      <c r="D52" s="9" t="s">
        <v>6</v>
      </c>
      <c r="E52" s="9" t="s">
        <v>324</v>
      </c>
      <c r="F52" s="1">
        <v>77.1429</v>
      </c>
    </row>
    <row r="53">
      <c r="A53" s="23" t="s">
        <v>21</v>
      </c>
      <c r="B53" s="23" t="s">
        <v>393</v>
      </c>
      <c r="C53" s="7">
        <v>2014.0</v>
      </c>
      <c r="D53" s="9" t="s">
        <v>6</v>
      </c>
      <c r="E53" s="9" t="s">
        <v>324</v>
      </c>
      <c r="F53" s="1">
        <v>41.6667</v>
      </c>
    </row>
    <row r="54">
      <c r="A54" s="23" t="s">
        <v>22</v>
      </c>
      <c r="B54" s="23" t="s">
        <v>408</v>
      </c>
      <c r="C54" s="7">
        <v>2014.0</v>
      </c>
      <c r="D54" s="9" t="s">
        <v>6</v>
      </c>
      <c r="E54" s="9" t="s">
        <v>324</v>
      </c>
      <c r="F54" s="1">
        <v>53.6585</v>
      </c>
    </row>
    <row r="55">
      <c r="A55" s="23" t="s">
        <v>23</v>
      </c>
      <c r="B55" s="23" t="s">
        <v>379</v>
      </c>
      <c r="C55" s="7">
        <v>2014.0</v>
      </c>
      <c r="D55" s="9" t="s">
        <v>6</v>
      </c>
      <c r="E55" s="9" t="s">
        <v>324</v>
      </c>
      <c r="F55" s="1">
        <v>60.8696</v>
      </c>
    </row>
    <row r="56">
      <c r="A56" s="23" t="s">
        <v>24</v>
      </c>
      <c r="B56" s="23" t="s">
        <v>386</v>
      </c>
      <c r="C56" s="7">
        <v>2014.0</v>
      </c>
      <c r="D56" s="9" t="s">
        <v>6</v>
      </c>
      <c r="E56" s="9" t="s">
        <v>324</v>
      </c>
      <c r="F56" s="1">
        <v>59.7015</v>
      </c>
    </row>
    <row r="57">
      <c r="A57" s="23" t="s">
        <v>25</v>
      </c>
      <c r="B57" s="23" t="s">
        <v>406</v>
      </c>
      <c r="C57" s="7">
        <v>2014.0</v>
      </c>
      <c r="D57" s="9" t="s">
        <v>6</v>
      </c>
      <c r="E57" s="9" t="s">
        <v>324</v>
      </c>
      <c r="F57" s="1">
        <v>50.0</v>
      </c>
    </row>
    <row r="58">
      <c r="A58" s="23" t="s">
        <v>26</v>
      </c>
      <c r="B58" s="23" t="s">
        <v>392</v>
      </c>
      <c r="C58" s="7">
        <v>2014.0</v>
      </c>
      <c r="D58" s="9" t="s">
        <v>6</v>
      </c>
      <c r="E58" s="9" t="s">
        <v>324</v>
      </c>
      <c r="F58" s="1">
        <v>45.8333</v>
      </c>
    </row>
    <row r="59">
      <c r="A59" s="23" t="s">
        <v>27</v>
      </c>
      <c r="B59" s="23" t="s">
        <v>389</v>
      </c>
      <c r="C59" s="7">
        <v>2014.0</v>
      </c>
      <c r="D59" s="9" t="s">
        <v>6</v>
      </c>
      <c r="E59" s="9" t="s">
        <v>324</v>
      </c>
      <c r="F59" s="1">
        <v>44.4444</v>
      </c>
    </row>
    <row r="60">
      <c r="A60" s="23" t="s">
        <v>28</v>
      </c>
      <c r="B60" s="23" t="s">
        <v>391</v>
      </c>
      <c r="C60" s="7">
        <v>2014.0</v>
      </c>
      <c r="D60" s="9" t="s">
        <v>6</v>
      </c>
      <c r="E60" s="9" t="s">
        <v>324</v>
      </c>
      <c r="F60" s="1">
        <v>83.33330000000001</v>
      </c>
    </row>
    <row r="61">
      <c r="A61" s="23" t="s">
        <v>29</v>
      </c>
      <c r="B61" s="23" t="s">
        <v>396</v>
      </c>
      <c r="C61" s="7">
        <v>2014.0</v>
      </c>
      <c r="D61" s="9" t="s">
        <v>6</v>
      </c>
      <c r="E61" s="9" t="s">
        <v>324</v>
      </c>
      <c r="F61" s="1">
        <v>53.5714</v>
      </c>
    </row>
    <row r="62">
      <c r="A62" s="23" t="s">
        <v>30</v>
      </c>
      <c r="B62" s="23" t="s">
        <v>376</v>
      </c>
      <c r="C62" s="7">
        <v>2014.0</v>
      </c>
      <c r="D62" s="9" t="s">
        <v>6</v>
      </c>
      <c r="E62" s="9" t="s">
        <v>324</v>
      </c>
      <c r="F62" s="1">
        <v>75.0</v>
      </c>
    </row>
    <row r="63">
      <c r="A63" s="23" t="s">
        <v>31</v>
      </c>
      <c r="B63" s="23" t="s">
        <v>407</v>
      </c>
      <c r="C63" s="7">
        <v>2014.0</v>
      </c>
      <c r="D63" s="9" t="s">
        <v>6</v>
      </c>
      <c r="E63" s="9" t="s">
        <v>324</v>
      </c>
      <c r="F63" s="1">
        <v>88.2353</v>
      </c>
    </row>
    <row r="64">
      <c r="A64" s="23" t="s">
        <v>32</v>
      </c>
      <c r="B64" s="23" t="s">
        <v>381</v>
      </c>
      <c r="C64" s="7">
        <v>2014.0</v>
      </c>
      <c r="D64" s="9" t="s">
        <v>6</v>
      </c>
      <c r="E64" s="9" t="s">
        <v>324</v>
      </c>
      <c r="F64" s="1">
        <v>45.4545</v>
      </c>
    </row>
    <row r="65">
      <c r="A65" s="23" t="s">
        <v>33</v>
      </c>
      <c r="B65" s="23" t="s">
        <v>390</v>
      </c>
      <c r="C65" s="7">
        <v>2014.0</v>
      </c>
      <c r="D65" s="9" t="s">
        <v>6</v>
      </c>
      <c r="E65" s="9" t="s">
        <v>324</v>
      </c>
      <c r="F65" s="1">
        <v>75.2381</v>
      </c>
    </row>
    <row r="66">
      <c r="A66" s="23" t="s">
        <v>34</v>
      </c>
      <c r="B66" s="23" t="s">
        <v>398</v>
      </c>
      <c r="C66" s="7">
        <v>2014.0</v>
      </c>
      <c r="D66" s="9" t="s">
        <v>6</v>
      </c>
      <c r="E66" s="9" t="s">
        <v>324</v>
      </c>
      <c r="F66" s="1">
        <v>90.9091</v>
      </c>
    </row>
    <row r="67">
      <c r="A67" s="23" t="s">
        <v>35</v>
      </c>
      <c r="B67" s="23" t="s">
        <v>399</v>
      </c>
      <c r="C67" s="7">
        <v>2014.0</v>
      </c>
      <c r="D67" s="9" t="s">
        <v>6</v>
      </c>
      <c r="E67" s="9" t="s">
        <v>324</v>
      </c>
      <c r="F67" s="1">
        <v>68.1818</v>
      </c>
    </row>
    <row r="68">
      <c r="A68" s="49" t="s">
        <v>3</v>
      </c>
      <c r="B68" s="23" t="s">
        <v>400</v>
      </c>
      <c r="C68" s="7">
        <v>2017.0</v>
      </c>
      <c r="D68" s="9" t="s">
        <v>6</v>
      </c>
      <c r="E68" s="9" t="s">
        <v>324</v>
      </c>
      <c r="F68" s="1">
        <v>49.4</v>
      </c>
    </row>
    <row r="69">
      <c r="A69" s="49" t="s">
        <v>4</v>
      </c>
      <c r="B69" s="23" t="s">
        <v>378</v>
      </c>
      <c r="C69" s="7">
        <v>2017.0</v>
      </c>
      <c r="D69" s="9" t="s">
        <v>6</v>
      </c>
      <c r="E69" s="9" t="s">
        <v>324</v>
      </c>
      <c r="F69" s="1">
        <v>36.3636</v>
      </c>
    </row>
    <row r="70">
      <c r="A70" s="23" t="s">
        <v>5</v>
      </c>
      <c r="B70" s="23" t="s">
        <v>384</v>
      </c>
      <c r="C70" s="7">
        <v>2017.0</v>
      </c>
      <c r="D70" s="9" t="s">
        <v>6</v>
      </c>
      <c r="E70" s="9" t="s">
        <v>324</v>
      </c>
      <c r="F70" s="1">
        <v>42.8571</v>
      </c>
    </row>
    <row r="71">
      <c r="A71" s="23" t="s">
        <v>6</v>
      </c>
      <c r="B71" s="23" t="s">
        <v>394</v>
      </c>
      <c r="C71" s="7">
        <v>2017.0</v>
      </c>
      <c r="D71" s="9" t="s">
        <v>6</v>
      </c>
      <c r="E71" s="9" t="s">
        <v>324</v>
      </c>
      <c r="F71" s="1">
        <v>47.619</v>
      </c>
    </row>
    <row r="72">
      <c r="A72" s="23" t="s">
        <v>7</v>
      </c>
      <c r="B72" s="23" t="s">
        <v>385</v>
      </c>
      <c r="C72" s="7">
        <v>2017.0</v>
      </c>
      <c r="D72" s="9" t="s">
        <v>6</v>
      </c>
      <c r="E72" s="9" t="s">
        <v>324</v>
      </c>
      <c r="F72" s="1">
        <v>60.0</v>
      </c>
    </row>
    <row r="73">
      <c r="A73" s="23" t="s">
        <v>8</v>
      </c>
      <c r="B73" s="23" t="s">
        <v>405</v>
      </c>
      <c r="C73" s="7">
        <v>2017.0</v>
      </c>
      <c r="D73" s="9" t="s">
        <v>6</v>
      </c>
      <c r="E73" s="9" t="s">
        <v>324</v>
      </c>
      <c r="F73" s="1">
        <v>50.0</v>
      </c>
    </row>
    <row r="74">
      <c r="A74" s="23" t="s">
        <v>9</v>
      </c>
      <c r="B74" s="23" t="s">
        <v>397</v>
      </c>
      <c r="C74" s="7">
        <v>2017.0</v>
      </c>
      <c r="D74" s="9" t="s">
        <v>6</v>
      </c>
      <c r="E74" s="9" t="s">
        <v>324</v>
      </c>
      <c r="F74" s="1">
        <v>33.333299999999994</v>
      </c>
    </row>
    <row r="75">
      <c r="A75" s="23" t="s">
        <v>10</v>
      </c>
      <c r="B75" s="23" t="s">
        <v>388</v>
      </c>
      <c r="C75" s="7">
        <v>2017.0</v>
      </c>
      <c r="D75" s="9" t="s">
        <v>6</v>
      </c>
      <c r="E75" s="9" t="s">
        <v>324</v>
      </c>
      <c r="F75" s="1">
        <v>61.7021</v>
      </c>
    </row>
    <row r="76">
      <c r="A76" s="23" t="s">
        <v>11</v>
      </c>
      <c r="B76" s="23" t="s">
        <v>402</v>
      </c>
      <c r="C76" s="7">
        <v>2017.0</v>
      </c>
      <c r="D76" s="9" t="s">
        <v>6</v>
      </c>
      <c r="E76" s="9" t="s">
        <v>324</v>
      </c>
      <c r="F76" s="1">
        <v>51.1111</v>
      </c>
    </row>
    <row r="77">
      <c r="A77" s="23" t="s">
        <v>12</v>
      </c>
      <c r="B77" s="23" t="s">
        <v>401</v>
      </c>
      <c r="C77" s="7">
        <v>2017.0</v>
      </c>
      <c r="D77" s="9" t="s">
        <v>6</v>
      </c>
      <c r="E77" s="9" t="s">
        <v>324</v>
      </c>
      <c r="F77" s="1">
        <v>37.3239</v>
      </c>
    </row>
    <row r="78">
      <c r="A78" s="23" t="s">
        <v>13</v>
      </c>
      <c r="B78" s="23" t="s">
        <v>403</v>
      </c>
      <c r="C78" s="7">
        <v>2017.0</v>
      </c>
      <c r="D78" s="9" t="s">
        <v>6</v>
      </c>
      <c r="E78" s="9" t="s">
        <v>324</v>
      </c>
      <c r="F78" s="1">
        <v>58.3333</v>
      </c>
    </row>
    <row r="79">
      <c r="A79" s="23" t="s">
        <v>14</v>
      </c>
      <c r="B79" s="23" t="s">
        <v>395</v>
      </c>
      <c r="C79" s="7">
        <v>2017.0</v>
      </c>
      <c r="D79" s="9" t="s">
        <v>6</v>
      </c>
      <c r="E79" s="9" t="s">
        <v>324</v>
      </c>
      <c r="F79" s="1">
        <v>52.8571</v>
      </c>
    </row>
    <row r="80">
      <c r="A80" s="23" t="s">
        <v>15</v>
      </c>
      <c r="B80" s="23" t="s">
        <v>377</v>
      </c>
      <c r="C80" s="7">
        <v>2017.0</v>
      </c>
      <c r="D80" s="9" t="s">
        <v>6</v>
      </c>
      <c r="E80" s="9" t="s">
        <v>324</v>
      </c>
      <c r="F80" s="1">
        <v>51.0638</v>
      </c>
    </row>
    <row r="81">
      <c r="A81" s="23" t="s">
        <v>16</v>
      </c>
      <c r="B81" s="23" t="s">
        <v>382</v>
      </c>
      <c r="C81" s="7">
        <v>2017.0</v>
      </c>
      <c r="D81" s="9" t="s">
        <v>6</v>
      </c>
      <c r="E81" s="9" t="s">
        <v>324</v>
      </c>
      <c r="F81" s="1">
        <v>60.8696</v>
      </c>
    </row>
    <row r="82">
      <c r="A82" s="23" t="s">
        <v>17</v>
      </c>
      <c r="B82" s="23" t="s">
        <v>404</v>
      </c>
      <c r="C82" s="7">
        <v>2017.0</v>
      </c>
      <c r="D82" s="9" t="s">
        <v>6</v>
      </c>
      <c r="E82" s="9" t="s">
        <v>324</v>
      </c>
      <c r="F82" s="1">
        <v>56.9892</v>
      </c>
    </row>
    <row r="83">
      <c r="A83" s="23" t="s">
        <v>18</v>
      </c>
      <c r="B83" s="23" t="s">
        <v>383</v>
      </c>
      <c r="C83" s="7">
        <v>2017.0</v>
      </c>
      <c r="D83" s="9" t="s">
        <v>6</v>
      </c>
      <c r="E83" s="9" t="s">
        <v>324</v>
      </c>
      <c r="F83" s="1">
        <v>43.9394</v>
      </c>
    </row>
    <row r="84">
      <c r="A84" s="23" t="s">
        <v>19</v>
      </c>
      <c r="B84" s="23" t="s">
        <v>380</v>
      </c>
      <c r="C84" s="7">
        <v>2017.0</v>
      </c>
      <c r="D84" s="9" t="s">
        <v>6</v>
      </c>
      <c r="E84" s="9" t="s">
        <v>324</v>
      </c>
      <c r="F84" s="1">
        <v>59.7015</v>
      </c>
    </row>
    <row r="85">
      <c r="A85" s="23" t="s">
        <v>20</v>
      </c>
      <c r="B85" s="23" t="s">
        <v>387</v>
      </c>
      <c r="C85" s="7">
        <v>2017.0</v>
      </c>
      <c r="D85" s="9" t="s">
        <v>6</v>
      </c>
      <c r="E85" s="9" t="s">
        <v>324</v>
      </c>
      <c r="F85" s="1">
        <v>55.8824</v>
      </c>
    </row>
    <row r="86">
      <c r="A86" s="23" t="s">
        <v>21</v>
      </c>
      <c r="B86" s="23" t="s">
        <v>393</v>
      </c>
      <c r="C86" s="7">
        <v>2017.0</v>
      </c>
      <c r="D86" s="9" t="s">
        <v>6</v>
      </c>
      <c r="E86" s="9" t="s">
        <v>324</v>
      </c>
      <c r="F86" s="1">
        <v>33.333299999999994</v>
      </c>
    </row>
    <row r="87">
      <c r="A87" s="23" t="s">
        <v>22</v>
      </c>
      <c r="B87" s="23" t="s">
        <v>408</v>
      </c>
      <c r="C87" s="7">
        <v>2017.0</v>
      </c>
      <c r="D87" s="9" t="s">
        <v>6</v>
      </c>
      <c r="E87" s="9" t="s">
        <v>324</v>
      </c>
      <c r="F87" s="1">
        <v>45.8333</v>
      </c>
    </row>
    <row r="88">
      <c r="A88" s="23" t="s">
        <v>23</v>
      </c>
      <c r="B88" s="23" t="s">
        <v>379</v>
      </c>
      <c r="C88" s="7">
        <v>2017.0</v>
      </c>
      <c r="D88" s="9" t="s">
        <v>6</v>
      </c>
      <c r="E88" s="9" t="s">
        <v>324</v>
      </c>
      <c r="F88" s="1">
        <v>58.6957</v>
      </c>
    </row>
    <row r="89">
      <c r="A89" s="23" t="s">
        <v>24</v>
      </c>
      <c r="B89" s="23" t="s">
        <v>386</v>
      </c>
      <c r="C89" s="7">
        <v>2017.0</v>
      </c>
      <c r="D89" s="9" t="s">
        <v>6</v>
      </c>
      <c r="E89" s="9" t="s">
        <v>324</v>
      </c>
      <c r="F89" s="1">
        <v>52.1127</v>
      </c>
    </row>
    <row r="90">
      <c r="A90" s="23" t="s">
        <v>25</v>
      </c>
      <c r="B90" s="23" t="s">
        <v>406</v>
      </c>
      <c r="C90" s="7">
        <v>2017.0</v>
      </c>
      <c r="D90" s="9" t="s">
        <v>6</v>
      </c>
      <c r="E90" s="9" t="s">
        <v>324</v>
      </c>
      <c r="F90" s="1">
        <v>41.6667</v>
      </c>
    </row>
    <row r="91">
      <c r="A91" s="23" t="s">
        <v>26</v>
      </c>
      <c r="B91" s="23" t="s">
        <v>392</v>
      </c>
      <c r="C91" s="7">
        <v>2017.0</v>
      </c>
      <c r="D91" s="9" t="s">
        <v>6</v>
      </c>
      <c r="E91" s="9" t="s">
        <v>324</v>
      </c>
      <c r="F91" s="1">
        <v>41.6667</v>
      </c>
    </row>
    <row r="92">
      <c r="A92" s="23" t="s">
        <v>27</v>
      </c>
      <c r="B92" s="23" t="s">
        <v>389</v>
      </c>
      <c r="C92" s="7">
        <v>2017.0</v>
      </c>
      <c r="D92" s="9" t="s">
        <v>6</v>
      </c>
      <c r="E92" s="9" t="s">
        <v>324</v>
      </c>
      <c r="F92" s="1">
        <v>50.0</v>
      </c>
    </row>
    <row r="93">
      <c r="A93" s="23" t="s">
        <v>28</v>
      </c>
      <c r="B93" s="23" t="s">
        <v>391</v>
      </c>
      <c r="C93" s="7">
        <v>2017.0</v>
      </c>
      <c r="D93" s="9" t="s">
        <v>6</v>
      </c>
      <c r="E93" s="9" t="s">
        <v>324</v>
      </c>
      <c r="F93" s="1">
        <v>32.352900000000005</v>
      </c>
    </row>
    <row r="94">
      <c r="A94" s="23" t="s">
        <v>29</v>
      </c>
      <c r="B94" s="23" t="s">
        <v>396</v>
      </c>
      <c r="C94" s="7">
        <v>2017.0</v>
      </c>
      <c r="D94" s="9" t="s">
        <v>6</v>
      </c>
      <c r="E94" s="9" t="s">
        <v>324</v>
      </c>
      <c r="F94" s="1">
        <v>38.2353</v>
      </c>
    </row>
    <row r="95">
      <c r="A95" s="23" t="s">
        <v>30</v>
      </c>
      <c r="B95" s="23" t="s">
        <v>376</v>
      </c>
      <c r="C95" s="7">
        <v>2017.0</v>
      </c>
      <c r="D95" s="9" t="s">
        <v>6</v>
      </c>
      <c r="E95" s="9" t="s">
        <v>324</v>
      </c>
      <c r="F95" s="1">
        <v>70.5882</v>
      </c>
    </row>
    <row r="96">
      <c r="A96" s="23" t="s">
        <v>31</v>
      </c>
      <c r="B96" s="23" t="s">
        <v>407</v>
      </c>
      <c r="C96" s="7">
        <v>2017.0</v>
      </c>
      <c r="D96" s="9" t="s">
        <v>6</v>
      </c>
      <c r="E96" s="9" t="s">
        <v>324</v>
      </c>
      <c r="F96" s="1">
        <v>55.5556</v>
      </c>
    </row>
    <row r="97">
      <c r="A97" s="23" t="s">
        <v>32</v>
      </c>
      <c r="B97" s="23" t="s">
        <v>381</v>
      </c>
      <c r="C97" s="7">
        <v>2017.0</v>
      </c>
      <c r="D97" s="9" t="s">
        <v>6</v>
      </c>
      <c r="E97" s="9" t="s">
        <v>324</v>
      </c>
      <c r="F97" s="1">
        <v>45.4545</v>
      </c>
    </row>
    <row r="98">
      <c r="A98" s="23" t="s">
        <v>33</v>
      </c>
      <c r="B98" s="23" t="s">
        <v>390</v>
      </c>
      <c r="C98" s="7">
        <v>2017.0</v>
      </c>
      <c r="D98" s="9" t="s">
        <v>6</v>
      </c>
      <c r="E98" s="9" t="s">
        <v>324</v>
      </c>
      <c r="F98" s="1">
        <v>52.4752</v>
      </c>
    </row>
    <row r="99">
      <c r="A99" s="23" t="s">
        <v>34</v>
      </c>
      <c r="B99" s="23" t="s">
        <v>398</v>
      </c>
      <c r="C99" s="7">
        <v>2017.0</v>
      </c>
      <c r="D99" s="9" t="s">
        <v>6</v>
      </c>
      <c r="E99" s="9" t="s">
        <v>324</v>
      </c>
      <c r="F99" s="1">
        <v>72.7273</v>
      </c>
    </row>
    <row r="100">
      <c r="A100" s="23" t="s">
        <v>35</v>
      </c>
      <c r="B100" s="23" t="s">
        <v>399</v>
      </c>
      <c r="C100" s="7">
        <v>2017.0</v>
      </c>
      <c r="D100" s="9" t="s">
        <v>6</v>
      </c>
      <c r="E100" s="9" t="s">
        <v>324</v>
      </c>
      <c r="F100" s="1">
        <v>37.5</v>
      </c>
    </row>
    <row r="101">
      <c r="A101" s="49" t="s">
        <v>3</v>
      </c>
      <c r="B101" s="23" t="s">
        <v>400</v>
      </c>
      <c r="C101" s="7">
        <v>2019.0</v>
      </c>
      <c r="D101" s="9" t="s">
        <v>6</v>
      </c>
      <c r="E101" s="9" t="s">
        <v>324</v>
      </c>
      <c r="F101" s="1">
        <v>42.7</v>
      </c>
    </row>
    <row r="102">
      <c r="A102" s="49" t="s">
        <v>4</v>
      </c>
      <c r="B102" s="23" t="s">
        <v>378</v>
      </c>
      <c r="C102" s="7">
        <v>2019.0</v>
      </c>
      <c r="D102" s="9" t="s">
        <v>6</v>
      </c>
      <c r="E102" s="9" t="s">
        <v>324</v>
      </c>
      <c r="F102" s="1">
        <v>58.3333</v>
      </c>
    </row>
    <row r="103">
      <c r="A103" s="23" t="s">
        <v>5</v>
      </c>
      <c r="B103" s="23" t="s">
        <v>384</v>
      </c>
      <c r="C103" s="7">
        <v>2019.0</v>
      </c>
      <c r="D103" s="9" t="s">
        <v>6</v>
      </c>
      <c r="E103" s="9" t="s">
        <v>324</v>
      </c>
      <c r="F103" s="1">
        <v>41.6667</v>
      </c>
    </row>
    <row r="104">
      <c r="A104" s="23" t="s">
        <v>6</v>
      </c>
      <c r="B104" s="23" t="s">
        <v>394</v>
      </c>
      <c r="C104" s="7">
        <v>2019.0</v>
      </c>
      <c r="D104" s="9" t="s">
        <v>6</v>
      </c>
      <c r="E104" s="9" t="s">
        <v>324</v>
      </c>
      <c r="F104" s="1">
        <v>30.434799999999996</v>
      </c>
    </row>
    <row r="105">
      <c r="A105" s="23" t="s">
        <v>7</v>
      </c>
      <c r="B105" s="23" t="s">
        <v>385</v>
      </c>
      <c r="C105" s="7">
        <v>2019.0</v>
      </c>
      <c r="D105" s="9" t="s">
        <v>6</v>
      </c>
      <c r="E105" s="9" t="s">
        <v>324</v>
      </c>
      <c r="F105" s="1">
        <v>60.0</v>
      </c>
    </row>
    <row r="106">
      <c r="A106" s="23" t="s">
        <v>8</v>
      </c>
      <c r="B106" s="23" t="s">
        <v>405</v>
      </c>
      <c r="C106" s="7">
        <v>2019.0</v>
      </c>
      <c r="D106" s="9" t="s">
        <v>6</v>
      </c>
      <c r="E106" s="9" t="s">
        <v>324</v>
      </c>
      <c r="F106" s="1">
        <v>40.0</v>
      </c>
    </row>
    <row r="107">
      <c r="A107" s="23" t="s">
        <v>9</v>
      </c>
      <c r="B107" s="23" t="s">
        <v>397</v>
      </c>
      <c r="C107" s="7">
        <v>2019.0</v>
      </c>
      <c r="D107" s="9" t="s">
        <v>6</v>
      </c>
      <c r="E107" s="9" t="s">
        <v>324</v>
      </c>
      <c r="F107" s="1">
        <v>36.3636</v>
      </c>
    </row>
    <row r="108">
      <c r="A108" s="23" t="s">
        <v>10</v>
      </c>
      <c r="B108" s="23" t="s">
        <v>388</v>
      </c>
      <c r="C108" s="7">
        <v>2019.0</v>
      </c>
      <c r="D108" s="9" t="s">
        <v>6</v>
      </c>
      <c r="E108" s="9" t="s">
        <v>324</v>
      </c>
      <c r="F108" s="1">
        <v>47.7273</v>
      </c>
    </row>
    <row r="109">
      <c r="A109" s="23" t="s">
        <v>11</v>
      </c>
      <c r="B109" s="23" t="s">
        <v>402</v>
      </c>
      <c r="C109" s="7">
        <v>2019.0</v>
      </c>
      <c r="D109" s="9" t="s">
        <v>6</v>
      </c>
      <c r="E109" s="9" t="s">
        <v>324</v>
      </c>
      <c r="F109" s="1">
        <v>30.434799999999996</v>
      </c>
    </row>
    <row r="110">
      <c r="A110" s="23" t="s">
        <v>12</v>
      </c>
      <c r="B110" s="23" t="s">
        <v>401</v>
      </c>
      <c r="C110" s="7">
        <v>2019.0</v>
      </c>
      <c r="D110" s="9" t="s">
        <v>6</v>
      </c>
      <c r="E110" s="9" t="s">
        <v>324</v>
      </c>
      <c r="F110" s="1">
        <v>33.333299999999994</v>
      </c>
    </row>
    <row r="111">
      <c r="A111" s="23" t="s">
        <v>13</v>
      </c>
      <c r="B111" s="23" t="s">
        <v>403</v>
      </c>
      <c r="C111" s="7">
        <v>2019.0</v>
      </c>
      <c r="D111" s="9" t="s">
        <v>6</v>
      </c>
      <c r="E111" s="9" t="s">
        <v>324</v>
      </c>
      <c r="F111" s="1">
        <v>45.8333</v>
      </c>
    </row>
    <row r="112">
      <c r="A112" s="23" t="s">
        <v>14</v>
      </c>
      <c r="B112" s="23" t="s">
        <v>395</v>
      </c>
      <c r="C112" s="7">
        <v>2019.0</v>
      </c>
      <c r="D112" s="9" t="s">
        <v>6</v>
      </c>
      <c r="E112" s="9" t="s">
        <v>324</v>
      </c>
      <c r="F112" s="1">
        <v>47.9452</v>
      </c>
    </row>
    <row r="113">
      <c r="A113" s="23" t="s">
        <v>15</v>
      </c>
      <c r="B113" s="23" t="s">
        <v>377</v>
      </c>
      <c r="C113" s="7">
        <v>2019.0</v>
      </c>
      <c r="D113" s="9" t="s">
        <v>6</v>
      </c>
      <c r="E113" s="9" t="s">
        <v>324</v>
      </c>
      <c r="F113" s="1">
        <v>34.7826</v>
      </c>
    </row>
    <row r="114">
      <c r="A114" s="23" t="s">
        <v>16</v>
      </c>
      <c r="B114" s="23" t="s">
        <v>382</v>
      </c>
      <c r="C114" s="7">
        <v>2019.0</v>
      </c>
      <c r="D114" s="9" t="s">
        <v>6</v>
      </c>
      <c r="E114" s="9" t="s">
        <v>324</v>
      </c>
      <c r="F114" s="1">
        <v>52.9412</v>
      </c>
    </row>
    <row r="115">
      <c r="A115" s="23" t="s">
        <v>17</v>
      </c>
      <c r="B115" s="23" t="s">
        <v>404</v>
      </c>
      <c r="C115" s="7">
        <v>2019.0</v>
      </c>
      <c r="D115" s="9" t="s">
        <v>6</v>
      </c>
      <c r="E115" s="9" t="s">
        <v>324</v>
      </c>
      <c r="F115" s="1">
        <v>40.2174</v>
      </c>
    </row>
    <row r="116">
      <c r="A116" s="23" t="s">
        <v>18</v>
      </c>
      <c r="B116" s="23" t="s">
        <v>383</v>
      </c>
      <c r="C116" s="7">
        <v>2019.0</v>
      </c>
      <c r="D116" s="9" t="s">
        <v>6</v>
      </c>
      <c r="E116" s="9" t="s">
        <v>324</v>
      </c>
      <c r="F116" s="1">
        <v>43.7811</v>
      </c>
    </row>
    <row r="117">
      <c r="A117" s="23" t="s">
        <v>19</v>
      </c>
      <c r="B117" s="23" t="s">
        <v>380</v>
      </c>
      <c r="C117" s="7">
        <v>2019.0</v>
      </c>
      <c r="D117" s="9" t="s">
        <v>6</v>
      </c>
      <c r="E117" s="9" t="s">
        <v>324</v>
      </c>
      <c r="F117" s="1">
        <v>46.9697</v>
      </c>
    </row>
    <row r="118">
      <c r="A118" s="23" t="s">
        <v>20</v>
      </c>
      <c r="B118" s="23" t="s">
        <v>387</v>
      </c>
      <c r="C118" s="7">
        <v>2019.0</v>
      </c>
      <c r="D118" s="9" t="s">
        <v>6</v>
      </c>
      <c r="E118" s="9" t="s">
        <v>324</v>
      </c>
      <c r="F118" s="1">
        <v>38.8889</v>
      </c>
    </row>
    <row r="119">
      <c r="A119" s="23" t="s">
        <v>21</v>
      </c>
      <c r="B119" s="23" t="s">
        <v>393</v>
      </c>
      <c r="C119" s="7">
        <v>2019.0</v>
      </c>
      <c r="D119" s="9" t="s">
        <v>6</v>
      </c>
      <c r="E119" s="9" t="s">
        <v>324</v>
      </c>
      <c r="F119" s="1">
        <v>28.0</v>
      </c>
    </row>
    <row r="120">
      <c r="A120" s="23" t="s">
        <v>22</v>
      </c>
      <c r="B120" s="23" t="s">
        <v>408</v>
      </c>
      <c r="C120" s="7">
        <v>2019.0</v>
      </c>
      <c r="D120" s="9" t="s">
        <v>6</v>
      </c>
      <c r="E120" s="9" t="s">
        <v>324</v>
      </c>
      <c r="F120" s="1">
        <v>34.04259999999999</v>
      </c>
    </row>
    <row r="121">
      <c r="A121" s="23" t="s">
        <v>23</v>
      </c>
      <c r="B121" s="23" t="s">
        <v>379</v>
      </c>
      <c r="C121" s="7">
        <v>2019.0</v>
      </c>
      <c r="D121" s="9" t="s">
        <v>6</v>
      </c>
      <c r="E121" s="9" t="s">
        <v>324</v>
      </c>
      <c r="F121" s="1">
        <v>53.1915</v>
      </c>
    </row>
    <row r="122">
      <c r="A122" s="23" t="s">
        <v>24</v>
      </c>
      <c r="B122" s="23" t="s">
        <v>386</v>
      </c>
      <c r="C122" s="7">
        <v>2019.0</v>
      </c>
      <c r="D122" s="9" t="s">
        <v>6</v>
      </c>
      <c r="E122" s="9" t="s">
        <v>324</v>
      </c>
      <c r="F122" s="1">
        <v>47.2222</v>
      </c>
    </row>
    <row r="123">
      <c r="A123" s="23" t="s">
        <v>25</v>
      </c>
      <c r="B123" s="23" t="s">
        <v>406</v>
      </c>
      <c r="C123" s="7">
        <v>2019.0</v>
      </c>
      <c r="D123" s="9" t="s">
        <v>6</v>
      </c>
      <c r="E123" s="9" t="s">
        <v>324</v>
      </c>
      <c r="F123" s="1">
        <v>34.7826</v>
      </c>
    </row>
    <row r="124">
      <c r="A124" s="23" t="s">
        <v>26</v>
      </c>
      <c r="B124" s="23" t="s">
        <v>392</v>
      </c>
      <c r="C124" s="7">
        <v>2019.0</v>
      </c>
      <c r="D124" s="9" t="s">
        <v>6</v>
      </c>
      <c r="E124" s="9" t="s">
        <v>324</v>
      </c>
      <c r="F124" s="1">
        <v>58.3333</v>
      </c>
    </row>
    <row r="125">
      <c r="A125" s="23" t="s">
        <v>27</v>
      </c>
      <c r="B125" s="23" t="s">
        <v>389</v>
      </c>
      <c r="C125" s="7">
        <v>2019.0</v>
      </c>
      <c r="D125" s="9" t="s">
        <v>6</v>
      </c>
      <c r="E125" s="9" t="s">
        <v>324</v>
      </c>
      <c r="F125" s="1">
        <v>46.9388</v>
      </c>
    </row>
    <row r="126">
      <c r="A126" s="23" t="s">
        <v>28</v>
      </c>
      <c r="B126" s="23" t="s">
        <v>391</v>
      </c>
      <c r="C126" s="7">
        <v>2019.0</v>
      </c>
      <c r="D126" s="9" t="s">
        <v>6</v>
      </c>
      <c r="E126" s="9" t="s">
        <v>324</v>
      </c>
      <c r="F126" s="1">
        <v>25.0</v>
      </c>
    </row>
    <row r="127">
      <c r="A127" s="23" t="s">
        <v>29</v>
      </c>
      <c r="B127" s="23" t="s">
        <v>396</v>
      </c>
      <c r="C127" s="7">
        <v>2019.0</v>
      </c>
      <c r="D127" s="9" t="s">
        <v>6</v>
      </c>
      <c r="E127" s="9" t="s">
        <v>324</v>
      </c>
      <c r="F127" s="1">
        <v>39.4737</v>
      </c>
    </row>
    <row r="128">
      <c r="A128" s="23" t="s">
        <v>30</v>
      </c>
      <c r="B128" s="23" t="s">
        <v>376</v>
      </c>
      <c r="C128" s="7">
        <v>2019.0</v>
      </c>
      <c r="D128" s="9" t="s">
        <v>6</v>
      </c>
      <c r="E128" s="9" t="s">
        <v>324</v>
      </c>
      <c r="F128" s="1">
        <v>55.8824</v>
      </c>
    </row>
    <row r="129">
      <c r="A129" s="23" t="s">
        <v>31</v>
      </c>
      <c r="B129" s="23" t="s">
        <v>407</v>
      </c>
      <c r="C129" s="7">
        <v>2019.0</v>
      </c>
      <c r="D129" s="9" t="s">
        <v>6</v>
      </c>
      <c r="E129" s="9" t="s">
        <v>324</v>
      </c>
      <c r="F129" s="1">
        <v>34.285700000000006</v>
      </c>
    </row>
    <row r="130">
      <c r="A130" s="23" t="s">
        <v>32</v>
      </c>
      <c r="B130" s="23" t="s">
        <v>381</v>
      </c>
      <c r="C130" s="7">
        <v>2019.0</v>
      </c>
      <c r="D130" s="9" t="s">
        <v>6</v>
      </c>
      <c r="E130" s="9" t="s">
        <v>324</v>
      </c>
      <c r="F130" s="1">
        <v>50.0</v>
      </c>
    </row>
    <row r="131">
      <c r="A131" s="23" t="s">
        <v>33</v>
      </c>
      <c r="B131" s="23" t="s">
        <v>390</v>
      </c>
      <c r="C131" s="7">
        <v>2019.0</v>
      </c>
      <c r="D131" s="9" t="s">
        <v>6</v>
      </c>
      <c r="E131" s="9" t="s">
        <v>324</v>
      </c>
      <c r="F131" s="1">
        <v>49.0566</v>
      </c>
    </row>
    <row r="132">
      <c r="A132" s="23" t="s">
        <v>34</v>
      </c>
      <c r="B132" s="23" t="s">
        <v>398</v>
      </c>
      <c r="C132" s="7">
        <v>2019.0</v>
      </c>
      <c r="D132" s="9" t="s">
        <v>6</v>
      </c>
      <c r="E132" s="9" t="s">
        <v>324</v>
      </c>
      <c r="F132" s="1">
        <v>63.6364</v>
      </c>
    </row>
    <row r="133">
      <c r="A133" s="23" t="s">
        <v>35</v>
      </c>
      <c r="B133" s="23" t="s">
        <v>399</v>
      </c>
      <c r="C133" s="7">
        <v>2019.0</v>
      </c>
      <c r="D133" s="9" t="s">
        <v>6</v>
      </c>
      <c r="E133" s="9" t="s">
        <v>324</v>
      </c>
      <c r="F133" s="1">
        <v>34.7826</v>
      </c>
    </row>
  </sheetData>
  <autoFilter ref="$A$1:$F$133"/>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144" t="s">
        <v>375</v>
      </c>
    </row>
    <row r="2">
      <c r="A2" s="49" t="s">
        <v>3</v>
      </c>
      <c r="B2" s="23" t="s">
        <v>400</v>
      </c>
      <c r="C2" s="7">
        <v>2010.0</v>
      </c>
      <c r="D2" s="9" t="s">
        <v>6</v>
      </c>
      <c r="E2" s="9" t="s">
        <v>335</v>
      </c>
      <c r="F2" s="165">
        <v>17.96794</v>
      </c>
    </row>
    <row r="3">
      <c r="A3" s="49" t="s">
        <v>4</v>
      </c>
      <c r="B3" s="23" t="s">
        <v>378</v>
      </c>
      <c r="C3" s="7">
        <v>2010.0</v>
      </c>
      <c r="D3" s="9" t="s">
        <v>6</v>
      </c>
      <c r="E3" s="9" t="s">
        <v>335</v>
      </c>
      <c r="F3" s="75">
        <v>7.773592</v>
      </c>
    </row>
    <row r="4">
      <c r="A4" s="23" t="s">
        <v>5</v>
      </c>
      <c r="B4" s="23" t="s">
        <v>384</v>
      </c>
      <c r="C4" s="7">
        <v>2010.0</v>
      </c>
      <c r="D4" s="9" t="s">
        <v>6</v>
      </c>
      <c r="E4" s="9" t="s">
        <v>335</v>
      </c>
      <c r="F4" s="75">
        <v>13.94936</v>
      </c>
    </row>
    <row r="5">
      <c r="A5" s="23" t="s">
        <v>6</v>
      </c>
      <c r="B5" s="23" t="s">
        <v>394</v>
      </c>
      <c r="C5" s="7">
        <v>2010.0</v>
      </c>
      <c r="D5" s="9" t="s">
        <v>6</v>
      </c>
      <c r="E5" s="9" t="s">
        <v>335</v>
      </c>
      <c r="F5" s="75">
        <v>8.664188</v>
      </c>
    </row>
    <row r="6">
      <c r="A6" s="23" t="s">
        <v>7</v>
      </c>
      <c r="B6" s="23" t="s">
        <v>385</v>
      </c>
      <c r="C6" s="7">
        <v>2010.0</v>
      </c>
      <c r="D6" s="9" t="s">
        <v>6</v>
      </c>
      <c r="E6" s="9" t="s">
        <v>335</v>
      </c>
      <c r="F6" s="75">
        <v>17.67368</v>
      </c>
    </row>
    <row r="7">
      <c r="A7" s="23" t="s">
        <v>8</v>
      </c>
      <c r="B7" s="23" t="s">
        <v>405</v>
      </c>
      <c r="C7" s="7">
        <v>2010.0</v>
      </c>
      <c r="D7" s="9" t="s">
        <v>6</v>
      </c>
      <c r="E7" s="9" t="s">
        <v>335</v>
      </c>
      <c r="F7" s="75">
        <v>4.792973</v>
      </c>
    </row>
    <row r="8">
      <c r="A8" s="23" t="s">
        <v>9</v>
      </c>
      <c r="B8" s="23" t="s">
        <v>397</v>
      </c>
      <c r="C8" s="7">
        <v>2010.0</v>
      </c>
      <c r="D8" s="9" t="s">
        <v>6</v>
      </c>
      <c r="E8" s="9" t="s">
        <v>335</v>
      </c>
      <c r="F8" s="75">
        <v>16.22491</v>
      </c>
    </row>
    <row r="9">
      <c r="A9" s="23" t="s">
        <v>10</v>
      </c>
      <c r="B9" s="23" t="s">
        <v>388</v>
      </c>
      <c r="C9" s="7">
        <v>2010.0</v>
      </c>
      <c r="D9" s="9" t="s">
        <v>6</v>
      </c>
      <c r="E9" s="9" t="s">
        <v>335</v>
      </c>
      <c r="F9" s="75">
        <v>30.75869</v>
      </c>
    </row>
    <row r="10">
      <c r="A10" s="23" t="s">
        <v>11</v>
      </c>
      <c r="B10" s="23" t="s">
        <v>402</v>
      </c>
      <c r="C10" s="7">
        <v>2010.0</v>
      </c>
      <c r="D10" s="9" t="s">
        <v>6</v>
      </c>
      <c r="E10" s="9" t="s">
        <v>335</v>
      </c>
      <c r="F10" s="75">
        <v>15.42684</v>
      </c>
    </row>
    <row r="11">
      <c r="A11" s="23" t="s">
        <v>12</v>
      </c>
      <c r="B11" s="23" t="s">
        <v>401</v>
      </c>
      <c r="C11" s="7">
        <v>2010.0</v>
      </c>
      <c r="D11" s="9" t="s">
        <v>6</v>
      </c>
      <c r="E11" s="9" t="s">
        <v>335</v>
      </c>
      <c r="F11" s="75">
        <v>6.274178</v>
      </c>
    </row>
    <row r="12">
      <c r="A12" s="23" t="s">
        <v>13</v>
      </c>
      <c r="B12" s="23" t="s">
        <v>403</v>
      </c>
      <c r="C12" s="7">
        <v>2010.0</v>
      </c>
      <c r="D12" s="9" t="s">
        <v>6</v>
      </c>
      <c r="E12" s="9" t="s">
        <v>335</v>
      </c>
      <c r="F12" s="75">
        <v>9.312169</v>
      </c>
    </row>
    <row r="13">
      <c r="A13" s="23" t="s">
        <v>14</v>
      </c>
      <c r="B13" s="23" t="s">
        <v>395</v>
      </c>
      <c r="C13" s="7">
        <v>2010.0</v>
      </c>
      <c r="D13" s="9" t="s">
        <v>6</v>
      </c>
      <c r="E13" s="9" t="s">
        <v>335</v>
      </c>
      <c r="F13" s="75">
        <v>12.83463</v>
      </c>
    </row>
    <row r="14">
      <c r="A14" s="23" t="s">
        <v>15</v>
      </c>
      <c r="B14" s="23" t="s">
        <v>377</v>
      </c>
      <c r="C14" s="7">
        <v>2010.0</v>
      </c>
      <c r="D14" s="9" t="s">
        <v>6</v>
      </c>
      <c r="E14" s="9" t="s">
        <v>335</v>
      </c>
      <c r="F14" s="75">
        <v>35.9803</v>
      </c>
    </row>
    <row r="15">
      <c r="A15" s="23" t="s">
        <v>16</v>
      </c>
      <c r="B15" s="23" t="s">
        <v>382</v>
      </c>
      <c r="C15" s="7">
        <v>2010.0</v>
      </c>
      <c r="D15" s="9" t="s">
        <v>6</v>
      </c>
      <c r="E15" s="9" t="s">
        <v>335</v>
      </c>
      <c r="F15" s="75">
        <v>25.42892</v>
      </c>
    </row>
    <row r="16">
      <c r="A16" s="23" t="s">
        <v>17</v>
      </c>
      <c r="B16" s="23" t="s">
        <v>404</v>
      </c>
      <c r="C16" s="7">
        <v>2010.0</v>
      </c>
      <c r="D16" s="9" t="s">
        <v>6</v>
      </c>
      <c r="E16" s="9" t="s">
        <v>335</v>
      </c>
      <c r="F16" s="75">
        <v>9.946008</v>
      </c>
    </row>
    <row r="17">
      <c r="A17" s="23" t="s">
        <v>18</v>
      </c>
      <c r="B17" s="23" t="s">
        <v>383</v>
      </c>
      <c r="C17" s="7">
        <v>2010.0</v>
      </c>
      <c r="D17" s="9" t="s">
        <v>6</v>
      </c>
      <c r="E17" s="9" t="s">
        <v>335</v>
      </c>
      <c r="F17" s="75">
        <v>14.16053</v>
      </c>
    </row>
    <row r="18">
      <c r="A18" s="23" t="s">
        <v>19</v>
      </c>
      <c r="B18" s="23" t="s">
        <v>380</v>
      </c>
      <c r="C18" s="7">
        <v>2010.0</v>
      </c>
      <c r="D18" s="9" t="s">
        <v>6</v>
      </c>
      <c r="E18" s="9" t="s">
        <v>335</v>
      </c>
      <c r="F18" s="75">
        <v>19.29697</v>
      </c>
    </row>
    <row r="19">
      <c r="A19" s="23" t="s">
        <v>20</v>
      </c>
      <c r="B19" s="23" t="s">
        <v>387</v>
      </c>
      <c r="C19" s="7">
        <v>2010.0</v>
      </c>
      <c r="D19" s="9" t="s">
        <v>6</v>
      </c>
      <c r="E19" s="9" t="s">
        <v>335</v>
      </c>
      <c r="F19" s="75">
        <v>12.41936</v>
      </c>
    </row>
    <row r="20">
      <c r="A20" s="23" t="s">
        <v>21</v>
      </c>
      <c r="B20" s="23" t="s">
        <v>393</v>
      </c>
      <c r="C20" s="7">
        <v>2010.0</v>
      </c>
      <c r="D20" s="9" t="s">
        <v>6</v>
      </c>
      <c r="E20" s="9" t="s">
        <v>335</v>
      </c>
      <c r="F20" s="75">
        <v>20.52452</v>
      </c>
    </row>
    <row r="21">
      <c r="A21" s="23" t="s">
        <v>22</v>
      </c>
      <c r="B21" s="23" t="s">
        <v>408</v>
      </c>
      <c r="C21" s="7">
        <v>2010.0</v>
      </c>
      <c r="D21" s="9" t="s">
        <v>6</v>
      </c>
      <c r="E21" s="9" t="s">
        <v>335</v>
      </c>
      <c r="F21" s="75">
        <v>6.974058</v>
      </c>
    </row>
    <row r="22">
      <c r="A22" s="23" t="s">
        <v>23</v>
      </c>
      <c r="B22" s="23" t="s">
        <v>379</v>
      </c>
      <c r="C22" s="7">
        <v>2010.0</v>
      </c>
      <c r="D22" s="9" t="s">
        <v>6</v>
      </c>
      <c r="E22" s="9" t="s">
        <v>335</v>
      </c>
      <c r="F22" s="75">
        <v>21.64753</v>
      </c>
    </row>
    <row r="23">
      <c r="A23" s="23" t="s">
        <v>24</v>
      </c>
      <c r="B23" s="23" t="s">
        <v>386</v>
      </c>
      <c r="C23" s="7">
        <v>2010.0</v>
      </c>
      <c r="D23" s="9" t="s">
        <v>6</v>
      </c>
      <c r="E23" s="9" t="s">
        <v>335</v>
      </c>
      <c r="F23" s="75">
        <v>21.92122</v>
      </c>
    </row>
    <row r="24">
      <c r="A24" s="23" t="s">
        <v>25</v>
      </c>
      <c r="B24" s="23" t="s">
        <v>406</v>
      </c>
      <c r="C24" s="7">
        <v>2010.0</v>
      </c>
      <c r="D24" s="9" t="s">
        <v>6</v>
      </c>
      <c r="E24" s="9" t="s">
        <v>335</v>
      </c>
      <c r="F24" s="75">
        <v>14.25853</v>
      </c>
    </row>
    <row r="25">
      <c r="A25" s="23" t="s">
        <v>26</v>
      </c>
      <c r="B25" s="23" t="s">
        <v>392</v>
      </c>
      <c r="C25" s="7">
        <v>2010.0</v>
      </c>
      <c r="D25" s="9" t="s">
        <v>6</v>
      </c>
      <c r="E25" s="9" t="s">
        <v>335</v>
      </c>
      <c r="F25" s="75">
        <v>10.82287</v>
      </c>
    </row>
    <row r="26">
      <c r="A26" s="23" t="s">
        <v>27</v>
      </c>
      <c r="B26" s="23" t="s">
        <v>389</v>
      </c>
      <c r="C26" s="7">
        <v>2010.0</v>
      </c>
      <c r="D26" s="9" t="s">
        <v>6</v>
      </c>
      <c r="E26" s="9" t="s">
        <v>335</v>
      </c>
      <c r="F26" s="75">
        <v>20.33193</v>
      </c>
    </row>
    <row r="27">
      <c r="A27" s="23" t="s">
        <v>28</v>
      </c>
      <c r="B27" s="23" t="s">
        <v>391</v>
      </c>
      <c r="C27" s="7">
        <v>2010.0</v>
      </c>
      <c r="D27" s="9" t="s">
        <v>6</v>
      </c>
      <c r="E27" s="9" t="s">
        <v>335</v>
      </c>
      <c r="F27" s="75">
        <v>10.53342</v>
      </c>
    </row>
    <row r="28">
      <c r="A28" s="23" t="s">
        <v>29</v>
      </c>
      <c r="B28" s="23" t="s">
        <v>396</v>
      </c>
      <c r="C28" s="7">
        <v>2010.0</v>
      </c>
      <c r="D28" s="9" t="s">
        <v>6</v>
      </c>
      <c r="E28" s="9" t="s">
        <v>335</v>
      </c>
      <c r="F28" s="75">
        <v>11.68699</v>
      </c>
    </row>
    <row r="29">
      <c r="A29" s="23" t="s">
        <v>30</v>
      </c>
      <c r="B29" s="23" t="s">
        <v>376</v>
      </c>
      <c r="C29" s="7">
        <v>2010.0</v>
      </c>
      <c r="D29" s="9" t="s">
        <v>6</v>
      </c>
      <c r="E29" s="9" t="s">
        <v>335</v>
      </c>
      <c r="F29" s="75">
        <v>12.43433</v>
      </c>
    </row>
    <row r="30">
      <c r="A30" s="23" t="s">
        <v>31</v>
      </c>
      <c r="B30" s="23" t="s">
        <v>407</v>
      </c>
      <c r="C30" s="7">
        <v>2010.0</v>
      </c>
      <c r="D30" s="9" t="s">
        <v>6</v>
      </c>
      <c r="E30" s="9" t="s">
        <v>335</v>
      </c>
      <c r="F30" s="75">
        <v>12.98091</v>
      </c>
    </row>
    <row r="31">
      <c r="A31" s="23" t="s">
        <v>32</v>
      </c>
      <c r="B31" s="23" t="s">
        <v>381</v>
      </c>
      <c r="C31" s="7">
        <v>2010.0</v>
      </c>
      <c r="D31" s="9" t="s">
        <v>6</v>
      </c>
      <c r="E31" s="9" t="s">
        <v>335</v>
      </c>
      <c r="F31" s="75">
        <v>17.08824</v>
      </c>
    </row>
    <row r="32">
      <c r="A32" s="23" t="s">
        <v>33</v>
      </c>
      <c r="B32" s="23" t="s">
        <v>390</v>
      </c>
      <c r="C32" s="7">
        <v>2010.0</v>
      </c>
      <c r="D32" s="9" t="s">
        <v>6</v>
      </c>
      <c r="E32" s="9" t="s">
        <v>335</v>
      </c>
      <c r="F32" s="75">
        <v>23.31243</v>
      </c>
    </row>
    <row r="33">
      <c r="A33" s="23" t="s">
        <v>34</v>
      </c>
      <c r="B33" s="23" t="s">
        <v>398</v>
      </c>
      <c r="C33" s="7">
        <v>2010.0</v>
      </c>
      <c r="D33" s="9" t="s">
        <v>6</v>
      </c>
      <c r="E33" s="9" t="s">
        <v>335</v>
      </c>
      <c r="F33" s="75">
        <v>15.51355</v>
      </c>
    </row>
    <row r="34">
      <c r="A34" s="23" t="s">
        <v>35</v>
      </c>
      <c r="B34" s="23" t="s">
        <v>399</v>
      </c>
      <c r="C34" s="7">
        <v>2010.0</v>
      </c>
      <c r="D34" s="9" t="s">
        <v>6</v>
      </c>
      <c r="E34" s="9" t="s">
        <v>335</v>
      </c>
      <c r="F34" s="75">
        <v>14.2112</v>
      </c>
    </row>
    <row r="35">
      <c r="A35" s="49" t="s">
        <v>3</v>
      </c>
      <c r="B35" s="23" t="s">
        <v>400</v>
      </c>
      <c r="C35" s="7">
        <v>2012.0</v>
      </c>
      <c r="D35" s="9" t="s">
        <v>6</v>
      </c>
      <c r="E35" s="9" t="s">
        <v>335</v>
      </c>
      <c r="F35" s="166">
        <v>18.1576</v>
      </c>
    </row>
    <row r="36">
      <c r="A36" s="49" t="s">
        <v>4</v>
      </c>
      <c r="B36" s="23" t="s">
        <v>378</v>
      </c>
      <c r="C36" s="7">
        <v>2012.0</v>
      </c>
      <c r="D36" s="9" t="s">
        <v>6</v>
      </c>
      <c r="E36" s="9" t="s">
        <v>335</v>
      </c>
      <c r="F36" s="167">
        <v>8.620056</v>
      </c>
    </row>
    <row r="37">
      <c r="A37" s="23" t="s">
        <v>5</v>
      </c>
      <c r="B37" s="23" t="s">
        <v>384</v>
      </c>
      <c r="C37" s="7">
        <v>2012.0</v>
      </c>
      <c r="D37" s="9" t="s">
        <v>6</v>
      </c>
      <c r="E37" s="9" t="s">
        <v>335</v>
      </c>
      <c r="F37" s="167">
        <v>1.62513</v>
      </c>
    </row>
    <row r="38">
      <c r="A38" s="23" t="s">
        <v>6</v>
      </c>
      <c r="B38" s="23" t="s">
        <v>394</v>
      </c>
      <c r="C38" s="7">
        <v>2012.0</v>
      </c>
      <c r="D38" s="9" t="s">
        <v>6</v>
      </c>
      <c r="E38" s="9" t="s">
        <v>335</v>
      </c>
      <c r="F38" s="167">
        <v>8.882937</v>
      </c>
    </row>
    <row r="39">
      <c r="A39" s="23" t="s">
        <v>7</v>
      </c>
      <c r="B39" s="23" t="s">
        <v>385</v>
      </c>
      <c r="C39" s="7">
        <v>2012.0</v>
      </c>
      <c r="D39" s="9" t="s">
        <v>6</v>
      </c>
      <c r="E39" s="9" t="s">
        <v>335</v>
      </c>
      <c r="F39" s="167">
        <v>21.11381</v>
      </c>
    </row>
    <row r="40">
      <c r="A40" s="23" t="s">
        <v>8</v>
      </c>
      <c r="B40" s="23" t="s">
        <v>405</v>
      </c>
      <c r="C40" s="7">
        <v>2012.0</v>
      </c>
      <c r="D40" s="9" t="s">
        <v>6</v>
      </c>
      <c r="E40" s="9" t="s">
        <v>335</v>
      </c>
      <c r="F40" s="167">
        <v>11.60709</v>
      </c>
    </row>
    <row r="41">
      <c r="A41" s="23" t="s">
        <v>9</v>
      </c>
      <c r="B41" s="23" t="s">
        <v>397</v>
      </c>
      <c r="C41" s="7">
        <v>2012.0</v>
      </c>
      <c r="D41" s="9" t="s">
        <v>6</v>
      </c>
      <c r="E41" s="9" t="s">
        <v>335</v>
      </c>
      <c r="F41" s="167">
        <v>15.16338</v>
      </c>
    </row>
    <row r="42">
      <c r="A42" s="23" t="s">
        <v>10</v>
      </c>
      <c r="B42" s="23" t="s">
        <v>388</v>
      </c>
      <c r="C42" s="7">
        <v>2012.0</v>
      </c>
      <c r="D42" s="9" t="s">
        <v>6</v>
      </c>
      <c r="E42" s="9" t="s">
        <v>335</v>
      </c>
      <c r="F42" s="167">
        <v>27.48198</v>
      </c>
    </row>
    <row r="43">
      <c r="A43" s="23" t="s">
        <v>11</v>
      </c>
      <c r="B43" s="23" t="s">
        <v>402</v>
      </c>
      <c r="C43" s="7">
        <v>2012.0</v>
      </c>
      <c r="D43" s="9" t="s">
        <v>6</v>
      </c>
      <c r="E43" s="9" t="s">
        <v>335</v>
      </c>
      <c r="F43" s="167">
        <v>17.18843</v>
      </c>
    </row>
    <row r="44">
      <c r="A44" s="23" t="s">
        <v>12</v>
      </c>
      <c r="B44" s="23" t="s">
        <v>401</v>
      </c>
      <c r="C44" s="7">
        <v>2012.0</v>
      </c>
      <c r="D44" s="9" t="s">
        <v>6</v>
      </c>
      <c r="E44" s="9" t="s">
        <v>335</v>
      </c>
      <c r="F44" s="167">
        <v>10.70979</v>
      </c>
    </row>
    <row r="45">
      <c r="A45" s="23" t="s">
        <v>13</v>
      </c>
      <c r="B45" s="23" t="s">
        <v>403</v>
      </c>
      <c r="C45" s="7">
        <v>2012.0</v>
      </c>
      <c r="D45" s="9" t="s">
        <v>6</v>
      </c>
      <c r="E45" s="9" t="s">
        <v>335</v>
      </c>
      <c r="F45" s="167">
        <v>15.69492</v>
      </c>
    </row>
    <row r="46">
      <c r="A46" s="23" t="s">
        <v>14</v>
      </c>
      <c r="B46" s="23" t="s">
        <v>395</v>
      </c>
      <c r="C46" s="7">
        <v>2012.0</v>
      </c>
      <c r="D46" s="9" t="s">
        <v>6</v>
      </c>
      <c r="E46" s="9" t="s">
        <v>335</v>
      </c>
      <c r="F46" s="167">
        <v>19.36434</v>
      </c>
    </row>
    <row r="47">
      <c r="A47" s="23" t="s">
        <v>15</v>
      </c>
      <c r="B47" s="23" t="s">
        <v>377</v>
      </c>
      <c r="C47" s="7">
        <v>2012.0</v>
      </c>
      <c r="D47" s="9" t="s">
        <v>6</v>
      </c>
      <c r="E47" s="9" t="s">
        <v>335</v>
      </c>
      <c r="F47" s="167">
        <v>26.25908</v>
      </c>
    </row>
    <row r="48">
      <c r="A48" s="23" t="s">
        <v>16</v>
      </c>
      <c r="B48" s="23" t="s">
        <v>382</v>
      </c>
      <c r="C48" s="7">
        <v>2012.0</v>
      </c>
      <c r="D48" s="9" t="s">
        <v>6</v>
      </c>
      <c r="E48" s="9" t="s">
        <v>335</v>
      </c>
      <c r="F48" s="167">
        <v>21.0011</v>
      </c>
    </row>
    <row r="49">
      <c r="A49" s="23" t="s">
        <v>17</v>
      </c>
      <c r="B49" s="23" t="s">
        <v>404</v>
      </c>
      <c r="C49" s="7">
        <v>2012.0</v>
      </c>
      <c r="D49" s="9" t="s">
        <v>6</v>
      </c>
      <c r="E49" s="9" t="s">
        <v>335</v>
      </c>
      <c r="F49" s="167">
        <v>16.06433</v>
      </c>
    </row>
    <row r="50">
      <c r="A50" s="23" t="s">
        <v>18</v>
      </c>
      <c r="B50" s="23" t="s">
        <v>383</v>
      </c>
      <c r="C50" s="7">
        <v>2012.0</v>
      </c>
      <c r="D50" s="9" t="s">
        <v>6</v>
      </c>
      <c r="E50" s="9" t="s">
        <v>335</v>
      </c>
      <c r="F50" s="167">
        <v>11.72357</v>
      </c>
    </row>
    <row r="51">
      <c r="A51" s="23" t="s">
        <v>19</v>
      </c>
      <c r="B51" s="23" t="s">
        <v>380</v>
      </c>
      <c r="C51" s="7">
        <v>2012.0</v>
      </c>
      <c r="D51" s="9" t="s">
        <v>6</v>
      </c>
      <c r="E51" s="9" t="s">
        <v>335</v>
      </c>
      <c r="F51" s="167">
        <v>18.01657</v>
      </c>
    </row>
    <row r="52">
      <c r="A52" s="23" t="s">
        <v>20</v>
      </c>
      <c r="B52" s="23" t="s">
        <v>387</v>
      </c>
      <c r="C52" s="7">
        <v>2012.0</v>
      </c>
      <c r="D52" s="9" t="s">
        <v>6</v>
      </c>
      <c r="E52" s="9" t="s">
        <v>335</v>
      </c>
      <c r="F52" s="167">
        <v>14.09202</v>
      </c>
    </row>
    <row r="53">
      <c r="A53" s="23" t="s">
        <v>21</v>
      </c>
      <c r="B53" s="23" t="s">
        <v>393</v>
      </c>
      <c r="C53" s="7">
        <v>2012.0</v>
      </c>
      <c r="D53" s="9" t="s">
        <v>6</v>
      </c>
      <c r="E53" s="9" t="s">
        <v>335</v>
      </c>
      <c r="F53" s="167">
        <v>23.23011</v>
      </c>
    </row>
    <row r="54">
      <c r="A54" s="23" t="s">
        <v>22</v>
      </c>
      <c r="B54" s="23" t="s">
        <v>408</v>
      </c>
      <c r="C54" s="7">
        <v>2012.0</v>
      </c>
      <c r="D54" s="9" t="s">
        <v>6</v>
      </c>
      <c r="E54" s="9" t="s">
        <v>335</v>
      </c>
      <c r="F54" s="167">
        <v>3.369498</v>
      </c>
    </row>
    <row r="55">
      <c r="A55" s="23" t="s">
        <v>23</v>
      </c>
      <c r="B55" s="23" t="s">
        <v>379</v>
      </c>
      <c r="C55" s="7">
        <v>2012.0</v>
      </c>
      <c r="D55" s="9" t="s">
        <v>6</v>
      </c>
      <c r="E55" s="9" t="s">
        <v>335</v>
      </c>
      <c r="F55" s="167">
        <v>25.04223</v>
      </c>
    </row>
    <row r="56">
      <c r="A56" s="23" t="s">
        <v>24</v>
      </c>
      <c r="B56" s="23" t="s">
        <v>386</v>
      </c>
      <c r="C56" s="7">
        <v>2012.0</v>
      </c>
      <c r="D56" s="9" t="s">
        <v>6</v>
      </c>
      <c r="E56" s="9" t="s">
        <v>335</v>
      </c>
      <c r="F56" s="167">
        <v>24.14599</v>
      </c>
    </row>
    <row r="57">
      <c r="A57" s="23" t="s">
        <v>25</v>
      </c>
      <c r="B57" s="23" t="s">
        <v>406</v>
      </c>
      <c r="C57" s="7">
        <v>2012.0</v>
      </c>
      <c r="D57" s="9" t="s">
        <v>6</v>
      </c>
      <c r="E57" s="9" t="s">
        <v>335</v>
      </c>
      <c r="F57" s="167">
        <v>11.69351</v>
      </c>
    </row>
    <row r="58">
      <c r="A58" s="23" t="s">
        <v>26</v>
      </c>
      <c r="B58" s="23" t="s">
        <v>392</v>
      </c>
      <c r="C58" s="7">
        <v>2012.0</v>
      </c>
      <c r="D58" s="9" t="s">
        <v>6</v>
      </c>
      <c r="E58" s="9" t="s">
        <v>335</v>
      </c>
      <c r="F58" s="167">
        <v>9.271735</v>
      </c>
    </row>
    <row r="59">
      <c r="A59" s="23" t="s">
        <v>27</v>
      </c>
      <c r="B59" s="23" t="s">
        <v>389</v>
      </c>
      <c r="C59" s="7">
        <v>2012.0</v>
      </c>
      <c r="D59" s="9" t="s">
        <v>6</v>
      </c>
      <c r="E59" s="9" t="s">
        <v>335</v>
      </c>
      <c r="F59" s="167">
        <v>17.87234</v>
      </c>
    </row>
    <row r="60">
      <c r="A60" s="23" t="s">
        <v>28</v>
      </c>
      <c r="B60" s="23" t="s">
        <v>391</v>
      </c>
      <c r="C60" s="7">
        <v>2012.0</v>
      </c>
      <c r="D60" s="9" t="s">
        <v>6</v>
      </c>
      <c r="E60" s="9" t="s">
        <v>335</v>
      </c>
      <c r="F60" s="167">
        <v>15.16811</v>
      </c>
    </row>
    <row r="61">
      <c r="A61" s="23" t="s">
        <v>29</v>
      </c>
      <c r="B61" s="23" t="s">
        <v>396</v>
      </c>
      <c r="C61" s="7">
        <v>2012.0</v>
      </c>
      <c r="D61" s="9" t="s">
        <v>6</v>
      </c>
      <c r="E61" s="9" t="s">
        <v>335</v>
      </c>
      <c r="F61" s="167">
        <v>11.39196</v>
      </c>
    </row>
    <row r="62">
      <c r="A62" s="23" t="s">
        <v>30</v>
      </c>
      <c r="B62" s="23" t="s">
        <v>376</v>
      </c>
      <c r="C62" s="7">
        <v>2012.0</v>
      </c>
      <c r="D62" s="9" t="s">
        <v>6</v>
      </c>
      <c r="E62" s="9" t="s">
        <v>335</v>
      </c>
      <c r="F62" s="167">
        <v>19.0035</v>
      </c>
    </row>
    <row r="63">
      <c r="A63" s="23" t="s">
        <v>31</v>
      </c>
      <c r="B63" s="23" t="s">
        <v>407</v>
      </c>
      <c r="C63" s="7">
        <v>2012.0</v>
      </c>
      <c r="D63" s="9" t="s">
        <v>6</v>
      </c>
      <c r="E63" s="9" t="s">
        <v>335</v>
      </c>
      <c r="F63" s="167">
        <v>13.27044</v>
      </c>
    </row>
    <row r="64">
      <c r="A64" s="23" t="s">
        <v>32</v>
      </c>
      <c r="B64" s="23" t="s">
        <v>381</v>
      </c>
      <c r="C64" s="7">
        <v>2012.0</v>
      </c>
      <c r="D64" s="9" t="s">
        <v>6</v>
      </c>
      <c r="E64" s="9" t="s">
        <v>335</v>
      </c>
      <c r="F64" s="167">
        <v>15.18463</v>
      </c>
    </row>
    <row r="65">
      <c r="A65" s="23" t="s">
        <v>33</v>
      </c>
      <c r="B65" s="23" t="s">
        <v>390</v>
      </c>
      <c r="C65" s="7">
        <v>2012.0</v>
      </c>
      <c r="D65" s="9" t="s">
        <v>6</v>
      </c>
      <c r="E65" s="9" t="s">
        <v>335</v>
      </c>
      <c r="F65" s="167">
        <v>20.41999</v>
      </c>
    </row>
    <row r="66">
      <c r="A66" s="23" t="s">
        <v>34</v>
      </c>
      <c r="B66" s="23" t="s">
        <v>398</v>
      </c>
      <c r="C66" s="7">
        <v>2012.0</v>
      </c>
      <c r="D66" s="9" t="s">
        <v>6</v>
      </c>
      <c r="E66" s="9" t="s">
        <v>335</v>
      </c>
      <c r="F66" s="167">
        <v>15.92417</v>
      </c>
    </row>
    <row r="67">
      <c r="A67" s="23" t="s">
        <v>35</v>
      </c>
      <c r="B67" s="23" t="s">
        <v>399</v>
      </c>
      <c r="C67" s="7">
        <v>2012.0</v>
      </c>
      <c r="D67" s="9" t="s">
        <v>6</v>
      </c>
      <c r="E67" s="9" t="s">
        <v>335</v>
      </c>
      <c r="F67" s="167">
        <v>17.37554</v>
      </c>
    </row>
    <row r="68">
      <c r="A68" s="49" t="s">
        <v>3</v>
      </c>
      <c r="B68" s="23" t="s">
        <v>400</v>
      </c>
      <c r="C68" s="7">
        <v>2014.0</v>
      </c>
      <c r="D68" s="9" t="s">
        <v>6</v>
      </c>
      <c r="E68" s="9" t="s">
        <v>335</v>
      </c>
      <c r="F68" s="166">
        <v>17.60262</v>
      </c>
    </row>
    <row r="69">
      <c r="A69" s="49" t="s">
        <v>4</v>
      </c>
      <c r="B69" s="23" t="s">
        <v>378</v>
      </c>
      <c r="C69" s="7">
        <v>2014.0</v>
      </c>
      <c r="D69" s="9" t="s">
        <v>6</v>
      </c>
      <c r="E69" s="9" t="s">
        <v>335</v>
      </c>
      <c r="F69" s="167">
        <v>9.25362</v>
      </c>
    </row>
    <row r="70">
      <c r="A70" s="23" t="s">
        <v>5</v>
      </c>
      <c r="B70" s="23" t="s">
        <v>384</v>
      </c>
      <c r="C70" s="7">
        <v>2014.0</v>
      </c>
      <c r="D70" s="9" t="s">
        <v>6</v>
      </c>
      <c r="E70" s="9" t="s">
        <v>335</v>
      </c>
      <c r="F70" s="167">
        <v>15.60272</v>
      </c>
    </row>
    <row r="71">
      <c r="A71" s="23" t="s">
        <v>6</v>
      </c>
      <c r="B71" s="23" t="s">
        <v>394</v>
      </c>
      <c r="C71" s="7">
        <v>2014.0</v>
      </c>
      <c r="D71" s="9" t="s">
        <v>6</v>
      </c>
      <c r="E71" s="9" t="s">
        <v>335</v>
      </c>
      <c r="F71" s="167">
        <v>10.57892</v>
      </c>
    </row>
    <row r="72">
      <c r="A72" s="23" t="s">
        <v>7</v>
      </c>
      <c r="B72" s="23" t="s">
        <v>385</v>
      </c>
      <c r="C72" s="7">
        <v>2014.0</v>
      </c>
      <c r="D72" s="9" t="s">
        <v>6</v>
      </c>
      <c r="E72" s="9" t="s">
        <v>335</v>
      </c>
      <c r="F72" s="167">
        <v>13.88898</v>
      </c>
    </row>
    <row r="73">
      <c r="A73" s="23" t="s">
        <v>8</v>
      </c>
      <c r="B73" s="23" t="s">
        <v>405</v>
      </c>
      <c r="C73" s="7">
        <v>2014.0</v>
      </c>
      <c r="D73" s="9" t="s">
        <v>6</v>
      </c>
      <c r="E73" s="9" t="s">
        <v>335</v>
      </c>
      <c r="F73" s="167">
        <v>13.824</v>
      </c>
    </row>
    <row r="74">
      <c r="A74" s="23" t="s">
        <v>9</v>
      </c>
      <c r="B74" s="23" t="s">
        <v>397</v>
      </c>
      <c r="C74" s="7">
        <v>2014.0</v>
      </c>
      <c r="D74" s="9" t="s">
        <v>6</v>
      </c>
      <c r="E74" s="9" t="s">
        <v>335</v>
      </c>
      <c r="F74" s="167">
        <v>11.8699</v>
      </c>
    </row>
    <row r="75">
      <c r="A75" s="23" t="s">
        <v>10</v>
      </c>
      <c r="B75" s="23" t="s">
        <v>388</v>
      </c>
      <c r="C75" s="7">
        <v>2014.0</v>
      </c>
      <c r="D75" s="9" t="s">
        <v>6</v>
      </c>
      <c r="E75" s="9" t="s">
        <v>335</v>
      </c>
      <c r="F75" s="167">
        <v>31.84143</v>
      </c>
    </row>
    <row r="76">
      <c r="A76" s="23" t="s">
        <v>11</v>
      </c>
      <c r="B76" s="23" t="s">
        <v>402</v>
      </c>
      <c r="C76" s="7">
        <v>2014.0</v>
      </c>
      <c r="D76" s="9" t="s">
        <v>6</v>
      </c>
      <c r="E76" s="9" t="s">
        <v>335</v>
      </c>
      <c r="F76" s="167">
        <v>28.53633</v>
      </c>
    </row>
    <row r="77">
      <c r="A77" s="23" t="s">
        <v>12</v>
      </c>
      <c r="B77" s="23" t="s">
        <v>401</v>
      </c>
      <c r="C77" s="7">
        <v>2014.0</v>
      </c>
      <c r="D77" s="9" t="s">
        <v>6</v>
      </c>
      <c r="E77" s="9" t="s">
        <v>335</v>
      </c>
      <c r="F77" s="167">
        <v>11.64259</v>
      </c>
    </row>
    <row r="78">
      <c r="A78" s="23" t="s">
        <v>13</v>
      </c>
      <c r="B78" s="23" t="s">
        <v>403</v>
      </c>
      <c r="C78" s="7">
        <v>2014.0</v>
      </c>
      <c r="D78" s="9" t="s">
        <v>6</v>
      </c>
      <c r="E78" s="9" t="s">
        <v>335</v>
      </c>
      <c r="F78" s="167">
        <v>19.43628</v>
      </c>
    </row>
    <row r="79">
      <c r="A79" s="23" t="s">
        <v>14</v>
      </c>
      <c r="B79" s="23" t="s">
        <v>395</v>
      </c>
      <c r="C79" s="7">
        <v>2014.0</v>
      </c>
      <c r="D79" s="9" t="s">
        <v>6</v>
      </c>
      <c r="E79" s="9" t="s">
        <v>335</v>
      </c>
      <c r="F79" s="167">
        <v>17.42794</v>
      </c>
    </row>
    <row r="80">
      <c r="A80" s="23" t="s">
        <v>15</v>
      </c>
      <c r="B80" s="23" t="s">
        <v>377</v>
      </c>
      <c r="C80" s="7">
        <v>2014.0</v>
      </c>
      <c r="D80" s="9" t="s">
        <v>6</v>
      </c>
      <c r="E80" s="9" t="s">
        <v>335</v>
      </c>
      <c r="F80" s="167">
        <v>21.90406</v>
      </c>
    </row>
    <row r="81">
      <c r="A81" s="23" t="s">
        <v>16</v>
      </c>
      <c r="B81" s="23" t="s">
        <v>382</v>
      </c>
      <c r="C81" s="7">
        <v>2014.0</v>
      </c>
      <c r="D81" s="9" t="s">
        <v>6</v>
      </c>
      <c r="E81" s="9" t="s">
        <v>335</v>
      </c>
      <c r="F81" s="167">
        <v>20.71299</v>
      </c>
    </row>
    <row r="82">
      <c r="A82" s="23" t="s">
        <v>17</v>
      </c>
      <c r="B82" s="23" t="s">
        <v>404</v>
      </c>
      <c r="C82" s="7">
        <v>2014.0</v>
      </c>
      <c r="D82" s="9" t="s">
        <v>6</v>
      </c>
      <c r="E82" s="9" t="s">
        <v>335</v>
      </c>
      <c r="F82" s="167">
        <v>12.1708</v>
      </c>
    </row>
    <row r="83">
      <c r="A83" s="23" t="s">
        <v>18</v>
      </c>
      <c r="B83" s="23" t="s">
        <v>383</v>
      </c>
      <c r="C83" s="7">
        <v>2014.0</v>
      </c>
      <c r="D83" s="9" t="s">
        <v>6</v>
      </c>
      <c r="E83" s="9" t="s">
        <v>335</v>
      </c>
      <c r="F83" s="167">
        <v>15.41651</v>
      </c>
    </row>
    <row r="84">
      <c r="A84" s="23" t="s">
        <v>19</v>
      </c>
      <c r="B84" s="23" t="s">
        <v>380</v>
      </c>
      <c r="C84" s="7">
        <v>2014.0</v>
      </c>
      <c r="D84" s="9" t="s">
        <v>6</v>
      </c>
      <c r="E84" s="9" t="s">
        <v>335</v>
      </c>
      <c r="F84" s="167">
        <v>14.47125</v>
      </c>
    </row>
    <row r="85">
      <c r="A85" s="23" t="s">
        <v>20</v>
      </c>
      <c r="B85" s="23" t="s">
        <v>387</v>
      </c>
      <c r="C85" s="7">
        <v>2014.0</v>
      </c>
      <c r="D85" s="9" t="s">
        <v>6</v>
      </c>
      <c r="E85" s="9" t="s">
        <v>335</v>
      </c>
      <c r="F85" s="167">
        <v>13.79712</v>
      </c>
    </row>
    <row r="86">
      <c r="A86" s="23" t="s">
        <v>21</v>
      </c>
      <c r="B86" s="23" t="s">
        <v>393</v>
      </c>
      <c r="C86" s="7">
        <v>2014.0</v>
      </c>
      <c r="D86" s="9" t="s">
        <v>6</v>
      </c>
      <c r="E86" s="9" t="s">
        <v>335</v>
      </c>
      <c r="F86" s="167">
        <v>10.89284</v>
      </c>
    </row>
    <row r="87">
      <c r="A87" s="23" t="s">
        <v>22</v>
      </c>
      <c r="B87" s="23" t="s">
        <v>408</v>
      </c>
      <c r="C87" s="7">
        <v>2014.0</v>
      </c>
      <c r="D87" s="9" t="s">
        <v>6</v>
      </c>
      <c r="E87" s="9" t="s">
        <v>335</v>
      </c>
      <c r="F87" s="167">
        <v>7.508485</v>
      </c>
    </row>
    <row r="88">
      <c r="A88" s="23" t="s">
        <v>23</v>
      </c>
      <c r="B88" s="23" t="s">
        <v>379</v>
      </c>
      <c r="C88" s="7">
        <v>2014.0</v>
      </c>
      <c r="D88" s="9" t="s">
        <v>6</v>
      </c>
      <c r="E88" s="9" t="s">
        <v>335</v>
      </c>
      <c r="F88" s="167">
        <v>24.38954</v>
      </c>
    </row>
    <row r="89">
      <c r="A89" s="23" t="s">
        <v>24</v>
      </c>
      <c r="B89" s="23" t="s">
        <v>386</v>
      </c>
      <c r="C89" s="7">
        <v>2014.0</v>
      </c>
      <c r="D89" s="9" t="s">
        <v>6</v>
      </c>
      <c r="E89" s="9" t="s">
        <v>335</v>
      </c>
      <c r="F89" s="167">
        <v>15.02703</v>
      </c>
    </row>
    <row r="90">
      <c r="A90" s="23" t="s">
        <v>25</v>
      </c>
      <c r="B90" s="23" t="s">
        <v>406</v>
      </c>
      <c r="C90" s="7">
        <v>2014.0</v>
      </c>
      <c r="D90" s="9" t="s">
        <v>6</v>
      </c>
      <c r="E90" s="9" t="s">
        <v>335</v>
      </c>
      <c r="F90" s="167">
        <v>17.32156</v>
      </c>
    </row>
    <row r="91">
      <c r="A91" s="23" t="s">
        <v>26</v>
      </c>
      <c r="B91" s="23" t="s">
        <v>392</v>
      </c>
      <c r="C91" s="7">
        <v>2014.0</v>
      </c>
      <c r="D91" s="9" t="s">
        <v>6</v>
      </c>
      <c r="E91" s="9" t="s">
        <v>335</v>
      </c>
      <c r="F91" s="167">
        <v>11.61427</v>
      </c>
    </row>
    <row r="92">
      <c r="A92" s="23" t="s">
        <v>27</v>
      </c>
      <c r="B92" s="23" t="s">
        <v>389</v>
      </c>
      <c r="C92" s="7">
        <v>2014.0</v>
      </c>
      <c r="D92" s="9" t="s">
        <v>6</v>
      </c>
      <c r="E92" s="9" t="s">
        <v>335</v>
      </c>
      <c r="F92" s="167">
        <v>15.64377</v>
      </c>
    </row>
    <row r="93">
      <c r="A93" s="23" t="s">
        <v>28</v>
      </c>
      <c r="B93" s="23" t="s">
        <v>391</v>
      </c>
      <c r="C93" s="7">
        <v>2014.0</v>
      </c>
      <c r="D93" s="9" t="s">
        <v>6</v>
      </c>
      <c r="E93" s="9" t="s">
        <v>335</v>
      </c>
      <c r="F93" s="167">
        <v>11.97058</v>
      </c>
    </row>
    <row r="94">
      <c r="A94" s="23" t="s">
        <v>29</v>
      </c>
      <c r="B94" s="23" t="s">
        <v>396</v>
      </c>
      <c r="C94" s="7">
        <v>2014.0</v>
      </c>
      <c r="D94" s="9" t="s">
        <v>6</v>
      </c>
      <c r="E94" s="9" t="s">
        <v>335</v>
      </c>
      <c r="F94" s="167">
        <v>12.65087</v>
      </c>
    </row>
    <row r="95">
      <c r="A95" s="23" t="s">
        <v>30</v>
      </c>
      <c r="B95" s="23" t="s">
        <v>376</v>
      </c>
      <c r="C95" s="7">
        <v>2014.0</v>
      </c>
      <c r="D95" s="9" t="s">
        <v>6</v>
      </c>
      <c r="E95" s="9" t="s">
        <v>335</v>
      </c>
      <c r="F95" s="167">
        <v>12.94529</v>
      </c>
    </row>
    <row r="96">
      <c r="A96" s="23" t="s">
        <v>31</v>
      </c>
      <c r="B96" s="23" t="s">
        <v>407</v>
      </c>
      <c r="C96" s="7">
        <v>2014.0</v>
      </c>
      <c r="D96" s="9" t="s">
        <v>6</v>
      </c>
      <c r="E96" s="9" t="s">
        <v>335</v>
      </c>
      <c r="F96" s="167">
        <v>0.988452</v>
      </c>
    </row>
    <row r="97">
      <c r="A97" s="23" t="s">
        <v>32</v>
      </c>
      <c r="B97" s="23" t="s">
        <v>381</v>
      </c>
      <c r="C97" s="7">
        <v>2014.0</v>
      </c>
      <c r="D97" s="9" t="s">
        <v>6</v>
      </c>
      <c r="E97" s="9" t="s">
        <v>335</v>
      </c>
      <c r="F97" s="167">
        <v>12.93092</v>
      </c>
    </row>
    <row r="98">
      <c r="A98" s="23" t="s">
        <v>33</v>
      </c>
      <c r="B98" s="23" t="s">
        <v>390</v>
      </c>
      <c r="C98" s="7">
        <v>2014.0</v>
      </c>
      <c r="D98" s="9" t="s">
        <v>6</v>
      </c>
      <c r="E98" s="9" t="s">
        <v>335</v>
      </c>
      <c r="F98" s="167">
        <v>20.59987</v>
      </c>
    </row>
    <row r="99">
      <c r="A99" s="23" t="s">
        <v>34</v>
      </c>
      <c r="B99" s="23" t="s">
        <v>398</v>
      </c>
      <c r="C99" s="7">
        <v>2014.0</v>
      </c>
      <c r="D99" s="9" t="s">
        <v>6</v>
      </c>
      <c r="E99" s="9" t="s">
        <v>335</v>
      </c>
      <c r="F99" s="167">
        <v>17.40445</v>
      </c>
    </row>
    <row r="100">
      <c r="A100" s="23" t="s">
        <v>35</v>
      </c>
      <c r="B100" s="23" t="s">
        <v>399</v>
      </c>
      <c r="C100" s="7">
        <v>2014.0</v>
      </c>
      <c r="D100" s="9" t="s">
        <v>6</v>
      </c>
      <c r="E100" s="9" t="s">
        <v>335</v>
      </c>
      <c r="F100" s="167">
        <v>17.7368</v>
      </c>
    </row>
    <row r="101">
      <c r="A101" s="49" t="s">
        <v>3</v>
      </c>
      <c r="B101" s="23" t="s">
        <v>400</v>
      </c>
      <c r="C101" s="7">
        <v>2016.0</v>
      </c>
      <c r="D101" s="9" t="s">
        <v>6</v>
      </c>
      <c r="E101" s="9" t="s">
        <v>335</v>
      </c>
      <c r="F101" s="166">
        <v>14.46999</v>
      </c>
    </row>
    <row r="102">
      <c r="A102" s="49" t="s">
        <v>4</v>
      </c>
      <c r="B102" s="23" t="s">
        <v>378</v>
      </c>
      <c r="C102" s="7">
        <v>2016.0</v>
      </c>
      <c r="D102" s="9" t="s">
        <v>6</v>
      </c>
      <c r="E102" s="9" t="s">
        <v>335</v>
      </c>
      <c r="F102" s="167">
        <v>12.36273</v>
      </c>
    </row>
    <row r="103">
      <c r="A103" s="23" t="s">
        <v>5</v>
      </c>
      <c r="B103" s="23" t="s">
        <v>384</v>
      </c>
      <c r="C103" s="7">
        <v>2016.0</v>
      </c>
      <c r="D103" s="9" t="s">
        <v>6</v>
      </c>
      <c r="E103" s="9" t="s">
        <v>335</v>
      </c>
      <c r="F103" s="167">
        <v>10.64158</v>
      </c>
    </row>
    <row r="104">
      <c r="A104" s="23" t="s">
        <v>6</v>
      </c>
      <c r="B104" s="23" t="s">
        <v>394</v>
      </c>
      <c r="C104" s="7">
        <v>2016.0</v>
      </c>
      <c r="D104" s="9" t="s">
        <v>6</v>
      </c>
      <c r="E104" s="9" t="s">
        <v>335</v>
      </c>
      <c r="F104" s="167">
        <v>11.88825</v>
      </c>
    </row>
    <row r="105">
      <c r="A105" s="23" t="s">
        <v>7</v>
      </c>
      <c r="B105" s="23" t="s">
        <v>385</v>
      </c>
      <c r="C105" s="7">
        <v>2016.0</v>
      </c>
      <c r="D105" s="9" t="s">
        <v>6</v>
      </c>
      <c r="E105" s="9" t="s">
        <v>335</v>
      </c>
      <c r="F105" s="167">
        <v>13.34178</v>
      </c>
    </row>
    <row r="106">
      <c r="A106" s="23" t="s">
        <v>8</v>
      </c>
      <c r="B106" s="23" t="s">
        <v>405</v>
      </c>
      <c r="C106" s="7">
        <v>2016.0</v>
      </c>
      <c r="D106" s="9" t="s">
        <v>6</v>
      </c>
      <c r="E106" s="9" t="s">
        <v>335</v>
      </c>
      <c r="F106" s="167">
        <v>9.321362</v>
      </c>
    </row>
    <row r="107">
      <c r="A107" s="23" t="s">
        <v>9</v>
      </c>
      <c r="B107" s="23" t="s">
        <v>397</v>
      </c>
      <c r="C107" s="7">
        <v>2016.0</v>
      </c>
      <c r="D107" s="9" t="s">
        <v>6</v>
      </c>
      <c r="E107" s="9" t="s">
        <v>335</v>
      </c>
      <c r="F107" s="167">
        <v>10.12219</v>
      </c>
    </row>
    <row r="108">
      <c r="A108" s="23" t="s">
        <v>10</v>
      </c>
      <c r="B108" s="23" t="s">
        <v>388</v>
      </c>
      <c r="C108" s="7">
        <v>2016.0</v>
      </c>
      <c r="D108" s="9" t="s">
        <v>6</v>
      </c>
      <c r="E108" s="9" t="s">
        <v>335</v>
      </c>
      <c r="F108" s="167">
        <v>25.30613</v>
      </c>
    </row>
    <row r="109">
      <c r="A109" s="23" t="s">
        <v>11</v>
      </c>
      <c r="B109" s="23" t="s">
        <v>402</v>
      </c>
      <c r="C109" s="7">
        <v>2016.0</v>
      </c>
      <c r="D109" s="9" t="s">
        <v>6</v>
      </c>
      <c r="E109" s="9" t="s">
        <v>335</v>
      </c>
      <c r="F109" s="167">
        <v>12.07132</v>
      </c>
    </row>
    <row r="110">
      <c r="A110" s="23" t="s">
        <v>12</v>
      </c>
      <c r="B110" s="23" t="s">
        <v>401</v>
      </c>
      <c r="C110" s="7">
        <v>2016.0</v>
      </c>
      <c r="D110" s="9" t="s">
        <v>6</v>
      </c>
      <c r="E110" s="9" t="s">
        <v>335</v>
      </c>
      <c r="F110" s="167">
        <v>6.05204</v>
      </c>
    </row>
    <row r="111">
      <c r="A111" s="23" t="s">
        <v>13</v>
      </c>
      <c r="B111" s="23" t="s">
        <v>403</v>
      </c>
      <c r="C111" s="7">
        <v>2016.0</v>
      </c>
      <c r="D111" s="9" t="s">
        <v>6</v>
      </c>
      <c r="E111" s="9" t="s">
        <v>335</v>
      </c>
      <c r="F111" s="167">
        <v>10.38719</v>
      </c>
    </row>
    <row r="112">
      <c r="A112" s="23" t="s">
        <v>14</v>
      </c>
      <c r="B112" s="23" t="s">
        <v>395</v>
      </c>
      <c r="C112" s="7">
        <v>2016.0</v>
      </c>
      <c r="D112" s="9" t="s">
        <v>6</v>
      </c>
      <c r="E112" s="9" t="s">
        <v>335</v>
      </c>
      <c r="F112" s="167">
        <v>14.62004</v>
      </c>
    </row>
    <row r="113">
      <c r="A113" s="23" t="s">
        <v>15</v>
      </c>
      <c r="B113" s="23" t="s">
        <v>377</v>
      </c>
      <c r="C113" s="7">
        <v>2016.0</v>
      </c>
      <c r="D113" s="9" t="s">
        <v>6</v>
      </c>
      <c r="E113" s="9" t="s">
        <v>335</v>
      </c>
      <c r="F113" s="167">
        <v>22.48431</v>
      </c>
    </row>
    <row r="114">
      <c r="A114" s="23" t="s">
        <v>16</v>
      </c>
      <c r="B114" s="23" t="s">
        <v>382</v>
      </c>
      <c r="C114" s="7">
        <v>2016.0</v>
      </c>
      <c r="D114" s="9" t="s">
        <v>6</v>
      </c>
      <c r="E114" s="9" t="s">
        <v>335</v>
      </c>
      <c r="F114" s="167">
        <v>17.71384</v>
      </c>
    </row>
    <row r="115">
      <c r="A115" s="23" t="s">
        <v>17</v>
      </c>
      <c r="B115" s="23" t="s">
        <v>404</v>
      </c>
      <c r="C115" s="7">
        <v>2016.0</v>
      </c>
      <c r="D115" s="9" t="s">
        <v>6</v>
      </c>
      <c r="E115" s="9" t="s">
        <v>335</v>
      </c>
      <c r="F115" s="167">
        <v>10.62397</v>
      </c>
    </row>
    <row r="116">
      <c r="A116" s="23" t="s">
        <v>18</v>
      </c>
      <c r="B116" s="23" t="s">
        <v>383</v>
      </c>
      <c r="C116" s="7">
        <v>2016.0</v>
      </c>
      <c r="D116" s="9" t="s">
        <v>6</v>
      </c>
      <c r="E116" s="9" t="s">
        <v>335</v>
      </c>
      <c r="F116" s="167">
        <v>8.366505</v>
      </c>
    </row>
    <row r="117">
      <c r="A117" s="23" t="s">
        <v>19</v>
      </c>
      <c r="B117" s="23" t="s">
        <v>380</v>
      </c>
      <c r="C117" s="7">
        <v>2016.0</v>
      </c>
      <c r="D117" s="9" t="s">
        <v>6</v>
      </c>
      <c r="E117" s="9" t="s">
        <v>335</v>
      </c>
      <c r="F117" s="167">
        <v>15.33323</v>
      </c>
    </row>
    <row r="118">
      <c r="A118" s="23" t="s">
        <v>20</v>
      </c>
      <c r="B118" s="23" t="s">
        <v>387</v>
      </c>
      <c r="C118" s="7">
        <v>2016.0</v>
      </c>
      <c r="D118" s="9" t="s">
        <v>6</v>
      </c>
      <c r="E118" s="9" t="s">
        <v>335</v>
      </c>
      <c r="F118" s="167">
        <v>12.06918</v>
      </c>
    </row>
    <row r="119">
      <c r="A119" s="23" t="s">
        <v>21</v>
      </c>
      <c r="B119" s="23" t="s">
        <v>393</v>
      </c>
      <c r="C119" s="7">
        <v>2016.0</v>
      </c>
      <c r="D119" s="9" t="s">
        <v>6</v>
      </c>
      <c r="E119" s="9" t="s">
        <v>335</v>
      </c>
      <c r="F119" s="167">
        <v>17.53593</v>
      </c>
    </row>
    <row r="120">
      <c r="A120" s="23" t="s">
        <v>22</v>
      </c>
      <c r="B120" s="23" t="s">
        <v>408</v>
      </c>
      <c r="C120" s="7">
        <v>2016.0</v>
      </c>
      <c r="D120" s="9" t="s">
        <v>6</v>
      </c>
      <c r="E120" s="9" t="s">
        <v>335</v>
      </c>
      <c r="F120" s="167">
        <v>8.2981</v>
      </c>
    </row>
    <row r="121">
      <c r="A121" s="23" t="s">
        <v>23</v>
      </c>
      <c r="B121" s="23" t="s">
        <v>379</v>
      </c>
      <c r="C121" s="7">
        <v>2016.0</v>
      </c>
      <c r="D121" s="9" t="s">
        <v>6</v>
      </c>
      <c r="E121" s="9" t="s">
        <v>335</v>
      </c>
      <c r="F121" s="167">
        <v>18.90004</v>
      </c>
    </row>
    <row r="122">
      <c r="A122" s="23" t="s">
        <v>24</v>
      </c>
      <c r="B122" s="23" t="s">
        <v>386</v>
      </c>
      <c r="C122" s="7">
        <v>2016.0</v>
      </c>
      <c r="D122" s="9" t="s">
        <v>6</v>
      </c>
      <c r="E122" s="9" t="s">
        <v>335</v>
      </c>
      <c r="F122" s="167">
        <v>15.04258</v>
      </c>
    </row>
    <row r="123">
      <c r="A123" s="23" t="s">
        <v>25</v>
      </c>
      <c r="B123" s="23" t="s">
        <v>406</v>
      </c>
      <c r="C123" s="7">
        <v>2016.0</v>
      </c>
      <c r="D123" s="9" t="s">
        <v>6</v>
      </c>
      <c r="E123" s="9" t="s">
        <v>335</v>
      </c>
      <c r="F123" s="167">
        <v>11.89533</v>
      </c>
    </row>
    <row r="124">
      <c r="A124" s="23" t="s">
        <v>26</v>
      </c>
      <c r="B124" s="23" t="s">
        <v>392</v>
      </c>
      <c r="C124" s="7">
        <v>2016.0</v>
      </c>
      <c r="D124" s="9" t="s">
        <v>6</v>
      </c>
      <c r="E124" s="9" t="s">
        <v>335</v>
      </c>
      <c r="F124" s="167">
        <v>11.36867</v>
      </c>
    </row>
    <row r="125">
      <c r="A125" s="23" t="s">
        <v>27</v>
      </c>
      <c r="B125" s="23" t="s">
        <v>389</v>
      </c>
      <c r="C125" s="7">
        <v>2016.0</v>
      </c>
      <c r="D125" s="9" t="s">
        <v>6</v>
      </c>
      <c r="E125" s="9" t="s">
        <v>335</v>
      </c>
      <c r="F125" s="167">
        <v>16.03596</v>
      </c>
    </row>
    <row r="126">
      <c r="A126" s="23" t="s">
        <v>28</v>
      </c>
      <c r="B126" s="23" t="s">
        <v>391</v>
      </c>
      <c r="C126" s="7">
        <v>2016.0</v>
      </c>
      <c r="D126" s="9" t="s">
        <v>6</v>
      </c>
      <c r="E126" s="9" t="s">
        <v>335</v>
      </c>
      <c r="F126" s="167">
        <v>12.80296</v>
      </c>
    </row>
    <row r="127">
      <c r="A127" s="23" t="s">
        <v>29</v>
      </c>
      <c r="B127" s="23" t="s">
        <v>396</v>
      </c>
      <c r="C127" s="7">
        <v>2016.0</v>
      </c>
      <c r="D127" s="9" t="s">
        <v>6</v>
      </c>
      <c r="E127" s="9" t="s">
        <v>335</v>
      </c>
      <c r="F127" s="167">
        <v>9.8752</v>
      </c>
    </row>
    <row r="128">
      <c r="A128" s="23" t="s">
        <v>30</v>
      </c>
      <c r="B128" s="23" t="s">
        <v>376</v>
      </c>
      <c r="C128" s="7">
        <v>2016.0</v>
      </c>
      <c r="D128" s="9" t="s">
        <v>6</v>
      </c>
      <c r="E128" s="9" t="s">
        <v>335</v>
      </c>
      <c r="F128" s="167">
        <v>12.00158</v>
      </c>
    </row>
    <row r="129">
      <c r="A129" s="23" t="s">
        <v>31</v>
      </c>
      <c r="B129" s="23" t="s">
        <v>407</v>
      </c>
      <c r="C129" s="7">
        <v>2016.0</v>
      </c>
      <c r="D129" s="9" t="s">
        <v>6</v>
      </c>
      <c r="E129" s="9" t="s">
        <v>335</v>
      </c>
      <c r="F129" s="167">
        <v>6.64484</v>
      </c>
    </row>
    <row r="130">
      <c r="A130" s="23" t="s">
        <v>32</v>
      </c>
      <c r="B130" s="23" t="s">
        <v>381</v>
      </c>
      <c r="C130" s="7">
        <v>2016.0</v>
      </c>
      <c r="D130" s="9" t="s">
        <v>6</v>
      </c>
      <c r="E130" s="9" t="s">
        <v>335</v>
      </c>
      <c r="F130" s="167">
        <v>11.24294</v>
      </c>
    </row>
    <row r="131">
      <c r="A131" s="23" t="s">
        <v>33</v>
      </c>
      <c r="B131" s="23" t="s">
        <v>390</v>
      </c>
      <c r="C131" s="7">
        <v>2016.0</v>
      </c>
      <c r="D131" s="9" t="s">
        <v>6</v>
      </c>
      <c r="E131" s="9" t="s">
        <v>335</v>
      </c>
      <c r="F131" s="167">
        <v>17.28024</v>
      </c>
    </row>
    <row r="132">
      <c r="A132" s="23" t="s">
        <v>34</v>
      </c>
      <c r="B132" s="23" t="s">
        <v>398</v>
      </c>
      <c r="C132" s="7">
        <v>2016.0</v>
      </c>
      <c r="D132" s="9" t="s">
        <v>6</v>
      </c>
      <c r="E132" s="9" t="s">
        <v>335</v>
      </c>
      <c r="F132" s="167">
        <v>13.2763</v>
      </c>
    </row>
    <row r="133">
      <c r="A133" s="23" t="s">
        <v>35</v>
      </c>
      <c r="B133" s="23" t="s">
        <v>399</v>
      </c>
      <c r="C133" s="7">
        <v>2016.0</v>
      </c>
      <c r="D133" s="9" t="s">
        <v>6</v>
      </c>
      <c r="E133" s="9" t="s">
        <v>335</v>
      </c>
      <c r="F133" s="167">
        <v>10.55021</v>
      </c>
    </row>
    <row r="134">
      <c r="A134" s="49" t="s">
        <v>3</v>
      </c>
      <c r="B134" s="23" t="s">
        <v>400</v>
      </c>
      <c r="C134" s="7">
        <v>2018.0</v>
      </c>
      <c r="D134" s="9" t="s">
        <v>6</v>
      </c>
      <c r="E134" s="9" t="s">
        <v>335</v>
      </c>
      <c r="F134" s="166">
        <v>14.36644</v>
      </c>
    </row>
    <row r="135">
      <c r="A135" s="49" t="s">
        <v>4</v>
      </c>
      <c r="B135" s="23" t="s">
        <v>378</v>
      </c>
      <c r="C135" s="7">
        <v>2018.0</v>
      </c>
      <c r="D135" s="9" t="s">
        <v>6</v>
      </c>
      <c r="E135" s="9" t="s">
        <v>335</v>
      </c>
      <c r="F135" s="167">
        <v>9.676564</v>
      </c>
    </row>
    <row r="136">
      <c r="A136" s="23" t="s">
        <v>5</v>
      </c>
      <c r="B136" s="23" t="s">
        <v>384</v>
      </c>
      <c r="C136" s="7">
        <v>2018.0</v>
      </c>
      <c r="D136" s="9" t="s">
        <v>6</v>
      </c>
      <c r="E136" s="9" t="s">
        <v>335</v>
      </c>
      <c r="F136" s="167">
        <v>10.62798</v>
      </c>
    </row>
    <row r="137">
      <c r="A137" s="23" t="s">
        <v>6</v>
      </c>
      <c r="B137" s="23" t="s">
        <v>394</v>
      </c>
      <c r="C137" s="7">
        <v>2018.0</v>
      </c>
      <c r="D137" s="9" t="s">
        <v>6</v>
      </c>
      <c r="E137" s="9" t="s">
        <v>335</v>
      </c>
      <c r="F137" s="167">
        <v>7.361547</v>
      </c>
    </row>
    <row r="138">
      <c r="A138" s="23" t="s">
        <v>7</v>
      </c>
      <c r="B138" s="23" t="s">
        <v>385</v>
      </c>
      <c r="C138" s="7">
        <v>2018.0</v>
      </c>
      <c r="D138" s="9" t="s">
        <v>6</v>
      </c>
      <c r="E138" s="9" t="s">
        <v>335</v>
      </c>
      <c r="F138" s="167">
        <v>12.7162</v>
      </c>
    </row>
    <row r="139">
      <c r="A139" s="23" t="s">
        <v>8</v>
      </c>
      <c r="B139" s="23" t="s">
        <v>405</v>
      </c>
      <c r="C139" s="7">
        <v>2018.0</v>
      </c>
      <c r="D139" s="9" t="s">
        <v>6</v>
      </c>
      <c r="E139" s="9" t="s">
        <v>335</v>
      </c>
      <c r="F139" s="167">
        <v>9.043127</v>
      </c>
    </row>
    <row r="140">
      <c r="A140" s="23" t="s">
        <v>9</v>
      </c>
      <c r="B140" s="23" t="s">
        <v>397</v>
      </c>
      <c r="C140" s="7">
        <v>2018.0</v>
      </c>
      <c r="D140" s="9" t="s">
        <v>6</v>
      </c>
      <c r="E140" s="9" t="s">
        <v>335</v>
      </c>
      <c r="F140" s="167">
        <v>11.85118</v>
      </c>
    </row>
    <row r="141">
      <c r="A141" s="23" t="s">
        <v>10</v>
      </c>
      <c r="B141" s="23" t="s">
        <v>388</v>
      </c>
      <c r="C141" s="7">
        <v>2018.0</v>
      </c>
      <c r="D141" s="9" t="s">
        <v>6</v>
      </c>
      <c r="E141" s="9" t="s">
        <v>335</v>
      </c>
      <c r="F141" s="167">
        <v>28.28133</v>
      </c>
    </row>
    <row r="142">
      <c r="A142" s="23" t="s">
        <v>11</v>
      </c>
      <c r="B142" s="23" t="s">
        <v>402</v>
      </c>
      <c r="C142" s="7">
        <v>2018.0</v>
      </c>
      <c r="D142" s="9" t="s">
        <v>6</v>
      </c>
      <c r="E142" s="9" t="s">
        <v>335</v>
      </c>
      <c r="F142" s="167">
        <v>11.66046</v>
      </c>
    </row>
    <row r="143">
      <c r="A143" s="23" t="s">
        <v>12</v>
      </c>
      <c r="B143" s="23" t="s">
        <v>401</v>
      </c>
      <c r="C143" s="7">
        <v>2018.0</v>
      </c>
      <c r="D143" s="9" t="s">
        <v>6</v>
      </c>
      <c r="E143" s="9" t="s">
        <v>335</v>
      </c>
      <c r="F143" s="167">
        <v>7.227811</v>
      </c>
    </row>
    <row r="144">
      <c r="A144" s="23" t="s">
        <v>13</v>
      </c>
      <c r="B144" s="23" t="s">
        <v>403</v>
      </c>
      <c r="C144" s="7">
        <v>2018.0</v>
      </c>
      <c r="D144" s="9" t="s">
        <v>6</v>
      </c>
      <c r="E144" s="9" t="s">
        <v>335</v>
      </c>
      <c r="F144" s="167">
        <v>9.64038</v>
      </c>
    </row>
    <row r="145">
      <c r="A145" s="23" t="s">
        <v>14</v>
      </c>
      <c r="B145" s="23" t="s">
        <v>395</v>
      </c>
      <c r="C145" s="7">
        <v>2018.0</v>
      </c>
      <c r="D145" s="9" t="s">
        <v>6</v>
      </c>
      <c r="E145" s="9" t="s">
        <v>335</v>
      </c>
      <c r="F145" s="167">
        <v>12.65541</v>
      </c>
    </row>
    <row r="146">
      <c r="A146" s="23" t="s">
        <v>15</v>
      </c>
      <c r="B146" s="23" t="s">
        <v>377</v>
      </c>
      <c r="C146" s="7">
        <v>2018.0</v>
      </c>
      <c r="D146" s="9" t="s">
        <v>6</v>
      </c>
      <c r="E146" s="9" t="s">
        <v>335</v>
      </c>
      <c r="F146" s="167">
        <v>22.5278</v>
      </c>
    </row>
    <row r="147">
      <c r="A147" s="23" t="s">
        <v>16</v>
      </c>
      <c r="B147" s="23" t="s">
        <v>382</v>
      </c>
      <c r="C147" s="7">
        <v>2018.0</v>
      </c>
      <c r="D147" s="9" t="s">
        <v>6</v>
      </c>
      <c r="E147" s="9" t="s">
        <v>335</v>
      </c>
      <c r="F147" s="167">
        <v>15.31366</v>
      </c>
    </row>
    <row r="148">
      <c r="A148" s="23" t="s">
        <v>17</v>
      </c>
      <c r="B148" s="23" t="s">
        <v>404</v>
      </c>
      <c r="C148" s="7">
        <v>2018.0</v>
      </c>
      <c r="D148" s="9" t="s">
        <v>6</v>
      </c>
      <c r="E148" s="9" t="s">
        <v>335</v>
      </c>
      <c r="F148" s="167">
        <v>10.48199</v>
      </c>
    </row>
    <row r="149">
      <c r="A149" s="23" t="s">
        <v>18</v>
      </c>
      <c r="B149" s="23" t="s">
        <v>383</v>
      </c>
      <c r="C149" s="7">
        <v>2018.0</v>
      </c>
      <c r="D149" s="9" t="s">
        <v>6</v>
      </c>
      <c r="E149" s="9" t="s">
        <v>335</v>
      </c>
      <c r="F149" s="167">
        <v>9.556922</v>
      </c>
    </row>
    <row r="150">
      <c r="A150" s="23" t="s">
        <v>19</v>
      </c>
      <c r="B150" s="23" t="s">
        <v>380</v>
      </c>
      <c r="C150" s="7">
        <v>2018.0</v>
      </c>
      <c r="D150" s="9" t="s">
        <v>6</v>
      </c>
      <c r="E150" s="9" t="s">
        <v>335</v>
      </c>
      <c r="F150" s="167">
        <v>13.8752</v>
      </c>
    </row>
    <row r="151">
      <c r="A151" s="23" t="s">
        <v>20</v>
      </c>
      <c r="B151" s="23" t="s">
        <v>387</v>
      </c>
      <c r="C151" s="7">
        <v>2018.0</v>
      </c>
      <c r="D151" s="9" t="s">
        <v>6</v>
      </c>
      <c r="E151" s="9" t="s">
        <v>335</v>
      </c>
      <c r="F151" s="167">
        <v>11.03942</v>
      </c>
    </row>
    <row r="152">
      <c r="A152" s="23" t="s">
        <v>21</v>
      </c>
      <c r="B152" s="23" t="s">
        <v>393</v>
      </c>
      <c r="C152" s="7">
        <v>2018.0</v>
      </c>
      <c r="D152" s="9" t="s">
        <v>6</v>
      </c>
      <c r="E152" s="9" t="s">
        <v>335</v>
      </c>
      <c r="F152" s="167">
        <v>17.49602</v>
      </c>
    </row>
    <row r="153">
      <c r="A153" s="23" t="s">
        <v>22</v>
      </c>
      <c r="B153" s="23" t="s">
        <v>408</v>
      </c>
      <c r="C153" s="7">
        <v>2018.0</v>
      </c>
      <c r="D153" s="9" t="s">
        <v>6</v>
      </c>
      <c r="E153" s="9" t="s">
        <v>335</v>
      </c>
      <c r="F153" s="167">
        <v>5.879088</v>
      </c>
    </row>
    <row r="154">
      <c r="A154" s="23" t="s">
        <v>23</v>
      </c>
      <c r="B154" s="23" t="s">
        <v>379</v>
      </c>
      <c r="C154" s="7">
        <v>2018.0</v>
      </c>
      <c r="D154" s="9" t="s">
        <v>6</v>
      </c>
      <c r="E154" s="9" t="s">
        <v>335</v>
      </c>
      <c r="F154" s="167">
        <v>19.50978</v>
      </c>
    </row>
    <row r="155">
      <c r="A155" s="23" t="s">
        <v>24</v>
      </c>
      <c r="B155" s="23" t="s">
        <v>386</v>
      </c>
      <c r="C155" s="7">
        <v>2018.0</v>
      </c>
      <c r="D155" s="9" t="s">
        <v>6</v>
      </c>
      <c r="E155" s="9" t="s">
        <v>335</v>
      </c>
      <c r="F155" s="167">
        <v>13.16128</v>
      </c>
    </row>
    <row r="156">
      <c r="A156" s="23" t="s">
        <v>25</v>
      </c>
      <c r="B156" s="23" t="s">
        <v>406</v>
      </c>
      <c r="C156" s="7">
        <v>2018.0</v>
      </c>
      <c r="D156" s="9" t="s">
        <v>6</v>
      </c>
      <c r="E156" s="9" t="s">
        <v>335</v>
      </c>
      <c r="F156" s="167">
        <v>11.04692</v>
      </c>
    </row>
    <row r="157">
      <c r="A157" s="23" t="s">
        <v>26</v>
      </c>
      <c r="B157" s="23" t="s">
        <v>392</v>
      </c>
      <c r="C157" s="7">
        <v>2018.0</v>
      </c>
      <c r="D157" s="9" t="s">
        <v>6</v>
      </c>
      <c r="E157" s="9" t="s">
        <v>335</v>
      </c>
      <c r="F157" s="167">
        <v>11.67232</v>
      </c>
    </row>
    <row r="158">
      <c r="A158" s="23" t="s">
        <v>27</v>
      </c>
      <c r="B158" s="23" t="s">
        <v>389</v>
      </c>
      <c r="C158" s="7">
        <v>2018.0</v>
      </c>
      <c r="D158" s="9" t="s">
        <v>6</v>
      </c>
      <c r="E158" s="9" t="s">
        <v>335</v>
      </c>
      <c r="F158" s="167">
        <v>13.15712</v>
      </c>
    </row>
    <row r="159">
      <c r="A159" s="23" t="s">
        <v>28</v>
      </c>
      <c r="B159" s="23" t="s">
        <v>391</v>
      </c>
      <c r="C159" s="7">
        <v>2018.0</v>
      </c>
      <c r="D159" s="9" t="s">
        <v>6</v>
      </c>
      <c r="E159" s="9" t="s">
        <v>335</v>
      </c>
      <c r="F159" s="167">
        <v>9.83283</v>
      </c>
    </row>
    <row r="160">
      <c r="A160" s="23" t="s">
        <v>29</v>
      </c>
      <c r="B160" s="23" t="s">
        <v>396</v>
      </c>
      <c r="C160" s="7">
        <v>2018.0</v>
      </c>
      <c r="D160" s="9" t="s">
        <v>6</v>
      </c>
      <c r="E160" s="9" t="s">
        <v>335</v>
      </c>
      <c r="F160" s="167">
        <v>8.66125</v>
      </c>
    </row>
    <row r="161">
      <c r="A161" s="23" t="s">
        <v>30</v>
      </c>
      <c r="B161" s="23" t="s">
        <v>376</v>
      </c>
      <c r="C161" s="7">
        <v>2018.0</v>
      </c>
      <c r="D161" s="9" t="s">
        <v>6</v>
      </c>
      <c r="E161" s="9" t="s">
        <v>335</v>
      </c>
      <c r="F161" s="167">
        <v>13.75811</v>
      </c>
    </row>
    <row r="162">
      <c r="A162" s="23" t="s">
        <v>31</v>
      </c>
      <c r="B162" s="23" t="s">
        <v>407</v>
      </c>
      <c r="C162" s="7">
        <v>2018.0</v>
      </c>
      <c r="D162" s="9" t="s">
        <v>6</v>
      </c>
      <c r="E162" s="9" t="s">
        <v>335</v>
      </c>
      <c r="F162" s="167">
        <v>8.810656</v>
      </c>
    </row>
    <row r="163">
      <c r="A163" s="23" t="s">
        <v>32</v>
      </c>
      <c r="B163" s="23" t="s">
        <v>381</v>
      </c>
      <c r="C163" s="7">
        <v>2018.0</v>
      </c>
      <c r="D163" s="9" t="s">
        <v>6</v>
      </c>
      <c r="E163" s="9" t="s">
        <v>335</v>
      </c>
      <c r="F163" s="167">
        <v>10.47398</v>
      </c>
    </row>
    <row r="164">
      <c r="A164" s="23" t="s">
        <v>33</v>
      </c>
      <c r="B164" s="23" t="s">
        <v>390</v>
      </c>
      <c r="C164" s="7">
        <v>2018.0</v>
      </c>
      <c r="D164" s="9" t="s">
        <v>6</v>
      </c>
      <c r="E164" s="9" t="s">
        <v>335</v>
      </c>
      <c r="F164" s="167">
        <v>18.29626</v>
      </c>
    </row>
    <row r="165">
      <c r="A165" s="23" t="s">
        <v>34</v>
      </c>
      <c r="B165" s="23" t="s">
        <v>398</v>
      </c>
      <c r="C165" s="7">
        <v>2018.0</v>
      </c>
      <c r="D165" s="9" t="s">
        <v>6</v>
      </c>
      <c r="E165" s="9" t="s">
        <v>335</v>
      </c>
      <c r="F165" s="167">
        <v>13.27006</v>
      </c>
    </row>
    <row r="166">
      <c r="A166" s="23" t="s">
        <v>35</v>
      </c>
      <c r="B166" s="23" t="s">
        <v>399</v>
      </c>
      <c r="C166" s="7">
        <v>2018.0</v>
      </c>
      <c r="D166" s="9" t="s">
        <v>6</v>
      </c>
      <c r="E166" s="9" t="s">
        <v>335</v>
      </c>
      <c r="F166" s="167">
        <v>11.35155</v>
      </c>
    </row>
    <row r="167">
      <c r="A167" s="49" t="s">
        <v>3</v>
      </c>
      <c r="B167" s="23" t="s">
        <v>400</v>
      </c>
      <c r="C167" s="7">
        <v>2020.0</v>
      </c>
      <c r="D167" s="9" t="s">
        <v>6</v>
      </c>
      <c r="E167" s="9" t="s">
        <v>335</v>
      </c>
      <c r="F167" s="166">
        <v>13.47294</v>
      </c>
    </row>
    <row r="168">
      <c r="A168" s="49" t="s">
        <v>4</v>
      </c>
      <c r="B168" s="23" t="s">
        <v>378</v>
      </c>
      <c r="C168" s="7">
        <v>2020.0</v>
      </c>
      <c r="D168" s="9" t="s">
        <v>6</v>
      </c>
      <c r="E168" s="9" t="s">
        <v>335</v>
      </c>
      <c r="F168" s="167">
        <v>8.609751</v>
      </c>
    </row>
    <row r="169">
      <c r="A169" s="23" t="s">
        <v>5</v>
      </c>
      <c r="B169" s="23" t="s">
        <v>384</v>
      </c>
      <c r="C169" s="7">
        <v>2020.0</v>
      </c>
      <c r="D169" s="9" t="s">
        <v>6</v>
      </c>
      <c r="E169" s="9" t="s">
        <v>335</v>
      </c>
      <c r="F169" s="167">
        <v>5.764512</v>
      </c>
    </row>
    <row r="170">
      <c r="A170" s="23" t="s">
        <v>6</v>
      </c>
      <c r="B170" s="23" t="s">
        <v>394</v>
      </c>
      <c r="C170" s="7">
        <v>2020.0</v>
      </c>
      <c r="D170" s="9" t="s">
        <v>6</v>
      </c>
      <c r="E170" s="9" t="s">
        <v>335</v>
      </c>
      <c r="F170" s="167">
        <v>9.783826</v>
      </c>
    </row>
    <row r="171">
      <c r="A171" s="23" t="s">
        <v>7</v>
      </c>
      <c r="B171" s="23" t="s">
        <v>385</v>
      </c>
      <c r="C171" s="7">
        <v>2020.0</v>
      </c>
      <c r="D171" s="9" t="s">
        <v>6</v>
      </c>
      <c r="E171" s="9" t="s">
        <v>335</v>
      </c>
      <c r="F171" s="167">
        <v>12.3629</v>
      </c>
    </row>
    <row r="172">
      <c r="A172" s="23" t="s">
        <v>8</v>
      </c>
      <c r="B172" s="23" t="s">
        <v>405</v>
      </c>
      <c r="C172" s="7">
        <v>2020.0</v>
      </c>
      <c r="D172" s="9" t="s">
        <v>6</v>
      </c>
      <c r="E172" s="9" t="s">
        <v>335</v>
      </c>
      <c r="F172" s="167">
        <v>7.708058</v>
      </c>
    </row>
    <row r="173">
      <c r="A173" s="23" t="s">
        <v>9</v>
      </c>
      <c r="B173" s="23" t="s">
        <v>397</v>
      </c>
      <c r="C173" s="7">
        <v>2020.0</v>
      </c>
      <c r="D173" s="9" t="s">
        <v>6</v>
      </c>
      <c r="E173" s="9" t="s">
        <v>335</v>
      </c>
      <c r="F173" s="167">
        <v>10.79461</v>
      </c>
    </row>
    <row r="174">
      <c r="A174" s="23" t="s">
        <v>10</v>
      </c>
      <c r="B174" s="23" t="s">
        <v>388</v>
      </c>
      <c r="C174" s="7">
        <v>2020.0</v>
      </c>
      <c r="D174" s="9" t="s">
        <v>6</v>
      </c>
      <c r="E174" s="9" t="s">
        <v>335</v>
      </c>
      <c r="F174" s="167">
        <v>25.64412</v>
      </c>
    </row>
    <row r="175">
      <c r="A175" s="23" t="s">
        <v>11</v>
      </c>
      <c r="B175" s="23" t="s">
        <v>402</v>
      </c>
      <c r="C175" s="7">
        <v>2020.0</v>
      </c>
      <c r="D175" s="9" t="s">
        <v>6</v>
      </c>
      <c r="E175" s="9" t="s">
        <v>335</v>
      </c>
      <c r="F175" s="167">
        <v>11.4271</v>
      </c>
    </row>
    <row r="176">
      <c r="A176" s="23" t="s">
        <v>12</v>
      </c>
      <c r="B176" s="23" t="s">
        <v>401</v>
      </c>
      <c r="C176" s="7">
        <v>2020.0</v>
      </c>
      <c r="D176" s="9" t="s">
        <v>6</v>
      </c>
      <c r="E176" s="9" t="s">
        <v>335</v>
      </c>
      <c r="F176" s="167">
        <v>6.531791</v>
      </c>
    </row>
    <row r="177">
      <c r="A177" s="23" t="s">
        <v>13</v>
      </c>
      <c r="B177" s="23" t="s">
        <v>403</v>
      </c>
      <c r="C177" s="7">
        <v>2020.0</v>
      </c>
      <c r="D177" s="9" t="s">
        <v>6</v>
      </c>
      <c r="E177" s="9" t="s">
        <v>335</v>
      </c>
      <c r="F177" s="167">
        <v>9.79584</v>
      </c>
    </row>
    <row r="178">
      <c r="A178" s="23" t="s">
        <v>14</v>
      </c>
      <c r="B178" s="23" t="s">
        <v>395</v>
      </c>
      <c r="C178" s="7">
        <v>2020.0</v>
      </c>
      <c r="D178" s="9" t="s">
        <v>6</v>
      </c>
      <c r="E178" s="9" t="s">
        <v>335</v>
      </c>
      <c r="F178" s="167">
        <v>12.3412</v>
      </c>
    </row>
    <row r="179">
      <c r="A179" s="23" t="s">
        <v>15</v>
      </c>
      <c r="B179" s="23" t="s">
        <v>377</v>
      </c>
      <c r="C179" s="7">
        <v>2020.0</v>
      </c>
      <c r="D179" s="9" t="s">
        <v>6</v>
      </c>
      <c r="E179" s="9" t="s">
        <v>335</v>
      </c>
      <c r="F179" s="167">
        <v>19.72001</v>
      </c>
    </row>
    <row r="180">
      <c r="A180" s="23" t="s">
        <v>16</v>
      </c>
      <c r="B180" s="23" t="s">
        <v>382</v>
      </c>
      <c r="C180" s="7">
        <v>2020.0</v>
      </c>
      <c r="D180" s="9" t="s">
        <v>6</v>
      </c>
      <c r="E180" s="9" t="s">
        <v>335</v>
      </c>
      <c r="F180" s="167">
        <v>13.97395</v>
      </c>
    </row>
    <row r="181">
      <c r="A181" s="23" t="s">
        <v>17</v>
      </c>
      <c r="B181" s="23" t="s">
        <v>404</v>
      </c>
      <c r="C181" s="7">
        <v>2020.0</v>
      </c>
      <c r="D181" s="9" t="s">
        <v>6</v>
      </c>
      <c r="E181" s="9" t="s">
        <v>335</v>
      </c>
      <c r="F181" s="167">
        <v>10.14494</v>
      </c>
    </row>
    <row r="182">
      <c r="A182" s="23" t="s">
        <v>18</v>
      </c>
      <c r="B182" s="23" t="s">
        <v>383</v>
      </c>
      <c r="C182" s="7">
        <v>2020.0</v>
      </c>
      <c r="D182" s="9" t="s">
        <v>6</v>
      </c>
      <c r="E182" s="9" t="s">
        <v>335</v>
      </c>
      <c r="F182" s="167">
        <v>8.646504</v>
      </c>
    </row>
    <row r="183">
      <c r="A183" s="23" t="s">
        <v>19</v>
      </c>
      <c r="B183" s="23" t="s">
        <v>380</v>
      </c>
      <c r="C183" s="7">
        <v>2020.0</v>
      </c>
      <c r="D183" s="9" t="s">
        <v>6</v>
      </c>
      <c r="E183" s="9" t="s">
        <v>335</v>
      </c>
      <c r="F183" s="167">
        <v>13.9347</v>
      </c>
    </row>
    <row r="184">
      <c r="A184" s="23" t="s">
        <v>20</v>
      </c>
      <c r="B184" s="23" t="s">
        <v>387</v>
      </c>
      <c r="C184" s="7">
        <v>2020.0</v>
      </c>
      <c r="D184" s="9" t="s">
        <v>6</v>
      </c>
      <c r="E184" s="9" t="s">
        <v>335</v>
      </c>
      <c r="F184" s="167">
        <v>10.87344</v>
      </c>
    </row>
    <row r="185">
      <c r="A185" s="23" t="s">
        <v>21</v>
      </c>
      <c r="B185" s="23" t="s">
        <v>393</v>
      </c>
      <c r="C185" s="7">
        <v>2020.0</v>
      </c>
      <c r="D185" s="9" t="s">
        <v>6</v>
      </c>
      <c r="E185" s="9" t="s">
        <v>335</v>
      </c>
      <c r="F185" s="167">
        <v>11.60381</v>
      </c>
    </row>
    <row r="186">
      <c r="A186" s="23" t="s">
        <v>22</v>
      </c>
      <c r="B186" s="23" t="s">
        <v>408</v>
      </c>
      <c r="C186" s="7">
        <v>2020.0</v>
      </c>
      <c r="D186" s="9" t="s">
        <v>6</v>
      </c>
      <c r="E186" s="9" t="s">
        <v>335</v>
      </c>
      <c r="F186" s="167">
        <v>7.13238</v>
      </c>
    </row>
    <row r="187">
      <c r="A187" s="23" t="s">
        <v>23</v>
      </c>
      <c r="B187" s="23" t="s">
        <v>379</v>
      </c>
      <c r="C187" s="7">
        <v>2020.0</v>
      </c>
      <c r="D187" s="9" t="s">
        <v>6</v>
      </c>
      <c r="E187" s="9" t="s">
        <v>335</v>
      </c>
      <c r="F187" s="167">
        <v>18.66235</v>
      </c>
    </row>
    <row r="188">
      <c r="A188" s="23" t="s">
        <v>24</v>
      </c>
      <c r="B188" s="23" t="s">
        <v>386</v>
      </c>
      <c r="C188" s="7">
        <v>2020.0</v>
      </c>
      <c r="D188" s="9" t="s">
        <v>6</v>
      </c>
      <c r="E188" s="9" t="s">
        <v>335</v>
      </c>
      <c r="F188" s="167">
        <v>14.93531</v>
      </c>
    </row>
    <row r="189">
      <c r="A189" s="23" t="s">
        <v>25</v>
      </c>
      <c r="B189" s="23" t="s">
        <v>406</v>
      </c>
      <c r="C189" s="7">
        <v>2020.0</v>
      </c>
      <c r="D189" s="9" t="s">
        <v>6</v>
      </c>
      <c r="E189" s="9" t="s">
        <v>335</v>
      </c>
      <c r="F189" s="167">
        <v>10.93379</v>
      </c>
    </row>
    <row r="190">
      <c r="A190" s="23" t="s">
        <v>26</v>
      </c>
      <c r="B190" s="23" t="s">
        <v>392</v>
      </c>
      <c r="C190" s="7">
        <v>2020.0</v>
      </c>
      <c r="D190" s="9" t="s">
        <v>6</v>
      </c>
      <c r="E190" s="9" t="s">
        <v>335</v>
      </c>
      <c r="F190" s="167">
        <v>10.254</v>
      </c>
    </row>
    <row r="191">
      <c r="A191" s="23" t="s">
        <v>27</v>
      </c>
      <c r="B191" s="23" t="s">
        <v>389</v>
      </c>
      <c r="C191" s="7">
        <v>2020.0</v>
      </c>
      <c r="D191" s="9" t="s">
        <v>6</v>
      </c>
      <c r="E191" s="9" t="s">
        <v>335</v>
      </c>
      <c r="F191" s="167">
        <v>13.95863</v>
      </c>
    </row>
    <row r="192">
      <c r="A192" s="23" t="s">
        <v>28</v>
      </c>
      <c r="B192" s="23" t="s">
        <v>391</v>
      </c>
      <c r="C192" s="7">
        <v>2020.0</v>
      </c>
      <c r="D192" s="9" t="s">
        <v>6</v>
      </c>
      <c r="E192" s="9" t="s">
        <v>335</v>
      </c>
      <c r="F192" s="167">
        <v>9.545922</v>
      </c>
    </row>
    <row r="193">
      <c r="A193" s="23" t="s">
        <v>29</v>
      </c>
      <c r="B193" s="23" t="s">
        <v>396</v>
      </c>
      <c r="C193" s="7">
        <v>2020.0</v>
      </c>
      <c r="D193" s="9" t="s">
        <v>6</v>
      </c>
      <c r="E193" s="9" t="s">
        <v>335</v>
      </c>
      <c r="F193" s="167">
        <v>7.810151</v>
      </c>
    </row>
    <row r="194">
      <c r="A194" s="23" t="s">
        <v>30</v>
      </c>
      <c r="B194" s="23" t="s">
        <v>376</v>
      </c>
      <c r="C194" s="7">
        <v>2020.0</v>
      </c>
      <c r="D194" s="9" t="s">
        <v>6</v>
      </c>
      <c r="E194" s="9" t="s">
        <v>335</v>
      </c>
      <c r="F194" s="167">
        <v>10.58935</v>
      </c>
    </row>
    <row r="195">
      <c r="A195" s="23" t="s">
        <v>31</v>
      </c>
      <c r="B195" s="23" t="s">
        <v>407</v>
      </c>
      <c r="C195" s="7">
        <v>2020.0</v>
      </c>
      <c r="D195" s="9" t="s">
        <v>6</v>
      </c>
      <c r="E195" s="9" t="s">
        <v>335</v>
      </c>
      <c r="F195" s="167">
        <v>7.617992</v>
      </c>
    </row>
    <row r="196">
      <c r="A196" s="23" t="s">
        <v>32</v>
      </c>
      <c r="B196" s="23" t="s">
        <v>381</v>
      </c>
      <c r="C196" s="7">
        <v>2020.0</v>
      </c>
      <c r="D196" s="9" t="s">
        <v>6</v>
      </c>
      <c r="E196" s="9" t="s">
        <v>335</v>
      </c>
      <c r="F196" s="167">
        <v>9.904829</v>
      </c>
    </row>
    <row r="197">
      <c r="A197" s="23" t="s">
        <v>33</v>
      </c>
      <c r="B197" s="23" t="s">
        <v>390</v>
      </c>
      <c r="C197" s="7">
        <v>2020.0</v>
      </c>
      <c r="D197" s="9" t="s">
        <v>6</v>
      </c>
      <c r="E197" s="9" t="s">
        <v>335</v>
      </c>
      <c r="F197" s="167">
        <v>16.97999</v>
      </c>
    </row>
    <row r="198">
      <c r="A198" s="23" t="s">
        <v>34</v>
      </c>
      <c r="B198" s="23" t="s">
        <v>398</v>
      </c>
      <c r="C198" s="7">
        <v>2020.0</v>
      </c>
      <c r="D198" s="9" t="s">
        <v>6</v>
      </c>
      <c r="E198" s="9" t="s">
        <v>335</v>
      </c>
      <c r="F198" s="167">
        <v>12.17004</v>
      </c>
    </row>
    <row r="199">
      <c r="A199" s="23" t="s">
        <v>35</v>
      </c>
      <c r="B199" s="23" t="s">
        <v>399</v>
      </c>
      <c r="C199" s="7">
        <v>2020.0</v>
      </c>
      <c r="D199" s="9" t="s">
        <v>6</v>
      </c>
      <c r="E199" s="9" t="s">
        <v>335</v>
      </c>
      <c r="F199" s="167">
        <v>11.90305</v>
      </c>
    </row>
    <row r="200">
      <c r="A200" s="49" t="s">
        <v>3</v>
      </c>
      <c r="B200" s="23" t="s">
        <v>400</v>
      </c>
      <c r="C200" s="7">
        <v>2022.0</v>
      </c>
      <c r="D200" s="9" t="s">
        <v>6</v>
      </c>
      <c r="E200" s="2" t="s">
        <v>335</v>
      </c>
      <c r="F200" s="168">
        <v>13.27779</v>
      </c>
    </row>
    <row r="201">
      <c r="A201" s="2" t="s">
        <v>4</v>
      </c>
      <c r="B201" s="1" t="s">
        <v>378</v>
      </c>
      <c r="C201" s="1">
        <v>2022.0</v>
      </c>
      <c r="D201" s="2" t="s">
        <v>6</v>
      </c>
      <c r="E201" s="2" t="s">
        <v>335</v>
      </c>
      <c r="F201" s="169">
        <v>6.89755967934807</v>
      </c>
    </row>
    <row r="202">
      <c r="A202" s="2" t="s">
        <v>5</v>
      </c>
      <c r="B202" s="1" t="s">
        <v>384</v>
      </c>
      <c r="C202" s="1">
        <v>2022.0</v>
      </c>
      <c r="D202" s="2" t="s">
        <v>6</v>
      </c>
      <c r="E202" s="2" t="s">
        <v>335</v>
      </c>
      <c r="F202" s="169">
        <v>7.8985412944976</v>
      </c>
    </row>
    <row r="203">
      <c r="A203" s="2" t="s">
        <v>6</v>
      </c>
      <c r="B203" s="1" t="s">
        <v>394</v>
      </c>
      <c r="C203" s="1">
        <v>2022.0</v>
      </c>
      <c r="D203" s="2" t="s">
        <v>6</v>
      </c>
      <c r="E203" s="2" t="s">
        <v>335</v>
      </c>
      <c r="F203" s="169">
        <v>8.74387921157678</v>
      </c>
    </row>
    <row r="204">
      <c r="A204" s="2" t="s">
        <v>7</v>
      </c>
      <c r="B204" s="1" t="s">
        <v>385</v>
      </c>
      <c r="C204" s="1">
        <v>2022.0</v>
      </c>
      <c r="D204" s="2" t="s">
        <v>6</v>
      </c>
      <c r="E204" s="2" t="s">
        <v>335</v>
      </c>
      <c r="F204" s="169">
        <v>12.6782616141455</v>
      </c>
    </row>
    <row r="205">
      <c r="A205" s="2" t="s">
        <v>8</v>
      </c>
      <c r="B205" s="1" t="s">
        <v>405</v>
      </c>
      <c r="C205" s="1">
        <v>2022.0</v>
      </c>
      <c r="D205" s="2" t="s">
        <v>6</v>
      </c>
      <c r="E205" s="2" t="s">
        <v>335</v>
      </c>
      <c r="F205" s="169">
        <v>7.20010215041649</v>
      </c>
    </row>
    <row r="206">
      <c r="A206" s="2" t="s">
        <v>9</v>
      </c>
      <c r="B206" s="1" t="s">
        <v>397</v>
      </c>
      <c r="C206" s="1">
        <v>2022.0</v>
      </c>
      <c r="D206" s="2" t="s">
        <v>6</v>
      </c>
      <c r="E206" s="2" t="s">
        <v>335</v>
      </c>
      <c r="F206" s="169">
        <v>8.58246478638738</v>
      </c>
    </row>
    <row r="207">
      <c r="A207" s="2" t="s">
        <v>10</v>
      </c>
      <c r="B207" s="1" t="s">
        <v>388</v>
      </c>
      <c r="C207" s="1">
        <v>2022.0</v>
      </c>
      <c r="D207" s="2" t="s">
        <v>6</v>
      </c>
      <c r="E207" s="2" t="s">
        <v>335</v>
      </c>
      <c r="F207" s="169">
        <v>23.8940874666295</v>
      </c>
    </row>
    <row r="208">
      <c r="A208" s="2" t="s">
        <v>11</v>
      </c>
      <c r="B208" s="1" t="s">
        <v>402</v>
      </c>
      <c r="C208" s="1">
        <v>2022.0</v>
      </c>
      <c r="D208" s="2" t="s">
        <v>6</v>
      </c>
      <c r="E208" s="2" t="s">
        <v>335</v>
      </c>
      <c r="F208" s="169">
        <v>12.1244377993833</v>
      </c>
    </row>
    <row r="209">
      <c r="A209" s="2" t="s">
        <v>12</v>
      </c>
      <c r="B209" s="1" t="s">
        <v>401</v>
      </c>
      <c r="C209" s="1">
        <v>2022.0</v>
      </c>
      <c r="D209" s="2" t="s">
        <v>6</v>
      </c>
      <c r="E209" s="2" t="s">
        <v>335</v>
      </c>
      <c r="F209" s="169">
        <v>5.95010350138819</v>
      </c>
    </row>
    <row r="210">
      <c r="A210" s="2" t="s">
        <v>13</v>
      </c>
      <c r="B210" s="1" t="s">
        <v>403</v>
      </c>
      <c r="C210" s="1">
        <v>2022.0</v>
      </c>
      <c r="D210" s="2" t="s">
        <v>6</v>
      </c>
      <c r="E210" s="2" t="s">
        <v>335</v>
      </c>
      <c r="F210" s="169">
        <v>16.6261577519988</v>
      </c>
    </row>
    <row r="211">
      <c r="A211" s="2" t="s">
        <v>14</v>
      </c>
      <c r="B211" s="1" t="s">
        <v>395</v>
      </c>
      <c r="C211" s="1">
        <v>2022.0</v>
      </c>
      <c r="D211" s="2" t="s">
        <v>6</v>
      </c>
      <c r="E211" s="2" t="s">
        <v>335</v>
      </c>
      <c r="F211" s="169">
        <v>10.1224854647243</v>
      </c>
    </row>
    <row r="212">
      <c r="A212" s="2" t="s">
        <v>15</v>
      </c>
      <c r="B212" s="1" t="s">
        <v>377</v>
      </c>
      <c r="C212" s="1">
        <v>2022.0</v>
      </c>
      <c r="D212" s="2" t="s">
        <v>6</v>
      </c>
      <c r="E212" s="2" t="s">
        <v>335</v>
      </c>
      <c r="F212" s="169">
        <v>22.5486799334259</v>
      </c>
    </row>
    <row r="213">
      <c r="A213" s="2" t="s">
        <v>16</v>
      </c>
      <c r="B213" s="1" t="s">
        <v>382</v>
      </c>
      <c r="C213" s="1">
        <v>2022.0</v>
      </c>
      <c r="D213" s="2" t="s">
        <v>6</v>
      </c>
      <c r="E213" s="2" t="s">
        <v>335</v>
      </c>
      <c r="F213" s="169">
        <v>14.2963660520245</v>
      </c>
    </row>
    <row r="214">
      <c r="A214" s="2" t="s">
        <v>17</v>
      </c>
      <c r="B214" s="1" t="s">
        <v>404</v>
      </c>
      <c r="C214" s="1">
        <v>2022.0</v>
      </c>
      <c r="D214" s="2" t="s">
        <v>6</v>
      </c>
      <c r="E214" s="2" t="s">
        <v>335</v>
      </c>
      <c r="F214" s="169">
        <v>9.87821206977289</v>
      </c>
    </row>
    <row r="215">
      <c r="A215" s="2" t="s">
        <v>18</v>
      </c>
      <c r="B215" s="1" t="s">
        <v>383</v>
      </c>
      <c r="C215" s="1">
        <v>2022.0</v>
      </c>
      <c r="D215" s="2" t="s">
        <v>6</v>
      </c>
      <c r="E215" s="2" t="s">
        <v>335</v>
      </c>
      <c r="F215" s="169">
        <v>8.87009192397898</v>
      </c>
    </row>
    <row r="216">
      <c r="A216" s="2" t="s">
        <v>19</v>
      </c>
      <c r="B216" s="1" t="s">
        <v>380</v>
      </c>
      <c r="C216" s="1">
        <v>2022.0</v>
      </c>
      <c r="D216" s="2" t="s">
        <v>6</v>
      </c>
      <c r="E216" s="2" t="s">
        <v>335</v>
      </c>
      <c r="F216" s="169">
        <v>14.274644818126</v>
      </c>
    </row>
    <row r="217">
      <c r="A217" s="2" t="s">
        <v>20</v>
      </c>
      <c r="B217" s="1" t="s">
        <v>387</v>
      </c>
      <c r="C217" s="1">
        <v>2022.0</v>
      </c>
      <c r="D217" s="2" t="s">
        <v>6</v>
      </c>
      <c r="E217" s="2" t="s">
        <v>335</v>
      </c>
      <c r="F217" s="169">
        <v>10.5278176581268</v>
      </c>
    </row>
    <row r="218">
      <c r="A218" s="2" t="s">
        <v>21</v>
      </c>
      <c r="B218" s="1" t="s">
        <v>393</v>
      </c>
      <c r="C218" s="1">
        <v>2022.0</v>
      </c>
      <c r="D218" s="2" t="s">
        <v>6</v>
      </c>
      <c r="E218" s="2" t="s">
        <v>335</v>
      </c>
      <c r="F218" s="169">
        <v>17.444393937019</v>
      </c>
    </row>
    <row r="219">
      <c r="A219" s="2" t="s">
        <v>22</v>
      </c>
      <c r="B219" s="1" t="s">
        <v>408</v>
      </c>
      <c r="C219" s="1">
        <v>2022.0</v>
      </c>
      <c r="D219" s="2" t="s">
        <v>6</v>
      </c>
      <c r="E219" s="2" t="s">
        <v>335</v>
      </c>
      <c r="F219" s="169">
        <v>5.99803971703742</v>
      </c>
    </row>
    <row r="220">
      <c r="A220" s="2" t="s">
        <v>23</v>
      </c>
      <c r="B220" s="1" t="s">
        <v>379</v>
      </c>
      <c r="C220" s="1">
        <v>2022.0</v>
      </c>
      <c r="D220" s="2" t="s">
        <v>6</v>
      </c>
      <c r="E220" s="2" t="s">
        <v>335</v>
      </c>
      <c r="F220" s="169">
        <v>17.6370803480608</v>
      </c>
    </row>
    <row r="221">
      <c r="A221" s="2" t="s">
        <v>24</v>
      </c>
      <c r="B221" s="1" t="s">
        <v>386</v>
      </c>
      <c r="C221" s="1">
        <v>2022.0</v>
      </c>
      <c r="D221" s="2" t="s">
        <v>6</v>
      </c>
      <c r="E221" s="2" t="s">
        <v>335</v>
      </c>
      <c r="F221" s="169">
        <v>14.4104097817386</v>
      </c>
    </row>
    <row r="222">
      <c r="A222" s="2" t="s">
        <v>25</v>
      </c>
      <c r="B222" s="1" t="s">
        <v>406</v>
      </c>
      <c r="C222" s="1">
        <v>2022.0</v>
      </c>
      <c r="D222" s="2" t="s">
        <v>6</v>
      </c>
      <c r="E222" s="2" t="s">
        <v>335</v>
      </c>
      <c r="F222" s="169">
        <v>11.2018689234052</v>
      </c>
    </row>
    <row r="223">
      <c r="A223" s="2" t="s">
        <v>26</v>
      </c>
      <c r="B223" s="1" t="s">
        <v>392</v>
      </c>
      <c r="C223" s="1">
        <v>2022.0</v>
      </c>
      <c r="D223" s="2" t="s">
        <v>6</v>
      </c>
      <c r="E223" s="2" t="s">
        <v>335</v>
      </c>
      <c r="F223" s="169">
        <v>9.70163201974684</v>
      </c>
    </row>
    <row r="224">
      <c r="A224" s="2" t="s">
        <v>27</v>
      </c>
      <c r="B224" s="1" t="s">
        <v>389</v>
      </c>
      <c r="C224" s="1">
        <v>2022.0</v>
      </c>
      <c r="D224" s="2" t="s">
        <v>6</v>
      </c>
      <c r="E224" s="2" t="s">
        <v>335</v>
      </c>
      <c r="F224" s="169">
        <v>11.7983324586096</v>
      </c>
    </row>
    <row r="225">
      <c r="A225" s="2" t="s">
        <v>28</v>
      </c>
      <c r="B225" s="1" t="s">
        <v>391</v>
      </c>
      <c r="C225" s="1">
        <v>2022.0</v>
      </c>
      <c r="D225" s="2" t="s">
        <v>6</v>
      </c>
      <c r="E225" s="2" t="s">
        <v>335</v>
      </c>
      <c r="F225" s="169">
        <v>10.528004901496</v>
      </c>
    </row>
    <row r="226">
      <c r="A226" s="2" t="s">
        <v>29</v>
      </c>
      <c r="B226" s="1" t="s">
        <v>396</v>
      </c>
      <c r="C226" s="1">
        <v>2022.0</v>
      </c>
      <c r="D226" s="2" t="s">
        <v>6</v>
      </c>
      <c r="E226" s="2" t="s">
        <v>335</v>
      </c>
      <c r="F226" s="169">
        <v>8.37855097657533</v>
      </c>
    </row>
    <row r="227">
      <c r="A227" s="2" t="s">
        <v>30</v>
      </c>
      <c r="B227" s="1" t="s">
        <v>376</v>
      </c>
      <c r="C227" s="1">
        <v>2022.0</v>
      </c>
      <c r="D227" s="2" t="s">
        <v>6</v>
      </c>
      <c r="E227" s="2" t="s">
        <v>335</v>
      </c>
      <c r="F227" s="169">
        <v>11.6040568170195</v>
      </c>
    </row>
    <row r="228">
      <c r="A228" s="2" t="s">
        <v>31</v>
      </c>
      <c r="B228" s="1" t="s">
        <v>407</v>
      </c>
      <c r="C228" s="1">
        <v>2022.0</v>
      </c>
      <c r="D228" s="2" t="s">
        <v>6</v>
      </c>
      <c r="E228" s="2" t="s">
        <v>335</v>
      </c>
      <c r="F228" s="169">
        <v>8.66981134579702</v>
      </c>
    </row>
    <row r="229">
      <c r="A229" s="2" t="s">
        <v>32</v>
      </c>
      <c r="B229" s="1" t="s">
        <v>381</v>
      </c>
      <c r="C229" s="1">
        <v>2022.0</v>
      </c>
      <c r="D229" s="2" t="s">
        <v>6</v>
      </c>
      <c r="E229" s="2" t="s">
        <v>335</v>
      </c>
      <c r="F229" s="169">
        <v>10.2586393169952</v>
      </c>
    </row>
    <row r="230">
      <c r="A230" s="2" t="s">
        <v>33</v>
      </c>
      <c r="B230" s="1" t="s">
        <v>390</v>
      </c>
      <c r="C230" s="1">
        <v>2022.0</v>
      </c>
      <c r="D230" s="2" t="s">
        <v>6</v>
      </c>
      <c r="E230" s="2" t="s">
        <v>335</v>
      </c>
      <c r="F230" s="169">
        <v>14.1801101532193</v>
      </c>
    </row>
    <row r="231">
      <c r="A231" s="2" t="s">
        <v>34</v>
      </c>
      <c r="B231" s="1" t="s">
        <v>398</v>
      </c>
      <c r="C231" s="1">
        <v>2022.0</v>
      </c>
      <c r="D231" s="2" t="s">
        <v>6</v>
      </c>
      <c r="E231" s="2" t="s">
        <v>335</v>
      </c>
      <c r="F231" s="169">
        <v>12.5067764135862</v>
      </c>
    </row>
    <row r="232">
      <c r="A232" s="2" t="s">
        <v>35</v>
      </c>
      <c r="B232" s="1" t="s">
        <v>399</v>
      </c>
      <c r="C232" s="1">
        <v>2022.0</v>
      </c>
      <c r="D232" s="2" t="s">
        <v>6</v>
      </c>
      <c r="E232" s="2" t="s">
        <v>335</v>
      </c>
      <c r="F232" s="169">
        <v>10.9634210133015</v>
      </c>
    </row>
  </sheetData>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144" t="s">
        <v>375</v>
      </c>
    </row>
    <row r="2">
      <c r="A2" s="49" t="s">
        <v>3</v>
      </c>
      <c r="B2" s="23" t="s">
        <v>400</v>
      </c>
      <c r="C2" s="7">
        <v>2010.0</v>
      </c>
      <c r="D2" s="9" t="s">
        <v>6</v>
      </c>
      <c r="E2" s="9" t="s">
        <v>339</v>
      </c>
      <c r="F2" s="166">
        <v>28.88565</v>
      </c>
    </row>
    <row r="3">
      <c r="A3" s="49" t="s">
        <v>4</v>
      </c>
      <c r="B3" s="23" t="s">
        <v>378</v>
      </c>
      <c r="C3" s="7">
        <v>2010.0</v>
      </c>
      <c r="D3" s="9" t="s">
        <v>6</v>
      </c>
      <c r="E3" s="9" t="s">
        <v>339</v>
      </c>
      <c r="F3" s="75">
        <v>35.24191</v>
      </c>
    </row>
    <row r="4">
      <c r="A4" s="23" t="s">
        <v>5</v>
      </c>
      <c r="B4" s="23" t="s">
        <v>384</v>
      </c>
      <c r="C4" s="7">
        <v>2010.0</v>
      </c>
      <c r="D4" s="9" t="s">
        <v>6</v>
      </c>
      <c r="E4" s="9" t="s">
        <v>339</v>
      </c>
      <c r="F4" s="75">
        <v>17.15583</v>
      </c>
    </row>
    <row r="5">
      <c r="A5" s="23" t="s">
        <v>6</v>
      </c>
      <c r="B5" s="23" t="s">
        <v>394</v>
      </c>
      <c r="C5" s="7">
        <v>2010.0</v>
      </c>
      <c r="D5" s="9" t="s">
        <v>6</v>
      </c>
      <c r="E5" s="9" t="s">
        <v>339</v>
      </c>
      <c r="F5" s="75">
        <v>23.6977</v>
      </c>
    </row>
    <row r="6">
      <c r="A6" s="23" t="s">
        <v>7</v>
      </c>
      <c r="B6" s="23" t="s">
        <v>385</v>
      </c>
      <c r="C6" s="7">
        <v>2010.0</v>
      </c>
      <c r="D6" s="9" t="s">
        <v>6</v>
      </c>
      <c r="E6" s="9" t="s">
        <v>339</v>
      </c>
      <c r="F6" s="75">
        <v>34.46908</v>
      </c>
    </row>
    <row r="7">
      <c r="A7" s="23" t="s">
        <v>8</v>
      </c>
      <c r="B7" s="23" t="s">
        <v>405</v>
      </c>
      <c r="C7" s="7">
        <v>2010.0</v>
      </c>
      <c r="D7" s="9" t="s">
        <v>6</v>
      </c>
      <c r="E7" s="9" t="s">
        <v>339</v>
      </c>
      <c r="F7" s="75">
        <v>25.59425</v>
      </c>
    </row>
    <row r="8">
      <c r="A8" s="23" t="s">
        <v>9</v>
      </c>
      <c r="B8" s="23" t="s">
        <v>397</v>
      </c>
      <c r="C8" s="7">
        <v>2010.0</v>
      </c>
      <c r="D8" s="9" t="s">
        <v>6</v>
      </c>
      <c r="E8" s="9" t="s">
        <v>339</v>
      </c>
      <c r="F8" s="75">
        <v>25.58685</v>
      </c>
    </row>
    <row r="9">
      <c r="A9" s="23" t="s">
        <v>10</v>
      </c>
      <c r="B9" s="23" t="s">
        <v>388</v>
      </c>
      <c r="C9" s="7">
        <v>2010.0</v>
      </c>
      <c r="D9" s="9" t="s">
        <v>6</v>
      </c>
      <c r="E9" s="9" t="s">
        <v>339</v>
      </c>
      <c r="F9" s="75">
        <v>44.27227</v>
      </c>
    </row>
    <row r="10">
      <c r="A10" s="23" t="s">
        <v>11</v>
      </c>
      <c r="B10" s="23" t="s">
        <v>402</v>
      </c>
      <c r="C10" s="7">
        <v>2010.0</v>
      </c>
      <c r="D10" s="9" t="s">
        <v>6</v>
      </c>
      <c r="E10" s="9" t="s">
        <v>339</v>
      </c>
      <c r="F10" s="75">
        <v>13.84724</v>
      </c>
    </row>
    <row r="11">
      <c r="A11" s="23" t="s">
        <v>12</v>
      </c>
      <c r="B11" s="23" t="s">
        <v>401</v>
      </c>
      <c r="C11" s="7">
        <v>2010.0</v>
      </c>
      <c r="D11" s="9" t="s">
        <v>6</v>
      </c>
      <c r="E11" s="9" t="s">
        <v>339</v>
      </c>
      <c r="F11" s="75">
        <v>13.36664</v>
      </c>
    </row>
    <row r="12">
      <c r="A12" s="23" t="s">
        <v>13</v>
      </c>
      <c r="B12" s="23" t="s">
        <v>403</v>
      </c>
      <c r="C12" s="7">
        <v>2010.0</v>
      </c>
      <c r="D12" s="9" t="s">
        <v>6</v>
      </c>
      <c r="E12" s="9" t="s">
        <v>339</v>
      </c>
      <c r="F12" s="75">
        <v>21.18633</v>
      </c>
    </row>
    <row r="13">
      <c r="A13" s="23" t="s">
        <v>14</v>
      </c>
      <c r="B13" s="23" t="s">
        <v>395</v>
      </c>
      <c r="C13" s="7">
        <v>2010.0</v>
      </c>
      <c r="D13" s="9" t="s">
        <v>6</v>
      </c>
      <c r="E13" s="9" t="s">
        <v>339</v>
      </c>
      <c r="F13" s="75">
        <v>33.20876</v>
      </c>
    </row>
    <row r="14">
      <c r="A14" s="23" t="s">
        <v>15</v>
      </c>
      <c r="B14" s="23" t="s">
        <v>377</v>
      </c>
      <c r="C14" s="7">
        <v>2010.0</v>
      </c>
      <c r="D14" s="9" t="s">
        <v>6</v>
      </c>
      <c r="E14" s="9" t="s">
        <v>339</v>
      </c>
      <c r="F14" s="75">
        <v>53.32093</v>
      </c>
    </row>
    <row r="15">
      <c r="A15" s="23" t="s">
        <v>16</v>
      </c>
      <c r="B15" s="23" t="s">
        <v>382</v>
      </c>
      <c r="C15" s="7">
        <v>2010.0</v>
      </c>
      <c r="D15" s="9" t="s">
        <v>6</v>
      </c>
      <c r="E15" s="9" t="s">
        <v>339</v>
      </c>
      <c r="F15" s="75">
        <v>49.65564</v>
      </c>
    </row>
    <row r="16">
      <c r="A16" s="23" t="s">
        <v>17</v>
      </c>
      <c r="B16" s="23" t="s">
        <v>404</v>
      </c>
      <c r="C16" s="7">
        <v>2010.0</v>
      </c>
      <c r="D16" s="9" t="s">
        <v>6</v>
      </c>
      <c r="E16" s="9" t="s">
        <v>339</v>
      </c>
      <c r="F16" s="75">
        <v>22.34348</v>
      </c>
    </row>
    <row r="17">
      <c r="A17" s="23" t="s">
        <v>18</v>
      </c>
      <c r="B17" s="23" t="s">
        <v>383</v>
      </c>
      <c r="C17" s="7">
        <v>2010.0</v>
      </c>
      <c r="D17" s="9" t="s">
        <v>6</v>
      </c>
      <c r="E17" s="9" t="s">
        <v>339</v>
      </c>
      <c r="F17" s="75">
        <v>20.03432</v>
      </c>
    </row>
    <row r="18">
      <c r="A18" s="23" t="s">
        <v>19</v>
      </c>
      <c r="B18" s="23" t="s">
        <v>380</v>
      </c>
      <c r="C18" s="7">
        <v>2010.0</v>
      </c>
      <c r="D18" s="9" t="s">
        <v>6</v>
      </c>
      <c r="E18" s="9" t="s">
        <v>339</v>
      </c>
      <c r="F18" s="75">
        <v>48.08465</v>
      </c>
    </row>
    <row r="19">
      <c r="A19" s="23" t="s">
        <v>20</v>
      </c>
      <c r="B19" s="23" t="s">
        <v>387</v>
      </c>
      <c r="C19" s="7">
        <v>2010.0</v>
      </c>
      <c r="D19" s="9" t="s">
        <v>6</v>
      </c>
      <c r="E19" s="9" t="s">
        <v>339</v>
      </c>
      <c r="F19" s="75">
        <v>21.08104</v>
      </c>
    </row>
    <row r="20">
      <c r="A20" s="23" t="s">
        <v>21</v>
      </c>
      <c r="B20" s="23" t="s">
        <v>393</v>
      </c>
      <c r="C20" s="7">
        <v>2010.0</v>
      </c>
      <c r="D20" s="9" t="s">
        <v>6</v>
      </c>
      <c r="E20" s="9" t="s">
        <v>339</v>
      </c>
      <c r="F20" s="75">
        <v>26.16497</v>
      </c>
    </row>
    <row r="21">
      <c r="A21" s="23" t="s">
        <v>22</v>
      </c>
      <c r="B21" s="23" t="s">
        <v>408</v>
      </c>
      <c r="C21" s="7">
        <v>2010.0</v>
      </c>
      <c r="D21" s="9" t="s">
        <v>6</v>
      </c>
      <c r="E21" s="9" t="s">
        <v>339</v>
      </c>
      <c r="F21" s="75">
        <v>21.13107</v>
      </c>
    </row>
    <row r="22">
      <c r="A22" s="23" t="s">
        <v>23</v>
      </c>
      <c r="B22" s="23" t="s">
        <v>379</v>
      </c>
      <c r="C22" s="7">
        <v>2010.0</v>
      </c>
      <c r="D22" s="9" t="s">
        <v>6</v>
      </c>
      <c r="E22" s="9" t="s">
        <v>339</v>
      </c>
      <c r="F22" s="75">
        <v>48.08673</v>
      </c>
    </row>
    <row r="23">
      <c r="A23" s="23" t="s">
        <v>24</v>
      </c>
      <c r="B23" s="23" t="s">
        <v>386</v>
      </c>
      <c r="C23" s="7">
        <v>2010.0</v>
      </c>
      <c r="D23" s="9" t="s">
        <v>6</v>
      </c>
      <c r="E23" s="9" t="s">
        <v>339</v>
      </c>
      <c r="F23" s="75">
        <v>34.02224</v>
      </c>
    </row>
    <row r="24">
      <c r="A24" s="23" t="s">
        <v>25</v>
      </c>
      <c r="B24" s="23" t="s">
        <v>406</v>
      </c>
      <c r="C24" s="7">
        <v>2010.0</v>
      </c>
      <c r="D24" s="9" t="s">
        <v>6</v>
      </c>
      <c r="E24" s="9" t="s">
        <v>339</v>
      </c>
      <c r="F24" s="75">
        <v>37.67569</v>
      </c>
    </row>
    <row r="25">
      <c r="A25" s="23" t="s">
        <v>26</v>
      </c>
      <c r="B25" s="23" t="s">
        <v>392</v>
      </c>
      <c r="C25" s="7">
        <v>2010.0</v>
      </c>
      <c r="D25" s="9" t="s">
        <v>6</v>
      </c>
      <c r="E25" s="9" t="s">
        <v>339</v>
      </c>
      <c r="F25" s="75">
        <v>17.00368</v>
      </c>
    </row>
    <row r="26">
      <c r="A26" s="23" t="s">
        <v>27</v>
      </c>
      <c r="B26" s="23" t="s">
        <v>389</v>
      </c>
      <c r="C26" s="7">
        <v>2010.0</v>
      </c>
      <c r="D26" s="9" t="s">
        <v>6</v>
      </c>
      <c r="E26" s="9" t="s">
        <v>339</v>
      </c>
      <c r="F26" s="75">
        <v>41.88729</v>
      </c>
    </row>
    <row r="27">
      <c r="A27" s="23" t="s">
        <v>28</v>
      </c>
      <c r="B27" s="23" t="s">
        <v>391</v>
      </c>
      <c r="C27" s="7">
        <v>2010.0</v>
      </c>
      <c r="D27" s="9" t="s">
        <v>6</v>
      </c>
      <c r="E27" s="9" t="s">
        <v>339</v>
      </c>
      <c r="F27" s="75">
        <v>19.0283</v>
      </c>
    </row>
    <row r="28">
      <c r="A28" s="23" t="s">
        <v>29</v>
      </c>
      <c r="B28" s="23" t="s">
        <v>396</v>
      </c>
      <c r="C28" s="7">
        <v>2010.0</v>
      </c>
      <c r="D28" s="9" t="s">
        <v>6</v>
      </c>
      <c r="E28" s="9" t="s">
        <v>339</v>
      </c>
      <c r="F28" s="75">
        <v>23.78178</v>
      </c>
    </row>
    <row r="29">
      <c r="A29" s="23" t="s">
        <v>30</v>
      </c>
      <c r="B29" s="23" t="s">
        <v>376</v>
      </c>
      <c r="C29" s="7">
        <v>2010.0</v>
      </c>
      <c r="D29" s="9" t="s">
        <v>6</v>
      </c>
      <c r="E29" s="9" t="s">
        <v>339</v>
      </c>
      <c r="F29" s="75">
        <v>35.3981</v>
      </c>
    </row>
    <row r="30">
      <c r="A30" s="23" t="s">
        <v>31</v>
      </c>
      <c r="B30" s="23" t="s">
        <v>407</v>
      </c>
      <c r="C30" s="7">
        <v>2010.0</v>
      </c>
      <c r="D30" s="9" t="s">
        <v>6</v>
      </c>
      <c r="E30" s="9" t="s">
        <v>339</v>
      </c>
      <c r="F30" s="75">
        <v>19.92481</v>
      </c>
    </row>
    <row r="31">
      <c r="A31" s="23" t="s">
        <v>32</v>
      </c>
      <c r="B31" s="23" t="s">
        <v>381</v>
      </c>
      <c r="C31" s="7">
        <v>2010.0</v>
      </c>
      <c r="D31" s="9" t="s">
        <v>6</v>
      </c>
      <c r="E31" s="9" t="s">
        <v>339</v>
      </c>
      <c r="F31" s="75">
        <v>27.15773</v>
      </c>
    </row>
    <row r="32">
      <c r="A32" s="23" t="s">
        <v>33</v>
      </c>
      <c r="B32" s="23" t="s">
        <v>390</v>
      </c>
      <c r="C32" s="7">
        <v>2010.0</v>
      </c>
      <c r="D32" s="9" t="s">
        <v>6</v>
      </c>
      <c r="E32" s="9" t="s">
        <v>339</v>
      </c>
      <c r="F32" s="75">
        <v>37.82615</v>
      </c>
    </row>
    <row r="33">
      <c r="A33" s="23" t="s">
        <v>34</v>
      </c>
      <c r="B33" s="23" t="s">
        <v>398</v>
      </c>
      <c r="C33" s="7">
        <v>2010.0</v>
      </c>
      <c r="D33" s="9" t="s">
        <v>6</v>
      </c>
      <c r="E33" s="9" t="s">
        <v>339</v>
      </c>
      <c r="F33" s="75">
        <v>22.89064</v>
      </c>
    </row>
    <row r="34">
      <c r="A34" s="23" t="s">
        <v>35</v>
      </c>
      <c r="B34" s="23" t="s">
        <v>399</v>
      </c>
      <c r="C34" s="7">
        <v>2010.0</v>
      </c>
      <c r="D34" s="9" t="s">
        <v>6</v>
      </c>
      <c r="E34" s="9" t="s">
        <v>339</v>
      </c>
      <c r="F34" s="75">
        <v>34.36622</v>
      </c>
    </row>
    <row r="35">
      <c r="A35" s="49" t="s">
        <v>3</v>
      </c>
      <c r="B35" s="23" t="s">
        <v>400</v>
      </c>
      <c r="C35" s="7">
        <v>2011.0</v>
      </c>
      <c r="D35" s="9" t="s">
        <v>6</v>
      </c>
      <c r="E35" s="9" t="s">
        <v>339</v>
      </c>
      <c r="F35" s="166">
        <v>28.88565</v>
      </c>
    </row>
    <row r="36">
      <c r="A36" s="49" t="s">
        <v>4</v>
      </c>
      <c r="B36" s="23" t="s">
        <v>378</v>
      </c>
      <c r="C36" s="7">
        <v>2011.0</v>
      </c>
      <c r="D36" s="9" t="s">
        <v>6</v>
      </c>
      <c r="E36" s="9" t="s">
        <v>339</v>
      </c>
      <c r="F36" s="75">
        <v>35.24191</v>
      </c>
    </row>
    <row r="37">
      <c r="A37" s="23" t="s">
        <v>5</v>
      </c>
      <c r="B37" s="23" t="s">
        <v>384</v>
      </c>
      <c r="C37" s="7">
        <v>2011.0</v>
      </c>
      <c r="D37" s="9" t="s">
        <v>6</v>
      </c>
      <c r="E37" s="9" t="s">
        <v>339</v>
      </c>
      <c r="F37" s="75">
        <v>17.15583</v>
      </c>
    </row>
    <row r="38">
      <c r="A38" s="23" t="s">
        <v>6</v>
      </c>
      <c r="B38" s="23" t="s">
        <v>394</v>
      </c>
      <c r="C38" s="7">
        <v>2011.0</v>
      </c>
      <c r="D38" s="9" t="s">
        <v>6</v>
      </c>
      <c r="E38" s="9" t="s">
        <v>339</v>
      </c>
      <c r="F38" s="75">
        <v>23.6977</v>
      </c>
    </row>
    <row r="39">
      <c r="A39" s="23" t="s">
        <v>7</v>
      </c>
      <c r="B39" s="23" t="s">
        <v>385</v>
      </c>
      <c r="C39" s="7">
        <v>2011.0</v>
      </c>
      <c r="D39" s="9" t="s">
        <v>6</v>
      </c>
      <c r="E39" s="9" t="s">
        <v>339</v>
      </c>
      <c r="F39" s="75">
        <v>34.46908</v>
      </c>
    </row>
    <row r="40">
      <c r="A40" s="23" t="s">
        <v>8</v>
      </c>
      <c r="B40" s="23" t="s">
        <v>405</v>
      </c>
      <c r="C40" s="7">
        <v>2011.0</v>
      </c>
      <c r="D40" s="9" t="s">
        <v>6</v>
      </c>
      <c r="E40" s="9" t="s">
        <v>339</v>
      </c>
      <c r="F40" s="75">
        <v>25.59425</v>
      </c>
    </row>
    <row r="41">
      <c r="A41" s="23" t="s">
        <v>9</v>
      </c>
      <c r="B41" s="23" t="s">
        <v>397</v>
      </c>
      <c r="C41" s="7">
        <v>2011.0</v>
      </c>
      <c r="D41" s="9" t="s">
        <v>6</v>
      </c>
      <c r="E41" s="9" t="s">
        <v>339</v>
      </c>
      <c r="F41" s="75">
        <v>25.58685</v>
      </c>
    </row>
    <row r="42">
      <c r="A42" s="23" t="s">
        <v>10</v>
      </c>
      <c r="B42" s="23" t="s">
        <v>388</v>
      </c>
      <c r="C42" s="7">
        <v>2011.0</v>
      </c>
      <c r="D42" s="9" t="s">
        <v>6</v>
      </c>
      <c r="E42" s="9" t="s">
        <v>339</v>
      </c>
      <c r="F42" s="75">
        <v>44.27227</v>
      </c>
    </row>
    <row r="43">
      <c r="A43" s="23" t="s">
        <v>11</v>
      </c>
      <c r="B43" s="23" t="s">
        <v>402</v>
      </c>
      <c r="C43" s="7">
        <v>2011.0</v>
      </c>
      <c r="D43" s="9" t="s">
        <v>6</v>
      </c>
      <c r="E43" s="9" t="s">
        <v>339</v>
      </c>
      <c r="F43" s="75">
        <v>13.84724</v>
      </c>
    </row>
    <row r="44">
      <c r="A44" s="23" t="s">
        <v>12</v>
      </c>
      <c r="B44" s="23" t="s">
        <v>401</v>
      </c>
      <c r="C44" s="7">
        <v>2011.0</v>
      </c>
      <c r="D44" s="9" t="s">
        <v>6</v>
      </c>
      <c r="E44" s="9" t="s">
        <v>339</v>
      </c>
      <c r="F44" s="75">
        <v>13.36664</v>
      </c>
    </row>
    <row r="45">
      <c r="A45" s="23" t="s">
        <v>13</v>
      </c>
      <c r="B45" s="23" t="s">
        <v>403</v>
      </c>
      <c r="C45" s="7">
        <v>2011.0</v>
      </c>
      <c r="D45" s="9" t="s">
        <v>6</v>
      </c>
      <c r="E45" s="9" t="s">
        <v>339</v>
      </c>
      <c r="F45" s="75">
        <v>21.18633</v>
      </c>
    </row>
    <row r="46">
      <c r="A46" s="23" t="s">
        <v>14</v>
      </c>
      <c r="B46" s="23" t="s">
        <v>395</v>
      </c>
      <c r="C46" s="7">
        <v>2011.0</v>
      </c>
      <c r="D46" s="9" t="s">
        <v>6</v>
      </c>
      <c r="E46" s="9" t="s">
        <v>339</v>
      </c>
      <c r="F46" s="75">
        <v>33.20876</v>
      </c>
    </row>
    <row r="47">
      <c r="A47" s="23" t="s">
        <v>15</v>
      </c>
      <c r="B47" s="23" t="s">
        <v>377</v>
      </c>
      <c r="C47" s="7">
        <v>2011.0</v>
      </c>
      <c r="D47" s="9" t="s">
        <v>6</v>
      </c>
      <c r="E47" s="9" t="s">
        <v>339</v>
      </c>
      <c r="F47" s="75">
        <v>53.32093</v>
      </c>
    </row>
    <row r="48">
      <c r="A48" s="23" t="s">
        <v>16</v>
      </c>
      <c r="B48" s="23" t="s">
        <v>382</v>
      </c>
      <c r="C48" s="7">
        <v>2011.0</v>
      </c>
      <c r="D48" s="9" t="s">
        <v>6</v>
      </c>
      <c r="E48" s="9" t="s">
        <v>339</v>
      </c>
      <c r="F48" s="75">
        <v>49.65564</v>
      </c>
    </row>
    <row r="49">
      <c r="A49" s="23" t="s">
        <v>17</v>
      </c>
      <c r="B49" s="23" t="s">
        <v>404</v>
      </c>
      <c r="C49" s="7">
        <v>2011.0</v>
      </c>
      <c r="D49" s="9" t="s">
        <v>6</v>
      </c>
      <c r="E49" s="9" t="s">
        <v>339</v>
      </c>
      <c r="F49" s="75">
        <v>22.34348</v>
      </c>
    </row>
    <row r="50">
      <c r="A50" s="23" t="s">
        <v>18</v>
      </c>
      <c r="B50" s="23" t="s">
        <v>383</v>
      </c>
      <c r="C50" s="7">
        <v>2011.0</v>
      </c>
      <c r="D50" s="9" t="s">
        <v>6</v>
      </c>
      <c r="E50" s="9" t="s">
        <v>339</v>
      </c>
      <c r="F50" s="75">
        <v>20.03432</v>
      </c>
    </row>
    <row r="51">
      <c r="A51" s="23" t="s">
        <v>19</v>
      </c>
      <c r="B51" s="23" t="s">
        <v>380</v>
      </c>
      <c r="C51" s="7">
        <v>2011.0</v>
      </c>
      <c r="D51" s="9" t="s">
        <v>6</v>
      </c>
      <c r="E51" s="9" t="s">
        <v>339</v>
      </c>
      <c r="F51" s="75">
        <v>48.08465</v>
      </c>
    </row>
    <row r="52">
      <c r="A52" s="23" t="s">
        <v>20</v>
      </c>
      <c r="B52" s="23" t="s">
        <v>387</v>
      </c>
      <c r="C52" s="7">
        <v>2011.0</v>
      </c>
      <c r="D52" s="9" t="s">
        <v>6</v>
      </c>
      <c r="E52" s="9" t="s">
        <v>339</v>
      </c>
      <c r="F52" s="75">
        <v>21.08104</v>
      </c>
    </row>
    <row r="53">
      <c r="A53" s="23" t="s">
        <v>21</v>
      </c>
      <c r="B53" s="23" t="s">
        <v>393</v>
      </c>
      <c r="C53" s="7">
        <v>2011.0</v>
      </c>
      <c r="D53" s="9" t="s">
        <v>6</v>
      </c>
      <c r="E53" s="9" t="s">
        <v>339</v>
      </c>
      <c r="F53" s="75">
        <v>26.16497</v>
      </c>
    </row>
    <row r="54">
      <c r="A54" s="23" t="s">
        <v>22</v>
      </c>
      <c r="B54" s="23" t="s">
        <v>408</v>
      </c>
      <c r="C54" s="7">
        <v>2011.0</v>
      </c>
      <c r="D54" s="9" t="s">
        <v>6</v>
      </c>
      <c r="E54" s="9" t="s">
        <v>339</v>
      </c>
      <c r="F54" s="75">
        <v>21.13107</v>
      </c>
    </row>
    <row r="55">
      <c r="A55" s="23" t="s">
        <v>23</v>
      </c>
      <c r="B55" s="23" t="s">
        <v>379</v>
      </c>
      <c r="C55" s="7">
        <v>2011.0</v>
      </c>
      <c r="D55" s="9" t="s">
        <v>6</v>
      </c>
      <c r="E55" s="9" t="s">
        <v>339</v>
      </c>
      <c r="F55" s="75">
        <v>48.08673</v>
      </c>
    </row>
    <row r="56">
      <c r="A56" s="23" t="s">
        <v>24</v>
      </c>
      <c r="B56" s="23" t="s">
        <v>386</v>
      </c>
      <c r="C56" s="7">
        <v>2011.0</v>
      </c>
      <c r="D56" s="9" t="s">
        <v>6</v>
      </c>
      <c r="E56" s="9" t="s">
        <v>339</v>
      </c>
      <c r="F56" s="75">
        <v>34.02224</v>
      </c>
    </row>
    <row r="57">
      <c r="A57" s="23" t="s">
        <v>25</v>
      </c>
      <c r="B57" s="23" t="s">
        <v>406</v>
      </c>
      <c r="C57" s="7">
        <v>2011.0</v>
      </c>
      <c r="D57" s="9" t="s">
        <v>6</v>
      </c>
      <c r="E57" s="9" t="s">
        <v>339</v>
      </c>
      <c r="F57" s="75">
        <v>37.67569</v>
      </c>
    </row>
    <row r="58">
      <c r="A58" s="23" t="s">
        <v>26</v>
      </c>
      <c r="B58" s="23" t="s">
        <v>392</v>
      </c>
      <c r="C58" s="7">
        <v>2011.0</v>
      </c>
      <c r="D58" s="9" t="s">
        <v>6</v>
      </c>
      <c r="E58" s="9" t="s">
        <v>339</v>
      </c>
      <c r="F58" s="75">
        <v>17.00368</v>
      </c>
    </row>
    <row r="59">
      <c r="A59" s="23" t="s">
        <v>27</v>
      </c>
      <c r="B59" s="23" t="s">
        <v>389</v>
      </c>
      <c r="C59" s="7">
        <v>2011.0</v>
      </c>
      <c r="D59" s="9" t="s">
        <v>6</v>
      </c>
      <c r="E59" s="9" t="s">
        <v>339</v>
      </c>
      <c r="F59" s="75">
        <v>41.88729</v>
      </c>
    </row>
    <row r="60">
      <c r="A60" s="23" t="s">
        <v>28</v>
      </c>
      <c r="B60" s="23" t="s">
        <v>391</v>
      </c>
      <c r="C60" s="7">
        <v>2011.0</v>
      </c>
      <c r="D60" s="9" t="s">
        <v>6</v>
      </c>
      <c r="E60" s="9" t="s">
        <v>339</v>
      </c>
      <c r="F60" s="75">
        <v>19.0283</v>
      </c>
    </row>
    <row r="61">
      <c r="A61" s="23" t="s">
        <v>29</v>
      </c>
      <c r="B61" s="23" t="s">
        <v>396</v>
      </c>
      <c r="C61" s="7">
        <v>2011.0</v>
      </c>
      <c r="D61" s="9" t="s">
        <v>6</v>
      </c>
      <c r="E61" s="9" t="s">
        <v>339</v>
      </c>
      <c r="F61" s="75">
        <v>23.78178</v>
      </c>
    </row>
    <row r="62">
      <c r="A62" s="23" t="s">
        <v>30</v>
      </c>
      <c r="B62" s="23" t="s">
        <v>376</v>
      </c>
      <c r="C62" s="7">
        <v>2011.0</v>
      </c>
      <c r="D62" s="9" t="s">
        <v>6</v>
      </c>
      <c r="E62" s="9" t="s">
        <v>339</v>
      </c>
      <c r="F62" s="75">
        <v>35.3981</v>
      </c>
    </row>
    <row r="63">
      <c r="A63" s="23" t="s">
        <v>31</v>
      </c>
      <c r="B63" s="23" t="s">
        <v>407</v>
      </c>
      <c r="C63" s="7">
        <v>2011.0</v>
      </c>
      <c r="D63" s="9" t="s">
        <v>6</v>
      </c>
      <c r="E63" s="9" t="s">
        <v>339</v>
      </c>
      <c r="F63" s="75">
        <v>19.92481</v>
      </c>
    </row>
    <row r="64">
      <c r="A64" s="23" t="s">
        <v>32</v>
      </c>
      <c r="B64" s="23" t="s">
        <v>381</v>
      </c>
      <c r="C64" s="7">
        <v>2011.0</v>
      </c>
      <c r="D64" s="9" t="s">
        <v>6</v>
      </c>
      <c r="E64" s="9" t="s">
        <v>339</v>
      </c>
      <c r="F64" s="75">
        <v>27.15773</v>
      </c>
    </row>
    <row r="65">
      <c r="A65" s="23" t="s">
        <v>33</v>
      </c>
      <c r="B65" s="23" t="s">
        <v>390</v>
      </c>
      <c r="C65" s="7">
        <v>2011.0</v>
      </c>
      <c r="D65" s="9" t="s">
        <v>6</v>
      </c>
      <c r="E65" s="9" t="s">
        <v>339</v>
      </c>
      <c r="F65" s="75">
        <v>37.82615</v>
      </c>
    </row>
    <row r="66">
      <c r="A66" s="23" t="s">
        <v>34</v>
      </c>
      <c r="B66" s="23" t="s">
        <v>398</v>
      </c>
      <c r="C66" s="7">
        <v>2011.0</v>
      </c>
      <c r="D66" s="9" t="s">
        <v>6</v>
      </c>
      <c r="E66" s="9" t="s">
        <v>339</v>
      </c>
      <c r="F66" s="75">
        <v>22.89064</v>
      </c>
    </row>
    <row r="67">
      <c r="A67" s="23" t="s">
        <v>35</v>
      </c>
      <c r="B67" s="23" t="s">
        <v>399</v>
      </c>
      <c r="C67" s="7">
        <v>2011.0</v>
      </c>
      <c r="D67" s="9" t="s">
        <v>6</v>
      </c>
      <c r="E67" s="9" t="s">
        <v>339</v>
      </c>
      <c r="F67" s="75">
        <v>34.36622</v>
      </c>
    </row>
    <row r="68">
      <c r="A68" s="49" t="s">
        <v>3</v>
      </c>
      <c r="B68" s="23" t="s">
        <v>400</v>
      </c>
      <c r="C68" s="7">
        <v>2012.0</v>
      </c>
      <c r="D68" s="9" t="s">
        <v>6</v>
      </c>
      <c r="E68" s="9" t="s">
        <v>339</v>
      </c>
      <c r="F68" s="166">
        <v>30.42195</v>
      </c>
    </row>
    <row r="69">
      <c r="A69" s="49" t="s">
        <v>4</v>
      </c>
      <c r="B69" s="23" t="s">
        <v>378</v>
      </c>
      <c r="C69" s="7">
        <v>2012.0</v>
      </c>
      <c r="D69" s="9" t="s">
        <v>6</v>
      </c>
      <c r="E69" s="9" t="s">
        <v>339</v>
      </c>
      <c r="F69" s="75">
        <v>18.94864</v>
      </c>
    </row>
    <row r="70">
      <c r="A70" s="23" t="s">
        <v>5</v>
      </c>
      <c r="B70" s="23" t="s">
        <v>384</v>
      </c>
      <c r="C70" s="7">
        <v>2012.0</v>
      </c>
      <c r="D70" s="9" t="s">
        <v>6</v>
      </c>
      <c r="E70" s="9" t="s">
        <v>339</v>
      </c>
      <c r="F70" s="75">
        <v>17.23683</v>
      </c>
    </row>
    <row r="71">
      <c r="A71" s="23" t="s">
        <v>6</v>
      </c>
      <c r="B71" s="23" t="s">
        <v>394</v>
      </c>
      <c r="C71" s="7">
        <v>2012.0</v>
      </c>
      <c r="D71" s="9" t="s">
        <v>6</v>
      </c>
      <c r="E71" s="9" t="s">
        <v>339</v>
      </c>
      <c r="F71" s="75">
        <v>18.81026</v>
      </c>
    </row>
    <row r="72">
      <c r="A72" s="23" t="s">
        <v>7</v>
      </c>
      <c r="B72" s="23" t="s">
        <v>385</v>
      </c>
      <c r="C72" s="7">
        <v>2012.0</v>
      </c>
      <c r="D72" s="9" t="s">
        <v>6</v>
      </c>
      <c r="E72" s="9" t="s">
        <v>339</v>
      </c>
      <c r="F72" s="75">
        <v>36.15691</v>
      </c>
    </row>
    <row r="73">
      <c r="A73" s="23" t="s">
        <v>8</v>
      </c>
      <c r="B73" s="23" t="s">
        <v>405</v>
      </c>
      <c r="C73" s="7">
        <v>2012.0</v>
      </c>
      <c r="D73" s="9" t="s">
        <v>6</v>
      </c>
      <c r="E73" s="9" t="s">
        <v>339</v>
      </c>
      <c r="F73" s="75">
        <v>16.91111</v>
      </c>
    </row>
    <row r="74">
      <c r="A74" s="23" t="s">
        <v>9</v>
      </c>
      <c r="B74" s="23" t="s">
        <v>397</v>
      </c>
      <c r="C74" s="7">
        <v>2012.0</v>
      </c>
      <c r="D74" s="9" t="s">
        <v>6</v>
      </c>
      <c r="E74" s="9" t="s">
        <v>339</v>
      </c>
      <c r="F74" s="75">
        <v>23.98001</v>
      </c>
    </row>
    <row r="75">
      <c r="A75" s="23" t="s">
        <v>10</v>
      </c>
      <c r="B75" s="23" t="s">
        <v>388</v>
      </c>
      <c r="C75" s="7">
        <v>2012.0</v>
      </c>
      <c r="D75" s="9" t="s">
        <v>6</v>
      </c>
      <c r="E75" s="9" t="s">
        <v>339</v>
      </c>
      <c r="F75" s="75">
        <v>49.99812</v>
      </c>
    </row>
    <row r="76">
      <c r="A76" s="23" t="s">
        <v>11</v>
      </c>
      <c r="B76" s="23" t="s">
        <v>402</v>
      </c>
      <c r="C76" s="7">
        <v>2012.0</v>
      </c>
      <c r="D76" s="9" t="s">
        <v>6</v>
      </c>
      <c r="E76" s="9" t="s">
        <v>339</v>
      </c>
      <c r="F76" s="75">
        <v>13.00108</v>
      </c>
    </row>
    <row r="77">
      <c r="A77" s="23" t="s">
        <v>12</v>
      </c>
      <c r="B77" s="23" t="s">
        <v>401</v>
      </c>
      <c r="C77" s="7">
        <v>2012.0</v>
      </c>
      <c r="D77" s="9" t="s">
        <v>6</v>
      </c>
      <c r="E77" s="9" t="s">
        <v>339</v>
      </c>
      <c r="F77" s="75">
        <v>17.34075</v>
      </c>
    </row>
    <row r="78">
      <c r="A78" s="23" t="s">
        <v>13</v>
      </c>
      <c r="B78" s="23" t="s">
        <v>403</v>
      </c>
      <c r="C78" s="7">
        <v>2012.0</v>
      </c>
      <c r="D78" s="9" t="s">
        <v>6</v>
      </c>
      <c r="E78" s="9" t="s">
        <v>339</v>
      </c>
      <c r="F78" s="75">
        <v>11.52216</v>
      </c>
    </row>
    <row r="79">
      <c r="A79" s="23" t="s">
        <v>14</v>
      </c>
      <c r="B79" s="23" t="s">
        <v>395</v>
      </c>
      <c r="C79" s="7">
        <v>2012.0</v>
      </c>
      <c r="D79" s="9" t="s">
        <v>6</v>
      </c>
      <c r="E79" s="9" t="s">
        <v>339</v>
      </c>
      <c r="F79" s="75">
        <v>34.91743</v>
      </c>
    </row>
    <row r="80">
      <c r="A80" s="23" t="s">
        <v>15</v>
      </c>
      <c r="B80" s="23" t="s">
        <v>377</v>
      </c>
      <c r="C80" s="7">
        <v>2012.0</v>
      </c>
      <c r="D80" s="9" t="s">
        <v>6</v>
      </c>
      <c r="E80" s="9" t="s">
        <v>339</v>
      </c>
      <c r="F80" s="75">
        <v>57.23723</v>
      </c>
    </row>
    <row r="81">
      <c r="A81" s="23" t="s">
        <v>16</v>
      </c>
      <c r="B81" s="23" t="s">
        <v>382</v>
      </c>
      <c r="C81" s="7">
        <v>2012.0</v>
      </c>
      <c r="D81" s="9" t="s">
        <v>6</v>
      </c>
      <c r="E81" s="9" t="s">
        <v>339</v>
      </c>
      <c r="F81" s="75">
        <v>31.09131</v>
      </c>
    </row>
    <row r="82">
      <c r="A82" s="23" t="s">
        <v>17</v>
      </c>
      <c r="B82" s="23" t="s">
        <v>404</v>
      </c>
      <c r="C82" s="7">
        <v>2012.0</v>
      </c>
      <c r="D82" s="9" t="s">
        <v>6</v>
      </c>
      <c r="E82" s="9" t="s">
        <v>339</v>
      </c>
      <c r="F82" s="75">
        <v>17.85368</v>
      </c>
    </row>
    <row r="83">
      <c r="A83" s="23" t="s">
        <v>18</v>
      </c>
      <c r="B83" s="23" t="s">
        <v>383</v>
      </c>
      <c r="C83" s="7">
        <v>2012.0</v>
      </c>
      <c r="D83" s="9" t="s">
        <v>6</v>
      </c>
      <c r="E83" s="9" t="s">
        <v>339</v>
      </c>
      <c r="F83" s="75">
        <v>32.48272</v>
      </c>
    </row>
    <row r="84">
      <c r="A84" s="23" t="s">
        <v>19</v>
      </c>
      <c r="B84" s="23" t="s">
        <v>380</v>
      </c>
      <c r="C84" s="7">
        <v>2012.0</v>
      </c>
      <c r="D84" s="9" t="s">
        <v>6</v>
      </c>
      <c r="E84" s="9" t="s">
        <v>339</v>
      </c>
      <c r="F84" s="75">
        <v>30.1176</v>
      </c>
    </row>
    <row r="85">
      <c r="A85" s="23" t="s">
        <v>20</v>
      </c>
      <c r="B85" s="23" t="s">
        <v>387</v>
      </c>
      <c r="C85" s="7">
        <v>2012.0</v>
      </c>
      <c r="D85" s="9" t="s">
        <v>6</v>
      </c>
      <c r="E85" s="9" t="s">
        <v>339</v>
      </c>
      <c r="F85" s="75">
        <v>44.0764</v>
      </c>
    </row>
    <row r="86">
      <c r="A86" s="23" t="s">
        <v>21</v>
      </c>
      <c r="B86" s="23" t="s">
        <v>393</v>
      </c>
      <c r="C86" s="7">
        <v>2012.0</v>
      </c>
      <c r="D86" s="9" t="s">
        <v>6</v>
      </c>
      <c r="E86" s="9" t="s">
        <v>339</v>
      </c>
      <c r="F86" s="75">
        <v>29.73048</v>
      </c>
    </row>
    <row r="87">
      <c r="A87" s="23" t="s">
        <v>22</v>
      </c>
      <c r="B87" s="23" t="s">
        <v>408</v>
      </c>
      <c r="C87" s="7">
        <v>2012.0</v>
      </c>
      <c r="D87" s="9" t="s">
        <v>6</v>
      </c>
      <c r="E87" s="9" t="s">
        <v>339</v>
      </c>
      <c r="F87" s="75">
        <v>9.185763</v>
      </c>
    </row>
    <row r="88">
      <c r="A88" s="23" t="s">
        <v>23</v>
      </c>
      <c r="B88" s="23" t="s">
        <v>379</v>
      </c>
      <c r="C88" s="7">
        <v>2012.0</v>
      </c>
      <c r="D88" s="9" t="s">
        <v>6</v>
      </c>
      <c r="E88" s="9" t="s">
        <v>339</v>
      </c>
      <c r="F88" s="75">
        <v>44.20232</v>
      </c>
    </row>
    <row r="89">
      <c r="A89" s="23" t="s">
        <v>24</v>
      </c>
      <c r="B89" s="23" t="s">
        <v>386</v>
      </c>
      <c r="C89" s="7">
        <v>2012.0</v>
      </c>
      <c r="D89" s="9" t="s">
        <v>6</v>
      </c>
      <c r="E89" s="9" t="s">
        <v>339</v>
      </c>
      <c r="F89" s="75">
        <v>31.36971</v>
      </c>
    </row>
    <row r="90">
      <c r="A90" s="23" t="s">
        <v>25</v>
      </c>
      <c r="B90" s="23" t="s">
        <v>406</v>
      </c>
      <c r="C90" s="7">
        <v>2012.0</v>
      </c>
      <c r="D90" s="9" t="s">
        <v>6</v>
      </c>
      <c r="E90" s="9" t="s">
        <v>339</v>
      </c>
      <c r="F90" s="75">
        <v>45.02961</v>
      </c>
    </row>
    <row r="91">
      <c r="A91" s="23" t="s">
        <v>26</v>
      </c>
      <c r="B91" s="23" t="s">
        <v>392</v>
      </c>
      <c r="C91" s="7">
        <v>2012.0</v>
      </c>
      <c r="D91" s="9" t="s">
        <v>6</v>
      </c>
      <c r="E91" s="9" t="s">
        <v>339</v>
      </c>
      <c r="F91" s="75">
        <v>30.59227</v>
      </c>
    </row>
    <row r="92">
      <c r="A92" s="23" t="s">
        <v>27</v>
      </c>
      <c r="B92" s="23" t="s">
        <v>389</v>
      </c>
      <c r="C92" s="7">
        <v>2012.0</v>
      </c>
      <c r="D92" s="9" t="s">
        <v>6</v>
      </c>
      <c r="E92" s="9" t="s">
        <v>339</v>
      </c>
      <c r="F92" s="75">
        <v>40.15623</v>
      </c>
    </row>
    <row r="93">
      <c r="A93" s="23" t="s">
        <v>28</v>
      </c>
      <c r="B93" s="23" t="s">
        <v>391</v>
      </c>
      <c r="C93" s="7">
        <v>2012.0</v>
      </c>
      <c r="D93" s="9" t="s">
        <v>6</v>
      </c>
      <c r="E93" s="9" t="s">
        <v>339</v>
      </c>
      <c r="F93" s="75">
        <v>28.04977</v>
      </c>
    </row>
    <row r="94">
      <c r="A94" s="23" t="s">
        <v>29</v>
      </c>
      <c r="B94" s="23" t="s">
        <v>396</v>
      </c>
      <c r="C94" s="7">
        <v>2012.0</v>
      </c>
      <c r="D94" s="9" t="s">
        <v>6</v>
      </c>
      <c r="E94" s="9" t="s">
        <v>339</v>
      </c>
      <c r="F94" s="75">
        <v>20.926</v>
      </c>
    </row>
    <row r="95">
      <c r="A95" s="23" t="s">
        <v>30</v>
      </c>
      <c r="B95" s="23" t="s">
        <v>376</v>
      </c>
      <c r="C95" s="7">
        <v>2012.0</v>
      </c>
      <c r="D95" s="9" t="s">
        <v>6</v>
      </c>
      <c r="E95" s="9" t="s">
        <v>339</v>
      </c>
      <c r="F95" s="75">
        <v>29.40587</v>
      </c>
    </row>
    <row r="96">
      <c r="A96" s="23" t="s">
        <v>31</v>
      </c>
      <c r="B96" s="23" t="s">
        <v>407</v>
      </c>
      <c r="C96" s="7">
        <v>2012.0</v>
      </c>
      <c r="D96" s="9" t="s">
        <v>6</v>
      </c>
      <c r="E96" s="9" t="s">
        <v>339</v>
      </c>
      <c r="F96" s="75">
        <v>21.30377</v>
      </c>
    </row>
    <row r="97">
      <c r="A97" s="23" t="s">
        <v>32</v>
      </c>
      <c r="B97" s="23" t="s">
        <v>381</v>
      </c>
      <c r="C97" s="7">
        <v>2012.0</v>
      </c>
      <c r="D97" s="9" t="s">
        <v>6</v>
      </c>
      <c r="E97" s="9" t="s">
        <v>339</v>
      </c>
      <c r="F97" s="75">
        <v>31.95778</v>
      </c>
    </row>
    <row r="98">
      <c r="A98" s="23" t="s">
        <v>33</v>
      </c>
      <c r="B98" s="23" t="s">
        <v>390</v>
      </c>
      <c r="C98" s="7">
        <v>2012.0</v>
      </c>
      <c r="D98" s="9" t="s">
        <v>6</v>
      </c>
      <c r="E98" s="9" t="s">
        <v>339</v>
      </c>
      <c r="F98" s="75">
        <v>49.73777</v>
      </c>
    </row>
    <row r="99">
      <c r="A99" s="23" t="s">
        <v>34</v>
      </c>
      <c r="B99" s="23" t="s">
        <v>398</v>
      </c>
      <c r="C99" s="7">
        <v>2012.0</v>
      </c>
      <c r="D99" s="9" t="s">
        <v>6</v>
      </c>
      <c r="E99" s="9" t="s">
        <v>339</v>
      </c>
      <c r="F99" s="75">
        <v>27.51397</v>
      </c>
    </row>
    <row r="100">
      <c r="A100" s="23" t="s">
        <v>35</v>
      </c>
      <c r="B100" s="23" t="s">
        <v>399</v>
      </c>
      <c r="C100" s="7">
        <v>2012.0</v>
      </c>
      <c r="D100" s="9" t="s">
        <v>6</v>
      </c>
      <c r="E100" s="9" t="s">
        <v>339</v>
      </c>
      <c r="F100" s="75">
        <v>18.72431</v>
      </c>
    </row>
    <row r="101">
      <c r="A101" s="49" t="s">
        <v>3</v>
      </c>
      <c r="B101" s="23" t="s">
        <v>400</v>
      </c>
      <c r="C101" s="7">
        <v>2013.0</v>
      </c>
      <c r="D101" s="9" t="s">
        <v>6</v>
      </c>
      <c r="E101" s="9" t="s">
        <v>339</v>
      </c>
      <c r="F101" s="166">
        <v>30.42195</v>
      </c>
    </row>
    <row r="102">
      <c r="A102" s="49" t="s">
        <v>4</v>
      </c>
      <c r="B102" s="23" t="s">
        <v>378</v>
      </c>
      <c r="C102" s="7">
        <v>2013.0</v>
      </c>
      <c r="D102" s="9" t="s">
        <v>6</v>
      </c>
      <c r="E102" s="9" t="s">
        <v>339</v>
      </c>
      <c r="F102" s="75">
        <v>18.94864</v>
      </c>
    </row>
    <row r="103">
      <c r="A103" s="23" t="s">
        <v>5</v>
      </c>
      <c r="B103" s="23" t="s">
        <v>384</v>
      </c>
      <c r="C103" s="7">
        <v>2013.0</v>
      </c>
      <c r="D103" s="9" t="s">
        <v>6</v>
      </c>
      <c r="E103" s="9" t="s">
        <v>339</v>
      </c>
      <c r="F103" s="75">
        <v>17.23683</v>
      </c>
    </row>
    <row r="104">
      <c r="A104" s="23" t="s">
        <v>6</v>
      </c>
      <c r="B104" s="23" t="s">
        <v>394</v>
      </c>
      <c r="C104" s="7">
        <v>2013.0</v>
      </c>
      <c r="D104" s="9" t="s">
        <v>6</v>
      </c>
      <c r="E104" s="9" t="s">
        <v>339</v>
      </c>
      <c r="F104" s="75">
        <v>18.81026</v>
      </c>
    </row>
    <row r="105">
      <c r="A105" s="23" t="s">
        <v>7</v>
      </c>
      <c r="B105" s="23" t="s">
        <v>385</v>
      </c>
      <c r="C105" s="7">
        <v>2013.0</v>
      </c>
      <c r="D105" s="9" t="s">
        <v>6</v>
      </c>
      <c r="E105" s="9" t="s">
        <v>339</v>
      </c>
      <c r="F105" s="75">
        <v>36.15691</v>
      </c>
    </row>
    <row r="106">
      <c r="A106" s="23" t="s">
        <v>8</v>
      </c>
      <c r="B106" s="23" t="s">
        <v>405</v>
      </c>
      <c r="C106" s="7">
        <v>2013.0</v>
      </c>
      <c r="D106" s="9" t="s">
        <v>6</v>
      </c>
      <c r="E106" s="9" t="s">
        <v>339</v>
      </c>
      <c r="F106" s="75">
        <v>16.91111</v>
      </c>
    </row>
    <row r="107">
      <c r="A107" s="23" t="s">
        <v>9</v>
      </c>
      <c r="B107" s="23" t="s">
        <v>397</v>
      </c>
      <c r="C107" s="7">
        <v>2013.0</v>
      </c>
      <c r="D107" s="9" t="s">
        <v>6</v>
      </c>
      <c r="E107" s="9" t="s">
        <v>339</v>
      </c>
      <c r="F107" s="75">
        <v>23.98001</v>
      </c>
    </row>
    <row r="108">
      <c r="A108" s="23" t="s">
        <v>10</v>
      </c>
      <c r="B108" s="23" t="s">
        <v>388</v>
      </c>
      <c r="C108" s="7">
        <v>2013.0</v>
      </c>
      <c r="D108" s="9" t="s">
        <v>6</v>
      </c>
      <c r="E108" s="9" t="s">
        <v>339</v>
      </c>
      <c r="F108" s="75">
        <v>49.99812</v>
      </c>
    </row>
    <row r="109">
      <c r="A109" s="23" t="s">
        <v>11</v>
      </c>
      <c r="B109" s="23" t="s">
        <v>402</v>
      </c>
      <c r="C109" s="7">
        <v>2013.0</v>
      </c>
      <c r="D109" s="9" t="s">
        <v>6</v>
      </c>
      <c r="E109" s="9" t="s">
        <v>339</v>
      </c>
      <c r="F109" s="75">
        <v>13.00108</v>
      </c>
    </row>
    <row r="110">
      <c r="A110" s="23" t="s">
        <v>12</v>
      </c>
      <c r="B110" s="23" t="s">
        <v>401</v>
      </c>
      <c r="C110" s="7">
        <v>2013.0</v>
      </c>
      <c r="D110" s="9" t="s">
        <v>6</v>
      </c>
      <c r="E110" s="9" t="s">
        <v>339</v>
      </c>
      <c r="F110" s="75">
        <v>17.34075</v>
      </c>
    </row>
    <row r="111">
      <c r="A111" s="23" t="s">
        <v>13</v>
      </c>
      <c r="B111" s="23" t="s">
        <v>403</v>
      </c>
      <c r="C111" s="7">
        <v>2013.0</v>
      </c>
      <c r="D111" s="9" t="s">
        <v>6</v>
      </c>
      <c r="E111" s="9" t="s">
        <v>339</v>
      </c>
      <c r="F111" s="75">
        <v>11.52216</v>
      </c>
    </row>
    <row r="112">
      <c r="A112" s="23" t="s">
        <v>14</v>
      </c>
      <c r="B112" s="23" t="s">
        <v>395</v>
      </c>
      <c r="C112" s="7">
        <v>2013.0</v>
      </c>
      <c r="D112" s="9" t="s">
        <v>6</v>
      </c>
      <c r="E112" s="9" t="s">
        <v>339</v>
      </c>
      <c r="F112" s="75">
        <v>34.91743</v>
      </c>
    </row>
    <row r="113">
      <c r="A113" s="23" t="s">
        <v>15</v>
      </c>
      <c r="B113" s="23" t="s">
        <v>377</v>
      </c>
      <c r="C113" s="7">
        <v>2013.0</v>
      </c>
      <c r="D113" s="9" t="s">
        <v>6</v>
      </c>
      <c r="E113" s="9" t="s">
        <v>339</v>
      </c>
      <c r="F113" s="75">
        <v>57.23723</v>
      </c>
    </row>
    <row r="114">
      <c r="A114" s="23" t="s">
        <v>16</v>
      </c>
      <c r="B114" s="23" t="s">
        <v>382</v>
      </c>
      <c r="C114" s="7">
        <v>2013.0</v>
      </c>
      <c r="D114" s="9" t="s">
        <v>6</v>
      </c>
      <c r="E114" s="9" t="s">
        <v>339</v>
      </c>
      <c r="F114" s="75">
        <v>31.09131</v>
      </c>
    </row>
    <row r="115">
      <c r="A115" s="23" t="s">
        <v>17</v>
      </c>
      <c r="B115" s="23" t="s">
        <v>404</v>
      </c>
      <c r="C115" s="7">
        <v>2013.0</v>
      </c>
      <c r="D115" s="9" t="s">
        <v>6</v>
      </c>
      <c r="E115" s="9" t="s">
        <v>339</v>
      </c>
      <c r="F115" s="75">
        <v>17.85368</v>
      </c>
    </row>
    <row r="116">
      <c r="A116" s="23" t="s">
        <v>18</v>
      </c>
      <c r="B116" s="23" t="s">
        <v>383</v>
      </c>
      <c r="C116" s="7">
        <v>2013.0</v>
      </c>
      <c r="D116" s="9" t="s">
        <v>6</v>
      </c>
      <c r="E116" s="9" t="s">
        <v>339</v>
      </c>
      <c r="F116" s="75">
        <v>32.48272</v>
      </c>
    </row>
    <row r="117">
      <c r="A117" s="23" t="s">
        <v>19</v>
      </c>
      <c r="B117" s="23" t="s">
        <v>380</v>
      </c>
      <c r="C117" s="7">
        <v>2013.0</v>
      </c>
      <c r="D117" s="9" t="s">
        <v>6</v>
      </c>
      <c r="E117" s="9" t="s">
        <v>339</v>
      </c>
      <c r="F117" s="75">
        <v>30.1176</v>
      </c>
    </row>
    <row r="118">
      <c r="A118" s="23" t="s">
        <v>20</v>
      </c>
      <c r="B118" s="23" t="s">
        <v>387</v>
      </c>
      <c r="C118" s="7">
        <v>2013.0</v>
      </c>
      <c r="D118" s="9" t="s">
        <v>6</v>
      </c>
      <c r="E118" s="9" t="s">
        <v>339</v>
      </c>
      <c r="F118" s="75">
        <v>44.0764</v>
      </c>
    </row>
    <row r="119">
      <c r="A119" s="23" t="s">
        <v>21</v>
      </c>
      <c r="B119" s="23" t="s">
        <v>393</v>
      </c>
      <c r="C119" s="7">
        <v>2013.0</v>
      </c>
      <c r="D119" s="9" t="s">
        <v>6</v>
      </c>
      <c r="E119" s="9" t="s">
        <v>339</v>
      </c>
      <c r="F119" s="75">
        <v>29.73048</v>
      </c>
    </row>
    <row r="120">
      <c r="A120" s="23" t="s">
        <v>22</v>
      </c>
      <c r="B120" s="23" t="s">
        <v>408</v>
      </c>
      <c r="C120" s="7">
        <v>2013.0</v>
      </c>
      <c r="D120" s="9" t="s">
        <v>6</v>
      </c>
      <c r="E120" s="9" t="s">
        <v>339</v>
      </c>
      <c r="F120" s="75">
        <v>9.185763</v>
      </c>
    </row>
    <row r="121">
      <c r="A121" s="23" t="s">
        <v>23</v>
      </c>
      <c r="B121" s="23" t="s">
        <v>379</v>
      </c>
      <c r="C121" s="7">
        <v>2013.0</v>
      </c>
      <c r="D121" s="9" t="s">
        <v>6</v>
      </c>
      <c r="E121" s="9" t="s">
        <v>339</v>
      </c>
      <c r="F121" s="75">
        <v>44.20232</v>
      </c>
    </row>
    <row r="122">
      <c r="A122" s="23" t="s">
        <v>24</v>
      </c>
      <c r="B122" s="23" t="s">
        <v>386</v>
      </c>
      <c r="C122" s="7">
        <v>2013.0</v>
      </c>
      <c r="D122" s="9" t="s">
        <v>6</v>
      </c>
      <c r="E122" s="9" t="s">
        <v>339</v>
      </c>
      <c r="F122" s="75">
        <v>31.36971</v>
      </c>
    </row>
    <row r="123">
      <c r="A123" s="23" t="s">
        <v>25</v>
      </c>
      <c r="B123" s="23" t="s">
        <v>406</v>
      </c>
      <c r="C123" s="7">
        <v>2013.0</v>
      </c>
      <c r="D123" s="9" t="s">
        <v>6</v>
      </c>
      <c r="E123" s="9" t="s">
        <v>339</v>
      </c>
      <c r="F123" s="75">
        <v>45.02961</v>
      </c>
    </row>
    <row r="124">
      <c r="A124" s="23" t="s">
        <v>26</v>
      </c>
      <c r="B124" s="23" t="s">
        <v>392</v>
      </c>
      <c r="C124" s="7">
        <v>2013.0</v>
      </c>
      <c r="D124" s="9" t="s">
        <v>6</v>
      </c>
      <c r="E124" s="9" t="s">
        <v>339</v>
      </c>
      <c r="F124" s="75">
        <v>30.59227</v>
      </c>
    </row>
    <row r="125">
      <c r="A125" s="23" t="s">
        <v>27</v>
      </c>
      <c r="B125" s="23" t="s">
        <v>389</v>
      </c>
      <c r="C125" s="7">
        <v>2013.0</v>
      </c>
      <c r="D125" s="9" t="s">
        <v>6</v>
      </c>
      <c r="E125" s="9" t="s">
        <v>339</v>
      </c>
      <c r="F125" s="75">
        <v>40.15623</v>
      </c>
    </row>
    <row r="126">
      <c r="A126" s="23" t="s">
        <v>28</v>
      </c>
      <c r="B126" s="23" t="s">
        <v>391</v>
      </c>
      <c r="C126" s="7">
        <v>2013.0</v>
      </c>
      <c r="D126" s="9" t="s">
        <v>6</v>
      </c>
      <c r="E126" s="9" t="s">
        <v>339</v>
      </c>
      <c r="F126" s="75">
        <v>28.04977</v>
      </c>
    </row>
    <row r="127">
      <c r="A127" s="23" t="s">
        <v>29</v>
      </c>
      <c r="B127" s="23" t="s">
        <v>396</v>
      </c>
      <c r="C127" s="7">
        <v>2013.0</v>
      </c>
      <c r="D127" s="9" t="s">
        <v>6</v>
      </c>
      <c r="E127" s="9" t="s">
        <v>339</v>
      </c>
      <c r="F127" s="75">
        <v>20.926</v>
      </c>
    </row>
    <row r="128">
      <c r="A128" s="23" t="s">
        <v>30</v>
      </c>
      <c r="B128" s="23" t="s">
        <v>376</v>
      </c>
      <c r="C128" s="7">
        <v>2013.0</v>
      </c>
      <c r="D128" s="9" t="s">
        <v>6</v>
      </c>
      <c r="E128" s="9" t="s">
        <v>339</v>
      </c>
      <c r="F128" s="75">
        <v>29.40587</v>
      </c>
    </row>
    <row r="129">
      <c r="A129" s="23" t="s">
        <v>31</v>
      </c>
      <c r="B129" s="23" t="s">
        <v>407</v>
      </c>
      <c r="C129" s="7">
        <v>2013.0</v>
      </c>
      <c r="D129" s="9" t="s">
        <v>6</v>
      </c>
      <c r="E129" s="9" t="s">
        <v>339</v>
      </c>
      <c r="F129" s="75">
        <v>21.30377</v>
      </c>
    </row>
    <row r="130">
      <c r="A130" s="23" t="s">
        <v>32</v>
      </c>
      <c r="B130" s="23" t="s">
        <v>381</v>
      </c>
      <c r="C130" s="7">
        <v>2013.0</v>
      </c>
      <c r="D130" s="9" t="s">
        <v>6</v>
      </c>
      <c r="E130" s="9" t="s">
        <v>339</v>
      </c>
      <c r="F130" s="75">
        <v>31.95778</v>
      </c>
    </row>
    <row r="131">
      <c r="A131" s="23" t="s">
        <v>33</v>
      </c>
      <c r="B131" s="23" t="s">
        <v>390</v>
      </c>
      <c r="C131" s="7">
        <v>2013.0</v>
      </c>
      <c r="D131" s="9" t="s">
        <v>6</v>
      </c>
      <c r="E131" s="9" t="s">
        <v>339</v>
      </c>
      <c r="F131" s="75">
        <v>49.73777</v>
      </c>
    </row>
    <row r="132">
      <c r="A132" s="23" t="s">
        <v>34</v>
      </c>
      <c r="B132" s="23" t="s">
        <v>398</v>
      </c>
      <c r="C132" s="7">
        <v>2013.0</v>
      </c>
      <c r="D132" s="9" t="s">
        <v>6</v>
      </c>
      <c r="E132" s="9" t="s">
        <v>339</v>
      </c>
      <c r="F132" s="75">
        <v>27.51397</v>
      </c>
    </row>
    <row r="133">
      <c r="A133" s="23" t="s">
        <v>35</v>
      </c>
      <c r="B133" s="23" t="s">
        <v>399</v>
      </c>
      <c r="C133" s="7">
        <v>2013.0</v>
      </c>
      <c r="D133" s="9" t="s">
        <v>6</v>
      </c>
      <c r="E133" s="9" t="s">
        <v>339</v>
      </c>
      <c r="F133" s="75">
        <v>18.72431</v>
      </c>
    </row>
    <row r="134">
      <c r="A134" s="49" t="s">
        <v>3</v>
      </c>
      <c r="B134" s="23" t="s">
        <v>400</v>
      </c>
      <c r="C134" s="7">
        <v>2014.0</v>
      </c>
      <c r="D134" s="9" t="s">
        <v>6</v>
      </c>
      <c r="E134" s="9" t="s">
        <v>339</v>
      </c>
      <c r="F134" s="166">
        <v>25.48645</v>
      </c>
    </row>
    <row r="135">
      <c r="A135" s="49" t="s">
        <v>4</v>
      </c>
      <c r="B135" s="23" t="s">
        <v>378</v>
      </c>
      <c r="C135" s="7">
        <v>2014.0</v>
      </c>
      <c r="D135" s="9" t="s">
        <v>6</v>
      </c>
      <c r="E135" s="9" t="s">
        <v>339</v>
      </c>
      <c r="F135" s="167">
        <v>23.56917</v>
      </c>
    </row>
    <row r="136">
      <c r="A136" s="23" t="s">
        <v>5</v>
      </c>
      <c r="B136" s="23" t="s">
        <v>384</v>
      </c>
      <c r="C136" s="7">
        <v>2014.0</v>
      </c>
      <c r="D136" s="9" t="s">
        <v>6</v>
      </c>
      <c r="E136" s="9" t="s">
        <v>339</v>
      </c>
      <c r="F136" s="167">
        <v>15.57117</v>
      </c>
    </row>
    <row r="137">
      <c r="A137" s="23" t="s">
        <v>6</v>
      </c>
      <c r="B137" s="23" t="s">
        <v>394</v>
      </c>
      <c r="C137" s="7">
        <v>2014.0</v>
      </c>
      <c r="D137" s="9" t="s">
        <v>6</v>
      </c>
      <c r="E137" s="9" t="s">
        <v>339</v>
      </c>
      <c r="F137" s="167">
        <v>20.60558</v>
      </c>
    </row>
    <row r="138">
      <c r="A138" s="23" t="s">
        <v>7</v>
      </c>
      <c r="B138" s="23" t="s">
        <v>385</v>
      </c>
      <c r="C138" s="7">
        <v>2014.0</v>
      </c>
      <c r="D138" s="9" t="s">
        <v>6</v>
      </c>
      <c r="E138" s="9" t="s">
        <v>339</v>
      </c>
      <c r="F138" s="167">
        <v>29.48317</v>
      </c>
    </row>
    <row r="139">
      <c r="A139" s="23" t="s">
        <v>8</v>
      </c>
      <c r="B139" s="23" t="s">
        <v>405</v>
      </c>
      <c r="C139" s="7">
        <v>2014.0</v>
      </c>
      <c r="D139" s="9" t="s">
        <v>6</v>
      </c>
      <c r="E139" s="9" t="s">
        <v>339</v>
      </c>
      <c r="F139" s="167">
        <v>23.77437</v>
      </c>
    </row>
    <row r="140">
      <c r="A140" s="23" t="s">
        <v>9</v>
      </c>
      <c r="B140" s="23" t="s">
        <v>397</v>
      </c>
      <c r="C140" s="7">
        <v>2014.0</v>
      </c>
      <c r="D140" s="9" t="s">
        <v>6</v>
      </c>
      <c r="E140" s="9" t="s">
        <v>339</v>
      </c>
      <c r="F140" s="167">
        <v>20.45443</v>
      </c>
    </row>
    <row r="141">
      <c r="A141" s="23" t="s">
        <v>10</v>
      </c>
      <c r="B141" s="23" t="s">
        <v>388</v>
      </c>
      <c r="C141" s="7">
        <v>2014.0</v>
      </c>
      <c r="D141" s="9" t="s">
        <v>6</v>
      </c>
      <c r="E141" s="9" t="s">
        <v>339</v>
      </c>
      <c r="F141" s="167">
        <v>39.36177</v>
      </c>
    </row>
    <row r="142">
      <c r="A142" s="23" t="s">
        <v>11</v>
      </c>
      <c r="B142" s="23" t="s">
        <v>402</v>
      </c>
      <c r="C142" s="7">
        <v>2014.0</v>
      </c>
      <c r="D142" s="9" t="s">
        <v>6</v>
      </c>
      <c r="E142" s="9" t="s">
        <v>339</v>
      </c>
      <c r="F142" s="167">
        <v>8.97672</v>
      </c>
    </row>
    <row r="143">
      <c r="A143" s="23" t="s">
        <v>12</v>
      </c>
      <c r="B143" s="23" t="s">
        <v>401</v>
      </c>
      <c r="C143" s="7">
        <v>2014.0</v>
      </c>
      <c r="D143" s="9" t="s">
        <v>6</v>
      </c>
      <c r="E143" s="9" t="s">
        <v>339</v>
      </c>
      <c r="F143" s="167">
        <v>16.42663</v>
      </c>
    </row>
    <row r="144">
      <c r="A144" s="23" t="s">
        <v>13</v>
      </c>
      <c r="B144" s="23" t="s">
        <v>403</v>
      </c>
      <c r="C144" s="7">
        <v>2014.0</v>
      </c>
      <c r="D144" s="9" t="s">
        <v>6</v>
      </c>
      <c r="E144" s="9" t="s">
        <v>339</v>
      </c>
      <c r="F144" s="167">
        <v>17.22528</v>
      </c>
    </row>
    <row r="145">
      <c r="A145" s="23" t="s">
        <v>14</v>
      </c>
      <c r="B145" s="23" t="s">
        <v>395</v>
      </c>
      <c r="C145" s="7">
        <v>2014.0</v>
      </c>
      <c r="D145" s="9" t="s">
        <v>6</v>
      </c>
      <c r="E145" s="9" t="s">
        <v>339</v>
      </c>
      <c r="F145" s="167">
        <v>41.99497</v>
      </c>
    </row>
    <row r="146">
      <c r="A146" s="23" t="s">
        <v>15</v>
      </c>
      <c r="B146" s="23" t="s">
        <v>377</v>
      </c>
      <c r="C146" s="7">
        <v>2014.0</v>
      </c>
      <c r="D146" s="9" t="s">
        <v>6</v>
      </c>
      <c r="E146" s="9" t="s">
        <v>339</v>
      </c>
      <c r="F146" s="167">
        <v>40.20213</v>
      </c>
    </row>
    <row r="147">
      <c r="A147" s="23" t="s">
        <v>16</v>
      </c>
      <c r="B147" s="23" t="s">
        <v>382</v>
      </c>
      <c r="C147" s="7">
        <v>2014.0</v>
      </c>
      <c r="D147" s="9" t="s">
        <v>6</v>
      </c>
      <c r="E147" s="9" t="s">
        <v>339</v>
      </c>
      <c r="F147" s="167">
        <v>33.70723</v>
      </c>
    </row>
    <row r="148">
      <c r="A148" s="23" t="s">
        <v>17</v>
      </c>
      <c r="B148" s="23" t="s">
        <v>404</v>
      </c>
      <c r="C148" s="7">
        <v>2014.0</v>
      </c>
      <c r="D148" s="9" t="s">
        <v>6</v>
      </c>
      <c r="E148" s="9" t="s">
        <v>339</v>
      </c>
      <c r="F148" s="167">
        <v>20.19701</v>
      </c>
    </row>
    <row r="149">
      <c r="A149" s="23" t="s">
        <v>18</v>
      </c>
      <c r="B149" s="23" t="s">
        <v>383</v>
      </c>
      <c r="C149" s="7">
        <v>2014.0</v>
      </c>
      <c r="D149" s="9" t="s">
        <v>6</v>
      </c>
      <c r="E149" s="9" t="s">
        <v>339</v>
      </c>
      <c r="F149" s="167">
        <v>21.64421</v>
      </c>
    </row>
    <row r="150">
      <c r="A150" s="23" t="s">
        <v>19</v>
      </c>
      <c r="B150" s="23" t="s">
        <v>380</v>
      </c>
      <c r="C150" s="7">
        <v>2014.0</v>
      </c>
      <c r="D150" s="9" t="s">
        <v>6</v>
      </c>
      <c r="E150" s="9" t="s">
        <v>339</v>
      </c>
      <c r="F150" s="167">
        <v>31.34089</v>
      </c>
    </row>
    <row r="151">
      <c r="A151" s="23" t="s">
        <v>20</v>
      </c>
      <c r="B151" s="23" t="s">
        <v>387</v>
      </c>
      <c r="C151" s="7">
        <v>2014.0</v>
      </c>
      <c r="D151" s="9" t="s">
        <v>6</v>
      </c>
      <c r="E151" s="9" t="s">
        <v>339</v>
      </c>
      <c r="F151" s="167">
        <v>22.37018</v>
      </c>
    </row>
    <row r="152">
      <c r="A152" s="23" t="s">
        <v>21</v>
      </c>
      <c r="B152" s="23" t="s">
        <v>393</v>
      </c>
      <c r="C152" s="7">
        <v>2014.0</v>
      </c>
      <c r="D152" s="9" t="s">
        <v>6</v>
      </c>
      <c r="E152" s="9" t="s">
        <v>339</v>
      </c>
      <c r="F152" s="167">
        <v>18.48112</v>
      </c>
    </row>
    <row r="153">
      <c r="A153" s="23" t="s">
        <v>22</v>
      </c>
      <c r="B153" s="23" t="s">
        <v>408</v>
      </c>
      <c r="C153" s="7">
        <v>2014.0</v>
      </c>
      <c r="D153" s="9" t="s">
        <v>6</v>
      </c>
      <c r="E153" s="9" t="s">
        <v>339</v>
      </c>
      <c r="F153" s="167">
        <v>11.94135</v>
      </c>
    </row>
    <row r="154">
      <c r="A154" s="23" t="s">
        <v>23</v>
      </c>
      <c r="B154" s="23" t="s">
        <v>379</v>
      </c>
      <c r="C154" s="7">
        <v>2014.0</v>
      </c>
      <c r="D154" s="9" t="s">
        <v>6</v>
      </c>
      <c r="E154" s="9" t="s">
        <v>339</v>
      </c>
      <c r="F154" s="167">
        <v>47.22326</v>
      </c>
    </row>
    <row r="155">
      <c r="A155" s="23" t="s">
        <v>24</v>
      </c>
      <c r="B155" s="23" t="s">
        <v>386</v>
      </c>
      <c r="C155" s="7">
        <v>2014.0</v>
      </c>
      <c r="D155" s="9" t="s">
        <v>6</v>
      </c>
      <c r="E155" s="9" t="s">
        <v>339</v>
      </c>
      <c r="F155" s="167">
        <v>32.02668</v>
      </c>
    </row>
    <row r="156">
      <c r="A156" s="23" t="s">
        <v>25</v>
      </c>
      <c r="B156" s="23" t="s">
        <v>406</v>
      </c>
      <c r="C156" s="7">
        <v>2014.0</v>
      </c>
      <c r="D156" s="9" t="s">
        <v>6</v>
      </c>
      <c r="E156" s="9" t="s">
        <v>339</v>
      </c>
      <c r="F156" s="167">
        <v>23.31288</v>
      </c>
    </row>
    <row r="157">
      <c r="A157" s="23" t="s">
        <v>26</v>
      </c>
      <c r="B157" s="23" t="s">
        <v>392</v>
      </c>
      <c r="C157" s="7">
        <v>2014.0</v>
      </c>
      <c r="D157" s="9" t="s">
        <v>6</v>
      </c>
      <c r="E157" s="9" t="s">
        <v>339</v>
      </c>
      <c r="F157" s="167">
        <v>23.62185</v>
      </c>
    </row>
    <row r="158">
      <c r="A158" s="23" t="s">
        <v>27</v>
      </c>
      <c r="B158" s="23" t="s">
        <v>389</v>
      </c>
      <c r="C158" s="7">
        <v>2014.0</v>
      </c>
      <c r="D158" s="9" t="s">
        <v>6</v>
      </c>
      <c r="E158" s="9" t="s">
        <v>339</v>
      </c>
      <c r="F158" s="167">
        <v>23.49992</v>
      </c>
    </row>
    <row r="159">
      <c r="A159" s="23" t="s">
        <v>28</v>
      </c>
      <c r="B159" s="23" t="s">
        <v>391</v>
      </c>
      <c r="C159" s="7">
        <v>2014.0</v>
      </c>
      <c r="D159" s="9" t="s">
        <v>6</v>
      </c>
      <c r="E159" s="9" t="s">
        <v>339</v>
      </c>
      <c r="F159" s="167">
        <v>31.95173</v>
      </c>
    </row>
    <row r="160">
      <c r="A160" s="23" t="s">
        <v>29</v>
      </c>
      <c r="B160" s="23" t="s">
        <v>396</v>
      </c>
      <c r="C160" s="7">
        <v>2014.0</v>
      </c>
      <c r="D160" s="9" t="s">
        <v>6</v>
      </c>
      <c r="E160" s="9" t="s">
        <v>339</v>
      </c>
      <c r="F160" s="167">
        <v>19.48612</v>
      </c>
    </row>
    <row r="161">
      <c r="A161" s="23" t="s">
        <v>30</v>
      </c>
      <c r="B161" s="23" t="s">
        <v>376</v>
      </c>
      <c r="C161" s="7">
        <v>2014.0</v>
      </c>
      <c r="D161" s="9" t="s">
        <v>6</v>
      </c>
      <c r="E161" s="9" t="s">
        <v>339</v>
      </c>
      <c r="F161" s="167">
        <v>26.7614</v>
      </c>
    </row>
    <row r="162">
      <c r="A162" s="23" t="s">
        <v>31</v>
      </c>
      <c r="B162" s="23" t="s">
        <v>407</v>
      </c>
      <c r="C162" s="7">
        <v>2014.0</v>
      </c>
      <c r="D162" s="9" t="s">
        <v>6</v>
      </c>
      <c r="E162" s="9" t="s">
        <v>339</v>
      </c>
      <c r="F162" s="167">
        <v>11.84035</v>
      </c>
    </row>
    <row r="163">
      <c r="A163" s="23" t="s">
        <v>32</v>
      </c>
      <c r="B163" s="23" t="s">
        <v>381</v>
      </c>
      <c r="C163" s="7">
        <v>2014.0</v>
      </c>
      <c r="D163" s="9" t="s">
        <v>6</v>
      </c>
      <c r="E163" s="9" t="s">
        <v>339</v>
      </c>
      <c r="F163" s="167">
        <v>15.85893</v>
      </c>
    </row>
    <row r="164">
      <c r="A164" s="23" t="s">
        <v>33</v>
      </c>
      <c r="B164" s="23" t="s">
        <v>390</v>
      </c>
      <c r="C164" s="7">
        <v>2014.0</v>
      </c>
      <c r="D164" s="9" t="s">
        <v>6</v>
      </c>
      <c r="E164" s="9" t="s">
        <v>339</v>
      </c>
      <c r="F164" s="167">
        <v>32.23031</v>
      </c>
    </row>
    <row r="165">
      <c r="A165" s="23" t="s">
        <v>34</v>
      </c>
      <c r="B165" s="23" t="s">
        <v>398</v>
      </c>
      <c r="C165" s="7">
        <v>2014.0</v>
      </c>
      <c r="D165" s="9" t="s">
        <v>6</v>
      </c>
      <c r="E165" s="9" t="s">
        <v>339</v>
      </c>
      <c r="F165" s="167">
        <v>28.03449</v>
      </c>
    </row>
    <row r="166">
      <c r="A166" s="23" t="s">
        <v>35</v>
      </c>
      <c r="B166" s="23" t="s">
        <v>399</v>
      </c>
      <c r="C166" s="7">
        <v>2014.0</v>
      </c>
      <c r="D166" s="9" t="s">
        <v>6</v>
      </c>
      <c r="E166" s="9" t="s">
        <v>339</v>
      </c>
      <c r="F166" s="167">
        <v>25.81449</v>
      </c>
    </row>
    <row r="167">
      <c r="A167" s="49" t="s">
        <v>3</v>
      </c>
      <c r="B167" s="23" t="s">
        <v>400</v>
      </c>
      <c r="C167" s="7">
        <v>2015.0</v>
      </c>
      <c r="D167" s="9" t="s">
        <v>6</v>
      </c>
      <c r="E167" s="9" t="s">
        <v>339</v>
      </c>
      <c r="F167" s="166">
        <v>25.48645</v>
      </c>
    </row>
    <row r="168">
      <c r="A168" s="49" t="s">
        <v>4</v>
      </c>
      <c r="B168" s="23" t="s">
        <v>378</v>
      </c>
      <c r="C168" s="7">
        <v>2015.0</v>
      </c>
      <c r="D168" s="9" t="s">
        <v>6</v>
      </c>
      <c r="E168" s="9" t="s">
        <v>339</v>
      </c>
      <c r="F168" s="167">
        <v>23.56917</v>
      </c>
    </row>
    <row r="169">
      <c r="A169" s="23" t="s">
        <v>5</v>
      </c>
      <c r="B169" s="23" t="s">
        <v>384</v>
      </c>
      <c r="C169" s="7">
        <v>2015.0</v>
      </c>
      <c r="D169" s="9" t="s">
        <v>6</v>
      </c>
      <c r="E169" s="9" t="s">
        <v>339</v>
      </c>
      <c r="F169" s="167">
        <v>15.57117</v>
      </c>
    </row>
    <row r="170">
      <c r="A170" s="23" t="s">
        <v>6</v>
      </c>
      <c r="B170" s="23" t="s">
        <v>394</v>
      </c>
      <c r="C170" s="7">
        <v>2015.0</v>
      </c>
      <c r="D170" s="9" t="s">
        <v>6</v>
      </c>
      <c r="E170" s="9" t="s">
        <v>339</v>
      </c>
      <c r="F170" s="167">
        <v>20.60558</v>
      </c>
    </row>
    <row r="171">
      <c r="A171" s="23" t="s">
        <v>7</v>
      </c>
      <c r="B171" s="23" t="s">
        <v>385</v>
      </c>
      <c r="C171" s="7">
        <v>2015.0</v>
      </c>
      <c r="D171" s="9" t="s">
        <v>6</v>
      </c>
      <c r="E171" s="9" t="s">
        <v>339</v>
      </c>
      <c r="F171" s="167">
        <v>29.48317</v>
      </c>
    </row>
    <row r="172">
      <c r="A172" s="23" t="s">
        <v>8</v>
      </c>
      <c r="B172" s="23" t="s">
        <v>405</v>
      </c>
      <c r="C172" s="7">
        <v>2015.0</v>
      </c>
      <c r="D172" s="9" t="s">
        <v>6</v>
      </c>
      <c r="E172" s="9" t="s">
        <v>339</v>
      </c>
      <c r="F172" s="167">
        <v>23.77437</v>
      </c>
    </row>
    <row r="173">
      <c r="A173" s="23" t="s">
        <v>9</v>
      </c>
      <c r="B173" s="23" t="s">
        <v>397</v>
      </c>
      <c r="C173" s="7">
        <v>2015.0</v>
      </c>
      <c r="D173" s="9" t="s">
        <v>6</v>
      </c>
      <c r="E173" s="9" t="s">
        <v>339</v>
      </c>
      <c r="F173" s="167">
        <v>20.45443</v>
      </c>
    </row>
    <row r="174">
      <c r="A174" s="23" t="s">
        <v>10</v>
      </c>
      <c r="B174" s="23" t="s">
        <v>388</v>
      </c>
      <c r="C174" s="7">
        <v>2015.0</v>
      </c>
      <c r="D174" s="9" t="s">
        <v>6</v>
      </c>
      <c r="E174" s="9" t="s">
        <v>339</v>
      </c>
      <c r="F174" s="167">
        <v>39.36177</v>
      </c>
    </row>
    <row r="175">
      <c r="A175" s="23" t="s">
        <v>11</v>
      </c>
      <c r="B175" s="23" t="s">
        <v>402</v>
      </c>
      <c r="C175" s="7">
        <v>2015.0</v>
      </c>
      <c r="D175" s="9" t="s">
        <v>6</v>
      </c>
      <c r="E175" s="9" t="s">
        <v>339</v>
      </c>
      <c r="F175" s="167">
        <v>8.97672</v>
      </c>
    </row>
    <row r="176">
      <c r="A176" s="23" t="s">
        <v>12</v>
      </c>
      <c r="B176" s="23" t="s">
        <v>401</v>
      </c>
      <c r="C176" s="7">
        <v>2015.0</v>
      </c>
      <c r="D176" s="9" t="s">
        <v>6</v>
      </c>
      <c r="E176" s="9" t="s">
        <v>339</v>
      </c>
      <c r="F176" s="167">
        <v>16.42663</v>
      </c>
    </row>
    <row r="177">
      <c r="A177" s="23" t="s">
        <v>13</v>
      </c>
      <c r="B177" s="23" t="s">
        <v>403</v>
      </c>
      <c r="C177" s="7">
        <v>2015.0</v>
      </c>
      <c r="D177" s="9" t="s">
        <v>6</v>
      </c>
      <c r="E177" s="9" t="s">
        <v>339</v>
      </c>
      <c r="F177" s="167">
        <v>17.22528</v>
      </c>
    </row>
    <row r="178">
      <c r="A178" s="23" t="s">
        <v>14</v>
      </c>
      <c r="B178" s="23" t="s">
        <v>395</v>
      </c>
      <c r="C178" s="7">
        <v>2015.0</v>
      </c>
      <c r="D178" s="9" t="s">
        <v>6</v>
      </c>
      <c r="E178" s="9" t="s">
        <v>339</v>
      </c>
      <c r="F178" s="167">
        <v>41.99497</v>
      </c>
    </row>
    <row r="179">
      <c r="A179" s="23" t="s">
        <v>15</v>
      </c>
      <c r="B179" s="23" t="s">
        <v>377</v>
      </c>
      <c r="C179" s="7">
        <v>2015.0</v>
      </c>
      <c r="D179" s="9" t="s">
        <v>6</v>
      </c>
      <c r="E179" s="9" t="s">
        <v>339</v>
      </c>
      <c r="F179" s="167">
        <v>40.20213</v>
      </c>
    </row>
    <row r="180">
      <c r="A180" s="23" t="s">
        <v>16</v>
      </c>
      <c r="B180" s="23" t="s">
        <v>382</v>
      </c>
      <c r="C180" s="7">
        <v>2015.0</v>
      </c>
      <c r="D180" s="9" t="s">
        <v>6</v>
      </c>
      <c r="E180" s="9" t="s">
        <v>339</v>
      </c>
      <c r="F180" s="167">
        <v>33.70723</v>
      </c>
    </row>
    <row r="181">
      <c r="A181" s="23" t="s">
        <v>17</v>
      </c>
      <c r="B181" s="23" t="s">
        <v>404</v>
      </c>
      <c r="C181" s="7">
        <v>2015.0</v>
      </c>
      <c r="D181" s="9" t="s">
        <v>6</v>
      </c>
      <c r="E181" s="9" t="s">
        <v>339</v>
      </c>
      <c r="F181" s="167">
        <v>20.19701</v>
      </c>
    </row>
    <row r="182">
      <c r="A182" s="23" t="s">
        <v>18</v>
      </c>
      <c r="B182" s="23" t="s">
        <v>383</v>
      </c>
      <c r="C182" s="7">
        <v>2015.0</v>
      </c>
      <c r="D182" s="9" t="s">
        <v>6</v>
      </c>
      <c r="E182" s="9" t="s">
        <v>339</v>
      </c>
      <c r="F182" s="167">
        <v>21.64421</v>
      </c>
    </row>
    <row r="183">
      <c r="A183" s="23" t="s">
        <v>19</v>
      </c>
      <c r="B183" s="23" t="s">
        <v>380</v>
      </c>
      <c r="C183" s="7">
        <v>2015.0</v>
      </c>
      <c r="D183" s="9" t="s">
        <v>6</v>
      </c>
      <c r="E183" s="9" t="s">
        <v>339</v>
      </c>
      <c r="F183" s="167">
        <v>31.34089</v>
      </c>
    </row>
    <row r="184">
      <c r="A184" s="23" t="s">
        <v>20</v>
      </c>
      <c r="B184" s="23" t="s">
        <v>387</v>
      </c>
      <c r="C184" s="7">
        <v>2015.0</v>
      </c>
      <c r="D184" s="9" t="s">
        <v>6</v>
      </c>
      <c r="E184" s="9" t="s">
        <v>339</v>
      </c>
      <c r="F184" s="167">
        <v>22.37018</v>
      </c>
    </row>
    <row r="185">
      <c r="A185" s="23" t="s">
        <v>21</v>
      </c>
      <c r="B185" s="23" t="s">
        <v>393</v>
      </c>
      <c r="C185" s="7">
        <v>2015.0</v>
      </c>
      <c r="D185" s="9" t="s">
        <v>6</v>
      </c>
      <c r="E185" s="9" t="s">
        <v>339</v>
      </c>
      <c r="F185" s="167">
        <v>18.48112</v>
      </c>
    </row>
    <row r="186">
      <c r="A186" s="23" t="s">
        <v>22</v>
      </c>
      <c r="B186" s="23" t="s">
        <v>408</v>
      </c>
      <c r="C186" s="7">
        <v>2015.0</v>
      </c>
      <c r="D186" s="9" t="s">
        <v>6</v>
      </c>
      <c r="E186" s="9" t="s">
        <v>339</v>
      </c>
      <c r="F186" s="167">
        <v>11.94135</v>
      </c>
    </row>
    <row r="187">
      <c r="A187" s="23" t="s">
        <v>23</v>
      </c>
      <c r="B187" s="23" t="s">
        <v>379</v>
      </c>
      <c r="C187" s="7">
        <v>2015.0</v>
      </c>
      <c r="D187" s="9" t="s">
        <v>6</v>
      </c>
      <c r="E187" s="9" t="s">
        <v>339</v>
      </c>
      <c r="F187" s="167">
        <v>47.22326</v>
      </c>
    </row>
    <row r="188">
      <c r="A188" s="23" t="s">
        <v>24</v>
      </c>
      <c r="B188" s="23" t="s">
        <v>386</v>
      </c>
      <c r="C188" s="7">
        <v>2015.0</v>
      </c>
      <c r="D188" s="9" t="s">
        <v>6</v>
      </c>
      <c r="E188" s="9" t="s">
        <v>339</v>
      </c>
      <c r="F188" s="167">
        <v>32.02668</v>
      </c>
    </row>
    <row r="189">
      <c r="A189" s="23" t="s">
        <v>25</v>
      </c>
      <c r="B189" s="23" t="s">
        <v>406</v>
      </c>
      <c r="C189" s="7">
        <v>2015.0</v>
      </c>
      <c r="D189" s="9" t="s">
        <v>6</v>
      </c>
      <c r="E189" s="9" t="s">
        <v>339</v>
      </c>
      <c r="F189" s="167">
        <v>23.31288</v>
      </c>
    </row>
    <row r="190">
      <c r="A190" s="23" t="s">
        <v>26</v>
      </c>
      <c r="B190" s="23" t="s">
        <v>392</v>
      </c>
      <c r="C190" s="7">
        <v>2015.0</v>
      </c>
      <c r="D190" s="9" t="s">
        <v>6</v>
      </c>
      <c r="E190" s="9" t="s">
        <v>339</v>
      </c>
      <c r="F190" s="167">
        <v>23.62185</v>
      </c>
    </row>
    <row r="191">
      <c r="A191" s="23" t="s">
        <v>27</v>
      </c>
      <c r="B191" s="23" t="s">
        <v>389</v>
      </c>
      <c r="C191" s="7">
        <v>2015.0</v>
      </c>
      <c r="D191" s="9" t="s">
        <v>6</v>
      </c>
      <c r="E191" s="9" t="s">
        <v>339</v>
      </c>
      <c r="F191" s="167">
        <v>23.49992</v>
      </c>
    </row>
    <row r="192">
      <c r="A192" s="23" t="s">
        <v>28</v>
      </c>
      <c r="B192" s="23" t="s">
        <v>391</v>
      </c>
      <c r="C192" s="7">
        <v>2015.0</v>
      </c>
      <c r="D192" s="9" t="s">
        <v>6</v>
      </c>
      <c r="E192" s="9" t="s">
        <v>339</v>
      </c>
      <c r="F192" s="167">
        <v>31.95173</v>
      </c>
    </row>
    <row r="193">
      <c r="A193" s="23" t="s">
        <v>29</v>
      </c>
      <c r="B193" s="23" t="s">
        <v>396</v>
      </c>
      <c r="C193" s="7">
        <v>2015.0</v>
      </c>
      <c r="D193" s="9" t="s">
        <v>6</v>
      </c>
      <c r="E193" s="9" t="s">
        <v>339</v>
      </c>
      <c r="F193" s="167">
        <v>19.48612</v>
      </c>
    </row>
    <row r="194">
      <c r="A194" s="23" t="s">
        <v>30</v>
      </c>
      <c r="B194" s="23" t="s">
        <v>376</v>
      </c>
      <c r="C194" s="7">
        <v>2015.0</v>
      </c>
      <c r="D194" s="9" t="s">
        <v>6</v>
      </c>
      <c r="E194" s="9" t="s">
        <v>339</v>
      </c>
      <c r="F194" s="167">
        <v>26.7614</v>
      </c>
    </row>
    <row r="195">
      <c r="A195" s="23" t="s">
        <v>31</v>
      </c>
      <c r="B195" s="23" t="s">
        <v>407</v>
      </c>
      <c r="C195" s="7">
        <v>2015.0</v>
      </c>
      <c r="D195" s="9" t="s">
        <v>6</v>
      </c>
      <c r="E195" s="9" t="s">
        <v>339</v>
      </c>
      <c r="F195" s="167">
        <v>11.84035</v>
      </c>
    </row>
    <row r="196">
      <c r="A196" s="23" t="s">
        <v>32</v>
      </c>
      <c r="B196" s="23" t="s">
        <v>381</v>
      </c>
      <c r="C196" s="7">
        <v>2015.0</v>
      </c>
      <c r="D196" s="9" t="s">
        <v>6</v>
      </c>
      <c r="E196" s="9" t="s">
        <v>339</v>
      </c>
      <c r="F196" s="167">
        <v>15.85893</v>
      </c>
    </row>
    <row r="197">
      <c r="A197" s="23" t="s">
        <v>33</v>
      </c>
      <c r="B197" s="23" t="s">
        <v>390</v>
      </c>
      <c r="C197" s="7">
        <v>2015.0</v>
      </c>
      <c r="D197" s="9" t="s">
        <v>6</v>
      </c>
      <c r="E197" s="9" t="s">
        <v>339</v>
      </c>
      <c r="F197" s="167">
        <v>32.23031</v>
      </c>
    </row>
    <row r="198">
      <c r="A198" s="23" t="s">
        <v>34</v>
      </c>
      <c r="B198" s="23" t="s">
        <v>398</v>
      </c>
      <c r="C198" s="7">
        <v>2015.0</v>
      </c>
      <c r="D198" s="9" t="s">
        <v>6</v>
      </c>
      <c r="E198" s="9" t="s">
        <v>339</v>
      </c>
      <c r="F198" s="167">
        <v>28.03449</v>
      </c>
    </row>
    <row r="199">
      <c r="A199" s="23" t="s">
        <v>35</v>
      </c>
      <c r="B199" s="23" t="s">
        <v>399</v>
      </c>
      <c r="C199" s="7">
        <v>2015.0</v>
      </c>
      <c r="D199" s="9" t="s">
        <v>6</v>
      </c>
      <c r="E199" s="9" t="s">
        <v>339</v>
      </c>
      <c r="F199" s="167">
        <v>25.81449</v>
      </c>
    </row>
    <row r="200">
      <c r="A200" s="49" t="s">
        <v>3</v>
      </c>
      <c r="B200" s="23" t="s">
        <v>400</v>
      </c>
      <c r="C200" s="7">
        <v>2016.0</v>
      </c>
      <c r="D200" s="9" t="s">
        <v>6</v>
      </c>
      <c r="E200" s="9" t="s">
        <v>339</v>
      </c>
      <c r="F200" s="166">
        <v>24.2096</v>
      </c>
    </row>
    <row r="201">
      <c r="A201" s="49" t="s">
        <v>4</v>
      </c>
      <c r="B201" s="23" t="s">
        <v>378</v>
      </c>
      <c r="C201" s="7">
        <v>2016.0</v>
      </c>
      <c r="D201" s="9" t="s">
        <v>6</v>
      </c>
      <c r="E201" s="9" t="s">
        <v>339</v>
      </c>
      <c r="F201" s="167">
        <v>19.40122</v>
      </c>
    </row>
    <row r="202">
      <c r="A202" s="23" t="s">
        <v>5</v>
      </c>
      <c r="B202" s="23" t="s">
        <v>384</v>
      </c>
      <c r="C202" s="7">
        <v>2016.0</v>
      </c>
      <c r="D202" s="9" t="s">
        <v>6</v>
      </c>
      <c r="E202" s="9" t="s">
        <v>339</v>
      </c>
      <c r="F202" s="167">
        <v>16.12749</v>
      </c>
    </row>
    <row r="203">
      <c r="A203" s="23" t="s">
        <v>6</v>
      </c>
      <c r="B203" s="23" t="s">
        <v>394</v>
      </c>
      <c r="C203" s="7">
        <v>2016.0</v>
      </c>
      <c r="D203" s="9" t="s">
        <v>6</v>
      </c>
      <c r="E203" s="9" t="s">
        <v>339</v>
      </c>
      <c r="F203" s="167">
        <v>22.34637</v>
      </c>
    </row>
    <row r="204">
      <c r="A204" s="23" t="s">
        <v>7</v>
      </c>
      <c r="B204" s="23" t="s">
        <v>385</v>
      </c>
      <c r="C204" s="7">
        <v>2016.0</v>
      </c>
      <c r="D204" s="9" t="s">
        <v>6</v>
      </c>
      <c r="E204" s="9" t="s">
        <v>339</v>
      </c>
      <c r="F204" s="167">
        <v>28.80999</v>
      </c>
    </row>
    <row r="205">
      <c r="A205" s="23" t="s">
        <v>8</v>
      </c>
      <c r="B205" s="23" t="s">
        <v>405</v>
      </c>
      <c r="C205" s="7">
        <v>2016.0</v>
      </c>
      <c r="D205" s="9" t="s">
        <v>6</v>
      </c>
      <c r="E205" s="9" t="s">
        <v>339</v>
      </c>
      <c r="F205" s="167">
        <v>14.43247</v>
      </c>
    </row>
    <row r="206">
      <c r="A206" s="23" t="s">
        <v>9</v>
      </c>
      <c r="B206" s="23" t="s">
        <v>397</v>
      </c>
      <c r="C206" s="7">
        <v>2016.0</v>
      </c>
      <c r="D206" s="9" t="s">
        <v>6</v>
      </c>
      <c r="E206" s="9" t="s">
        <v>339</v>
      </c>
      <c r="F206" s="167">
        <v>23.26705</v>
      </c>
    </row>
    <row r="207">
      <c r="A207" s="23" t="s">
        <v>10</v>
      </c>
      <c r="B207" s="23" t="s">
        <v>388</v>
      </c>
      <c r="C207" s="7">
        <v>2016.0</v>
      </c>
      <c r="D207" s="9" t="s">
        <v>6</v>
      </c>
      <c r="E207" s="9" t="s">
        <v>339</v>
      </c>
      <c r="F207" s="167">
        <v>41.32731</v>
      </c>
    </row>
    <row r="208">
      <c r="A208" s="23" t="s">
        <v>11</v>
      </c>
      <c r="B208" s="23" t="s">
        <v>402</v>
      </c>
      <c r="C208" s="7">
        <v>2016.0</v>
      </c>
      <c r="D208" s="9" t="s">
        <v>6</v>
      </c>
      <c r="E208" s="9" t="s">
        <v>339</v>
      </c>
      <c r="F208" s="167">
        <v>18.28816</v>
      </c>
    </row>
    <row r="209">
      <c r="A209" s="23" t="s">
        <v>12</v>
      </c>
      <c r="B209" s="23" t="s">
        <v>401</v>
      </c>
      <c r="C209" s="7">
        <v>2016.0</v>
      </c>
      <c r="D209" s="9" t="s">
        <v>6</v>
      </c>
      <c r="E209" s="9" t="s">
        <v>339</v>
      </c>
      <c r="F209" s="167">
        <v>13.44245</v>
      </c>
    </row>
    <row r="210">
      <c r="A210" s="23" t="s">
        <v>13</v>
      </c>
      <c r="B210" s="23" t="s">
        <v>403</v>
      </c>
      <c r="C210" s="7">
        <v>2016.0</v>
      </c>
      <c r="D210" s="9" t="s">
        <v>6</v>
      </c>
      <c r="E210" s="9" t="s">
        <v>339</v>
      </c>
      <c r="F210" s="167">
        <v>14.90704</v>
      </c>
    </row>
    <row r="211">
      <c r="A211" s="23" t="s">
        <v>14</v>
      </c>
      <c r="B211" s="23" t="s">
        <v>395</v>
      </c>
      <c r="C211" s="7">
        <v>2016.0</v>
      </c>
      <c r="D211" s="9" t="s">
        <v>6</v>
      </c>
      <c r="E211" s="9" t="s">
        <v>339</v>
      </c>
      <c r="F211" s="167">
        <v>30.37386</v>
      </c>
    </row>
    <row r="212">
      <c r="A212" s="23" t="s">
        <v>15</v>
      </c>
      <c r="B212" s="23" t="s">
        <v>377</v>
      </c>
      <c r="C212" s="7">
        <v>2016.0</v>
      </c>
      <c r="D212" s="9" t="s">
        <v>6</v>
      </c>
      <c r="E212" s="9" t="s">
        <v>339</v>
      </c>
      <c r="F212" s="167">
        <v>38.2852</v>
      </c>
    </row>
    <row r="213">
      <c r="A213" s="23" t="s">
        <v>16</v>
      </c>
      <c r="B213" s="23" t="s">
        <v>382</v>
      </c>
      <c r="C213" s="7">
        <v>2016.0</v>
      </c>
      <c r="D213" s="9" t="s">
        <v>6</v>
      </c>
      <c r="E213" s="9" t="s">
        <v>339</v>
      </c>
      <c r="F213" s="167">
        <v>30.84775</v>
      </c>
    </row>
    <row r="214">
      <c r="A214" s="23" t="s">
        <v>17</v>
      </c>
      <c r="B214" s="23" t="s">
        <v>404</v>
      </c>
      <c r="C214" s="7">
        <v>2016.0</v>
      </c>
      <c r="D214" s="9" t="s">
        <v>6</v>
      </c>
      <c r="E214" s="9" t="s">
        <v>339</v>
      </c>
      <c r="F214" s="167">
        <v>20.4899</v>
      </c>
    </row>
    <row r="215">
      <c r="A215" s="23" t="s">
        <v>18</v>
      </c>
      <c r="B215" s="23" t="s">
        <v>383</v>
      </c>
      <c r="C215" s="7">
        <v>2016.0</v>
      </c>
      <c r="D215" s="9" t="s">
        <v>6</v>
      </c>
      <c r="E215" s="9" t="s">
        <v>339</v>
      </c>
      <c r="F215" s="167">
        <v>17.20224</v>
      </c>
    </row>
    <row r="216">
      <c r="A216" s="23" t="s">
        <v>19</v>
      </c>
      <c r="B216" s="23" t="s">
        <v>380</v>
      </c>
      <c r="C216" s="7">
        <v>2016.0</v>
      </c>
      <c r="D216" s="9" t="s">
        <v>6</v>
      </c>
      <c r="E216" s="9" t="s">
        <v>339</v>
      </c>
      <c r="F216" s="167">
        <v>30.5835</v>
      </c>
    </row>
    <row r="217">
      <c r="A217" s="23" t="s">
        <v>20</v>
      </c>
      <c r="B217" s="23" t="s">
        <v>387</v>
      </c>
      <c r="C217" s="7">
        <v>2016.0</v>
      </c>
      <c r="D217" s="9" t="s">
        <v>6</v>
      </c>
      <c r="E217" s="9" t="s">
        <v>339</v>
      </c>
      <c r="F217" s="167">
        <v>25.53456</v>
      </c>
    </row>
    <row r="218">
      <c r="A218" s="23" t="s">
        <v>21</v>
      </c>
      <c r="B218" s="23" t="s">
        <v>393</v>
      </c>
      <c r="C218" s="7">
        <v>2016.0</v>
      </c>
      <c r="D218" s="9" t="s">
        <v>6</v>
      </c>
      <c r="E218" s="9" t="s">
        <v>339</v>
      </c>
      <c r="F218" s="167">
        <v>23.95337</v>
      </c>
    </row>
    <row r="219">
      <c r="A219" s="23" t="s">
        <v>22</v>
      </c>
      <c r="B219" s="23" t="s">
        <v>408</v>
      </c>
      <c r="C219" s="7">
        <v>2016.0</v>
      </c>
      <c r="D219" s="9" t="s">
        <v>6</v>
      </c>
      <c r="E219" s="9" t="s">
        <v>339</v>
      </c>
      <c r="F219" s="167">
        <v>22.3158</v>
      </c>
    </row>
    <row r="220">
      <c r="A220" s="23" t="s">
        <v>23</v>
      </c>
      <c r="B220" s="23" t="s">
        <v>379</v>
      </c>
      <c r="C220" s="7">
        <v>2016.0</v>
      </c>
      <c r="D220" s="9" t="s">
        <v>6</v>
      </c>
      <c r="E220" s="9" t="s">
        <v>339</v>
      </c>
      <c r="F220" s="167">
        <v>41.46754</v>
      </c>
    </row>
    <row r="221">
      <c r="A221" s="23" t="s">
        <v>24</v>
      </c>
      <c r="B221" s="23" t="s">
        <v>386</v>
      </c>
      <c r="C221" s="7">
        <v>2016.0</v>
      </c>
      <c r="D221" s="9" t="s">
        <v>6</v>
      </c>
      <c r="E221" s="9" t="s">
        <v>339</v>
      </c>
      <c r="F221" s="167">
        <v>31.18858</v>
      </c>
    </row>
    <row r="222">
      <c r="A222" s="23" t="s">
        <v>25</v>
      </c>
      <c r="B222" s="23" t="s">
        <v>406</v>
      </c>
      <c r="C222" s="7">
        <v>2016.0</v>
      </c>
      <c r="D222" s="9" t="s">
        <v>6</v>
      </c>
      <c r="E222" s="9" t="s">
        <v>339</v>
      </c>
      <c r="F222" s="167">
        <v>25.48556</v>
      </c>
    </row>
    <row r="223">
      <c r="A223" s="23" t="s">
        <v>26</v>
      </c>
      <c r="B223" s="23" t="s">
        <v>392</v>
      </c>
      <c r="C223" s="7">
        <v>2016.0</v>
      </c>
      <c r="D223" s="9" t="s">
        <v>6</v>
      </c>
      <c r="E223" s="9" t="s">
        <v>339</v>
      </c>
      <c r="F223" s="167">
        <v>19.20668</v>
      </c>
    </row>
    <row r="224">
      <c r="A224" s="23" t="s">
        <v>27</v>
      </c>
      <c r="B224" s="23" t="s">
        <v>389</v>
      </c>
      <c r="C224" s="7">
        <v>2016.0</v>
      </c>
      <c r="D224" s="9" t="s">
        <v>6</v>
      </c>
      <c r="E224" s="9" t="s">
        <v>339</v>
      </c>
      <c r="F224" s="167">
        <v>29.96581</v>
      </c>
    </row>
    <row r="225">
      <c r="A225" s="23" t="s">
        <v>28</v>
      </c>
      <c r="B225" s="23" t="s">
        <v>391</v>
      </c>
      <c r="C225" s="7">
        <v>2016.0</v>
      </c>
      <c r="D225" s="9" t="s">
        <v>6</v>
      </c>
      <c r="E225" s="9" t="s">
        <v>339</v>
      </c>
      <c r="F225" s="167">
        <v>21.19916</v>
      </c>
    </row>
    <row r="226">
      <c r="A226" s="23" t="s">
        <v>29</v>
      </c>
      <c r="B226" s="23" t="s">
        <v>396</v>
      </c>
      <c r="C226" s="7">
        <v>2016.0</v>
      </c>
      <c r="D226" s="9" t="s">
        <v>6</v>
      </c>
      <c r="E226" s="9" t="s">
        <v>339</v>
      </c>
      <c r="F226" s="167">
        <v>18.07423</v>
      </c>
    </row>
    <row r="227">
      <c r="A227" s="23" t="s">
        <v>30</v>
      </c>
      <c r="B227" s="23" t="s">
        <v>376</v>
      </c>
      <c r="C227" s="7">
        <v>2016.0</v>
      </c>
      <c r="D227" s="9" t="s">
        <v>6</v>
      </c>
      <c r="E227" s="9" t="s">
        <v>339</v>
      </c>
      <c r="F227" s="167">
        <v>24.98111</v>
      </c>
    </row>
    <row r="228">
      <c r="A228" s="23" t="s">
        <v>31</v>
      </c>
      <c r="B228" s="23" t="s">
        <v>407</v>
      </c>
      <c r="C228" s="7">
        <v>2016.0</v>
      </c>
      <c r="D228" s="9" t="s">
        <v>6</v>
      </c>
      <c r="E228" s="9" t="s">
        <v>339</v>
      </c>
      <c r="F228" s="167">
        <v>20.89594</v>
      </c>
    </row>
    <row r="229">
      <c r="A229" s="23" t="s">
        <v>32</v>
      </c>
      <c r="B229" s="23" t="s">
        <v>381</v>
      </c>
      <c r="C229" s="7">
        <v>2016.0</v>
      </c>
      <c r="D229" s="9" t="s">
        <v>6</v>
      </c>
      <c r="E229" s="9" t="s">
        <v>339</v>
      </c>
      <c r="F229" s="167">
        <v>24.08465</v>
      </c>
    </row>
    <row r="230">
      <c r="A230" s="23" t="s">
        <v>33</v>
      </c>
      <c r="B230" s="23" t="s">
        <v>390</v>
      </c>
      <c r="C230" s="7">
        <v>2016.0</v>
      </c>
      <c r="D230" s="9" t="s">
        <v>6</v>
      </c>
      <c r="E230" s="9" t="s">
        <v>339</v>
      </c>
      <c r="F230" s="167">
        <v>27.94391</v>
      </c>
    </row>
    <row r="231">
      <c r="A231" s="23" t="s">
        <v>34</v>
      </c>
      <c r="B231" s="23" t="s">
        <v>398</v>
      </c>
      <c r="C231" s="7">
        <v>2016.0</v>
      </c>
      <c r="D231" s="9" t="s">
        <v>6</v>
      </c>
      <c r="E231" s="9" t="s">
        <v>339</v>
      </c>
      <c r="F231" s="167">
        <v>27.77869</v>
      </c>
    </row>
    <row r="232">
      <c r="A232" s="23" t="s">
        <v>35</v>
      </c>
      <c r="B232" s="23" t="s">
        <v>399</v>
      </c>
      <c r="C232" s="7">
        <v>2016.0</v>
      </c>
      <c r="D232" s="9" t="s">
        <v>6</v>
      </c>
      <c r="E232" s="9" t="s">
        <v>339</v>
      </c>
      <c r="F232" s="167">
        <v>23.99302</v>
      </c>
    </row>
    <row r="233">
      <c r="A233" s="49" t="s">
        <v>3</v>
      </c>
      <c r="B233" s="23" t="s">
        <v>400</v>
      </c>
      <c r="C233" s="7">
        <v>2018.0</v>
      </c>
      <c r="D233" s="9" t="s">
        <v>6</v>
      </c>
      <c r="E233" s="9" t="s">
        <v>339</v>
      </c>
      <c r="F233" s="166">
        <v>22.5222</v>
      </c>
    </row>
    <row r="234">
      <c r="A234" s="49" t="s">
        <v>4</v>
      </c>
      <c r="B234" s="23" t="s">
        <v>378</v>
      </c>
      <c r="C234" s="7">
        <v>2018.0</v>
      </c>
      <c r="D234" s="9" t="s">
        <v>6</v>
      </c>
      <c r="E234" s="9" t="s">
        <v>339</v>
      </c>
      <c r="F234" s="167">
        <v>17.35097</v>
      </c>
    </row>
    <row r="235">
      <c r="A235" s="23" t="s">
        <v>5</v>
      </c>
      <c r="B235" s="23" t="s">
        <v>384</v>
      </c>
      <c r="C235" s="7">
        <v>2018.0</v>
      </c>
      <c r="D235" s="9" t="s">
        <v>6</v>
      </c>
      <c r="E235" s="9" t="s">
        <v>339</v>
      </c>
      <c r="F235" s="167">
        <v>16.36795</v>
      </c>
    </row>
    <row r="236">
      <c r="A236" s="23" t="s">
        <v>6</v>
      </c>
      <c r="B236" s="23" t="s">
        <v>394</v>
      </c>
      <c r="C236" s="7">
        <v>2018.0</v>
      </c>
      <c r="D236" s="9" t="s">
        <v>6</v>
      </c>
      <c r="E236" s="9" t="s">
        <v>339</v>
      </c>
      <c r="F236" s="167">
        <v>14.44171</v>
      </c>
    </row>
    <row r="237">
      <c r="A237" s="23" t="s">
        <v>7</v>
      </c>
      <c r="B237" s="23" t="s">
        <v>385</v>
      </c>
      <c r="C237" s="7">
        <v>2018.0</v>
      </c>
      <c r="D237" s="9" t="s">
        <v>6</v>
      </c>
      <c r="E237" s="9" t="s">
        <v>339</v>
      </c>
      <c r="F237" s="167">
        <v>27.56736</v>
      </c>
    </row>
    <row r="238">
      <c r="A238" s="23" t="s">
        <v>8</v>
      </c>
      <c r="B238" s="23" t="s">
        <v>405</v>
      </c>
      <c r="C238" s="7">
        <v>2018.0</v>
      </c>
      <c r="D238" s="9" t="s">
        <v>6</v>
      </c>
      <c r="E238" s="9" t="s">
        <v>339</v>
      </c>
      <c r="F238" s="167">
        <v>13.60121</v>
      </c>
    </row>
    <row r="239">
      <c r="A239" s="23" t="s">
        <v>9</v>
      </c>
      <c r="B239" s="23" t="s">
        <v>397</v>
      </c>
      <c r="C239" s="7">
        <v>2018.0</v>
      </c>
      <c r="D239" s="9" t="s">
        <v>6</v>
      </c>
      <c r="E239" s="9" t="s">
        <v>339</v>
      </c>
      <c r="F239" s="167">
        <v>21.48403</v>
      </c>
    </row>
    <row r="240">
      <c r="A240" s="23" t="s">
        <v>10</v>
      </c>
      <c r="B240" s="23" t="s">
        <v>388</v>
      </c>
      <c r="C240" s="7">
        <v>2018.0</v>
      </c>
      <c r="D240" s="9" t="s">
        <v>6</v>
      </c>
      <c r="E240" s="9" t="s">
        <v>339</v>
      </c>
      <c r="F240" s="167">
        <v>34.09615</v>
      </c>
    </row>
    <row r="241">
      <c r="A241" s="23" t="s">
        <v>11</v>
      </c>
      <c r="B241" s="23" t="s">
        <v>402</v>
      </c>
      <c r="C241" s="7">
        <v>2018.0</v>
      </c>
      <c r="D241" s="9" t="s">
        <v>6</v>
      </c>
      <c r="E241" s="9" t="s">
        <v>339</v>
      </c>
      <c r="F241" s="167">
        <v>12.15393</v>
      </c>
    </row>
    <row r="242">
      <c r="A242" s="23" t="s">
        <v>12</v>
      </c>
      <c r="B242" s="23" t="s">
        <v>401</v>
      </c>
      <c r="C242" s="7">
        <v>2018.0</v>
      </c>
      <c r="D242" s="9" t="s">
        <v>6</v>
      </c>
      <c r="E242" s="9" t="s">
        <v>339</v>
      </c>
      <c r="F242" s="167">
        <v>10.24977</v>
      </c>
    </row>
    <row r="243">
      <c r="A243" s="23" t="s">
        <v>13</v>
      </c>
      <c r="B243" s="23" t="s">
        <v>403</v>
      </c>
      <c r="C243" s="7">
        <v>2018.0</v>
      </c>
      <c r="D243" s="9" t="s">
        <v>6</v>
      </c>
      <c r="E243" s="9" t="s">
        <v>339</v>
      </c>
      <c r="F243" s="167">
        <v>16.61723</v>
      </c>
    </row>
    <row r="244">
      <c r="A244" s="23" t="s">
        <v>14</v>
      </c>
      <c r="B244" s="23" t="s">
        <v>395</v>
      </c>
      <c r="C244" s="7">
        <v>2018.0</v>
      </c>
      <c r="D244" s="9" t="s">
        <v>6</v>
      </c>
      <c r="E244" s="9" t="s">
        <v>339</v>
      </c>
      <c r="F244" s="167">
        <v>29.61719</v>
      </c>
    </row>
    <row r="245">
      <c r="A245" s="23" t="s">
        <v>15</v>
      </c>
      <c r="B245" s="23" t="s">
        <v>377</v>
      </c>
      <c r="C245" s="7">
        <v>2018.0</v>
      </c>
      <c r="D245" s="9" t="s">
        <v>6</v>
      </c>
      <c r="E245" s="9" t="s">
        <v>339</v>
      </c>
      <c r="F245" s="167">
        <v>37.37521</v>
      </c>
    </row>
    <row r="246">
      <c r="A246" s="23" t="s">
        <v>16</v>
      </c>
      <c r="B246" s="23" t="s">
        <v>382</v>
      </c>
      <c r="C246" s="7">
        <v>2018.0</v>
      </c>
      <c r="D246" s="9" t="s">
        <v>6</v>
      </c>
      <c r="E246" s="9" t="s">
        <v>339</v>
      </c>
      <c r="F246" s="167">
        <v>26.27123</v>
      </c>
    </row>
    <row r="247">
      <c r="A247" s="23" t="s">
        <v>17</v>
      </c>
      <c r="B247" s="23" t="s">
        <v>404</v>
      </c>
      <c r="C247" s="7">
        <v>2018.0</v>
      </c>
      <c r="D247" s="9" t="s">
        <v>6</v>
      </c>
      <c r="E247" s="9" t="s">
        <v>339</v>
      </c>
      <c r="F247" s="167">
        <v>19.98835</v>
      </c>
    </row>
    <row r="248">
      <c r="A248" s="23" t="s">
        <v>18</v>
      </c>
      <c r="B248" s="23" t="s">
        <v>383</v>
      </c>
      <c r="C248" s="7">
        <v>2018.0</v>
      </c>
      <c r="D248" s="9" t="s">
        <v>6</v>
      </c>
      <c r="E248" s="9" t="s">
        <v>339</v>
      </c>
      <c r="F248" s="167">
        <v>17.58319</v>
      </c>
    </row>
    <row r="249">
      <c r="A249" s="23" t="s">
        <v>19</v>
      </c>
      <c r="B249" s="23" t="s">
        <v>380</v>
      </c>
      <c r="C249" s="7">
        <v>2018.0</v>
      </c>
      <c r="D249" s="9" t="s">
        <v>6</v>
      </c>
      <c r="E249" s="9" t="s">
        <v>339</v>
      </c>
      <c r="F249" s="167">
        <v>24.67903</v>
      </c>
    </row>
    <row r="250">
      <c r="A250" s="23" t="s">
        <v>20</v>
      </c>
      <c r="B250" s="23" t="s">
        <v>387</v>
      </c>
      <c r="C250" s="7">
        <v>2018.0</v>
      </c>
      <c r="D250" s="9" t="s">
        <v>6</v>
      </c>
      <c r="E250" s="9" t="s">
        <v>339</v>
      </c>
      <c r="F250" s="167">
        <v>23.22215</v>
      </c>
    </row>
    <row r="251">
      <c r="A251" s="23" t="s">
        <v>21</v>
      </c>
      <c r="B251" s="23" t="s">
        <v>393</v>
      </c>
      <c r="C251" s="7">
        <v>2018.0</v>
      </c>
      <c r="D251" s="9" t="s">
        <v>6</v>
      </c>
      <c r="E251" s="9" t="s">
        <v>339</v>
      </c>
      <c r="F251" s="167">
        <v>21.55162</v>
      </c>
    </row>
    <row r="252">
      <c r="A252" s="23" t="s">
        <v>22</v>
      </c>
      <c r="B252" s="23" t="s">
        <v>408</v>
      </c>
      <c r="C252" s="7">
        <v>2018.0</v>
      </c>
      <c r="D252" s="9" t="s">
        <v>6</v>
      </c>
      <c r="E252" s="9" t="s">
        <v>339</v>
      </c>
      <c r="F252" s="167">
        <v>13.91471</v>
      </c>
    </row>
    <row r="253">
      <c r="A253" s="23" t="s">
        <v>23</v>
      </c>
      <c r="B253" s="23" t="s">
        <v>379</v>
      </c>
      <c r="C253" s="7">
        <v>2018.0</v>
      </c>
      <c r="D253" s="9" t="s">
        <v>6</v>
      </c>
      <c r="E253" s="9" t="s">
        <v>339</v>
      </c>
      <c r="F253" s="167">
        <v>38.79329</v>
      </c>
    </row>
    <row r="254">
      <c r="A254" s="23" t="s">
        <v>24</v>
      </c>
      <c r="B254" s="23" t="s">
        <v>386</v>
      </c>
      <c r="C254" s="7">
        <v>2018.0</v>
      </c>
      <c r="D254" s="9" t="s">
        <v>6</v>
      </c>
      <c r="E254" s="9" t="s">
        <v>339</v>
      </c>
      <c r="F254" s="167">
        <v>21.81559</v>
      </c>
    </row>
    <row r="255">
      <c r="A255" s="23" t="s">
        <v>25</v>
      </c>
      <c r="B255" s="23" t="s">
        <v>406</v>
      </c>
      <c r="C255" s="7">
        <v>2018.0</v>
      </c>
      <c r="D255" s="9" t="s">
        <v>6</v>
      </c>
      <c r="E255" s="9" t="s">
        <v>339</v>
      </c>
      <c r="F255" s="167">
        <v>28.16369</v>
      </c>
    </row>
    <row r="256">
      <c r="A256" s="23" t="s">
        <v>26</v>
      </c>
      <c r="B256" s="23" t="s">
        <v>392</v>
      </c>
      <c r="C256" s="7">
        <v>2018.0</v>
      </c>
      <c r="D256" s="9" t="s">
        <v>6</v>
      </c>
      <c r="E256" s="9" t="s">
        <v>339</v>
      </c>
      <c r="F256" s="167">
        <v>24.82374</v>
      </c>
    </row>
    <row r="257">
      <c r="A257" s="23" t="s">
        <v>27</v>
      </c>
      <c r="B257" s="23" t="s">
        <v>389</v>
      </c>
      <c r="C257" s="7">
        <v>2018.0</v>
      </c>
      <c r="D257" s="9" t="s">
        <v>6</v>
      </c>
      <c r="E257" s="9" t="s">
        <v>339</v>
      </c>
      <c r="F257" s="167">
        <v>25.23607</v>
      </c>
    </row>
    <row r="258">
      <c r="A258" s="23" t="s">
        <v>28</v>
      </c>
      <c r="B258" s="23" t="s">
        <v>391</v>
      </c>
      <c r="C258" s="7">
        <v>2018.0</v>
      </c>
      <c r="D258" s="9" t="s">
        <v>6</v>
      </c>
      <c r="E258" s="9" t="s">
        <v>339</v>
      </c>
      <c r="F258" s="167">
        <v>21.2113</v>
      </c>
    </row>
    <row r="259">
      <c r="A259" s="23" t="s">
        <v>29</v>
      </c>
      <c r="B259" s="23" t="s">
        <v>396</v>
      </c>
      <c r="C259" s="7">
        <v>2018.0</v>
      </c>
      <c r="D259" s="9" t="s">
        <v>6</v>
      </c>
      <c r="E259" s="9" t="s">
        <v>339</v>
      </c>
      <c r="F259" s="167">
        <v>15.84041</v>
      </c>
    </row>
    <row r="260">
      <c r="A260" s="23" t="s">
        <v>30</v>
      </c>
      <c r="B260" s="23" t="s">
        <v>376</v>
      </c>
      <c r="C260" s="7">
        <v>2018.0</v>
      </c>
      <c r="D260" s="9" t="s">
        <v>6</v>
      </c>
      <c r="E260" s="9" t="s">
        <v>339</v>
      </c>
      <c r="F260" s="167">
        <v>27.48916</v>
      </c>
    </row>
    <row r="261">
      <c r="A261" s="23" t="s">
        <v>31</v>
      </c>
      <c r="B261" s="23" t="s">
        <v>407</v>
      </c>
      <c r="C261" s="7">
        <v>2018.0</v>
      </c>
      <c r="D261" s="9" t="s">
        <v>6</v>
      </c>
      <c r="E261" s="9" t="s">
        <v>339</v>
      </c>
      <c r="F261" s="167">
        <v>20.00317</v>
      </c>
    </row>
    <row r="262">
      <c r="A262" s="23" t="s">
        <v>32</v>
      </c>
      <c r="B262" s="23" t="s">
        <v>381</v>
      </c>
      <c r="C262" s="7">
        <v>2018.0</v>
      </c>
      <c r="D262" s="9" t="s">
        <v>6</v>
      </c>
      <c r="E262" s="9" t="s">
        <v>339</v>
      </c>
      <c r="F262" s="167">
        <v>18.18585</v>
      </c>
    </row>
    <row r="263">
      <c r="A263" s="23" t="s">
        <v>33</v>
      </c>
      <c r="B263" s="23" t="s">
        <v>390</v>
      </c>
      <c r="C263" s="7">
        <v>2018.0</v>
      </c>
      <c r="D263" s="9" t="s">
        <v>6</v>
      </c>
      <c r="E263" s="9" t="s">
        <v>339</v>
      </c>
      <c r="F263" s="167">
        <v>29.43053</v>
      </c>
    </row>
    <row r="264">
      <c r="A264" s="23" t="s">
        <v>34</v>
      </c>
      <c r="B264" s="23" t="s">
        <v>398</v>
      </c>
      <c r="C264" s="7">
        <v>2018.0</v>
      </c>
      <c r="D264" s="9" t="s">
        <v>6</v>
      </c>
      <c r="E264" s="9" t="s">
        <v>339</v>
      </c>
      <c r="F264" s="167">
        <v>27.98487</v>
      </c>
    </row>
    <row r="265">
      <c r="A265" s="23" t="s">
        <v>35</v>
      </c>
      <c r="B265" s="23" t="s">
        <v>399</v>
      </c>
      <c r="C265" s="7">
        <v>2018.0</v>
      </c>
      <c r="D265" s="9" t="s">
        <v>6</v>
      </c>
      <c r="E265" s="9" t="s">
        <v>339</v>
      </c>
      <c r="F265" s="167">
        <v>21.56312</v>
      </c>
    </row>
    <row r="266">
      <c r="A266" s="49" t="s">
        <v>3</v>
      </c>
      <c r="B266" s="23" t="s">
        <v>400</v>
      </c>
      <c r="C266" s="7">
        <v>2020.0</v>
      </c>
      <c r="D266" s="9" t="s">
        <v>6</v>
      </c>
      <c r="E266" s="9" t="s">
        <v>339</v>
      </c>
      <c r="F266" s="166">
        <v>18.37987</v>
      </c>
    </row>
    <row r="267">
      <c r="A267" s="49" t="s">
        <v>4</v>
      </c>
      <c r="B267" s="23" t="s">
        <v>378</v>
      </c>
      <c r="C267" s="7">
        <v>2020.0</v>
      </c>
      <c r="D267" s="9" t="s">
        <v>6</v>
      </c>
      <c r="E267" s="9" t="s">
        <v>339</v>
      </c>
      <c r="F267" s="167">
        <v>10.59939</v>
      </c>
    </row>
    <row r="268">
      <c r="A268" s="23" t="s">
        <v>5</v>
      </c>
      <c r="B268" s="23" t="s">
        <v>384</v>
      </c>
      <c r="C268" s="7">
        <v>2020.0</v>
      </c>
      <c r="D268" s="9" t="s">
        <v>6</v>
      </c>
      <c r="E268" s="9" t="s">
        <v>339</v>
      </c>
      <c r="F268" s="167">
        <v>7.421745</v>
      </c>
    </row>
    <row r="269">
      <c r="A269" s="23" t="s">
        <v>6</v>
      </c>
      <c r="B269" s="23" t="s">
        <v>394</v>
      </c>
      <c r="C269" s="7">
        <v>2020.0</v>
      </c>
      <c r="D269" s="9" t="s">
        <v>6</v>
      </c>
      <c r="E269" s="9" t="s">
        <v>339</v>
      </c>
      <c r="F269" s="167">
        <v>13.81789</v>
      </c>
    </row>
    <row r="270">
      <c r="A270" s="23" t="s">
        <v>7</v>
      </c>
      <c r="B270" s="23" t="s">
        <v>385</v>
      </c>
      <c r="C270" s="7">
        <v>2020.0</v>
      </c>
      <c r="D270" s="9" t="s">
        <v>6</v>
      </c>
      <c r="E270" s="9" t="s">
        <v>339</v>
      </c>
      <c r="F270" s="167">
        <v>19.42486</v>
      </c>
    </row>
    <row r="271">
      <c r="A271" s="23" t="s">
        <v>8</v>
      </c>
      <c r="B271" s="23" t="s">
        <v>405</v>
      </c>
      <c r="C271" s="7">
        <v>2020.0</v>
      </c>
      <c r="D271" s="9" t="s">
        <v>6</v>
      </c>
      <c r="E271" s="9" t="s">
        <v>339</v>
      </c>
      <c r="F271" s="167">
        <v>10.36337</v>
      </c>
    </row>
    <row r="272">
      <c r="A272" s="23" t="s">
        <v>9</v>
      </c>
      <c r="B272" s="23" t="s">
        <v>397</v>
      </c>
      <c r="C272" s="7">
        <v>2020.0</v>
      </c>
      <c r="D272" s="9" t="s">
        <v>6</v>
      </c>
      <c r="E272" s="9" t="s">
        <v>339</v>
      </c>
      <c r="F272" s="167">
        <v>13.54343</v>
      </c>
    </row>
    <row r="273">
      <c r="A273" s="23" t="s">
        <v>10</v>
      </c>
      <c r="B273" s="23" t="s">
        <v>388</v>
      </c>
      <c r="C273" s="7">
        <v>2020.0</v>
      </c>
      <c r="D273" s="9" t="s">
        <v>6</v>
      </c>
      <c r="E273" s="9" t="s">
        <v>339</v>
      </c>
      <c r="F273" s="167">
        <v>31.46512</v>
      </c>
    </row>
    <row r="274">
      <c r="A274" s="23" t="s">
        <v>11</v>
      </c>
      <c r="B274" s="23" t="s">
        <v>402</v>
      </c>
      <c r="C274" s="7">
        <v>2020.0</v>
      </c>
      <c r="D274" s="9" t="s">
        <v>6</v>
      </c>
      <c r="E274" s="9" t="s">
        <v>339</v>
      </c>
      <c r="F274" s="167">
        <v>10.5769</v>
      </c>
    </row>
    <row r="275">
      <c r="A275" s="23" t="s">
        <v>12</v>
      </c>
      <c r="B275" s="23" t="s">
        <v>401</v>
      </c>
      <c r="C275" s="7">
        <v>2020.0</v>
      </c>
      <c r="D275" s="9" t="s">
        <v>6</v>
      </c>
      <c r="E275" s="9" t="s">
        <v>339</v>
      </c>
      <c r="F275" s="167">
        <v>10.46883</v>
      </c>
    </row>
    <row r="276">
      <c r="A276" s="23" t="s">
        <v>13</v>
      </c>
      <c r="B276" s="23" t="s">
        <v>403</v>
      </c>
      <c r="C276" s="7">
        <v>2020.0</v>
      </c>
      <c r="D276" s="9" t="s">
        <v>6</v>
      </c>
      <c r="E276" s="9" t="s">
        <v>339</v>
      </c>
      <c r="F276" s="167">
        <v>10.99206</v>
      </c>
    </row>
    <row r="277">
      <c r="A277" s="23" t="s">
        <v>14</v>
      </c>
      <c r="B277" s="23" t="s">
        <v>395</v>
      </c>
      <c r="C277" s="7">
        <v>2020.0</v>
      </c>
      <c r="D277" s="9" t="s">
        <v>6</v>
      </c>
      <c r="E277" s="9" t="s">
        <v>339</v>
      </c>
      <c r="F277" s="167">
        <v>26.39978</v>
      </c>
    </row>
    <row r="278">
      <c r="A278" s="23" t="s">
        <v>15</v>
      </c>
      <c r="B278" s="23" t="s">
        <v>377</v>
      </c>
      <c r="C278" s="7">
        <v>2020.0</v>
      </c>
      <c r="D278" s="9" t="s">
        <v>6</v>
      </c>
      <c r="E278" s="9" t="s">
        <v>339</v>
      </c>
      <c r="F278" s="167">
        <v>34.77181</v>
      </c>
    </row>
    <row r="279">
      <c r="A279" s="23" t="s">
        <v>16</v>
      </c>
      <c r="B279" s="23" t="s">
        <v>382</v>
      </c>
      <c r="C279" s="7">
        <v>2020.0</v>
      </c>
      <c r="D279" s="9" t="s">
        <v>6</v>
      </c>
      <c r="E279" s="9" t="s">
        <v>339</v>
      </c>
      <c r="F279" s="167">
        <v>22.53796</v>
      </c>
    </row>
    <row r="280">
      <c r="A280" s="23" t="s">
        <v>17</v>
      </c>
      <c r="B280" s="23" t="s">
        <v>404</v>
      </c>
      <c r="C280" s="7">
        <v>2020.0</v>
      </c>
      <c r="D280" s="9" t="s">
        <v>6</v>
      </c>
      <c r="E280" s="9" t="s">
        <v>339</v>
      </c>
      <c r="F280" s="167">
        <v>13.85674</v>
      </c>
    </row>
    <row r="281">
      <c r="A281" s="23" t="s">
        <v>18</v>
      </c>
      <c r="B281" s="23" t="s">
        <v>383</v>
      </c>
      <c r="C281" s="7">
        <v>2020.0</v>
      </c>
      <c r="D281" s="9" t="s">
        <v>6</v>
      </c>
      <c r="E281" s="9" t="s">
        <v>339</v>
      </c>
      <c r="F281" s="167">
        <v>13.54231</v>
      </c>
    </row>
    <row r="282">
      <c r="A282" s="23" t="s">
        <v>19</v>
      </c>
      <c r="B282" s="23" t="s">
        <v>380</v>
      </c>
      <c r="C282" s="7">
        <v>2020.0</v>
      </c>
      <c r="D282" s="9" t="s">
        <v>6</v>
      </c>
      <c r="E282" s="9" t="s">
        <v>339</v>
      </c>
      <c r="F282" s="167">
        <v>22.16166</v>
      </c>
    </row>
    <row r="283">
      <c r="A283" s="23" t="s">
        <v>20</v>
      </c>
      <c r="B283" s="23" t="s">
        <v>387</v>
      </c>
      <c r="C283" s="7">
        <v>2020.0</v>
      </c>
      <c r="D283" s="9" t="s">
        <v>6</v>
      </c>
      <c r="E283" s="9" t="s">
        <v>339</v>
      </c>
      <c r="F283" s="167">
        <v>18.4295</v>
      </c>
    </row>
    <row r="284">
      <c r="A284" s="23" t="s">
        <v>21</v>
      </c>
      <c r="B284" s="23" t="s">
        <v>393</v>
      </c>
      <c r="C284" s="7">
        <v>2020.0</v>
      </c>
      <c r="D284" s="9" t="s">
        <v>6</v>
      </c>
      <c r="E284" s="9" t="s">
        <v>339</v>
      </c>
      <c r="F284" s="167">
        <v>15.84736</v>
      </c>
    </row>
    <row r="285">
      <c r="A285" s="23" t="s">
        <v>22</v>
      </c>
      <c r="B285" s="23" t="s">
        <v>408</v>
      </c>
      <c r="C285" s="7">
        <v>2020.0</v>
      </c>
      <c r="D285" s="9" t="s">
        <v>6</v>
      </c>
      <c r="E285" s="9" t="s">
        <v>339</v>
      </c>
      <c r="F285" s="167">
        <v>8.613116</v>
      </c>
    </row>
    <row r="286">
      <c r="A286" s="23" t="s">
        <v>23</v>
      </c>
      <c r="B286" s="23" t="s">
        <v>379</v>
      </c>
      <c r="C286" s="7">
        <v>2020.0</v>
      </c>
      <c r="D286" s="9" t="s">
        <v>6</v>
      </c>
      <c r="E286" s="9" t="s">
        <v>339</v>
      </c>
      <c r="F286" s="167">
        <v>34.54773</v>
      </c>
    </row>
    <row r="287">
      <c r="A287" s="23" t="s">
        <v>24</v>
      </c>
      <c r="B287" s="23" t="s">
        <v>386</v>
      </c>
      <c r="C287" s="7">
        <v>2020.0</v>
      </c>
      <c r="D287" s="9" t="s">
        <v>6</v>
      </c>
      <c r="E287" s="9" t="s">
        <v>339</v>
      </c>
      <c r="F287" s="167">
        <v>25.19054</v>
      </c>
    </row>
    <row r="288">
      <c r="A288" s="23" t="s">
        <v>25</v>
      </c>
      <c r="B288" s="23" t="s">
        <v>406</v>
      </c>
      <c r="C288" s="7">
        <v>2020.0</v>
      </c>
      <c r="D288" s="9" t="s">
        <v>6</v>
      </c>
      <c r="E288" s="9" t="s">
        <v>339</v>
      </c>
      <c r="F288" s="167">
        <v>19.74239</v>
      </c>
    </row>
    <row r="289">
      <c r="A289" s="23" t="s">
        <v>26</v>
      </c>
      <c r="B289" s="23" t="s">
        <v>392</v>
      </c>
      <c r="C289" s="7">
        <v>2020.0</v>
      </c>
      <c r="D289" s="9" t="s">
        <v>6</v>
      </c>
      <c r="E289" s="9" t="s">
        <v>339</v>
      </c>
      <c r="F289" s="167">
        <v>17.9803</v>
      </c>
    </row>
    <row r="290">
      <c r="A290" s="23" t="s">
        <v>27</v>
      </c>
      <c r="B290" s="23" t="s">
        <v>389</v>
      </c>
      <c r="C290" s="7">
        <v>2020.0</v>
      </c>
      <c r="D290" s="9" t="s">
        <v>6</v>
      </c>
      <c r="E290" s="9" t="s">
        <v>339</v>
      </c>
      <c r="F290" s="167">
        <v>21.21179</v>
      </c>
    </row>
    <row r="291">
      <c r="A291" s="23" t="s">
        <v>28</v>
      </c>
      <c r="B291" s="23" t="s">
        <v>391</v>
      </c>
      <c r="C291" s="7">
        <v>2020.0</v>
      </c>
      <c r="D291" s="9" t="s">
        <v>6</v>
      </c>
      <c r="E291" s="9" t="s">
        <v>339</v>
      </c>
      <c r="F291" s="167">
        <v>13.2797</v>
      </c>
    </row>
    <row r="292">
      <c r="A292" s="23" t="s">
        <v>29</v>
      </c>
      <c r="B292" s="23" t="s">
        <v>396</v>
      </c>
      <c r="C292" s="7">
        <v>2020.0</v>
      </c>
      <c r="D292" s="9" t="s">
        <v>6</v>
      </c>
      <c r="E292" s="9" t="s">
        <v>339</v>
      </c>
      <c r="F292" s="167">
        <v>9.428272</v>
      </c>
    </row>
    <row r="293">
      <c r="A293" s="23" t="s">
        <v>30</v>
      </c>
      <c r="B293" s="23" t="s">
        <v>376</v>
      </c>
      <c r="C293" s="7">
        <v>2020.0</v>
      </c>
      <c r="D293" s="9" t="s">
        <v>6</v>
      </c>
      <c r="E293" s="9" t="s">
        <v>339</v>
      </c>
      <c r="F293" s="167">
        <v>17.42014</v>
      </c>
    </row>
    <row r="294">
      <c r="A294" s="23" t="s">
        <v>31</v>
      </c>
      <c r="B294" s="23" t="s">
        <v>407</v>
      </c>
      <c r="C294" s="7">
        <v>2020.0</v>
      </c>
      <c r="D294" s="9" t="s">
        <v>6</v>
      </c>
      <c r="E294" s="9" t="s">
        <v>339</v>
      </c>
      <c r="F294" s="167">
        <v>13.73325</v>
      </c>
    </row>
    <row r="295">
      <c r="A295" s="23" t="s">
        <v>32</v>
      </c>
      <c r="B295" s="23" t="s">
        <v>381</v>
      </c>
      <c r="C295" s="7">
        <v>2020.0</v>
      </c>
      <c r="D295" s="9" t="s">
        <v>6</v>
      </c>
      <c r="E295" s="9" t="s">
        <v>339</v>
      </c>
      <c r="F295" s="167">
        <v>14.58537</v>
      </c>
    </row>
    <row r="296">
      <c r="A296" s="23" t="s">
        <v>33</v>
      </c>
      <c r="B296" s="23" t="s">
        <v>390</v>
      </c>
      <c r="C296" s="7">
        <v>2020.0</v>
      </c>
      <c r="D296" s="9" t="s">
        <v>6</v>
      </c>
      <c r="E296" s="9" t="s">
        <v>339</v>
      </c>
      <c r="F296" s="167">
        <v>24.21269</v>
      </c>
    </row>
    <row r="297">
      <c r="A297" s="23" t="s">
        <v>34</v>
      </c>
      <c r="B297" s="23" t="s">
        <v>398</v>
      </c>
      <c r="C297" s="7">
        <v>2020.0</v>
      </c>
      <c r="D297" s="9" t="s">
        <v>6</v>
      </c>
      <c r="E297" s="9" t="s">
        <v>339</v>
      </c>
      <c r="F297" s="167">
        <v>19.7485</v>
      </c>
    </row>
    <row r="298">
      <c r="A298" s="23" t="s">
        <v>35</v>
      </c>
      <c r="B298" s="23" t="s">
        <v>399</v>
      </c>
      <c r="C298" s="7">
        <v>2020.0</v>
      </c>
      <c r="D298" s="9" t="s">
        <v>6</v>
      </c>
      <c r="E298" s="9" t="s">
        <v>339</v>
      </c>
      <c r="F298" s="167">
        <v>17.02667</v>
      </c>
    </row>
    <row r="299">
      <c r="A299" s="49" t="s">
        <v>3</v>
      </c>
      <c r="B299" s="23" t="s">
        <v>400</v>
      </c>
      <c r="C299" s="7">
        <v>2022.0</v>
      </c>
      <c r="D299" s="9" t="s">
        <v>6</v>
      </c>
      <c r="E299" s="9" t="s">
        <v>339</v>
      </c>
      <c r="F299" s="170">
        <v>17.17086</v>
      </c>
    </row>
    <row r="300">
      <c r="A300" s="2" t="s">
        <v>4</v>
      </c>
      <c r="B300" s="1" t="s">
        <v>378</v>
      </c>
      <c r="C300" s="1">
        <v>2022.0</v>
      </c>
      <c r="D300" s="2" t="s">
        <v>6</v>
      </c>
      <c r="E300" s="2" t="s">
        <v>339</v>
      </c>
      <c r="F300" s="169">
        <v>10.9102528316855</v>
      </c>
    </row>
    <row r="301">
      <c r="A301" s="2" t="s">
        <v>5</v>
      </c>
      <c r="B301" s="1" t="s">
        <v>384</v>
      </c>
      <c r="C301" s="1">
        <v>2022.0</v>
      </c>
      <c r="D301" s="2" t="s">
        <v>6</v>
      </c>
      <c r="E301" s="2" t="s">
        <v>339</v>
      </c>
      <c r="F301" s="169">
        <v>8.63356496334421</v>
      </c>
    </row>
    <row r="302">
      <c r="A302" s="2" t="s">
        <v>6</v>
      </c>
      <c r="B302" s="1" t="s">
        <v>394</v>
      </c>
      <c r="C302" s="1">
        <v>2022.0</v>
      </c>
      <c r="D302" s="2" t="s">
        <v>6</v>
      </c>
      <c r="E302" s="2" t="s">
        <v>339</v>
      </c>
      <c r="F302" s="169">
        <v>12.0086851781412</v>
      </c>
    </row>
    <row r="303">
      <c r="A303" s="2" t="s">
        <v>7</v>
      </c>
      <c r="B303" s="1" t="s">
        <v>385</v>
      </c>
      <c r="C303" s="1">
        <v>2022.0</v>
      </c>
      <c r="D303" s="2" t="s">
        <v>6</v>
      </c>
      <c r="E303" s="2" t="s">
        <v>339</v>
      </c>
      <c r="F303" s="169">
        <v>21.9509485663503</v>
      </c>
    </row>
    <row r="304">
      <c r="A304" s="2" t="s">
        <v>8</v>
      </c>
      <c r="B304" s="1" t="s">
        <v>405</v>
      </c>
      <c r="C304" s="1">
        <v>2022.0</v>
      </c>
      <c r="D304" s="2" t="s">
        <v>6</v>
      </c>
      <c r="E304" s="2" t="s">
        <v>339</v>
      </c>
      <c r="F304" s="169">
        <v>10.1235392986639</v>
      </c>
    </row>
    <row r="305">
      <c r="A305" s="2" t="s">
        <v>9</v>
      </c>
      <c r="B305" s="1" t="s">
        <v>397</v>
      </c>
      <c r="C305" s="1">
        <v>2022.0</v>
      </c>
      <c r="D305" s="2" t="s">
        <v>6</v>
      </c>
      <c r="E305" s="2" t="s">
        <v>339</v>
      </c>
      <c r="F305" s="169">
        <v>13.104212514242</v>
      </c>
    </row>
    <row r="306">
      <c r="A306" s="2" t="s">
        <v>10</v>
      </c>
      <c r="B306" s="1" t="s">
        <v>388</v>
      </c>
      <c r="C306" s="1">
        <v>2022.0</v>
      </c>
      <c r="D306" s="2" t="s">
        <v>6</v>
      </c>
      <c r="E306" s="2" t="s">
        <v>339</v>
      </c>
      <c r="F306" s="169">
        <v>29.0443739628237</v>
      </c>
    </row>
    <row r="307">
      <c r="A307" s="2" t="s">
        <v>11</v>
      </c>
      <c r="B307" s="1" t="s">
        <v>402</v>
      </c>
      <c r="C307" s="1">
        <v>2022.0</v>
      </c>
      <c r="D307" s="2" t="s">
        <v>6</v>
      </c>
      <c r="E307" s="2" t="s">
        <v>339</v>
      </c>
      <c r="F307" s="169">
        <v>9.41731892160519</v>
      </c>
    </row>
    <row r="308">
      <c r="A308" s="2" t="s">
        <v>12</v>
      </c>
      <c r="B308" s="1" t="s">
        <v>401</v>
      </c>
      <c r="C308" s="1">
        <v>2022.0</v>
      </c>
      <c r="D308" s="2" t="s">
        <v>6</v>
      </c>
      <c r="E308" s="2" t="s">
        <v>339</v>
      </c>
      <c r="F308" s="169">
        <v>8.72386763179414</v>
      </c>
    </row>
    <row r="309">
      <c r="A309" s="2" t="s">
        <v>13</v>
      </c>
      <c r="B309" s="1" t="s">
        <v>403</v>
      </c>
      <c r="C309" s="1">
        <v>2022.0</v>
      </c>
      <c r="D309" s="2" t="s">
        <v>6</v>
      </c>
      <c r="E309" s="2" t="s">
        <v>339</v>
      </c>
      <c r="F309" s="169">
        <v>8.90974079035872</v>
      </c>
    </row>
    <row r="310">
      <c r="A310" s="2" t="s">
        <v>14</v>
      </c>
      <c r="B310" s="1" t="s">
        <v>395</v>
      </c>
      <c r="C310" s="1">
        <v>2022.0</v>
      </c>
      <c r="D310" s="2" t="s">
        <v>6</v>
      </c>
      <c r="E310" s="2" t="s">
        <v>339</v>
      </c>
      <c r="F310" s="169">
        <v>18.6148692658416</v>
      </c>
    </row>
    <row r="311">
      <c r="A311" s="2" t="s">
        <v>15</v>
      </c>
      <c r="B311" s="1" t="s">
        <v>377</v>
      </c>
      <c r="C311" s="1">
        <v>2022.0</v>
      </c>
      <c r="D311" s="2" t="s">
        <v>6</v>
      </c>
      <c r="E311" s="2" t="s">
        <v>339</v>
      </c>
      <c r="F311" s="169">
        <v>34.6602187725223</v>
      </c>
    </row>
    <row r="312">
      <c r="A312" s="2" t="s">
        <v>16</v>
      </c>
      <c r="B312" s="1" t="s">
        <v>382</v>
      </c>
      <c r="C312" s="1">
        <v>2022.0</v>
      </c>
      <c r="D312" s="2" t="s">
        <v>6</v>
      </c>
      <c r="E312" s="2" t="s">
        <v>339</v>
      </c>
      <c r="F312" s="169">
        <v>24.8835754725847</v>
      </c>
    </row>
    <row r="313">
      <c r="A313" s="2" t="s">
        <v>17</v>
      </c>
      <c r="B313" s="1" t="s">
        <v>404</v>
      </c>
      <c r="C313" s="1">
        <v>2022.0</v>
      </c>
      <c r="D313" s="2" t="s">
        <v>6</v>
      </c>
      <c r="E313" s="2" t="s">
        <v>339</v>
      </c>
      <c r="F313" s="169">
        <v>10.8003352821104</v>
      </c>
    </row>
    <row r="314">
      <c r="A314" s="2" t="s">
        <v>18</v>
      </c>
      <c r="B314" s="1" t="s">
        <v>383</v>
      </c>
      <c r="C314" s="1">
        <v>2022.0</v>
      </c>
      <c r="D314" s="2" t="s">
        <v>6</v>
      </c>
      <c r="E314" s="2" t="s">
        <v>339</v>
      </c>
      <c r="F314" s="169">
        <v>13.134844462792</v>
      </c>
    </row>
    <row r="315">
      <c r="A315" s="2" t="s">
        <v>19</v>
      </c>
      <c r="B315" s="1" t="s">
        <v>380</v>
      </c>
      <c r="C315" s="1">
        <v>2022.0</v>
      </c>
      <c r="D315" s="2" t="s">
        <v>6</v>
      </c>
      <c r="E315" s="2" t="s">
        <v>339</v>
      </c>
      <c r="F315" s="169">
        <v>21.6050006337124</v>
      </c>
    </row>
    <row r="316">
      <c r="A316" s="2" t="s">
        <v>20</v>
      </c>
      <c r="B316" s="1" t="s">
        <v>387</v>
      </c>
      <c r="C316" s="1">
        <v>2022.0</v>
      </c>
      <c r="D316" s="2" t="s">
        <v>6</v>
      </c>
      <c r="E316" s="2" t="s">
        <v>339</v>
      </c>
      <c r="F316" s="169">
        <v>16.4618443620321</v>
      </c>
    </row>
    <row r="317">
      <c r="A317" s="2" t="s">
        <v>21</v>
      </c>
      <c r="B317" s="1" t="s">
        <v>393</v>
      </c>
      <c r="C317" s="1">
        <v>2022.0</v>
      </c>
      <c r="D317" s="2" t="s">
        <v>6</v>
      </c>
      <c r="E317" s="2" t="s">
        <v>339</v>
      </c>
      <c r="F317" s="169">
        <v>11.8608759096058</v>
      </c>
    </row>
    <row r="318">
      <c r="A318" s="2" t="s">
        <v>22</v>
      </c>
      <c r="B318" s="1" t="s">
        <v>408</v>
      </c>
      <c r="C318" s="1">
        <v>2022.0</v>
      </c>
      <c r="D318" s="2" t="s">
        <v>6</v>
      </c>
      <c r="E318" s="2" t="s">
        <v>339</v>
      </c>
      <c r="F318" s="169">
        <v>9.04820483367741</v>
      </c>
    </row>
    <row r="319">
      <c r="A319" s="2" t="s">
        <v>23</v>
      </c>
      <c r="B319" s="1" t="s">
        <v>379</v>
      </c>
      <c r="C319" s="1">
        <v>2022.0</v>
      </c>
      <c r="D319" s="2" t="s">
        <v>6</v>
      </c>
      <c r="E319" s="2" t="s">
        <v>339</v>
      </c>
      <c r="F319" s="169">
        <v>31.7467993327414</v>
      </c>
    </row>
    <row r="320">
      <c r="A320" s="2" t="s">
        <v>24</v>
      </c>
      <c r="B320" s="1" t="s">
        <v>386</v>
      </c>
      <c r="C320" s="1">
        <v>2022.0</v>
      </c>
      <c r="D320" s="2" t="s">
        <v>6</v>
      </c>
      <c r="E320" s="2" t="s">
        <v>339</v>
      </c>
      <c r="F320" s="169">
        <v>21.0424953054073</v>
      </c>
    </row>
    <row r="321">
      <c r="A321" s="2" t="s">
        <v>25</v>
      </c>
      <c r="B321" s="1" t="s">
        <v>406</v>
      </c>
      <c r="C321" s="1">
        <v>2022.0</v>
      </c>
      <c r="D321" s="2" t="s">
        <v>6</v>
      </c>
      <c r="E321" s="2" t="s">
        <v>339</v>
      </c>
      <c r="F321" s="169">
        <v>18.1084378507637</v>
      </c>
    </row>
    <row r="322">
      <c r="A322" s="2" t="s">
        <v>26</v>
      </c>
      <c r="B322" s="1" t="s">
        <v>392</v>
      </c>
      <c r="C322" s="1">
        <v>2022.0</v>
      </c>
      <c r="D322" s="2" t="s">
        <v>6</v>
      </c>
      <c r="E322" s="2" t="s">
        <v>339</v>
      </c>
      <c r="F322" s="169">
        <v>14.2723565417587</v>
      </c>
    </row>
    <row r="323">
      <c r="A323" s="2" t="s">
        <v>27</v>
      </c>
      <c r="B323" s="1" t="s">
        <v>389</v>
      </c>
      <c r="C323" s="1">
        <v>2022.0</v>
      </c>
      <c r="D323" s="2" t="s">
        <v>6</v>
      </c>
      <c r="E323" s="2" t="s">
        <v>339</v>
      </c>
      <c r="F323" s="169">
        <v>18.2044445757417</v>
      </c>
    </row>
    <row r="324">
      <c r="A324" s="2" t="s">
        <v>28</v>
      </c>
      <c r="B324" s="1" t="s">
        <v>391</v>
      </c>
      <c r="C324" s="1">
        <v>2022.0</v>
      </c>
      <c r="D324" s="2" t="s">
        <v>6</v>
      </c>
      <c r="E324" s="2" t="s">
        <v>339</v>
      </c>
      <c r="F324" s="169">
        <v>11.8596789003589</v>
      </c>
    </row>
    <row r="325">
      <c r="A325" s="2" t="s">
        <v>29</v>
      </c>
      <c r="B325" s="1" t="s">
        <v>396</v>
      </c>
      <c r="C325" s="1">
        <v>2022.0</v>
      </c>
      <c r="D325" s="2" t="s">
        <v>6</v>
      </c>
      <c r="E325" s="2" t="s">
        <v>339</v>
      </c>
      <c r="F325" s="169">
        <v>16.4572495385132</v>
      </c>
    </row>
    <row r="326">
      <c r="A326" s="2" t="s">
        <v>30</v>
      </c>
      <c r="B326" s="1" t="s">
        <v>376</v>
      </c>
      <c r="C326" s="1">
        <v>2022.0</v>
      </c>
      <c r="D326" s="2" t="s">
        <v>6</v>
      </c>
      <c r="E326" s="2" t="s">
        <v>339</v>
      </c>
      <c r="F326" s="169">
        <v>16.5713215202829</v>
      </c>
    </row>
    <row r="327">
      <c r="A327" s="2" t="s">
        <v>31</v>
      </c>
      <c r="B327" s="1" t="s">
        <v>407</v>
      </c>
      <c r="C327" s="1">
        <v>2022.0</v>
      </c>
      <c r="D327" s="2" t="s">
        <v>6</v>
      </c>
      <c r="E327" s="2" t="s">
        <v>339</v>
      </c>
      <c r="F327" s="169">
        <v>11.8136307048447</v>
      </c>
    </row>
    <row r="328">
      <c r="A328" s="2" t="s">
        <v>32</v>
      </c>
      <c r="B328" s="1" t="s">
        <v>381</v>
      </c>
      <c r="C328" s="1">
        <v>2022.0</v>
      </c>
      <c r="D328" s="2" t="s">
        <v>6</v>
      </c>
      <c r="E328" s="2" t="s">
        <v>339</v>
      </c>
      <c r="F328" s="169">
        <v>15.6148256968157</v>
      </c>
    </row>
    <row r="329">
      <c r="A329" s="2" t="s">
        <v>33</v>
      </c>
      <c r="B329" s="1" t="s">
        <v>390</v>
      </c>
      <c r="C329" s="1">
        <v>2022.0</v>
      </c>
      <c r="D329" s="2" t="s">
        <v>6</v>
      </c>
      <c r="E329" s="2" t="s">
        <v>339</v>
      </c>
      <c r="F329" s="169">
        <v>20.7495451530497</v>
      </c>
    </row>
    <row r="330">
      <c r="A330" s="2" t="s">
        <v>34</v>
      </c>
      <c r="B330" s="1" t="s">
        <v>398</v>
      </c>
      <c r="C330" s="1">
        <v>2022.0</v>
      </c>
      <c r="D330" s="2" t="s">
        <v>6</v>
      </c>
      <c r="E330" s="2" t="s">
        <v>339</v>
      </c>
      <c r="F330" s="169">
        <v>18.6972816992795</v>
      </c>
    </row>
    <row r="331">
      <c r="A331" s="2" t="s">
        <v>35</v>
      </c>
      <c r="B331" s="1" t="s">
        <v>399</v>
      </c>
      <c r="C331" s="1">
        <v>2022.0</v>
      </c>
      <c r="D331" s="2" t="s">
        <v>6</v>
      </c>
      <c r="E331" s="2" t="s">
        <v>339</v>
      </c>
      <c r="F331" s="169">
        <v>12.7355982781389</v>
      </c>
    </row>
  </sheetData>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71" t="s">
        <v>1</v>
      </c>
      <c r="B1" s="171" t="s">
        <v>374</v>
      </c>
      <c r="C1" s="171" t="s">
        <v>0</v>
      </c>
      <c r="D1" s="171" t="s">
        <v>37</v>
      </c>
      <c r="E1" s="171" t="s">
        <v>39</v>
      </c>
      <c r="F1" s="171" t="s">
        <v>375</v>
      </c>
      <c r="G1" s="32"/>
      <c r="H1" s="32"/>
    </row>
    <row r="2" hidden="1">
      <c r="A2" s="31" t="s">
        <v>3</v>
      </c>
      <c r="B2" s="31" t="s">
        <v>400</v>
      </c>
      <c r="C2" s="33" t="s">
        <v>448</v>
      </c>
      <c r="D2" s="31" t="s">
        <v>6</v>
      </c>
      <c r="E2" s="31" t="s">
        <v>341</v>
      </c>
      <c r="F2" s="33" t="s">
        <v>3872</v>
      </c>
      <c r="G2" s="32"/>
      <c r="H2" s="32"/>
    </row>
    <row r="3" hidden="1">
      <c r="A3" s="31" t="s">
        <v>4</v>
      </c>
      <c r="B3" s="31" t="s">
        <v>378</v>
      </c>
      <c r="C3" s="33" t="s">
        <v>448</v>
      </c>
      <c r="D3" s="31" t="s">
        <v>6</v>
      </c>
      <c r="E3" s="31" t="s">
        <v>341</v>
      </c>
      <c r="F3" s="33" t="s">
        <v>3873</v>
      </c>
      <c r="G3" s="32"/>
      <c r="H3" s="32"/>
    </row>
    <row r="4" hidden="1">
      <c r="A4" s="31" t="s">
        <v>5</v>
      </c>
      <c r="B4" s="31" t="s">
        <v>384</v>
      </c>
      <c r="C4" s="33" t="s">
        <v>448</v>
      </c>
      <c r="D4" s="31" t="s">
        <v>6</v>
      </c>
      <c r="E4" s="31" t="s">
        <v>341</v>
      </c>
      <c r="F4" s="33" t="s">
        <v>3874</v>
      </c>
      <c r="G4" s="32"/>
      <c r="H4" s="32"/>
    </row>
    <row r="5" hidden="1">
      <c r="A5" s="31" t="s">
        <v>6</v>
      </c>
      <c r="B5" s="31" t="s">
        <v>394</v>
      </c>
      <c r="C5" s="33" t="s">
        <v>448</v>
      </c>
      <c r="D5" s="31" t="s">
        <v>6</v>
      </c>
      <c r="E5" s="31" t="s">
        <v>341</v>
      </c>
      <c r="F5" s="33" t="s">
        <v>3875</v>
      </c>
      <c r="G5" s="32"/>
      <c r="H5" s="32"/>
    </row>
    <row r="6" hidden="1">
      <c r="A6" s="31" t="s">
        <v>7</v>
      </c>
      <c r="B6" s="31" t="s">
        <v>385</v>
      </c>
      <c r="C6" s="33" t="s">
        <v>448</v>
      </c>
      <c r="D6" s="31" t="s">
        <v>6</v>
      </c>
      <c r="E6" s="31" t="s">
        <v>341</v>
      </c>
      <c r="F6" s="33" t="s">
        <v>3876</v>
      </c>
      <c r="G6" s="32"/>
      <c r="H6" s="32"/>
    </row>
    <row r="7" hidden="1">
      <c r="A7" s="31" t="s">
        <v>8</v>
      </c>
      <c r="B7" s="31" t="s">
        <v>405</v>
      </c>
      <c r="C7" s="33" t="s">
        <v>448</v>
      </c>
      <c r="D7" s="31" t="s">
        <v>6</v>
      </c>
      <c r="E7" s="31" t="s">
        <v>341</v>
      </c>
      <c r="F7" s="33" t="s">
        <v>3877</v>
      </c>
      <c r="G7" s="32"/>
      <c r="H7" s="32"/>
    </row>
    <row r="8" hidden="1">
      <c r="A8" s="31" t="s">
        <v>9</v>
      </c>
      <c r="B8" s="31" t="s">
        <v>397</v>
      </c>
      <c r="C8" s="33" t="s">
        <v>448</v>
      </c>
      <c r="D8" s="31" t="s">
        <v>6</v>
      </c>
      <c r="E8" s="31" t="s">
        <v>341</v>
      </c>
      <c r="F8" s="33" t="s">
        <v>3878</v>
      </c>
      <c r="G8" s="32"/>
      <c r="H8" s="32"/>
    </row>
    <row r="9" hidden="1">
      <c r="A9" s="31" t="s">
        <v>10</v>
      </c>
      <c r="B9" s="31" t="s">
        <v>388</v>
      </c>
      <c r="C9" s="33" t="s">
        <v>448</v>
      </c>
      <c r="D9" s="31" t="s">
        <v>6</v>
      </c>
      <c r="E9" s="31" t="s">
        <v>341</v>
      </c>
      <c r="F9" s="33" t="s">
        <v>3879</v>
      </c>
      <c r="G9" s="32"/>
      <c r="H9" s="32"/>
    </row>
    <row r="10" hidden="1">
      <c r="A10" s="31" t="s">
        <v>11</v>
      </c>
      <c r="B10" s="31" t="s">
        <v>402</v>
      </c>
      <c r="C10" s="33" t="s">
        <v>448</v>
      </c>
      <c r="D10" s="31" t="s">
        <v>6</v>
      </c>
      <c r="E10" s="31" t="s">
        <v>341</v>
      </c>
      <c r="F10" s="33" t="s">
        <v>3880</v>
      </c>
      <c r="G10" s="32"/>
      <c r="H10" s="32"/>
    </row>
    <row r="11">
      <c r="A11" s="31" t="s">
        <v>12</v>
      </c>
      <c r="B11" s="31" t="s">
        <v>401</v>
      </c>
      <c r="C11" s="33" t="s">
        <v>448</v>
      </c>
      <c r="D11" s="31" t="s">
        <v>6</v>
      </c>
      <c r="E11" s="31" t="s">
        <v>341</v>
      </c>
      <c r="F11" s="33" t="s">
        <v>3881</v>
      </c>
      <c r="G11" s="32"/>
      <c r="H11" s="32"/>
    </row>
    <row r="12" hidden="1">
      <c r="A12" s="31" t="s">
        <v>13</v>
      </c>
      <c r="B12" s="31" t="s">
        <v>403</v>
      </c>
      <c r="C12" s="33" t="s">
        <v>448</v>
      </c>
      <c r="D12" s="31" t="s">
        <v>6</v>
      </c>
      <c r="E12" s="31" t="s">
        <v>341</v>
      </c>
      <c r="F12" s="33" t="s">
        <v>3882</v>
      </c>
      <c r="G12" s="32"/>
      <c r="H12" s="32"/>
    </row>
    <row r="13" hidden="1">
      <c r="A13" s="31" t="s">
        <v>14</v>
      </c>
      <c r="B13" s="31" t="s">
        <v>395</v>
      </c>
      <c r="C13" s="33" t="s">
        <v>448</v>
      </c>
      <c r="D13" s="31" t="s">
        <v>6</v>
      </c>
      <c r="E13" s="31" t="s">
        <v>341</v>
      </c>
      <c r="F13" s="33" t="s">
        <v>3883</v>
      </c>
      <c r="G13" s="32"/>
      <c r="H13" s="32"/>
    </row>
    <row r="14" hidden="1">
      <c r="A14" s="31" t="s">
        <v>15</v>
      </c>
      <c r="B14" s="31" t="s">
        <v>377</v>
      </c>
      <c r="C14" s="33" t="s">
        <v>448</v>
      </c>
      <c r="D14" s="31" t="s">
        <v>6</v>
      </c>
      <c r="E14" s="31" t="s">
        <v>341</v>
      </c>
      <c r="F14" s="33" t="s">
        <v>3884</v>
      </c>
      <c r="G14" s="32"/>
      <c r="H14" s="32"/>
    </row>
    <row r="15" hidden="1">
      <c r="A15" s="31" t="s">
        <v>16</v>
      </c>
      <c r="B15" s="31" t="s">
        <v>382</v>
      </c>
      <c r="C15" s="33" t="s">
        <v>448</v>
      </c>
      <c r="D15" s="31" t="s">
        <v>6</v>
      </c>
      <c r="E15" s="31" t="s">
        <v>341</v>
      </c>
      <c r="F15" s="33" t="s">
        <v>3885</v>
      </c>
      <c r="G15" s="32"/>
      <c r="H15" s="32"/>
    </row>
    <row r="16" hidden="1">
      <c r="A16" s="31" t="s">
        <v>17</v>
      </c>
      <c r="B16" s="31" t="s">
        <v>404</v>
      </c>
      <c r="C16" s="33" t="s">
        <v>448</v>
      </c>
      <c r="D16" s="31" t="s">
        <v>6</v>
      </c>
      <c r="E16" s="31" t="s">
        <v>341</v>
      </c>
      <c r="F16" s="33" t="s">
        <v>3886</v>
      </c>
      <c r="G16" s="32"/>
      <c r="H16" s="32"/>
    </row>
    <row r="17" hidden="1">
      <c r="A17" s="31" t="s">
        <v>18</v>
      </c>
      <c r="B17" s="31" t="s">
        <v>383</v>
      </c>
      <c r="C17" s="33" t="s">
        <v>448</v>
      </c>
      <c r="D17" s="31" t="s">
        <v>6</v>
      </c>
      <c r="E17" s="31" t="s">
        <v>341</v>
      </c>
      <c r="F17" s="33" t="s">
        <v>3887</v>
      </c>
      <c r="G17" s="32"/>
      <c r="H17" s="32"/>
    </row>
    <row r="18" hidden="1">
      <c r="A18" s="31" t="s">
        <v>19</v>
      </c>
      <c r="B18" s="31" t="s">
        <v>380</v>
      </c>
      <c r="C18" s="33" t="s">
        <v>448</v>
      </c>
      <c r="D18" s="31" t="s">
        <v>6</v>
      </c>
      <c r="E18" s="31" t="s">
        <v>341</v>
      </c>
      <c r="F18" s="33" t="s">
        <v>3888</v>
      </c>
      <c r="G18" s="32"/>
      <c r="H18" s="32"/>
    </row>
    <row r="19" hidden="1">
      <c r="A19" s="31" t="s">
        <v>20</v>
      </c>
      <c r="B19" s="31" t="s">
        <v>387</v>
      </c>
      <c r="C19" s="33" t="s">
        <v>448</v>
      </c>
      <c r="D19" s="31" t="s">
        <v>6</v>
      </c>
      <c r="E19" s="31" t="s">
        <v>341</v>
      </c>
      <c r="F19" s="33" t="s">
        <v>3889</v>
      </c>
      <c r="G19" s="32"/>
      <c r="H19" s="32"/>
    </row>
    <row r="20" hidden="1">
      <c r="A20" s="31" t="s">
        <v>21</v>
      </c>
      <c r="B20" s="31" t="s">
        <v>393</v>
      </c>
      <c r="C20" s="33" t="s">
        <v>448</v>
      </c>
      <c r="D20" s="31" t="s">
        <v>6</v>
      </c>
      <c r="E20" s="31" t="s">
        <v>341</v>
      </c>
      <c r="F20" s="33" t="s">
        <v>3890</v>
      </c>
      <c r="G20" s="32"/>
      <c r="H20" s="32"/>
    </row>
    <row r="21" hidden="1">
      <c r="A21" s="31" t="s">
        <v>22</v>
      </c>
      <c r="B21" s="31" t="s">
        <v>408</v>
      </c>
      <c r="C21" s="33" t="s">
        <v>448</v>
      </c>
      <c r="D21" s="31" t="s">
        <v>6</v>
      </c>
      <c r="E21" s="31" t="s">
        <v>341</v>
      </c>
      <c r="F21" s="33" t="s">
        <v>3891</v>
      </c>
      <c r="G21" s="32"/>
      <c r="H21" s="32"/>
    </row>
    <row r="22" hidden="1">
      <c r="A22" s="31" t="s">
        <v>23</v>
      </c>
      <c r="B22" s="31" t="s">
        <v>379</v>
      </c>
      <c r="C22" s="33" t="s">
        <v>448</v>
      </c>
      <c r="D22" s="31" t="s">
        <v>6</v>
      </c>
      <c r="E22" s="31" t="s">
        <v>341</v>
      </c>
      <c r="F22" s="33" t="s">
        <v>3892</v>
      </c>
      <c r="G22" s="32"/>
      <c r="H22" s="32"/>
    </row>
    <row r="23" hidden="1">
      <c r="A23" s="31" t="s">
        <v>24</v>
      </c>
      <c r="B23" s="31" t="s">
        <v>386</v>
      </c>
      <c r="C23" s="33" t="s">
        <v>448</v>
      </c>
      <c r="D23" s="31" t="s">
        <v>6</v>
      </c>
      <c r="E23" s="31" t="s">
        <v>341</v>
      </c>
      <c r="F23" s="33" t="s">
        <v>3893</v>
      </c>
      <c r="G23" s="32"/>
      <c r="H23" s="32"/>
    </row>
    <row r="24" hidden="1">
      <c r="A24" s="31" t="s">
        <v>25</v>
      </c>
      <c r="B24" s="31" t="s">
        <v>406</v>
      </c>
      <c r="C24" s="33" t="s">
        <v>448</v>
      </c>
      <c r="D24" s="31" t="s">
        <v>6</v>
      </c>
      <c r="E24" s="31" t="s">
        <v>341</v>
      </c>
      <c r="F24" s="33" t="s">
        <v>3894</v>
      </c>
      <c r="G24" s="32"/>
      <c r="H24" s="32"/>
    </row>
    <row r="25" hidden="1">
      <c r="A25" s="31" t="s">
        <v>26</v>
      </c>
      <c r="B25" s="31" t="s">
        <v>392</v>
      </c>
      <c r="C25" s="33" t="s">
        <v>448</v>
      </c>
      <c r="D25" s="31" t="s">
        <v>6</v>
      </c>
      <c r="E25" s="31" t="s">
        <v>341</v>
      </c>
      <c r="F25" s="33" t="s">
        <v>3895</v>
      </c>
      <c r="G25" s="32"/>
      <c r="H25" s="32"/>
    </row>
    <row r="26" hidden="1">
      <c r="A26" s="31" t="s">
        <v>27</v>
      </c>
      <c r="B26" s="31" t="s">
        <v>389</v>
      </c>
      <c r="C26" s="33" t="s">
        <v>448</v>
      </c>
      <c r="D26" s="31" t="s">
        <v>6</v>
      </c>
      <c r="E26" s="31" t="s">
        <v>341</v>
      </c>
      <c r="F26" s="33" t="s">
        <v>3896</v>
      </c>
      <c r="G26" s="32"/>
      <c r="H26" s="32"/>
    </row>
    <row r="27" hidden="1">
      <c r="A27" s="31" t="s">
        <v>28</v>
      </c>
      <c r="B27" s="31" t="s">
        <v>391</v>
      </c>
      <c r="C27" s="33" t="s">
        <v>448</v>
      </c>
      <c r="D27" s="31" t="s">
        <v>6</v>
      </c>
      <c r="E27" s="31" t="s">
        <v>341</v>
      </c>
      <c r="F27" s="33" t="s">
        <v>3897</v>
      </c>
      <c r="G27" s="32"/>
      <c r="H27" s="32"/>
    </row>
    <row r="28" hidden="1">
      <c r="A28" s="31" t="s">
        <v>29</v>
      </c>
      <c r="B28" s="31" t="s">
        <v>396</v>
      </c>
      <c r="C28" s="33" t="s">
        <v>448</v>
      </c>
      <c r="D28" s="31" t="s">
        <v>6</v>
      </c>
      <c r="E28" s="31" t="s">
        <v>341</v>
      </c>
      <c r="F28" s="33" t="s">
        <v>3898</v>
      </c>
      <c r="G28" s="32"/>
      <c r="H28" s="32"/>
    </row>
    <row r="29" hidden="1">
      <c r="A29" s="31" t="s">
        <v>30</v>
      </c>
      <c r="B29" s="31" t="s">
        <v>376</v>
      </c>
      <c r="C29" s="33" t="s">
        <v>448</v>
      </c>
      <c r="D29" s="31" t="s">
        <v>6</v>
      </c>
      <c r="E29" s="31" t="s">
        <v>341</v>
      </c>
      <c r="F29" s="33" t="s">
        <v>3899</v>
      </c>
      <c r="G29" s="32"/>
      <c r="H29" s="32"/>
    </row>
    <row r="30" hidden="1">
      <c r="A30" s="31" t="s">
        <v>31</v>
      </c>
      <c r="B30" s="31" t="s">
        <v>407</v>
      </c>
      <c r="C30" s="33" t="s">
        <v>448</v>
      </c>
      <c r="D30" s="31" t="s">
        <v>6</v>
      </c>
      <c r="E30" s="31" t="s">
        <v>341</v>
      </c>
      <c r="F30" s="33" t="s">
        <v>3900</v>
      </c>
      <c r="G30" s="32"/>
      <c r="H30" s="32"/>
    </row>
    <row r="31" hidden="1">
      <c r="A31" s="31" t="s">
        <v>32</v>
      </c>
      <c r="B31" s="31" t="s">
        <v>381</v>
      </c>
      <c r="C31" s="33" t="s">
        <v>448</v>
      </c>
      <c r="D31" s="31" t="s">
        <v>6</v>
      </c>
      <c r="E31" s="31" t="s">
        <v>341</v>
      </c>
      <c r="F31" s="33" t="s">
        <v>3901</v>
      </c>
      <c r="G31" s="32"/>
      <c r="H31" s="32"/>
    </row>
    <row r="32" hidden="1">
      <c r="A32" s="31" t="s">
        <v>33</v>
      </c>
      <c r="B32" s="31" t="s">
        <v>390</v>
      </c>
      <c r="C32" s="33" t="s">
        <v>448</v>
      </c>
      <c r="D32" s="31" t="s">
        <v>6</v>
      </c>
      <c r="E32" s="31" t="s">
        <v>341</v>
      </c>
      <c r="F32" s="33" t="s">
        <v>3902</v>
      </c>
      <c r="G32" s="32"/>
      <c r="H32" s="32"/>
    </row>
    <row r="33" hidden="1">
      <c r="A33" s="31" t="s">
        <v>34</v>
      </c>
      <c r="B33" s="31" t="s">
        <v>398</v>
      </c>
      <c r="C33" s="33" t="s">
        <v>448</v>
      </c>
      <c r="D33" s="31" t="s">
        <v>6</v>
      </c>
      <c r="E33" s="31" t="s">
        <v>341</v>
      </c>
      <c r="F33" s="33" t="s">
        <v>3903</v>
      </c>
      <c r="G33" s="32"/>
      <c r="H33" s="32"/>
    </row>
    <row r="34" hidden="1">
      <c r="A34" s="31" t="s">
        <v>35</v>
      </c>
      <c r="B34" s="31" t="s">
        <v>399</v>
      </c>
      <c r="C34" s="33" t="s">
        <v>448</v>
      </c>
      <c r="D34" s="31" t="s">
        <v>6</v>
      </c>
      <c r="E34" s="31" t="s">
        <v>341</v>
      </c>
      <c r="F34" s="33" t="s">
        <v>3904</v>
      </c>
      <c r="G34" s="32"/>
      <c r="H34" s="32"/>
    </row>
    <row r="35" hidden="1">
      <c r="A35" s="31" t="s">
        <v>3</v>
      </c>
      <c r="B35" s="31" t="s">
        <v>400</v>
      </c>
      <c r="C35" s="33" t="s">
        <v>434</v>
      </c>
      <c r="D35" s="31" t="s">
        <v>6</v>
      </c>
      <c r="E35" s="31" t="s">
        <v>341</v>
      </c>
      <c r="F35" s="33" t="s">
        <v>3905</v>
      </c>
      <c r="G35" s="32"/>
      <c r="H35" s="32"/>
    </row>
    <row r="36" hidden="1">
      <c r="A36" s="31" t="s">
        <v>4</v>
      </c>
      <c r="B36" s="31" t="s">
        <v>378</v>
      </c>
      <c r="C36" s="33" t="s">
        <v>434</v>
      </c>
      <c r="D36" s="31" t="s">
        <v>6</v>
      </c>
      <c r="E36" s="31" t="s">
        <v>341</v>
      </c>
      <c r="F36" s="33" t="s">
        <v>3906</v>
      </c>
      <c r="G36" s="32"/>
      <c r="H36" s="32"/>
    </row>
    <row r="37" hidden="1">
      <c r="A37" s="31" t="s">
        <v>5</v>
      </c>
      <c r="B37" s="31" t="s">
        <v>384</v>
      </c>
      <c r="C37" s="33" t="s">
        <v>434</v>
      </c>
      <c r="D37" s="31" t="s">
        <v>6</v>
      </c>
      <c r="E37" s="31" t="s">
        <v>341</v>
      </c>
      <c r="F37" s="33" t="s">
        <v>3907</v>
      </c>
      <c r="G37" s="32"/>
      <c r="H37" s="32"/>
    </row>
    <row r="38" hidden="1">
      <c r="A38" s="31" t="s">
        <v>6</v>
      </c>
      <c r="B38" s="31" t="s">
        <v>394</v>
      </c>
      <c r="C38" s="33" t="s">
        <v>434</v>
      </c>
      <c r="D38" s="31" t="s">
        <v>6</v>
      </c>
      <c r="E38" s="31" t="s">
        <v>341</v>
      </c>
      <c r="F38" s="33" t="s">
        <v>3908</v>
      </c>
      <c r="G38" s="32"/>
      <c r="H38" s="32"/>
    </row>
    <row r="39" hidden="1">
      <c r="A39" s="31" t="s">
        <v>7</v>
      </c>
      <c r="B39" s="31" t="s">
        <v>385</v>
      </c>
      <c r="C39" s="33" t="s">
        <v>434</v>
      </c>
      <c r="D39" s="31" t="s">
        <v>6</v>
      </c>
      <c r="E39" s="31" t="s">
        <v>341</v>
      </c>
      <c r="F39" s="33" t="s">
        <v>3909</v>
      </c>
      <c r="G39" s="32"/>
      <c r="H39" s="32"/>
    </row>
    <row r="40" hidden="1">
      <c r="A40" s="31" t="s">
        <v>8</v>
      </c>
      <c r="B40" s="31" t="s">
        <v>405</v>
      </c>
      <c r="C40" s="33" t="s">
        <v>434</v>
      </c>
      <c r="D40" s="31" t="s">
        <v>6</v>
      </c>
      <c r="E40" s="31" t="s">
        <v>341</v>
      </c>
      <c r="F40" s="33" t="s">
        <v>3910</v>
      </c>
      <c r="G40" s="32"/>
      <c r="H40" s="32"/>
    </row>
    <row r="41" hidden="1">
      <c r="A41" s="31" t="s">
        <v>9</v>
      </c>
      <c r="B41" s="31" t="s">
        <v>397</v>
      </c>
      <c r="C41" s="33" t="s">
        <v>434</v>
      </c>
      <c r="D41" s="31" t="s">
        <v>6</v>
      </c>
      <c r="E41" s="31" t="s">
        <v>341</v>
      </c>
      <c r="F41" s="33" t="s">
        <v>3911</v>
      </c>
      <c r="G41" s="32"/>
      <c r="H41" s="32"/>
    </row>
    <row r="42" hidden="1">
      <c r="A42" s="31" t="s">
        <v>10</v>
      </c>
      <c r="B42" s="31" t="s">
        <v>388</v>
      </c>
      <c r="C42" s="33" t="s">
        <v>434</v>
      </c>
      <c r="D42" s="31" t="s">
        <v>6</v>
      </c>
      <c r="E42" s="31" t="s">
        <v>341</v>
      </c>
      <c r="F42" s="33" t="s">
        <v>3912</v>
      </c>
      <c r="G42" s="32"/>
      <c r="H42" s="32"/>
    </row>
    <row r="43" hidden="1">
      <c r="A43" s="31" t="s">
        <v>11</v>
      </c>
      <c r="B43" s="31" t="s">
        <v>402</v>
      </c>
      <c r="C43" s="33" t="s">
        <v>434</v>
      </c>
      <c r="D43" s="31" t="s">
        <v>6</v>
      </c>
      <c r="E43" s="31" t="s">
        <v>341</v>
      </c>
      <c r="F43" s="33" t="s">
        <v>3913</v>
      </c>
      <c r="G43" s="32"/>
      <c r="H43" s="32"/>
    </row>
    <row r="44">
      <c r="A44" s="31" t="s">
        <v>12</v>
      </c>
      <c r="B44" s="31" t="s">
        <v>401</v>
      </c>
      <c r="C44" s="33" t="s">
        <v>434</v>
      </c>
      <c r="D44" s="31" t="s">
        <v>6</v>
      </c>
      <c r="E44" s="31" t="s">
        <v>341</v>
      </c>
      <c r="F44" s="33" t="s">
        <v>3914</v>
      </c>
      <c r="G44" s="32"/>
      <c r="H44" s="32"/>
    </row>
    <row r="45" hidden="1">
      <c r="A45" s="31" t="s">
        <v>13</v>
      </c>
      <c r="B45" s="31" t="s">
        <v>403</v>
      </c>
      <c r="C45" s="33" t="s">
        <v>434</v>
      </c>
      <c r="D45" s="31" t="s">
        <v>6</v>
      </c>
      <c r="E45" s="31" t="s">
        <v>341</v>
      </c>
      <c r="F45" s="33" t="s">
        <v>3915</v>
      </c>
      <c r="G45" s="32"/>
      <c r="H45" s="32"/>
    </row>
    <row r="46" hidden="1">
      <c r="A46" s="31" t="s">
        <v>14</v>
      </c>
      <c r="B46" s="31" t="s">
        <v>395</v>
      </c>
      <c r="C46" s="33" t="s">
        <v>434</v>
      </c>
      <c r="D46" s="31" t="s">
        <v>6</v>
      </c>
      <c r="E46" s="31" t="s">
        <v>341</v>
      </c>
      <c r="F46" s="33" t="s">
        <v>3916</v>
      </c>
      <c r="G46" s="32"/>
      <c r="H46" s="32"/>
    </row>
    <row r="47" hidden="1">
      <c r="A47" s="31" t="s">
        <v>15</v>
      </c>
      <c r="B47" s="31" t="s">
        <v>377</v>
      </c>
      <c r="C47" s="33" t="s">
        <v>434</v>
      </c>
      <c r="D47" s="31" t="s">
        <v>6</v>
      </c>
      <c r="E47" s="31" t="s">
        <v>341</v>
      </c>
      <c r="F47" s="33" t="s">
        <v>3917</v>
      </c>
      <c r="G47" s="32"/>
      <c r="H47" s="32"/>
    </row>
    <row r="48" hidden="1">
      <c r="A48" s="31" t="s">
        <v>16</v>
      </c>
      <c r="B48" s="31" t="s">
        <v>382</v>
      </c>
      <c r="C48" s="33" t="s">
        <v>434</v>
      </c>
      <c r="D48" s="31" t="s">
        <v>6</v>
      </c>
      <c r="E48" s="31" t="s">
        <v>341</v>
      </c>
      <c r="F48" s="33" t="s">
        <v>3918</v>
      </c>
      <c r="G48" s="32"/>
      <c r="H48" s="32"/>
    </row>
    <row r="49" hidden="1">
      <c r="A49" s="31" t="s">
        <v>17</v>
      </c>
      <c r="B49" s="31" t="s">
        <v>404</v>
      </c>
      <c r="C49" s="33" t="s">
        <v>434</v>
      </c>
      <c r="D49" s="31" t="s">
        <v>6</v>
      </c>
      <c r="E49" s="31" t="s">
        <v>341</v>
      </c>
      <c r="F49" s="33" t="s">
        <v>3919</v>
      </c>
      <c r="G49" s="32"/>
      <c r="H49" s="32"/>
    </row>
    <row r="50" hidden="1">
      <c r="A50" s="31" t="s">
        <v>18</v>
      </c>
      <c r="B50" s="31" t="s">
        <v>383</v>
      </c>
      <c r="C50" s="33" t="s">
        <v>434</v>
      </c>
      <c r="D50" s="31" t="s">
        <v>6</v>
      </c>
      <c r="E50" s="31" t="s">
        <v>341</v>
      </c>
      <c r="F50" s="33" t="s">
        <v>3920</v>
      </c>
      <c r="G50" s="32"/>
      <c r="H50" s="32"/>
    </row>
    <row r="51" hidden="1">
      <c r="A51" s="31" t="s">
        <v>19</v>
      </c>
      <c r="B51" s="31" t="s">
        <v>380</v>
      </c>
      <c r="C51" s="33" t="s">
        <v>434</v>
      </c>
      <c r="D51" s="31" t="s">
        <v>6</v>
      </c>
      <c r="E51" s="31" t="s">
        <v>341</v>
      </c>
      <c r="F51" s="33" t="s">
        <v>3921</v>
      </c>
      <c r="G51" s="32"/>
      <c r="H51" s="32"/>
    </row>
    <row r="52" hidden="1">
      <c r="A52" s="31" t="s">
        <v>20</v>
      </c>
      <c r="B52" s="31" t="s">
        <v>387</v>
      </c>
      <c r="C52" s="33" t="s">
        <v>434</v>
      </c>
      <c r="D52" s="31" t="s">
        <v>6</v>
      </c>
      <c r="E52" s="31" t="s">
        <v>341</v>
      </c>
      <c r="F52" s="33" t="s">
        <v>3922</v>
      </c>
      <c r="G52" s="32"/>
      <c r="H52" s="32"/>
    </row>
    <row r="53" hidden="1">
      <c r="A53" s="31" t="s">
        <v>21</v>
      </c>
      <c r="B53" s="31" t="s">
        <v>393</v>
      </c>
      <c r="C53" s="33" t="s">
        <v>434</v>
      </c>
      <c r="D53" s="31" t="s">
        <v>6</v>
      </c>
      <c r="E53" s="31" t="s">
        <v>341</v>
      </c>
      <c r="F53" s="33" t="s">
        <v>3923</v>
      </c>
      <c r="G53" s="32"/>
      <c r="H53" s="32"/>
    </row>
    <row r="54" hidden="1">
      <c r="A54" s="31" t="s">
        <v>22</v>
      </c>
      <c r="B54" s="31" t="s">
        <v>408</v>
      </c>
      <c r="C54" s="33" t="s">
        <v>434</v>
      </c>
      <c r="D54" s="31" t="s">
        <v>6</v>
      </c>
      <c r="E54" s="31" t="s">
        <v>341</v>
      </c>
      <c r="F54" s="33" t="s">
        <v>3924</v>
      </c>
      <c r="G54" s="32"/>
      <c r="H54" s="32"/>
    </row>
    <row r="55" hidden="1">
      <c r="A55" s="31" t="s">
        <v>23</v>
      </c>
      <c r="B55" s="31" t="s">
        <v>379</v>
      </c>
      <c r="C55" s="33" t="s">
        <v>434</v>
      </c>
      <c r="D55" s="31" t="s">
        <v>6</v>
      </c>
      <c r="E55" s="31" t="s">
        <v>341</v>
      </c>
      <c r="F55" s="33" t="s">
        <v>3925</v>
      </c>
      <c r="G55" s="32"/>
      <c r="H55" s="32"/>
    </row>
    <row r="56" hidden="1">
      <c r="A56" s="31" t="s">
        <v>24</v>
      </c>
      <c r="B56" s="31" t="s">
        <v>386</v>
      </c>
      <c r="C56" s="33" t="s">
        <v>434</v>
      </c>
      <c r="D56" s="31" t="s">
        <v>6</v>
      </c>
      <c r="E56" s="31" t="s">
        <v>341</v>
      </c>
      <c r="F56" s="33" t="s">
        <v>3926</v>
      </c>
      <c r="G56" s="32"/>
      <c r="H56" s="32"/>
    </row>
    <row r="57" hidden="1">
      <c r="A57" s="31" t="s">
        <v>25</v>
      </c>
      <c r="B57" s="31" t="s">
        <v>406</v>
      </c>
      <c r="C57" s="33" t="s">
        <v>434</v>
      </c>
      <c r="D57" s="31" t="s">
        <v>6</v>
      </c>
      <c r="E57" s="31" t="s">
        <v>341</v>
      </c>
      <c r="F57" s="33" t="s">
        <v>3927</v>
      </c>
      <c r="G57" s="32"/>
      <c r="H57" s="32"/>
    </row>
    <row r="58" hidden="1">
      <c r="A58" s="31" t="s">
        <v>26</v>
      </c>
      <c r="B58" s="31" t="s">
        <v>392</v>
      </c>
      <c r="C58" s="33" t="s">
        <v>434</v>
      </c>
      <c r="D58" s="31" t="s">
        <v>6</v>
      </c>
      <c r="E58" s="31" t="s">
        <v>341</v>
      </c>
      <c r="F58" s="33" t="s">
        <v>3928</v>
      </c>
      <c r="G58" s="32"/>
      <c r="H58" s="32"/>
    </row>
    <row r="59" hidden="1">
      <c r="A59" s="31" t="s">
        <v>27</v>
      </c>
      <c r="B59" s="31" t="s">
        <v>389</v>
      </c>
      <c r="C59" s="33" t="s">
        <v>434</v>
      </c>
      <c r="D59" s="31" t="s">
        <v>6</v>
      </c>
      <c r="E59" s="31" t="s">
        <v>341</v>
      </c>
      <c r="F59" s="33" t="s">
        <v>3929</v>
      </c>
      <c r="G59" s="32"/>
      <c r="H59" s="32"/>
    </row>
    <row r="60" hidden="1">
      <c r="A60" s="31" t="s">
        <v>28</v>
      </c>
      <c r="B60" s="31" t="s">
        <v>391</v>
      </c>
      <c r="C60" s="33" t="s">
        <v>434</v>
      </c>
      <c r="D60" s="31" t="s">
        <v>6</v>
      </c>
      <c r="E60" s="31" t="s">
        <v>341</v>
      </c>
      <c r="F60" s="33" t="s">
        <v>3930</v>
      </c>
      <c r="G60" s="32"/>
      <c r="H60" s="32"/>
    </row>
    <row r="61" hidden="1">
      <c r="A61" s="31" t="s">
        <v>29</v>
      </c>
      <c r="B61" s="31" t="s">
        <v>396</v>
      </c>
      <c r="C61" s="33" t="s">
        <v>434</v>
      </c>
      <c r="D61" s="31" t="s">
        <v>6</v>
      </c>
      <c r="E61" s="31" t="s">
        <v>341</v>
      </c>
      <c r="F61" s="33" t="s">
        <v>3931</v>
      </c>
      <c r="G61" s="32"/>
      <c r="H61" s="32"/>
    </row>
    <row r="62" hidden="1">
      <c r="A62" s="31" t="s">
        <v>30</v>
      </c>
      <c r="B62" s="31" t="s">
        <v>376</v>
      </c>
      <c r="C62" s="33" t="s">
        <v>434</v>
      </c>
      <c r="D62" s="31" t="s">
        <v>6</v>
      </c>
      <c r="E62" s="31" t="s">
        <v>341</v>
      </c>
      <c r="F62" s="33" t="s">
        <v>3932</v>
      </c>
      <c r="G62" s="32"/>
      <c r="H62" s="32"/>
    </row>
    <row r="63" hidden="1">
      <c r="A63" s="31" t="s">
        <v>31</v>
      </c>
      <c r="B63" s="31" t="s">
        <v>407</v>
      </c>
      <c r="C63" s="33" t="s">
        <v>434</v>
      </c>
      <c r="D63" s="31" t="s">
        <v>6</v>
      </c>
      <c r="E63" s="31" t="s">
        <v>341</v>
      </c>
      <c r="F63" s="33" t="s">
        <v>3933</v>
      </c>
      <c r="G63" s="32"/>
      <c r="H63" s="32"/>
    </row>
    <row r="64" hidden="1">
      <c r="A64" s="31" t="s">
        <v>32</v>
      </c>
      <c r="B64" s="31" t="s">
        <v>381</v>
      </c>
      <c r="C64" s="33" t="s">
        <v>434</v>
      </c>
      <c r="D64" s="31" t="s">
        <v>6</v>
      </c>
      <c r="E64" s="31" t="s">
        <v>341</v>
      </c>
      <c r="F64" s="33" t="s">
        <v>3934</v>
      </c>
      <c r="G64" s="32"/>
      <c r="H64" s="32"/>
    </row>
    <row r="65" hidden="1">
      <c r="A65" s="31" t="s">
        <v>33</v>
      </c>
      <c r="B65" s="31" t="s">
        <v>390</v>
      </c>
      <c r="C65" s="33" t="s">
        <v>434</v>
      </c>
      <c r="D65" s="31" t="s">
        <v>6</v>
      </c>
      <c r="E65" s="31" t="s">
        <v>341</v>
      </c>
      <c r="F65" s="33" t="s">
        <v>3935</v>
      </c>
      <c r="G65" s="32"/>
      <c r="H65" s="32"/>
    </row>
    <row r="66" hidden="1">
      <c r="A66" s="31" t="s">
        <v>34</v>
      </c>
      <c r="B66" s="31" t="s">
        <v>398</v>
      </c>
      <c r="C66" s="33" t="s">
        <v>434</v>
      </c>
      <c r="D66" s="31" t="s">
        <v>6</v>
      </c>
      <c r="E66" s="31" t="s">
        <v>341</v>
      </c>
      <c r="F66" s="33" t="s">
        <v>3936</v>
      </c>
      <c r="G66" s="32"/>
      <c r="H66" s="32"/>
    </row>
    <row r="67" hidden="1">
      <c r="A67" s="31" t="s">
        <v>35</v>
      </c>
      <c r="B67" s="31" t="s">
        <v>399</v>
      </c>
      <c r="C67" s="33" t="s">
        <v>434</v>
      </c>
      <c r="D67" s="31" t="s">
        <v>6</v>
      </c>
      <c r="E67" s="31" t="s">
        <v>341</v>
      </c>
      <c r="F67" s="33" t="s">
        <v>3937</v>
      </c>
      <c r="G67" s="32"/>
      <c r="H67" s="32"/>
    </row>
    <row r="68" hidden="1">
      <c r="A68" s="31" t="s">
        <v>3</v>
      </c>
      <c r="B68" s="31" t="s">
        <v>400</v>
      </c>
      <c r="C68" s="33" t="s">
        <v>436</v>
      </c>
      <c r="D68" s="31" t="s">
        <v>6</v>
      </c>
      <c r="E68" s="31" t="s">
        <v>341</v>
      </c>
      <c r="F68" s="33" t="s">
        <v>3938</v>
      </c>
      <c r="G68" s="32"/>
      <c r="H68" s="32"/>
    </row>
    <row r="69" hidden="1">
      <c r="A69" s="31" t="s">
        <v>4</v>
      </c>
      <c r="B69" s="31" t="s">
        <v>378</v>
      </c>
      <c r="C69" s="33" t="s">
        <v>436</v>
      </c>
      <c r="D69" s="31" t="s">
        <v>6</v>
      </c>
      <c r="E69" s="31" t="s">
        <v>341</v>
      </c>
      <c r="F69" s="33" t="s">
        <v>3939</v>
      </c>
      <c r="G69" s="32"/>
      <c r="H69" s="32"/>
    </row>
    <row r="70" hidden="1">
      <c r="A70" s="31" t="s">
        <v>5</v>
      </c>
      <c r="B70" s="31" t="s">
        <v>384</v>
      </c>
      <c r="C70" s="33" t="s">
        <v>436</v>
      </c>
      <c r="D70" s="31" t="s">
        <v>6</v>
      </c>
      <c r="E70" s="31" t="s">
        <v>341</v>
      </c>
      <c r="F70" s="33" t="s">
        <v>3940</v>
      </c>
      <c r="G70" s="32"/>
      <c r="H70" s="32"/>
    </row>
    <row r="71" hidden="1">
      <c r="A71" s="31" t="s">
        <v>6</v>
      </c>
      <c r="B71" s="31" t="s">
        <v>394</v>
      </c>
      <c r="C71" s="33" t="s">
        <v>436</v>
      </c>
      <c r="D71" s="31" t="s">
        <v>6</v>
      </c>
      <c r="E71" s="31" t="s">
        <v>341</v>
      </c>
      <c r="F71" s="33" t="s">
        <v>3941</v>
      </c>
      <c r="G71" s="32"/>
      <c r="H71" s="32"/>
    </row>
    <row r="72" hidden="1">
      <c r="A72" s="31" t="s">
        <v>7</v>
      </c>
      <c r="B72" s="31" t="s">
        <v>385</v>
      </c>
      <c r="C72" s="33" t="s">
        <v>436</v>
      </c>
      <c r="D72" s="31" t="s">
        <v>6</v>
      </c>
      <c r="E72" s="31" t="s">
        <v>341</v>
      </c>
      <c r="F72" s="33" t="s">
        <v>3942</v>
      </c>
      <c r="G72" s="32"/>
      <c r="H72" s="32"/>
    </row>
    <row r="73" hidden="1">
      <c r="A73" s="31" t="s">
        <v>8</v>
      </c>
      <c r="B73" s="31" t="s">
        <v>405</v>
      </c>
      <c r="C73" s="33" t="s">
        <v>436</v>
      </c>
      <c r="D73" s="31" t="s">
        <v>6</v>
      </c>
      <c r="E73" s="31" t="s">
        <v>341</v>
      </c>
      <c r="F73" s="33" t="s">
        <v>3943</v>
      </c>
      <c r="G73" s="32"/>
      <c r="H73" s="32"/>
    </row>
    <row r="74" hidden="1">
      <c r="A74" s="31" t="s">
        <v>9</v>
      </c>
      <c r="B74" s="31" t="s">
        <v>397</v>
      </c>
      <c r="C74" s="33" t="s">
        <v>436</v>
      </c>
      <c r="D74" s="31" t="s">
        <v>6</v>
      </c>
      <c r="E74" s="31" t="s">
        <v>341</v>
      </c>
      <c r="F74" s="33" t="s">
        <v>3944</v>
      </c>
      <c r="G74" s="32"/>
      <c r="H74" s="32"/>
    </row>
    <row r="75" hidden="1">
      <c r="A75" s="31" t="s">
        <v>10</v>
      </c>
      <c r="B75" s="31" t="s">
        <v>388</v>
      </c>
      <c r="C75" s="33" t="s">
        <v>436</v>
      </c>
      <c r="D75" s="31" t="s">
        <v>6</v>
      </c>
      <c r="E75" s="31" t="s">
        <v>341</v>
      </c>
      <c r="F75" s="33" t="s">
        <v>3945</v>
      </c>
      <c r="G75" s="32"/>
      <c r="H75" s="32"/>
    </row>
    <row r="76" hidden="1">
      <c r="A76" s="31" t="s">
        <v>11</v>
      </c>
      <c r="B76" s="31" t="s">
        <v>402</v>
      </c>
      <c r="C76" s="33" t="s">
        <v>436</v>
      </c>
      <c r="D76" s="31" t="s">
        <v>6</v>
      </c>
      <c r="E76" s="31" t="s">
        <v>341</v>
      </c>
      <c r="F76" s="33" t="s">
        <v>3946</v>
      </c>
      <c r="G76" s="32"/>
      <c r="H76" s="32"/>
    </row>
    <row r="77">
      <c r="A77" s="31" t="s">
        <v>12</v>
      </c>
      <c r="B77" s="31" t="s">
        <v>401</v>
      </c>
      <c r="C77" s="33" t="s">
        <v>436</v>
      </c>
      <c r="D77" s="31" t="s">
        <v>6</v>
      </c>
      <c r="E77" s="31" t="s">
        <v>341</v>
      </c>
      <c r="F77" s="33" t="s">
        <v>3947</v>
      </c>
      <c r="G77" s="32"/>
      <c r="H77" s="32"/>
    </row>
    <row r="78" hidden="1">
      <c r="A78" s="31" t="s">
        <v>13</v>
      </c>
      <c r="B78" s="31" t="s">
        <v>403</v>
      </c>
      <c r="C78" s="33" t="s">
        <v>436</v>
      </c>
      <c r="D78" s="31" t="s">
        <v>6</v>
      </c>
      <c r="E78" s="31" t="s">
        <v>341</v>
      </c>
      <c r="F78" s="33" t="s">
        <v>3948</v>
      </c>
      <c r="G78" s="32"/>
      <c r="H78" s="32"/>
    </row>
    <row r="79" hidden="1">
      <c r="A79" s="31" t="s">
        <v>14</v>
      </c>
      <c r="B79" s="31" t="s">
        <v>395</v>
      </c>
      <c r="C79" s="33" t="s">
        <v>436</v>
      </c>
      <c r="D79" s="31" t="s">
        <v>6</v>
      </c>
      <c r="E79" s="31" t="s">
        <v>341</v>
      </c>
      <c r="F79" s="33" t="s">
        <v>3949</v>
      </c>
      <c r="G79" s="32"/>
      <c r="H79" s="32"/>
    </row>
    <row r="80" hidden="1">
      <c r="A80" s="31" t="s">
        <v>15</v>
      </c>
      <c r="B80" s="31" t="s">
        <v>377</v>
      </c>
      <c r="C80" s="33" t="s">
        <v>436</v>
      </c>
      <c r="D80" s="31" t="s">
        <v>6</v>
      </c>
      <c r="E80" s="31" t="s">
        <v>341</v>
      </c>
      <c r="F80" s="33" t="s">
        <v>3950</v>
      </c>
      <c r="G80" s="32"/>
      <c r="H80" s="32"/>
    </row>
    <row r="81" hidden="1">
      <c r="A81" s="31" t="s">
        <v>16</v>
      </c>
      <c r="B81" s="31" t="s">
        <v>382</v>
      </c>
      <c r="C81" s="33" t="s">
        <v>436</v>
      </c>
      <c r="D81" s="31" t="s">
        <v>6</v>
      </c>
      <c r="E81" s="31" t="s">
        <v>341</v>
      </c>
      <c r="F81" s="33" t="s">
        <v>3951</v>
      </c>
      <c r="G81" s="32"/>
      <c r="H81" s="32"/>
    </row>
    <row r="82" hidden="1">
      <c r="A82" s="31" t="s">
        <v>17</v>
      </c>
      <c r="B82" s="31" t="s">
        <v>404</v>
      </c>
      <c r="C82" s="33" t="s">
        <v>436</v>
      </c>
      <c r="D82" s="31" t="s">
        <v>6</v>
      </c>
      <c r="E82" s="31" t="s">
        <v>341</v>
      </c>
      <c r="F82" s="33" t="s">
        <v>3952</v>
      </c>
      <c r="G82" s="32"/>
      <c r="H82" s="32"/>
    </row>
    <row r="83" hidden="1">
      <c r="A83" s="31" t="s">
        <v>18</v>
      </c>
      <c r="B83" s="31" t="s">
        <v>383</v>
      </c>
      <c r="C83" s="33" t="s">
        <v>436</v>
      </c>
      <c r="D83" s="31" t="s">
        <v>6</v>
      </c>
      <c r="E83" s="31" t="s">
        <v>341</v>
      </c>
      <c r="F83" s="33" t="s">
        <v>3953</v>
      </c>
      <c r="G83" s="32"/>
      <c r="H83" s="32"/>
    </row>
    <row r="84" hidden="1">
      <c r="A84" s="31" t="s">
        <v>19</v>
      </c>
      <c r="B84" s="31" t="s">
        <v>380</v>
      </c>
      <c r="C84" s="33" t="s">
        <v>436</v>
      </c>
      <c r="D84" s="31" t="s">
        <v>6</v>
      </c>
      <c r="E84" s="31" t="s">
        <v>341</v>
      </c>
      <c r="F84" s="33" t="s">
        <v>3954</v>
      </c>
      <c r="G84" s="32"/>
      <c r="H84" s="32"/>
    </row>
    <row r="85" hidden="1">
      <c r="A85" s="31" t="s">
        <v>20</v>
      </c>
      <c r="B85" s="31" t="s">
        <v>387</v>
      </c>
      <c r="C85" s="33" t="s">
        <v>436</v>
      </c>
      <c r="D85" s="31" t="s">
        <v>6</v>
      </c>
      <c r="E85" s="31" t="s">
        <v>341</v>
      </c>
      <c r="F85" s="33" t="s">
        <v>3955</v>
      </c>
      <c r="G85" s="32"/>
      <c r="H85" s="32"/>
    </row>
    <row r="86" hidden="1">
      <c r="A86" s="31" t="s">
        <v>21</v>
      </c>
      <c r="B86" s="31" t="s">
        <v>393</v>
      </c>
      <c r="C86" s="33" t="s">
        <v>436</v>
      </c>
      <c r="D86" s="31" t="s">
        <v>6</v>
      </c>
      <c r="E86" s="31" t="s">
        <v>341</v>
      </c>
      <c r="F86" s="33" t="s">
        <v>3956</v>
      </c>
      <c r="G86" s="32"/>
      <c r="H86" s="32"/>
    </row>
    <row r="87" hidden="1">
      <c r="A87" s="31" t="s">
        <v>22</v>
      </c>
      <c r="B87" s="31" t="s">
        <v>408</v>
      </c>
      <c r="C87" s="33" t="s">
        <v>436</v>
      </c>
      <c r="D87" s="31" t="s">
        <v>6</v>
      </c>
      <c r="E87" s="31" t="s">
        <v>341</v>
      </c>
      <c r="F87" s="33" t="s">
        <v>3957</v>
      </c>
      <c r="G87" s="32"/>
      <c r="H87" s="32"/>
    </row>
    <row r="88" hidden="1">
      <c r="A88" s="31" t="s">
        <v>23</v>
      </c>
      <c r="B88" s="31" t="s">
        <v>379</v>
      </c>
      <c r="C88" s="33" t="s">
        <v>436</v>
      </c>
      <c r="D88" s="31" t="s">
        <v>6</v>
      </c>
      <c r="E88" s="31" t="s">
        <v>341</v>
      </c>
      <c r="F88" s="33" t="s">
        <v>3958</v>
      </c>
      <c r="G88" s="32"/>
      <c r="H88" s="32"/>
    </row>
    <row r="89" hidden="1">
      <c r="A89" s="31" t="s">
        <v>24</v>
      </c>
      <c r="B89" s="31" t="s">
        <v>386</v>
      </c>
      <c r="C89" s="33" t="s">
        <v>436</v>
      </c>
      <c r="D89" s="31" t="s">
        <v>6</v>
      </c>
      <c r="E89" s="31" t="s">
        <v>341</v>
      </c>
      <c r="F89" s="33" t="s">
        <v>3959</v>
      </c>
      <c r="G89" s="32"/>
      <c r="H89" s="32"/>
    </row>
    <row r="90" hidden="1">
      <c r="A90" s="31" t="s">
        <v>25</v>
      </c>
      <c r="B90" s="31" t="s">
        <v>406</v>
      </c>
      <c r="C90" s="33" t="s">
        <v>436</v>
      </c>
      <c r="D90" s="31" t="s">
        <v>6</v>
      </c>
      <c r="E90" s="31" t="s">
        <v>341</v>
      </c>
      <c r="F90" s="33" t="s">
        <v>3960</v>
      </c>
      <c r="G90" s="32"/>
      <c r="H90" s="32"/>
    </row>
    <row r="91" hidden="1">
      <c r="A91" s="31" t="s">
        <v>26</v>
      </c>
      <c r="B91" s="31" t="s">
        <v>392</v>
      </c>
      <c r="C91" s="33" t="s">
        <v>436</v>
      </c>
      <c r="D91" s="31" t="s">
        <v>6</v>
      </c>
      <c r="E91" s="31" t="s">
        <v>341</v>
      </c>
      <c r="F91" s="33" t="s">
        <v>3961</v>
      </c>
      <c r="G91" s="32"/>
      <c r="H91" s="32"/>
    </row>
    <row r="92" hidden="1">
      <c r="A92" s="31" t="s">
        <v>27</v>
      </c>
      <c r="B92" s="31" t="s">
        <v>389</v>
      </c>
      <c r="C92" s="33" t="s">
        <v>436</v>
      </c>
      <c r="D92" s="31" t="s">
        <v>6</v>
      </c>
      <c r="E92" s="31" t="s">
        <v>341</v>
      </c>
      <c r="F92" s="33" t="s">
        <v>3962</v>
      </c>
      <c r="G92" s="32"/>
      <c r="H92" s="32"/>
    </row>
    <row r="93" hidden="1">
      <c r="A93" s="31" t="s">
        <v>28</v>
      </c>
      <c r="B93" s="31" t="s">
        <v>391</v>
      </c>
      <c r="C93" s="33" t="s">
        <v>436</v>
      </c>
      <c r="D93" s="31" t="s">
        <v>6</v>
      </c>
      <c r="E93" s="31" t="s">
        <v>341</v>
      </c>
      <c r="F93" s="33" t="s">
        <v>3963</v>
      </c>
      <c r="G93" s="32"/>
      <c r="H93" s="32"/>
    </row>
    <row r="94" hidden="1">
      <c r="A94" s="31" t="s">
        <v>29</v>
      </c>
      <c r="B94" s="31" t="s">
        <v>396</v>
      </c>
      <c r="C94" s="33" t="s">
        <v>436</v>
      </c>
      <c r="D94" s="31" t="s">
        <v>6</v>
      </c>
      <c r="E94" s="31" t="s">
        <v>341</v>
      </c>
      <c r="F94" s="33" t="s">
        <v>3964</v>
      </c>
      <c r="G94" s="32"/>
      <c r="H94" s="32"/>
    </row>
    <row r="95" hidden="1">
      <c r="A95" s="31" t="s">
        <v>30</v>
      </c>
      <c r="B95" s="31" t="s">
        <v>376</v>
      </c>
      <c r="C95" s="33" t="s">
        <v>436</v>
      </c>
      <c r="D95" s="31" t="s">
        <v>6</v>
      </c>
      <c r="E95" s="31" t="s">
        <v>341</v>
      </c>
      <c r="F95" s="33" t="s">
        <v>3965</v>
      </c>
      <c r="G95" s="32"/>
      <c r="H95" s="32"/>
    </row>
    <row r="96" hidden="1">
      <c r="A96" s="31" t="s">
        <v>31</v>
      </c>
      <c r="B96" s="31" t="s">
        <v>407</v>
      </c>
      <c r="C96" s="33" t="s">
        <v>436</v>
      </c>
      <c r="D96" s="31" t="s">
        <v>6</v>
      </c>
      <c r="E96" s="31" t="s">
        <v>341</v>
      </c>
      <c r="F96" s="33" t="s">
        <v>3966</v>
      </c>
      <c r="G96" s="32"/>
      <c r="H96" s="32"/>
    </row>
    <row r="97" hidden="1">
      <c r="A97" s="31" t="s">
        <v>32</v>
      </c>
      <c r="B97" s="31" t="s">
        <v>381</v>
      </c>
      <c r="C97" s="33" t="s">
        <v>436</v>
      </c>
      <c r="D97" s="31" t="s">
        <v>6</v>
      </c>
      <c r="E97" s="31" t="s">
        <v>341</v>
      </c>
      <c r="F97" s="33" t="s">
        <v>3967</v>
      </c>
      <c r="G97" s="32"/>
      <c r="H97" s="32"/>
    </row>
    <row r="98" hidden="1">
      <c r="A98" s="31" t="s">
        <v>33</v>
      </c>
      <c r="B98" s="31" t="s">
        <v>390</v>
      </c>
      <c r="C98" s="33" t="s">
        <v>436</v>
      </c>
      <c r="D98" s="31" t="s">
        <v>6</v>
      </c>
      <c r="E98" s="31" t="s">
        <v>341</v>
      </c>
      <c r="F98" s="33" t="s">
        <v>3968</v>
      </c>
      <c r="G98" s="32"/>
      <c r="H98" s="32"/>
    </row>
    <row r="99" hidden="1">
      <c r="A99" s="31" t="s">
        <v>34</v>
      </c>
      <c r="B99" s="31" t="s">
        <v>398</v>
      </c>
      <c r="C99" s="33" t="s">
        <v>436</v>
      </c>
      <c r="D99" s="31" t="s">
        <v>6</v>
      </c>
      <c r="E99" s="31" t="s">
        <v>341</v>
      </c>
      <c r="F99" s="33" t="s">
        <v>3969</v>
      </c>
      <c r="G99" s="32"/>
      <c r="H99" s="32"/>
    </row>
    <row r="100" hidden="1">
      <c r="A100" s="31" t="s">
        <v>35</v>
      </c>
      <c r="B100" s="31" t="s">
        <v>399</v>
      </c>
      <c r="C100" s="33" t="s">
        <v>436</v>
      </c>
      <c r="D100" s="31" t="s">
        <v>6</v>
      </c>
      <c r="E100" s="31" t="s">
        <v>341</v>
      </c>
      <c r="F100" s="33" t="s">
        <v>3970</v>
      </c>
      <c r="G100" s="32"/>
      <c r="H100" s="32"/>
    </row>
    <row r="101" hidden="1">
      <c r="A101" s="31" t="s">
        <v>3</v>
      </c>
      <c r="B101" s="31" t="s">
        <v>400</v>
      </c>
      <c r="C101" s="33" t="s">
        <v>438</v>
      </c>
      <c r="D101" s="31" t="s">
        <v>6</v>
      </c>
      <c r="E101" s="31" t="s">
        <v>341</v>
      </c>
      <c r="F101" s="33" t="s">
        <v>3971</v>
      </c>
      <c r="G101" s="32"/>
      <c r="H101" s="32"/>
    </row>
    <row r="102" hidden="1">
      <c r="A102" s="31" t="s">
        <v>4</v>
      </c>
      <c r="B102" s="31" t="s">
        <v>378</v>
      </c>
      <c r="C102" s="33" t="s">
        <v>438</v>
      </c>
      <c r="D102" s="31" t="s">
        <v>6</v>
      </c>
      <c r="E102" s="31" t="s">
        <v>341</v>
      </c>
      <c r="F102" s="33" t="s">
        <v>3972</v>
      </c>
      <c r="G102" s="32"/>
      <c r="H102" s="32"/>
    </row>
    <row r="103" hidden="1">
      <c r="A103" s="31" t="s">
        <v>5</v>
      </c>
      <c r="B103" s="31" t="s">
        <v>384</v>
      </c>
      <c r="C103" s="33" t="s">
        <v>438</v>
      </c>
      <c r="D103" s="31" t="s">
        <v>6</v>
      </c>
      <c r="E103" s="31" t="s">
        <v>341</v>
      </c>
      <c r="F103" s="33" t="s">
        <v>3973</v>
      </c>
      <c r="G103" s="32"/>
      <c r="H103" s="32"/>
    </row>
    <row r="104" hidden="1">
      <c r="A104" s="31" t="s">
        <v>6</v>
      </c>
      <c r="B104" s="31" t="s">
        <v>394</v>
      </c>
      <c r="C104" s="33" t="s">
        <v>438</v>
      </c>
      <c r="D104" s="31" t="s">
        <v>6</v>
      </c>
      <c r="E104" s="31" t="s">
        <v>341</v>
      </c>
      <c r="F104" s="33" t="s">
        <v>3974</v>
      </c>
      <c r="G104" s="32"/>
      <c r="H104" s="32"/>
    </row>
    <row r="105" hidden="1">
      <c r="A105" s="31" t="s">
        <v>7</v>
      </c>
      <c r="B105" s="31" t="s">
        <v>385</v>
      </c>
      <c r="C105" s="33" t="s">
        <v>438</v>
      </c>
      <c r="D105" s="31" t="s">
        <v>6</v>
      </c>
      <c r="E105" s="31" t="s">
        <v>341</v>
      </c>
      <c r="F105" s="33" t="s">
        <v>3975</v>
      </c>
      <c r="G105" s="32"/>
      <c r="H105" s="32"/>
    </row>
    <row r="106" hidden="1">
      <c r="A106" s="31" t="s">
        <v>8</v>
      </c>
      <c r="B106" s="31" t="s">
        <v>405</v>
      </c>
      <c r="C106" s="33" t="s">
        <v>438</v>
      </c>
      <c r="D106" s="31" t="s">
        <v>6</v>
      </c>
      <c r="E106" s="31" t="s">
        <v>341</v>
      </c>
      <c r="F106" s="33" t="s">
        <v>3976</v>
      </c>
      <c r="G106" s="32"/>
      <c r="H106" s="32"/>
    </row>
    <row r="107" hidden="1">
      <c r="A107" s="31" t="s">
        <v>9</v>
      </c>
      <c r="B107" s="31" t="s">
        <v>397</v>
      </c>
      <c r="C107" s="33" t="s">
        <v>438</v>
      </c>
      <c r="D107" s="31" t="s">
        <v>6</v>
      </c>
      <c r="E107" s="31" t="s">
        <v>341</v>
      </c>
      <c r="F107" s="33" t="s">
        <v>3977</v>
      </c>
      <c r="G107" s="32"/>
      <c r="H107" s="32"/>
    </row>
    <row r="108" hidden="1">
      <c r="A108" s="31" t="s">
        <v>10</v>
      </c>
      <c r="B108" s="31" t="s">
        <v>388</v>
      </c>
      <c r="C108" s="33" t="s">
        <v>438</v>
      </c>
      <c r="D108" s="31" t="s">
        <v>6</v>
      </c>
      <c r="E108" s="31" t="s">
        <v>341</v>
      </c>
      <c r="F108" s="33" t="s">
        <v>3978</v>
      </c>
      <c r="G108" s="32"/>
      <c r="H108" s="32"/>
    </row>
    <row r="109" hidden="1">
      <c r="A109" s="31" t="s">
        <v>11</v>
      </c>
      <c r="B109" s="31" t="s">
        <v>402</v>
      </c>
      <c r="C109" s="33" t="s">
        <v>438</v>
      </c>
      <c r="D109" s="31" t="s">
        <v>6</v>
      </c>
      <c r="E109" s="31" t="s">
        <v>341</v>
      </c>
      <c r="F109" s="33" t="s">
        <v>3979</v>
      </c>
      <c r="G109" s="32"/>
      <c r="H109" s="32"/>
    </row>
    <row r="110">
      <c r="A110" s="31" t="s">
        <v>12</v>
      </c>
      <c r="B110" s="31" t="s">
        <v>401</v>
      </c>
      <c r="C110" s="33" t="s">
        <v>438</v>
      </c>
      <c r="D110" s="31" t="s">
        <v>6</v>
      </c>
      <c r="E110" s="31" t="s">
        <v>341</v>
      </c>
      <c r="F110" s="33" t="s">
        <v>3980</v>
      </c>
      <c r="G110" s="32"/>
      <c r="H110" s="32"/>
    </row>
    <row r="111" hidden="1">
      <c r="A111" s="31" t="s">
        <v>13</v>
      </c>
      <c r="B111" s="31" t="s">
        <v>403</v>
      </c>
      <c r="C111" s="33" t="s">
        <v>438</v>
      </c>
      <c r="D111" s="31" t="s">
        <v>6</v>
      </c>
      <c r="E111" s="31" t="s">
        <v>341</v>
      </c>
      <c r="F111" s="33" t="s">
        <v>3981</v>
      </c>
      <c r="G111" s="32"/>
      <c r="H111" s="32"/>
    </row>
    <row r="112" hidden="1">
      <c r="A112" s="31" t="s">
        <v>14</v>
      </c>
      <c r="B112" s="31" t="s">
        <v>395</v>
      </c>
      <c r="C112" s="33" t="s">
        <v>438</v>
      </c>
      <c r="D112" s="31" t="s">
        <v>6</v>
      </c>
      <c r="E112" s="31" t="s">
        <v>341</v>
      </c>
      <c r="F112" s="33" t="s">
        <v>3982</v>
      </c>
      <c r="G112" s="32"/>
      <c r="H112" s="32"/>
    </row>
    <row r="113" hidden="1">
      <c r="A113" s="31" t="s">
        <v>15</v>
      </c>
      <c r="B113" s="31" t="s">
        <v>377</v>
      </c>
      <c r="C113" s="33" t="s">
        <v>438</v>
      </c>
      <c r="D113" s="31" t="s">
        <v>6</v>
      </c>
      <c r="E113" s="31" t="s">
        <v>341</v>
      </c>
      <c r="F113" s="33" t="s">
        <v>3983</v>
      </c>
      <c r="G113" s="32"/>
      <c r="H113" s="32"/>
    </row>
    <row r="114" hidden="1">
      <c r="A114" s="31" t="s">
        <v>16</v>
      </c>
      <c r="B114" s="31" t="s">
        <v>382</v>
      </c>
      <c r="C114" s="33" t="s">
        <v>438</v>
      </c>
      <c r="D114" s="31" t="s">
        <v>6</v>
      </c>
      <c r="E114" s="31" t="s">
        <v>341</v>
      </c>
      <c r="F114" s="33" t="s">
        <v>3984</v>
      </c>
      <c r="G114" s="32"/>
      <c r="H114" s="32"/>
    </row>
    <row r="115" hidden="1">
      <c r="A115" s="31" t="s">
        <v>17</v>
      </c>
      <c r="B115" s="31" t="s">
        <v>404</v>
      </c>
      <c r="C115" s="33" t="s">
        <v>438</v>
      </c>
      <c r="D115" s="31" t="s">
        <v>6</v>
      </c>
      <c r="E115" s="31" t="s">
        <v>341</v>
      </c>
      <c r="F115" s="33" t="s">
        <v>3985</v>
      </c>
      <c r="G115" s="32"/>
      <c r="H115" s="32"/>
    </row>
    <row r="116" hidden="1">
      <c r="A116" s="31" t="s">
        <v>18</v>
      </c>
      <c r="B116" s="31" t="s">
        <v>383</v>
      </c>
      <c r="C116" s="33" t="s">
        <v>438</v>
      </c>
      <c r="D116" s="31" t="s">
        <v>6</v>
      </c>
      <c r="E116" s="31" t="s">
        <v>341</v>
      </c>
      <c r="F116" s="33" t="s">
        <v>3986</v>
      </c>
      <c r="G116" s="32"/>
      <c r="H116" s="32"/>
    </row>
    <row r="117" hidden="1">
      <c r="A117" s="31" t="s">
        <v>19</v>
      </c>
      <c r="B117" s="31" t="s">
        <v>380</v>
      </c>
      <c r="C117" s="33" t="s">
        <v>438</v>
      </c>
      <c r="D117" s="31" t="s">
        <v>6</v>
      </c>
      <c r="E117" s="31" t="s">
        <v>341</v>
      </c>
      <c r="F117" s="33" t="s">
        <v>3987</v>
      </c>
      <c r="G117" s="32"/>
      <c r="H117" s="32"/>
    </row>
    <row r="118" hidden="1">
      <c r="A118" s="31" t="s">
        <v>20</v>
      </c>
      <c r="B118" s="31" t="s">
        <v>387</v>
      </c>
      <c r="C118" s="33" t="s">
        <v>438</v>
      </c>
      <c r="D118" s="31" t="s">
        <v>6</v>
      </c>
      <c r="E118" s="31" t="s">
        <v>341</v>
      </c>
      <c r="F118" s="33" t="s">
        <v>3988</v>
      </c>
      <c r="G118" s="32"/>
      <c r="H118" s="32"/>
    </row>
    <row r="119" hidden="1">
      <c r="A119" s="31" t="s">
        <v>21</v>
      </c>
      <c r="B119" s="31" t="s">
        <v>393</v>
      </c>
      <c r="C119" s="33" t="s">
        <v>438</v>
      </c>
      <c r="D119" s="31" t="s">
        <v>6</v>
      </c>
      <c r="E119" s="31" t="s">
        <v>341</v>
      </c>
      <c r="F119" s="33" t="s">
        <v>3989</v>
      </c>
      <c r="G119" s="32"/>
      <c r="H119" s="32"/>
    </row>
    <row r="120" hidden="1">
      <c r="A120" s="31" t="s">
        <v>22</v>
      </c>
      <c r="B120" s="31" t="s">
        <v>408</v>
      </c>
      <c r="C120" s="33" t="s">
        <v>438</v>
      </c>
      <c r="D120" s="31" t="s">
        <v>6</v>
      </c>
      <c r="E120" s="31" t="s">
        <v>341</v>
      </c>
      <c r="F120" s="33" t="s">
        <v>3990</v>
      </c>
      <c r="G120" s="32"/>
      <c r="H120" s="32"/>
    </row>
    <row r="121" hidden="1">
      <c r="A121" s="31" t="s">
        <v>23</v>
      </c>
      <c r="B121" s="31" t="s">
        <v>379</v>
      </c>
      <c r="C121" s="33" t="s">
        <v>438</v>
      </c>
      <c r="D121" s="31" t="s">
        <v>6</v>
      </c>
      <c r="E121" s="31" t="s">
        <v>341</v>
      </c>
      <c r="F121" s="33" t="s">
        <v>3991</v>
      </c>
      <c r="G121" s="32"/>
      <c r="H121" s="32"/>
    </row>
    <row r="122" hidden="1">
      <c r="A122" s="31" t="s">
        <v>24</v>
      </c>
      <c r="B122" s="31" t="s">
        <v>386</v>
      </c>
      <c r="C122" s="33" t="s">
        <v>438</v>
      </c>
      <c r="D122" s="31" t="s">
        <v>6</v>
      </c>
      <c r="E122" s="31" t="s">
        <v>341</v>
      </c>
      <c r="F122" s="33" t="s">
        <v>3992</v>
      </c>
      <c r="G122" s="32"/>
      <c r="H122" s="32"/>
    </row>
    <row r="123" hidden="1">
      <c r="A123" s="31" t="s">
        <v>25</v>
      </c>
      <c r="B123" s="31" t="s">
        <v>406</v>
      </c>
      <c r="C123" s="33" t="s">
        <v>438</v>
      </c>
      <c r="D123" s="31" t="s">
        <v>6</v>
      </c>
      <c r="E123" s="31" t="s">
        <v>341</v>
      </c>
      <c r="F123" s="33" t="s">
        <v>3993</v>
      </c>
      <c r="G123" s="32"/>
      <c r="H123" s="32"/>
    </row>
    <row r="124" hidden="1">
      <c r="A124" s="31" t="s">
        <v>26</v>
      </c>
      <c r="B124" s="31" t="s">
        <v>392</v>
      </c>
      <c r="C124" s="33" t="s">
        <v>438</v>
      </c>
      <c r="D124" s="31" t="s">
        <v>6</v>
      </c>
      <c r="E124" s="31" t="s">
        <v>341</v>
      </c>
      <c r="F124" s="33" t="s">
        <v>3994</v>
      </c>
      <c r="G124" s="32"/>
      <c r="H124" s="32"/>
    </row>
    <row r="125" hidden="1">
      <c r="A125" s="31" t="s">
        <v>27</v>
      </c>
      <c r="B125" s="31" t="s">
        <v>389</v>
      </c>
      <c r="C125" s="33" t="s">
        <v>438</v>
      </c>
      <c r="D125" s="31" t="s">
        <v>6</v>
      </c>
      <c r="E125" s="31" t="s">
        <v>341</v>
      </c>
      <c r="F125" s="33" t="s">
        <v>3995</v>
      </c>
      <c r="G125" s="32"/>
      <c r="H125" s="32"/>
    </row>
    <row r="126" hidden="1">
      <c r="A126" s="31" t="s">
        <v>28</v>
      </c>
      <c r="B126" s="31" t="s">
        <v>391</v>
      </c>
      <c r="C126" s="33" t="s">
        <v>438</v>
      </c>
      <c r="D126" s="31" t="s">
        <v>6</v>
      </c>
      <c r="E126" s="31" t="s">
        <v>341</v>
      </c>
      <c r="F126" s="33" t="s">
        <v>3996</v>
      </c>
      <c r="G126" s="32"/>
      <c r="H126" s="32"/>
    </row>
    <row r="127" hidden="1">
      <c r="A127" s="31" t="s">
        <v>29</v>
      </c>
      <c r="B127" s="31" t="s">
        <v>396</v>
      </c>
      <c r="C127" s="33" t="s">
        <v>438</v>
      </c>
      <c r="D127" s="31" t="s">
        <v>6</v>
      </c>
      <c r="E127" s="31" t="s">
        <v>341</v>
      </c>
      <c r="F127" s="33" t="s">
        <v>3997</v>
      </c>
      <c r="G127" s="32"/>
      <c r="H127" s="32"/>
    </row>
    <row r="128" hidden="1">
      <c r="A128" s="31" t="s">
        <v>30</v>
      </c>
      <c r="B128" s="31" t="s">
        <v>376</v>
      </c>
      <c r="C128" s="33" t="s">
        <v>438</v>
      </c>
      <c r="D128" s="31" t="s">
        <v>6</v>
      </c>
      <c r="E128" s="31" t="s">
        <v>341</v>
      </c>
      <c r="F128" s="33" t="s">
        <v>3998</v>
      </c>
      <c r="G128" s="32"/>
      <c r="H128" s="32"/>
    </row>
    <row r="129" hidden="1">
      <c r="A129" s="31" t="s">
        <v>31</v>
      </c>
      <c r="B129" s="31" t="s">
        <v>407</v>
      </c>
      <c r="C129" s="33" t="s">
        <v>438</v>
      </c>
      <c r="D129" s="31" t="s">
        <v>6</v>
      </c>
      <c r="E129" s="31" t="s">
        <v>341</v>
      </c>
      <c r="F129" s="33" t="s">
        <v>3999</v>
      </c>
      <c r="G129" s="32"/>
      <c r="H129" s="32"/>
    </row>
    <row r="130" hidden="1">
      <c r="A130" s="31" t="s">
        <v>32</v>
      </c>
      <c r="B130" s="31" t="s">
        <v>381</v>
      </c>
      <c r="C130" s="33" t="s">
        <v>438</v>
      </c>
      <c r="D130" s="31" t="s">
        <v>6</v>
      </c>
      <c r="E130" s="31" t="s">
        <v>341</v>
      </c>
      <c r="F130" s="33" t="s">
        <v>4000</v>
      </c>
      <c r="G130" s="32"/>
      <c r="H130" s="32"/>
    </row>
    <row r="131" hidden="1">
      <c r="A131" s="31" t="s">
        <v>33</v>
      </c>
      <c r="B131" s="31" t="s">
        <v>390</v>
      </c>
      <c r="C131" s="33" t="s">
        <v>438</v>
      </c>
      <c r="D131" s="31" t="s">
        <v>6</v>
      </c>
      <c r="E131" s="31" t="s">
        <v>341</v>
      </c>
      <c r="F131" s="33" t="s">
        <v>4001</v>
      </c>
      <c r="G131" s="32"/>
      <c r="H131" s="32"/>
    </row>
    <row r="132" hidden="1">
      <c r="A132" s="31" t="s">
        <v>34</v>
      </c>
      <c r="B132" s="31" t="s">
        <v>398</v>
      </c>
      <c r="C132" s="33" t="s">
        <v>438</v>
      </c>
      <c r="D132" s="31" t="s">
        <v>6</v>
      </c>
      <c r="E132" s="31" t="s">
        <v>341</v>
      </c>
      <c r="F132" s="33" t="s">
        <v>4002</v>
      </c>
      <c r="G132" s="32"/>
      <c r="H132" s="32"/>
    </row>
    <row r="133" hidden="1">
      <c r="A133" s="31" t="s">
        <v>35</v>
      </c>
      <c r="B133" s="31" t="s">
        <v>399</v>
      </c>
      <c r="C133" s="33" t="s">
        <v>438</v>
      </c>
      <c r="D133" s="31" t="s">
        <v>6</v>
      </c>
      <c r="E133" s="31" t="s">
        <v>341</v>
      </c>
      <c r="F133" s="33" t="s">
        <v>4003</v>
      </c>
      <c r="G133" s="32"/>
      <c r="H133" s="32"/>
    </row>
    <row r="134" hidden="1">
      <c r="A134" s="31" t="s">
        <v>3</v>
      </c>
      <c r="B134" s="31" t="s">
        <v>400</v>
      </c>
      <c r="C134" s="33" t="s">
        <v>440</v>
      </c>
      <c r="D134" s="31" t="s">
        <v>6</v>
      </c>
      <c r="E134" s="31" t="s">
        <v>341</v>
      </c>
      <c r="F134" s="33" t="s">
        <v>4004</v>
      </c>
      <c r="G134" s="32"/>
      <c r="H134" s="32"/>
    </row>
    <row r="135" hidden="1">
      <c r="A135" s="31" t="s">
        <v>4</v>
      </c>
      <c r="B135" s="31" t="s">
        <v>378</v>
      </c>
      <c r="C135" s="33" t="s">
        <v>440</v>
      </c>
      <c r="D135" s="31" t="s">
        <v>6</v>
      </c>
      <c r="E135" s="31" t="s">
        <v>341</v>
      </c>
      <c r="F135" s="33" t="s">
        <v>4005</v>
      </c>
      <c r="G135" s="32"/>
      <c r="H135" s="32"/>
    </row>
    <row r="136" hidden="1">
      <c r="A136" s="31" t="s">
        <v>5</v>
      </c>
      <c r="B136" s="31" t="s">
        <v>384</v>
      </c>
      <c r="C136" s="33" t="s">
        <v>440</v>
      </c>
      <c r="D136" s="31" t="s">
        <v>6</v>
      </c>
      <c r="E136" s="31" t="s">
        <v>341</v>
      </c>
      <c r="F136" s="33" t="s">
        <v>4006</v>
      </c>
      <c r="G136" s="32"/>
      <c r="H136" s="32"/>
    </row>
    <row r="137" hidden="1">
      <c r="A137" s="31" t="s">
        <v>6</v>
      </c>
      <c r="B137" s="31" t="s">
        <v>394</v>
      </c>
      <c r="C137" s="33" t="s">
        <v>440</v>
      </c>
      <c r="D137" s="31" t="s">
        <v>6</v>
      </c>
      <c r="E137" s="31" t="s">
        <v>341</v>
      </c>
      <c r="F137" s="33" t="s">
        <v>4007</v>
      </c>
      <c r="G137" s="32"/>
      <c r="H137" s="32"/>
    </row>
    <row r="138" hidden="1">
      <c r="A138" s="31" t="s">
        <v>7</v>
      </c>
      <c r="B138" s="31" t="s">
        <v>385</v>
      </c>
      <c r="C138" s="33" t="s">
        <v>440</v>
      </c>
      <c r="D138" s="31" t="s">
        <v>6</v>
      </c>
      <c r="E138" s="31" t="s">
        <v>341</v>
      </c>
      <c r="F138" s="33" t="s">
        <v>4008</v>
      </c>
      <c r="G138" s="32"/>
      <c r="H138" s="32"/>
    </row>
    <row r="139" hidden="1">
      <c r="A139" s="31" t="s">
        <v>8</v>
      </c>
      <c r="B139" s="31" t="s">
        <v>405</v>
      </c>
      <c r="C139" s="33" t="s">
        <v>440</v>
      </c>
      <c r="D139" s="31" t="s">
        <v>6</v>
      </c>
      <c r="E139" s="31" t="s">
        <v>341</v>
      </c>
      <c r="F139" s="33" t="s">
        <v>4009</v>
      </c>
      <c r="G139" s="32"/>
      <c r="H139" s="32"/>
    </row>
    <row r="140" hidden="1">
      <c r="A140" s="31" t="s">
        <v>9</v>
      </c>
      <c r="B140" s="31" t="s">
        <v>397</v>
      </c>
      <c r="C140" s="33" t="s">
        <v>440</v>
      </c>
      <c r="D140" s="31" t="s">
        <v>6</v>
      </c>
      <c r="E140" s="31" t="s">
        <v>341</v>
      </c>
      <c r="F140" s="33" t="s">
        <v>4010</v>
      </c>
      <c r="G140" s="32"/>
      <c r="H140" s="32"/>
    </row>
    <row r="141" hidden="1">
      <c r="A141" s="31" t="s">
        <v>10</v>
      </c>
      <c r="B141" s="31" t="s">
        <v>388</v>
      </c>
      <c r="C141" s="33" t="s">
        <v>440</v>
      </c>
      <c r="D141" s="31" t="s">
        <v>6</v>
      </c>
      <c r="E141" s="31" t="s">
        <v>341</v>
      </c>
      <c r="F141" s="33" t="s">
        <v>4011</v>
      </c>
      <c r="G141" s="32"/>
      <c r="H141" s="32"/>
    </row>
    <row r="142" hidden="1">
      <c r="A142" s="31" t="s">
        <v>11</v>
      </c>
      <c r="B142" s="31" t="s">
        <v>402</v>
      </c>
      <c r="C142" s="33" t="s">
        <v>440</v>
      </c>
      <c r="D142" s="31" t="s">
        <v>6</v>
      </c>
      <c r="E142" s="31" t="s">
        <v>341</v>
      </c>
      <c r="F142" s="33" t="s">
        <v>4012</v>
      </c>
      <c r="G142" s="32"/>
      <c r="H142" s="32"/>
    </row>
    <row r="143">
      <c r="A143" s="31" t="s">
        <v>12</v>
      </c>
      <c r="B143" s="31" t="s">
        <v>401</v>
      </c>
      <c r="C143" s="33" t="s">
        <v>440</v>
      </c>
      <c r="D143" s="31" t="s">
        <v>6</v>
      </c>
      <c r="E143" s="31" t="s">
        <v>341</v>
      </c>
      <c r="F143" s="33" t="s">
        <v>4013</v>
      </c>
      <c r="G143" s="32"/>
      <c r="H143" s="32"/>
    </row>
    <row r="144" hidden="1">
      <c r="A144" s="31" t="s">
        <v>13</v>
      </c>
      <c r="B144" s="31" t="s">
        <v>403</v>
      </c>
      <c r="C144" s="33" t="s">
        <v>440</v>
      </c>
      <c r="D144" s="31" t="s">
        <v>6</v>
      </c>
      <c r="E144" s="31" t="s">
        <v>341</v>
      </c>
      <c r="F144" s="33" t="s">
        <v>4014</v>
      </c>
      <c r="G144" s="32"/>
      <c r="H144" s="32"/>
    </row>
    <row r="145" hidden="1">
      <c r="A145" s="31" t="s">
        <v>14</v>
      </c>
      <c r="B145" s="31" t="s">
        <v>395</v>
      </c>
      <c r="C145" s="33" t="s">
        <v>440</v>
      </c>
      <c r="D145" s="31" t="s">
        <v>6</v>
      </c>
      <c r="E145" s="31" t="s">
        <v>341</v>
      </c>
      <c r="F145" s="33" t="s">
        <v>4015</v>
      </c>
      <c r="G145" s="32"/>
      <c r="H145" s="32"/>
    </row>
    <row r="146" hidden="1">
      <c r="A146" s="31" t="s">
        <v>15</v>
      </c>
      <c r="B146" s="31" t="s">
        <v>377</v>
      </c>
      <c r="C146" s="33" t="s">
        <v>440</v>
      </c>
      <c r="D146" s="31" t="s">
        <v>6</v>
      </c>
      <c r="E146" s="31" t="s">
        <v>341</v>
      </c>
      <c r="F146" s="33" t="s">
        <v>4016</v>
      </c>
      <c r="G146" s="32"/>
      <c r="H146" s="32"/>
    </row>
    <row r="147" hidden="1">
      <c r="A147" s="31" t="s">
        <v>16</v>
      </c>
      <c r="B147" s="31" t="s">
        <v>382</v>
      </c>
      <c r="C147" s="33" t="s">
        <v>440</v>
      </c>
      <c r="D147" s="31" t="s">
        <v>6</v>
      </c>
      <c r="E147" s="31" t="s">
        <v>341</v>
      </c>
      <c r="F147" s="33" t="s">
        <v>4017</v>
      </c>
      <c r="G147" s="32"/>
      <c r="H147" s="32"/>
    </row>
    <row r="148" hidden="1">
      <c r="A148" s="31" t="s">
        <v>17</v>
      </c>
      <c r="B148" s="31" t="s">
        <v>404</v>
      </c>
      <c r="C148" s="33" t="s">
        <v>440</v>
      </c>
      <c r="D148" s="31" t="s">
        <v>6</v>
      </c>
      <c r="E148" s="31" t="s">
        <v>341</v>
      </c>
      <c r="F148" s="33" t="s">
        <v>4018</v>
      </c>
      <c r="G148" s="32"/>
      <c r="H148" s="32"/>
    </row>
    <row r="149" hidden="1">
      <c r="A149" s="31" t="s">
        <v>18</v>
      </c>
      <c r="B149" s="31" t="s">
        <v>383</v>
      </c>
      <c r="C149" s="33" t="s">
        <v>440</v>
      </c>
      <c r="D149" s="31" t="s">
        <v>6</v>
      </c>
      <c r="E149" s="31" t="s">
        <v>341</v>
      </c>
      <c r="F149" s="33" t="s">
        <v>4019</v>
      </c>
      <c r="G149" s="32"/>
      <c r="H149" s="32"/>
    </row>
    <row r="150" hidden="1">
      <c r="A150" s="31" t="s">
        <v>19</v>
      </c>
      <c r="B150" s="31" t="s">
        <v>380</v>
      </c>
      <c r="C150" s="33" t="s">
        <v>440</v>
      </c>
      <c r="D150" s="31" t="s">
        <v>6</v>
      </c>
      <c r="E150" s="31" t="s">
        <v>341</v>
      </c>
      <c r="F150" s="33" t="s">
        <v>4020</v>
      </c>
      <c r="G150" s="32"/>
      <c r="H150" s="32"/>
    </row>
    <row r="151" hidden="1">
      <c r="A151" s="31" t="s">
        <v>20</v>
      </c>
      <c r="B151" s="31" t="s">
        <v>387</v>
      </c>
      <c r="C151" s="33" t="s">
        <v>440</v>
      </c>
      <c r="D151" s="31" t="s">
        <v>6</v>
      </c>
      <c r="E151" s="31" t="s">
        <v>341</v>
      </c>
      <c r="F151" s="33" t="s">
        <v>4021</v>
      </c>
      <c r="G151" s="32"/>
      <c r="H151" s="32"/>
    </row>
    <row r="152" hidden="1">
      <c r="A152" s="31" t="s">
        <v>21</v>
      </c>
      <c r="B152" s="31" t="s">
        <v>393</v>
      </c>
      <c r="C152" s="33" t="s">
        <v>440</v>
      </c>
      <c r="D152" s="31" t="s">
        <v>6</v>
      </c>
      <c r="E152" s="31" t="s">
        <v>341</v>
      </c>
      <c r="F152" s="33" t="s">
        <v>4022</v>
      </c>
      <c r="G152" s="32"/>
      <c r="H152" s="32"/>
    </row>
    <row r="153" hidden="1">
      <c r="A153" s="31" t="s">
        <v>22</v>
      </c>
      <c r="B153" s="31" t="s">
        <v>408</v>
      </c>
      <c r="C153" s="33" t="s">
        <v>440</v>
      </c>
      <c r="D153" s="31" t="s">
        <v>6</v>
      </c>
      <c r="E153" s="31" t="s">
        <v>341</v>
      </c>
      <c r="F153" s="33" t="s">
        <v>4023</v>
      </c>
      <c r="G153" s="32"/>
      <c r="H153" s="32"/>
    </row>
    <row r="154" hidden="1">
      <c r="A154" s="31" t="s">
        <v>23</v>
      </c>
      <c r="B154" s="31" t="s">
        <v>379</v>
      </c>
      <c r="C154" s="33" t="s">
        <v>440</v>
      </c>
      <c r="D154" s="31" t="s">
        <v>6</v>
      </c>
      <c r="E154" s="31" t="s">
        <v>341</v>
      </c>
      <c r="F154" s="33" t="s">
        <v>4024</v>
      </c>
      <c r="G154" s="32"/>
      <c r="H154" s="32"/>
    </row>
    <row r="155" hidden="1">
      <c r="A155" s="31" t="s">
        <v>24</v>
      </c>
      <c r="B155" s="31" t="s">
        <v>386</v>
      </c>
      <c r="C155" s="33" t="s">
        <v>440</v>
      </c>
      <c r="D155" s="31" t="s">
        <v>6</v>
      </c>
      <c r="E155" s="31" t="s">
        <v>341</v>
      </c>
      <c r="F155" s="33" t="s">
        <v>4025</v>
      </c>
      <c r="G155" s="32"/>
      <c r="H155" s="32"/>
    </row>
    <row r="156" hidden="1">
      <c r="A156" s="31" t="s">
        <v>25</v>
      </c>
      <c r="B156" s="31" t="s">
        <v>406</v>
      </c>
      <c r="C156" s="33" t="s">
        <v>440</v>
      </c>
      <c r="D156" s="31" t="s">
        <v>6</v>
      </c>
      <c r="E156" s="31" t="s">
        <v>341</v>
      </c>
      <c r="F156" s="33" t="s">
        <v>4026</v>
      </c>
      <c r="G156" s="32"/>
      <c r="H156" s="32"/>
    </row>
    <row r="157" hidden="1">
      <c r="A157" s="31" t="s">
        <v>26</v>
      </c>
      <c r="B157" s="31" t="s">
        <v>392</v>
      </c>
      <c r="C157" s="33" t="s">
        <v>440</v>
      </c>
      <c r="D157" s="31" t="s">
        <v>6</v>
      </c>
      <c r="E157" s="31" t="s">
        <v>341</v>
      </c>
      <c r="F157" s="33" t="s">
        <v>4027</v>
      </c>
      <c r="G157" s="32"/>
      <c r="H157" s="32"/>
    </row>
    <row r="158" hidden="1">
      <c r="A158" s="31" t="s">
        <v>27</v>
      </c>
      <c r="B158" s="31" t="s">
        <v>389</v>
      </c>
      <c r="C158" s="33" t="s">
        <v>440</v>
      </c>
      <c r="D158" s="31" t="s">
        <v>6</v>
      </c>
      <c r="E158" s="31" t="s">
        <v>341</v>
      </c>
      <c r="F158" s="33" t="s">
        <v>4028</v>
      </c>
      <c r="G158" s="32"/>
      <c r="H158" s="32"/>
    </row>
    <row r="159" hidden="1">
      <c r="A159" s="31" t="s">
        <v>28</v>
      </c>
      <c r="B159" s="31" t="s">
        <v>391</v>
      </c>
      <c r="C159" s="33" t="s">
        <v>440</v>
      </c>
      <c r="D159" s="31" t="s">
        <v>6</v>
      </c>
      <c r="E159" s="31" t="s">
        <v>341</v>
      </c>
      <c r="F159" s="33" t="s">
        <v>4029</v>
      </c>
      <c r="G159" s="32"/>
      <c r="H159" s="32"/>
    </row>
    <row r="160" hidden="1">
      <c r="A160" s="31" t="s">
        <v>29</v>
      </c>
      <c r="B160" s="31" t="s">
        <v>396</v>
      </c>
      <c r="C160" s="33" t="s">
        <v>440</v>
      </c>
      <c r="D160" s="31" t="s">
        <v>6</v>
      </c>
      <c r="E160" s="31" t="s">
        <v>341</v>
      </c>
      <c r="F160" s="33" t="s">
        <v>4030</v>
      </c>
      <c r="G160" s="32"/>
      <c r="H160" s="32"/>
    </row>
    <row r="161" hidden="1">
      <c r="A161" s="31" t="s">
        <v>30</v>
      </c>
      <c r="B161" s="31" t="s">
        <v>376</v>
      </c>
      <c r="C161" s="33" t="s">
        <v>440</v>
      </c>
      <c r="D161" s="31" t="s">
        <v>6</v>
      </c>
      <c r="E161" s="31" t="s">
        <v>341</v>
      </c>
      <c r="F161" s="33" t="s">
        <v>4031</v>
      </c>
      <c r="G161" s="32"/>
      <c r="H161" s="32"/>
    </row>
    <row r="162" hidden="1">
      <c r="A162" s="31" t="s">
        <v>31</v>
      </c>
      <c r="B162" s="31" t="s">
        <v>407</v>
      </c>
      <c r="C162" s="33" t="s">
        <v>440</v>
      </c>
      <c r="D162" s="31" t="s">
        <v>6</v>
      </c>
      <c r="E162" s="31" t="s">
        <v>341</v>
      </c>
      <c r="F162" s="33" t="s">
        <v>4032</v>
      </c>
      <c r="G162" s="32"/>
      <c r="H162" s="32"/>
    </row>
    <row r="163" hidden="1">
      <c r="A163" s="31" t="s">
        <v>32</v>
      </c>
      <c r="B163" s="31" t="s">
        <v>381</v>
      </c>
      <c r="C163" s="33" t="s">
        <v>440</v>
      </c>
      <c r="D163" s="31" t="s">
        <v>6</v>
      </c>
      <c r="E163" s="31" t="s">
        <v>341</v>
      </c>
      <c r="F163" s="33" t="s">
        <v>4033</v>
      </c>
      <c r="G163" s="32"/>
      <c r="H163" s="32"/>
    </row>
    <row r="164" hidden="1">
      <c r="A164" s="31" t="s">
        <v>33</v>
      </c>
      <c r="B164" s="31" t="s">
        <v>390</v>
      </c>
      <c r="C164" s="33" t="s">
        <v>440</v>
      </c>
      <c r="D164" s="31" t="s">
        <v>6</v>
      </c>
      <c r="E164" s="31" t="s">
        <v>341</v>
      </c>
      <c r="F164" s="33" t="s">
        <v>4034</v>
      </c>
      <c r="G164" s="32"/>
      <c r="H164" s="32"/>
    </row>
    <row r="165" hidden="1">
      <c r="A165" s="31" t="s">
        <v>34</v>
      </c>
      <c r="B165" s="31" t="s">
        <v>398</v>
      </c>
      <c r="C165" s="33" t="s">
        <v>440</v>
      </c>
      <c r="D165" s="31" t="s">
        <v>6</v>
      </c>
      <c r="E165" s="31" t="s">
        <v>341</v>
      </c>
      <c r="F165" s="33" t="s">
        <v>4035</v>
      </c>
      <c r="G165" s="32"/>
      <c r="H165" s="32"/>
    </row>
    <row r="166" hidden="1">
      <c r="A166" s="31" t="s">
        <v>35</v>
      </c>
      <c r="B166" s="31" t="s">
        <v>399</v>
      </c>
      <c r="C166" s="33" t="s">
        <v>440</v>
      </c>
      <c r="D166" s="31" t="s">
        <v>6</v>
      </c>
      <c r="E166" s="31" t="s">
        <v>341</v>
      </c>
      <c r="F166" s="33" t="s">
        <v>4036</v>
      </c>
      <c r="G166" s="32"/>
      <c r="H166" s="32"/>
    </row>
    <row r="167" hidden="1">
      <c r="A167" s="31" t="s">
        <v>3</v>
      </c>
      <c r="B167" s="31" t="s">
        <v>400</v>
      </c>
      <c r="C167" s="33" t="s">
        <v>442</v>
      </c>
      <c r="D167" s="31" t="s">
        <v>6</v>
      </c>
      <c r="E167" s="31" t="s">
        <v>341</v>
      </c>
      <c r="F167" s="33" t="s">
        <v>4037</v>
      </c>
      <c r="G167" s="32"/>
      <c r="H167" s="32"/>
    </row>
    <row r="168" hidden="1">
      <c r="A168" s="31" t="s">
        <v>4</v>
      </c>
      <c r="B168" s="31" t="s">
        <v>378</v>
      </c>
      <c r="C168" s="33" t="s">
        <v>442</v>
      </c>
      <c r="D168" s="31" t="s">
        <v>6</v>
      </c>
      <c r="E168" s="31" t="s">
        <v>341</v>
      </c>
      <c r="F168" s="33" t="s">
        <v>4038</v>
      </c>
      <c r="G168" s="32"/>
      <c r="H168" s="32"/>
    </row>
    <row r="169" hidden="1">
      <c r="A169" s="31" t="s">
        <v>5</v>
      </c>
      <c r="B169" s="31" t="s">
        <v>384</v>
      </c>
      <c r="C169" s="33" t="s">
        <v>442</v>
      </c>
      <c r="D169" s="31" t="s">
        <v>6</v>
      </c>
      <c r="E169" s="31" t="s">
        <v>341</v>
      </c>
      <c r="F169" s="33" t="s">
        <v>4039</v>
      </c>
      <c r="G169" s="32"/>
      <c r="H169" s="32"/>
    </row>
    <row r="170" hidden="1">
      <c r="A170" s="31" t="s">
        <v>6</v>
      </c>
      <c r="B170" s="31" t="s">
        <v>394</v>
      </c>
      <c r="C170" s="33" t="s">
        <v>442</v>
      </c>
      <c r="D170" s="31" t="s">
        <v>6</v>
      </c>
      <c r="E170" s="31" t="s">
        <v>341</v>
      </c>
      <c r="F170" s="33" t="s">
        <v>4040</v>
      </c>
      <c r="G170" s="32"/>
      <c r="H170" s="32"/>
    </row>
    <row r="171" hidden="1">
      <c r="A171" s="31" t="s">
        <v>7</v>
      </c>
      <c r="B171" s="31" t="s">
        <v>385</v>
      </c>
      <c r="C171" s="33" t="s">
        <v>442</v>
      </c>
      <c r="D171" s="31" t="s">
        <v>6</v>
      </c>
      <c r="E171" s="31" t="s">
        <v>341</v>
      </c>
      <c r="F171" s="33" t="s">
        <v>4041</v>
      </c>
      <c r="G171" s="32"/>
      <c r="H171" s="32"/>
    </row>
    <row r="172" hidden="1">
      <c r="A172" s="31" t="s">
        <v>8</v>
      </c>
      <c r="B172" s="31" t="s">
        <v>405</v>
      </c>
      <c r="C172" s="33" t="s">
        <v>442</v>
      </c>
      <c r="D172" s="31" t="s">
        <v>6</v>
      </c>
      <c r="E172" s="31" t="s">
        <v>341</v>
      </c>
      <c r="F172" s="33" t="s">
        <v>4042</v>
      </c>
      <c r="G172" s="32"/>
      <c r="H172" s="32"/>
    </row>
    <row r="173" hidden="1">
      <c r="A173" s="31" t="s">
        <v>9</v>
      </c>
      <c r="B173" s="31" t="s">
        <v>397</v>
      </c>
      <c r="C173" s="33" t="s">
        <v>442</v>
      </c>
      <c r="D173" s="31" t="s">
        <v>6</v>
      </c>
      <c r="E173" s="31" t="s">
        <v>341</v>
      </c>
      <c r="F173" s="33" t="s">
        <v>4043</v>
      </c>
      <c r="G173" s="32"/>
      <c r="H173" s="32"/>
    </row>
    <row r="174" hidden="1">
      <c r="A174" s="31" t="s">
        <v>10</v>
      </c>
      <c r="B174" s="31" t="s">
        <v>388</v>
      </c>
      <c r="C174" s="33" t="s">
        <v>442</v>
      </c>
      <c r="D174" s="31" t="s">
        <v>6</v>
      </c>
      <c r="E174" s="31" t="s">
        <v>341</v>
      </c>
      <c r="F174" s="33" t="s">
        <v>4044</v>
      </c>
      <c r="G174" s="32"/>
      <c r="H174" s="32"/>
    </row>
    <row r="175" hidden="1">
      <c r="A175" s="31" t="s">
        <v>11</v>
      </c>
      <c r="B175" s="31" t="s">
        <v>402</v>
      </c>
      <c r="C175" s="33" t="s">
        <v>442</v>
      </c>
      <c r="D175" s="31" t="s">
        <v>6</v>
      </c>
      <c r="E175" s="31" t="s">
        <v>341</v>
      </c>
      <c r="F175" s="33" t="s">
        <v>4045</v>
      </c>
      <c r="G175" s="32"/>
      <c r="H175" s="32"/>
    </row>
    <row r="176">
      <c r="A176" s="31" t="s">
        <v>12</v>
      </c>
      <c r="B176" s="31" t="s">
        <v>401</v>
      </c>
      <c r="C176" s="33" t="s">
        <v>442</v>
      </c>
      <c r="D176" s="31" t="s">
        <v>6</v>
      </c>
      <c r="E176" s="31" t="s">
        <v>341</v>
      </c>
      <c r="F176" s="33" t="s">
        <v>4046</v>
      </c>
      <c r="G176" s="32"/>
      <c r="H176" s="32"/>
    </row>
    <row r="177" hidden="1">
      <c r="A177" s="31" t="s">
        <v>13</v>
      </c>
      <c r="B177" s="31" t="s">
        <v>403</v>
      </c>
      <c r="C177" s="33" t="s">
        <v>442</v>
      </c>
      <c r="D177" s="31" t="s">
        <v>6</v>
      </c>
      <c r="E177" s="31" t="s">
        <v>341</v>
      </c>
      <c r="F177" s="33" t="s">
        <v>4047</v>
      </c>
      <c r="G177" s="32"/>
      <c r="H177" s="32"/>
    </row>
    <row r="178" hidden="1">
      <c r="A178" s="31" t="s">
        <v>14</v>
      </c>
      <c r="B178" s="31" t="s">
        <v>395</v>
      </c>
      <c r="C178" s="33" t="s">
        <v>442</v>
      </c>
      <c r="D178" s="31" t="s">
        <v>6</v>
      </c>
      <c r="E178" s="31" t="s">
        <v>341</v>
      </c>
      <c r="F178" s="33" t="s">
        <v>4048</v>
      </c>
      <c r="G178" s="32"/>
      <c r="H178" s="32"/>
    </row>
    <row r="179" hidden="1">
      <c r="A179" s="31" t="s">
        <v>15</v>
      </c>
      <c r="B179" s="31" t="s">
        <v>377</v>
      </c>
      <c r="C179" s="33" t="s">
        <v>442</v>
      </c>
      <c r="D179" s="31" t="s">
        <v>6</v>
      </c>
      <c r="E179" s="31" t="s">
        <v>341</v>
      </c>
      <c r="F179" s="33" t="s">
        <v>4049</v>
      </c>
      <c r="G179" s="32"/>
      <c r="H179" s="32"/>
    </row>
    <row r="180" hidden="1">
      <c r="A180" s="31" t="s">
        <v>16</v>
      </c>
      <c r="B180" s="31" t="s">
        <v>382</v>
      </c>
      <c r="C180" s="33" t="s">
        <v>442</v>
      </c>
      <c r="D180" s="31" t="s">
        <v>6</v>
      </c>
      <c r="E180" s="31" t="s">
        <v>341</v>
      </c>
      <c r="F180" s="33" t="s">
        <v>4050</v>
      </c>
      <c r="G180" s="32"/>
      <c r="H180" s="32"/>
    </row>
    <row r="181" hidden="1">
      <c r="A181" s="31" t="s">
        <v>17</v>
      </c>
      <c r="B181" s="31" t="s">
        <v>404</v>
      </c>
      <c r="C181" s="33" t="s">
        <v>442</v>
      </c>
      <c r="D181" s="31" t="s">
        <v>6</v>
      </c>
      <c r="E181" s="31" t="s">
        <v>341</v>
      </c>
      <c r="F181" s="33" t="s">
        <v>4051</v>
      </c>
      <c r="G181" s="32"/>
      <c r="H181" s="32"/>
    </row>
    <row r="182" hidden="1">
      <c r="A182" s="31" t="s">
        <v>18</v>
      </c>
      <c r="B182" s="31" t="s">
        <v>383</v>
      </c>
      <c r="C182" s="33" t="s">
        <v>442</v>
      </c>
      <c r="D182" s="31" t="s">
        <v>6</v>
      </c>
      <c r="E182" s="31" t="s">
        <v>341</v>
      </c>
      <c r="F182" s="33" t="s">
        <v>4052</v>
      </c>
      <c r="G182" s="32"/>
      <c r="H182" s="32"/>
    </row>
    <row r="183" hidden="1">
      <c r="A183" s="31" t="s">
        <v>19</v>
      </c>
      <c r="B183" s="31" t="s">
        <v>380</v>
      </c>
      <c r="C183" s="33" t="s">
        <v>442</v>
      </c>
      <c r="D183" s="31" t="s">
        <v>6</v>
      </c>
      <c r="E183" s="31" t="s">
        <v>341</v>
      </c>
      <c r="F183" s="33" t="s">
        <v>4053</v>
      </c>
      <c r="G183" s="32"/>
      <c r="H183" s="32"/>
    </row>
    <row r="184" hidden="1">
      <c r="A184" s="31" t="s">
        <v>20</v>
      </c>
      <c r="B184" s="31" t="s">
        <v>387</v>
      </c>
      <c r="C184" s="33" t="s">
        <v>442</v>
      </c>
      <c r="D184" s="31" t="s">
        <v>6</v>
      </c>
      <c r="E184" s="31" t="s">
        <v>341</v>
      </c>
      <c r="F184" s="33" t="s">
        <v>4054</v>
      </c>
      <c r="G184" s="32"/>
      <c r="H184" s="32"/>
    </row>
    <row r="185" hidden="1">
      <c r="A185" s="31" t="s">
        <v>21</v>
      </c>
      <c r="B185" s="31" t="s">
        <v>393</v>
      </c>
      <c r="C185" s="33" t="s">
        <v>442</v>
      </c>
      <c r="D185" s="31" t="s">
        <v>6</v>
      </c>
      <c r="E185" s="31" t="s">
        <v>341</v>
      </c>
      <c r="F185" s="33" t="s">
        <v>4055</v>
      </c>
      <c r="G185" s="32"/>
      <c r="H185" s="32"/>
    </row>
    <row r="186" hidden="1">
      <c r="A186" s="31" t="s">
        <v>22</v>
      </c>
      <c r="B186" s="31" t="s">
        <v>408</v>
      </c>
      <c r="C186" s="33" t="s">
        <v>442</v>
      </c>
      <c r="D186" s="31" t="s">
        <v>6</v>
      </c>
      <c r="E186" s="31" t="s">
        <v>341</v>
      </c>
      <c r="F186" s="33" t="s">
        <v>4056</v>
      </c>
      <c r="G186" s="32"/>
      <c r="H186" s="32"/>
    </row>
    <row r="187" hidden="1">
      <c r="A187" s="31" t="s">
        <v>23</v>
      </c>
      <c r="B187" s="31" t="s">
        <v>379</v>
      </c>
      <c r="C187" s="33" t="s">
        <v>442</v>
      </c>
      <c r="D187" s="31" t="s">
        <v>6</v>
      </c>
      <c r="E187" s="31" t="s">
        <v>341</v>
      </c>
      <c r="F187" s="33" t="s">
        <v>4057</v>
      </c>
      <c r="G187" s="32"/>
      <c r="H187" s="32"/>
    </row>
    <row r="188" hidden="1">
      <c r="A188" s="31" t="s">
        <v>24</v>
      </c>
      <c r="B188" s="31" t="s">
        <v>386</v>
      </c>
      <c r="C188" s="33" t="s">
        <v>442</v>
      </c>
      <c r="D188" s="31" t="s">
        <v>6</v>
      </c>
      <c r="E188" s="31" t="s">
        <v>341</v>
      </c>
      <c r="F188" s="33" t="s">
        <v>4058</v>
      </c>
      <c r="G188" s="32"/>
      <c r="H188" s="32"/>
    </row>
    <row r="189" hidden="1">
      <c r="A189" s="31" t="s">
        <v>25</v>
      </c>
      <c r="B189" s="31" t="s">
        <v>406</v>
      </c>
      <c r="C189" s="33" t="s">
        <v>442</v>
      </c>
      <c r="D189" s="31" t="s">
        <v>6</v>
      </c>
      <c r="E189" s="31" t="s">
        <v>341</v>
      </c>
      <c r="F189" s="33" t="s">
        <v>4059</v>
      </c>
      <c r="G189" s="32"/>
      <c r="H189" s="32"/>
    </row>
    <row r="190" hidden="1">
      <c r="A190" s="31" t="s">
        <v>26</v>
      </c>
      <c r="B190" s="31" t="s">
        <v>392</v>
      </c>
      <c r="C190" s="33" t="s">
        <v>442</v>
      </c>
      <c r="D190" s="31" t="s">
        <v>6</v>
      </c>
      <c r="E190" s="31" t="s">
        <v>341</v>
      </c>
      <c r="F190" s="33" t="s">
        <v>4060</v>
      </c>
      <c r="G190" s="32"/>
      <c r="H190" s="32"/>
    </row>
    <row r="191" hidden="1">
      <c r="A191" s="31" t="s">
        <v>27</v>
      </c>
      <c r="B191" s="31" t="s">
        <v>389</v>
      </c>
      <c r="C191" s="33" t="s">
        <v>442</v>
      </c>
      <c r="D191" s="31" t="s">
        <v>6</v>
      </c>
      <c r="E191" s="31" t="s">
        <v>341</v>
      </c>
      <c r="F191" s="33" t="s">
        <v>4061</v>
      </c>
      <c r="G191" s="32"/>
      <c r="H191" s="32"/>
    </row>
    <row r="192" hidden="1">
      <c r="A192" s="31" t="s">
        <v>28</v>
      </c>
      <c r="B192" s="31" t="s">
        <v>391</v>
      </c>
      <c r="C192" s="33" t="s">
        <v>442</v>
      </c>
      <c r="D192" s="31" t="s">
        <v>6</v>
      </c>
      <c r="E192" s="31" t="s">
        <v>341</v>
      </c>
      <c r="F192" s="33" t="s">
        <v>4062</v>
      </c>
      <c r="G192" s="32"/>
      <c r="H192" s="32"/>
    </row>
    <row r="193" hidden="1">
      <c r="A193" s="31" t="s">
        <v>29</v>
      </c>
      <c r="B193" s="31" t="s">
        <v>396</v>
      </c>
      <c r="C193" s="33" t="s">
        <v>442</v>
      </c>
      <c r="D193" s="31" t="s">
        <v>6</v>
      </c>
      <c r="E193" s="31" t="s">
        <v>341</v>
      </c>
      <c r="F193" s="33" t="s">
        <v>4063</v>
      </c>
      <c r="G193" s="32"/>
      <c r="H193" s="32"/>
    </row>
    <row r="194" hidden="1">
      <c r="A194" s="31" t="s">
        <v>30</v>
      </c>
      <c r="B194" s="31" t="s">
        <v>376</v>
      </c>
      <c r="C194" s="33" t="s">
        <v>442</v>
      </c>
      <c r="D194" s="31" t="s">
        <v>6</v>
      </c>
      <c r="E194" s="31" t="s">
        <v>341</v>
      </c>
      <c r="F194" s="33" t="s">
        <v>4064</v>
      </c>
      <c r="G194" s="32"/>
      <c r="H194" s="32"/>
    </row>
    <row r="195" hidden="1">
      <c r="A195" s="31" t="s">
        <v>31</v>
      </c>
      <c r="B195" s="31" t="s">
        <v>407</v>
      </c>
      <c r="C195" s="33" t="s">
        <v>442</v>
      </c>
      <c r="D195" s="31" t="s">
        <v>6</v>
      </c>
      <c r="E195" s="31" t="s">
        <v>341</v>
      </c>
      <c r="F195" s="33" t="s">
        <v>4065</v>
      </c>
      <c r="G195" s="32"/>
      <c r="H195" s="32"/>
    </row>
    <row r="196" hidden="1">
      <c r="A196" s="31" t="s">
        <v>32</v>
      </c>
      <c r="B196" s="31" t="s">
        <v>381</v>
      </c>
      <c r="C196" s="33" t="s">
        <v>442</v>
      </c>
      <c r="D196" s="31" t="s">
        <v>6</v>
      </c>
      <c r="E196" s="31" t="s">
        <v>341</v>
      </c>
      <c r="F196" s="33" t="s">
        <v>4066</v>
      </c>
      <c r="G196" s="32"/>
      <c r="H196" s="32"/>
    </row>
    <row r="197" hidden="1">
      <c r="A197" s="31" t="s">
        <v>33</v>
      </c>
      <c r="B197" s="31" t="s">
        <v>390</v>
      </c>
      <c r="C197" s="33" t="s">
        <v>442</v>
      </c>
      <c r="D197" s="31" t="s">
        <v>6</v>
      </c>
      <c r="E197" s="31" t="s">
        <v>341</v>
      </c>
      <c r="F197" s="33" t="s">
        <v>4067</v>
      </c>
      <c r="G197" s="32"/>
      <c r="H197" s="32"/>
    </row>
    <row r="198" hidden="1">
      <c r="A198" s="31" t="s">
        <v>34</v>
      </c>
      <c r="B198" s="31" t="s">
        <v>398</v>
      </c>
      <c r="C198" s="33" t="s">
        <v>442</v>
      </c>
      <c r="D198" s="31" t="s">
        <v>6</v>
      </c>
      <c r="E198" s="31" t="s">
        <v>341</v>
      </c>
      <c r="F198" s="33" t="s">
        <v>4068</v>
      </c>
      <c r="G198" s="32"/>
      <c r="H198" s="32"/>
    </row>
    <row r="199" hidden="1">
      <c r="A199" s="31" t="s">
        <v>35</v>
      </c>
      <c r="B199" s="31" t="s">
        <v>399</v>
      </c>
      <c r="C199" s="33" t="s">
        <v>442</v>
      </c>
      <c r="D199" s="31" t="s">
        <v>6</v>
      </c>
      <c r="E199" s="31" t="s">
        <v>341</v>
      </c>
      <c r="F199" s="33" t="s">
        <v>4069</v>
      </c>
      <c r="G199" s="32"/>
      <c r="H199" s="32"/>
    </row>
    <row r="200" hidden="1">
      <c r="A200" s="31" t="s">
        <v>3</v>
      </c>
      <c r="B200" s="31" t="s">
        <v>400</v>
      </c>
      <c r="C200" s="33" t="s">
        <v>444</v>
      </c>
      <c r="D200" s="31" t="s">
        <v>6</v>
      </c>
      <c r="E200" s="31" t="s">
        <v>341</v>
      </c>
      <c r="F200" s="33" t="s">
        <v>4070</v>
      </c>
      <c r="G200" s="32"/>
      <c r="H200" s="32"/>
    </row>
    <row r="201" hidden="1">
      <c r="A201" s="31" t="s">
        <v>4</v>
      </c>
      <c r="B201" s="31" t="s">
        <v>378</v>
      </c>
      <c r="C201" s="33" t="s">
        <v>444</v>
      </c>
      <c r="D201" s="31" t="s">
        <v>6</v>
      </c>
      <c r="E201" s="31" t="s">
        <v>341</v>
      </c>
      <c r="F201" s="33" t="s">
        <v>4071</v>
      </c>
      <c r="G201" s="32"/>
      <c r="H201" s="32"/>
    </row>
    <row r="202" hidden="1">
      <c r="A202" s="31" t="s">
        <v>5</v>
      </c>
      <c r="B202" s="31" t="s">
        <v>384</v>
      </c>
      <c r="C202" s="33" t="s">
        <v>444</v>
      </c>
      <c r="D202" s="31" t="s">
        <v>6</v>
      </c>
      <c r="E202" s="31" t="s">
        <v>341</v>
      </c>
      <c r="F202" s="33" t="s">
        <v>4072</v>
      </c>
      <c r="G202" s="32"/>
      <c r="H202" s="32"/>
    </row>
    <row r="203" hidden="1">
      <c r="A203" s="31" t="s">
        <v>6</v>
      </c>
      <c r="B203" s="31" t="s">
        <v>394</v>
      </c>
      <c r="C203" s="33" t="s">
        <v>444</v>
      </c>
      <c r="D203" s="31" t="s">
        <v>6</v>
      </c>
      <c r="E203" s="31" t="s">
        <v>341</v>
      </c>
      <c r="F203" s="33" t="s">
        <v>4073</v>
      </c>
      <c r="G203" s="32"/>
      <c r="H203" s="32"/>
    </row>
    <row r="204" hidden="1">
      <c r="A204" s="31" t="s">
        <v>7</v>
      </c>
      <c r="B204" s="31" t="s">
        <v>385</v>
      </c>
      <c r="C204" s="33" t="s">
        <v>444</v>
      </c>
      <c r="D204" s="31" t="s">
        <v>6</v>
      </c>
      <c r="E204" s="31" t="s">
        <v>341</v>
      </c>
      <c r="F204" s="33" t="s">
        <v>4074</v>
      </c>
      <c r="G204" s="32"/>
      <c r="H204" s="32"/>
    </row>
    <row r="205" hidden="1">
      <c r="A205" s="31" t="s">
        <v>8</v>
      </c>
      <c r="B205" s="31" t="s">
        <v>405</v>
      </c>
      <c r="C205" s="33" t="s">
        <v>444</v>
      </c>
      <c r="D205" s="31" t="s">
        <v>6</v>
      </c>
      <c r="E205" s="31" t="s">
        <v>341</v>
      </c>
      <c r="F205" s="33" t="s">
        <v>4075</v>
      </c>
      <c r="G205" s="32"/>
      <c r="H205" s="32"/>
    </row>
    <row r="206" hidden="1">
      <c r="A206" s="31" t="s">
        <v>9</v>
      </c>
      <c r="B206" s="31" t="s">
        <v>397</v>
      </c>
      <c r="C206" s="33" t="s">
        <v>444</v>
      </c>
      <c r="D206" s="31" t="s">
        <v>6</v>
      </c>
      <c r="E206" s="31" t="s">
        <v>341</v>
      </c>
      <c r="F206" s="33" t="s">
        <v>4076</v>
      </c>
      <c r="G206" s="32"/>
      <c r="H206" s="32"/>
    </row>
    <row r="207" hidden="1">
      <c r="A207" s="31" t="s">
        <v>10</v>
      </c>
      <c r="B207" s="31" t="s">
        <v>388</v>
      </c>
      <c r="C207" s="33" t="s">
        <v>444</v>
      </c>
      <c r="D207" s="31" t="s">
        <v>6</v>
      </c>
      <c r="E207" s="31" t="s">
        <v>341</v>
      </c>
      <c r="F207" s="33" t="s">
        <v>4077</v>
      </c>
      <c r="G207" s="32"/>
      <c r="H207" s="32"/>
    </row>
    <row r="208" hidden="1">
      <c r="A208" s="31" t="s">
        <v>11</v>
      </c>
      <c r="B208" s="31" t="s">
        <v>402</v>
      </c>
      <c r="C208" s="33" t="s">
        <v>444</v>
      </c>
      <c r="D208" s="31" t="s">
        <v>6</v>
      </c>
      <c r="E208" s="31" t="s">
        <v>341</v>
      </c>
      <c r="F208" s="33" t="s">
        <v>4078</v>
      </c>
      <c r="G208" s="32"/>
      <c r="H208" s="32"/>
    </row>
    <row r="209">
      <c r="A209" s="31" t="s">
        <v>12</v>
      </c>
      <c r="B209" s="31" t="s">
        <v>401</v>
      </c>
      <c r="C209" s="33" t="s">
        <v>444</v>
      </c>
      <c r="D209" s="31" t="s">
        <v>6</v>
      </c>
      <c r="E209" s="31" t="s">
        <v>341</v>
      </c>
      <c r="F209" s="33" t="s">
        <v>4079</v>
      </c>
      <c r="G209" s="32"/>
      <c r="H209" s="32"/>
    </row>
    <row r="210" hidden="1">
      <c r="A210" s="31" t="s">
        <v>13</v>
      </c>
      <c r="B210" s="31" t="s">
        <v>403</v>
      </c>
      <c r="C210" s="33" t="s">
        <v>444</v>
      </c>
      <c r="D210" s="31" t="s">
        <v>6</v>
      </c>
      <c r="E210" s="31" t="s">
        <v>341</v>
      </c>
      <c r="F210" s="33" t="s">
        <v>4080</v>
      </c>
      <c r="G210" s="32"/>
      <c r="H210" s="32"/>
    </row>
    <row r="211" hidden="1">
      <c r="A211" s="31" t="s">
        <v>14</v>
      </c>
      <c r="B211" s="31" t="s">
        <v>395</v>
      </c>
      <c r="C211" s="33" t="s">
        <v>444</v>
      </c>
      <c r="D211" s="31" t="s">
        <v>6</v>
      </c>
      <c r="E211" s="31" t="s">
        <v>341</v>
      </c>
      <c r="F211" s="33" t="s">
        <v>4081</v>
      </c>
      <c r="G211" s="32"/>
      <c r="H211" s="32"/>
    </row>
    <row r="212" hidden="1">
      <c r="A212" s="31" t="s">
        <v>15</v>
      </c>
      <c r="B212" s="31" t="s">
        <v>377</v>
      </c>
      <c r="C212" s="33" t="s">
        <v>444</v>
      </c>
      <c r="D212" s="31" t="s">
        <v>6</v>
      </c>
      <c r="E212" s="31" t="s">
        <v>341</v>
      </c>
      <c r="F212" s="33" t="s">
        <v>4082</v>
      </c>
      <c r="G212" s="32"/>
      <c r="H212" s="32"/>
    </row>
    <row r="213" hidden="1">
      <c r="A213" s="31" t="s">
        <v>16</v>
      </c>
      <c r="B213" s="31" t="s">
        <v>382</v>
      </c>
      <c r="C213" s="33" t="s">
        <v>444</v>
      </c>
      <c r="D213" s="31" t="s">
        <v>6</v>
      </c>
      <c r="E213" s="31" t="s">
        <v>341</v>
      </c>
      <c r="F213" s="33" t="s">
        <v>4083</v>
      </c>
      <c r="G213" s="32"/>
      <c r="H213" s="32"/>
    </row>
    <row r="214" hidden="1">
      <c r="A214" s="31" t="s">
        <v>17</v>
      </c>
      <c r="B214" s="31" t="s">
        <v>404</v>
      </c>
      <c r="C214" s="33" t="s">
        <v>444</v>
      </c>
      <c r="D214" s="31" t="s">
        <v>6</v>
      </c>
      <c r="E214" s="31" t="s">
        <v>341</v>
      </c>
      <c r="F214" s="33" t="s">
        <v>4084</v>
      </c>
      <c r="G214" s="32"/>
      <c r="H214" s="32"/>
    </row>
    <row r="215" hidden="1">
      <c r="A215" s="31" t="s">
        <v>18</v>
      </c>
      <c r="B215" s="31" t="s">
        <v>383</v>
      </c>
      <c r="C215" s="33" t="s">
        <v>444</v>
      </c>
      <c r="D215" s="31" t="s">
        <v>6</v>
      </c>
      <c r="E215" s="31" t="s">
        <v>341</v>
      </c>
      <c r="F215" s="33" t="s">
        <v>4085</v>
      </c>
      <c r="G215" s="32"/>
      <c r="H215" s="32"/>
    </row>
    <row r="216" hidden="1">
      <c r="A216" s="31" t="s">
        <v>19</v>
      </c>
      <c r="B216" s="31" t="s">
        <v>380</v>
      </c>
      <c r="C216" s="33" t="s">
        <v>444</v>
      </c>
      <c r="D216" s="31" t="s">
        <v>6</v>
      </c>
      <c r="E216" s="31" t="s">
        <v>341</v>
      </c>
      <c r="F216" s="33" t="s">
        <v>4086</v>
      </c>
      <c r="G216" s="32"/>
      <c r="H216" s="32"/>
    </row>
    <row r="217" hidden="1">
      <c r="A217" s="31" t="s">
        <v>20</v>
      </c>
      <c r="B217" s="31" t="s">
        <v>387</v>
      </c>
      <c r="C217" s="33" t="s">
        <v>444</v>
      </c>
      <c r="D217" s="31" t="s">
        <v>6</v>
      </c>
      <c r="E217" s="31" t="s">
        <v>341</v>
      </c>
      <c r="F217" s="33" t="s">
        <v>4087</v>
      </c>
      <c r="G217" s="32"/>
      <c r="H217" s="32"/>
    </row>
    <row r="218" hidden="1">
      <c r="A218" s="31" t="s">
        <v>21</v>
      </c>
      <c r="B218" s="31" t="s">
        <v>393</v>
      </c>
      <c r="C218" s="33" t="s">
        <v>444</v>
      </c>
      <c r="D218" s="31" t="s">
        <v>6</v>
      </c>
      <c r="E218" s="31" t="s">
        <v>341</v>
      </c>
      <c r="F218" s="33" t="s">
        <v>4088</v>
      </c>
      <c r="G218" s="32"/>
      <c r="H218" s="32"/>
    </row>
    <row r="219" hidden="1">
      <c r="A219" s="31" t="s">
        <v>22</v>
      </c>
      <c r="B219" s="31" t="s">
        <v>408</v>
      </c>
      <c r="C219" s="33" t="s">
        <v>444</v>
      </c>
      <c r="D219" s="31" t="s">
        <v>6</v>
      </c>
      <c r="E219" s="31" t="s">
        <v>341</v>
      </c>
      <c r="F219" s="33" t="s">
        <v>4089</v>
      </c>
      <c r="G219" s="32"/>
      <c r="H219" s="32"/>
    </row>
    <row r="220" hidden="1">
      <c r="A220" s="31" t="s">
        <v>23</v>
      </c>
      <c r="B220" s="31" t="s">
        <v>379</v>
      </c>
      <c r="C220" s="33" t="s">
        <v>444</v>
      </c>
      <c r="D220" s="31" t="s">
        <v>6</v>
      </c>
      <c r="E220" s="31" t="s">
        <v>341</v>
      </c>
      <c r="F220" s="33" t="s">
        <v>4090</v>
      </c>
      <c r="G220" s="32"/>
      <c r="H220" s="32"/>
    </row>
    <row r="221" hidden="1">
      <c r="A221" s="31" t="s">
        <v>24</v>
      </c>
      <c r="B221" s="31" t="s">
        <v>386</v>
      </c>
      <c r="C221" s="33" t="s">
        <v>444</v>
      </c>
      <c r="D221" s="31" t="s">
        <v>6</v>
      </c>
      <c r="E221" s="31" t="s">
        <v>341</v>
      </c>
      <c r="F221" s="33" t="s">
        <v>4091</v>
      </c>
      <c r="G221" s="32"/>
      <c r="H221" s="32"/>
    </row>
    <row r="222" hidden="1">
      <c r="A222" s="31" t="s">
        <v>25</v>
      </c>
      <c r="B222" s="31" t="s">
        <v>406</v>
      </c>
      <c r="C222" s="33" t="s">
        <v>444</v>
      </c>
      <c r="D222" s="31" t="s">
        <v>6</v>
      </c>
      <c r="E222" s="31" t="s">
        <v>341</v>
      </c>
      <c r="F222" s="33" t="s">
        <v>4092</v>
      </c>
      <c r="G222" s="32"/>
      <c r="H222" s="32"/>
    </row>
    <row r="223" hidden="1">
      <c r="A223" s="31" t="s">
        <v>26</v>
      </c>
      <c r="B223" s="31" t="s">
        <v>392</v>
      </c>
      <c r="C223" s="33" t="s">
        <v>444</v>
      </c>
      <c r="D223" s="31" t="s">
        <v>6</v>
      </c>
      <c r="E223" s="31" t="s">
        <v>341</v>
      </c>
      <c r="F223" s="33" t="s">
        <v>4093</v>
      </c>
      <c r="G223" s="32"/>
      <c r="H223" s="32"/>
    </row>
    <row r="224" hidden="1">
      <c r="A224" s="31" t="s">
        <v>27</v>
      </c>
      <c r="B224" s="31" t="s">
        <v>389</v>
      </c>
      <c r="C224" s="33" t="s">
        <v>444</v>
      </c>
      <c r="D224" s="31" t="s">
        <v>6</v>
      </c>
      <c r="E224" s="31" t="s">
        <v>341</v>
      </c>
      <c r="F224" s="33" t="s">
        <v>4094</v>
      </c>
      <c r="G224" s="32"/>
      <c r="H224" s="32"/>
    </row>
    <row r="225" hidden="1">
      <c r="A225" s="31" t="s">
        <v>28</v>
      </c>
      <c r="B225" s="31" t="s">
        <v>391</v>
      </c>
      <c r="C225" s="33" t="s">
        <v>444</v>
      </c>
      <c r="D225" s="31" t="s">
        <v>6</v>
      </c>
      <c r="E225" s="31" t="s">
        <v>341</v>
      </c>
      <c r="F225" s="33" t="s">
        <v>4095</v>
      </c>
      <c r="G225" s="32"/>
      <c r="H225" s="32"/>
    </row>
    <row r="226" hidden="1">
      <c r="A226" s="31" t="s">
        <v>29</v>
      </c>
      <c r="B226" s="31" t="s">
        <v>396</v>
      </c>
      <c r="C226" s="33" t="s">
        <v>444</v>
      </c>
      <c r="D226" s="31" t="s">
        <v>6</v>
      </c>
      <c r="E226" s="31" t="s">
        <v>341</v>
      </c>
      <c r="F226" s="33" t="s">
        <v>4096</v>
      </c>
      <c r="G226" s="32"/>
      <c r="H226" s="32"/>
    </row>
    <row r="227" hidden="1">
      <c r="A227" s="31" t="s">
        <v>30</v>
      </c>
      <c r="B227" s="31" t="s">
        <v>376</v>
      </c>
      <c r="C227" s="33" t="s">
        <v>444</v>
      </c>
      <c r="D227" s="31" t="s">
        <v>6</v>
      </c>
      <c r="E227" s="31" t="s">
        <v>341</v>
      </c>
      <c r="F227" s="33" t="s">
        <v>4097</v>
      </c>
      <c r="G227" s="32"/>
      <c r="H227" s="32"/>
    </row>
    <row r="228" hidden="1">
      <c r="A228" s="31" t="s">
        <v>31</v>
      </c>
      <c r="B228" s="31" t="s">
        <v>407</v>
      </c>
      <c r="C228" s="33" t="s">
        <v>444</v>
      </c>
      <c r="D228" s="31" t="s">
        <v>6</v>
      </c>
      <c r="E228" s="31" t="s">
        <v>341</v>
      </c>
      <c r="F228" s="33" t="s">
        <v>4098</v>
      </c>
      <c r="G228" s="32"/>
      <c r="H228" s="32"/>
    </row>
    <row r="229" hidden="1">
      <c r="A229" s="31" t="s">
        <v>32</v>
      </c>
      <c r="B229" s="31" t="s">
        <v>381</v>
      </c>
      <c r="C229" s="33" t="s">
        <v>444</v>
      </c>
      <c r="D229" s="31" t="s">
        <v>6</v>
      </c>
      <c r="E229" s="31" t="s">
        <v>341</v>
      </c>
      <c r="F229" s="33" t="s">
        <v>4099</v>
      </c>
      <c r="G229" s="32"/>
      <c r="H229" s="32"/>
    </row>
    <row r="230" hidden="1">
      <c r="A230" s="31" t="s">
        <v>33</v>
      </c>
      <c r="B230" s="31" t="s">
        <v>390</v>
      </c>
      <c r="C230" s="33" t="s">
        <v>444</v>
      </c>
      <c r="D230" s="31" t="s">
        <v>6</v>
      </c>
      <c r="E230" s="31" t="s">
        <v>341</v>
      </c>
      <c r="F230" s="33" t="s">
        <v>4100</v>
      </c>
      <c r="G230" s="32"/>
      <c r="H230" s="32"/>
    </row>
    <row r="231" hidden="1">
      <c r="A231" s="31" t="s">
        <v>34</v>
      </c>
      <c r="B231" s="31" t="s">
        <v>398</v>
      </c>
      <c r="C231" s="33" t="s">
        <v>444</v>
      </c>
      <c r="D231" s="31" t="s">
        <v>6</v>
      </c>
      <c r="E231" s="31" t="s">
        <v>341</v>
      </c>
      <c r="F231" s="33" t="s">
        <v>4101</v>
      </c>
      <c r="G231" s="32"/>
      <c r="H231" s="32"/>
    </row>
    <row r="232" hidden="1">
      <c r="A232" s="31" t="s">
        <v>35</v>
      </c>
      <c r="B232" s="31" t="s">
        <v>399</v>
      </c>
      <c r="C232" s="33" t="s">
        <v>444</v>
      </c>
      <c r="D232" s="31" t="s">
        <v>6</v>
      </c>
      <c r="E232" s="31" t="s">
        <v>341</v>
      </c>
      <c r="F232" s="33" t="s">
        <v>4102</v>
      </c>
      <c r="G232" s="32"/>
      <c r="H232" s="32"/>
    </row>
    <row r="233" hidden="1">
      <c r="A233" s="31" t="s">
        <v>3</v>
      </c>
      <c r="B233" s="31" t="s">
        <v>400</v>
      </c>
      <c r="C233" s="33" t="s">
        <v>446</v>
      </c>
      <c r="D233" s="31" t="s">
        <v>6</v>
      </c>
      <c r="E233" s="31" t="s">
        <v>341</v>
      </c>
      <c r="F233" s="33" t="s">
        <v>4103</v>
      </c>
      <c r="G233" s="32"/>
      <c r="H233" s="32"/>
    </row>
    <row r="234" hidden="1">
      <c r="A234" s="31" t="s">
        <v>4</v>
      </c>
      <c r="B234" s="31" t="s">
        <v>378</v>
      </c>
      <c r="C234" s="33" t="s">
        <v>446</v>
      </c>
      <c r="D234" s="31" t="s">
        <v>6</v>
      </c>
      <c r="E234" s="31" t="s">
        <v>341</v>
      </c>
      <c r="F234" s="33" t="s">
        <v>4104</v>
      </c>
      <c r="G234" s="32"/>
      <c r="H234" s="32"/>
    </row>
    <row r="235" hidden="1">
      <c r="A235" s="31" t="s">
        <v>5</v>
      </c>
      <c r="B235" s="31" t="s">
        <v>384</v>
      </c>
      <c r="C235" s="33" t="s">
        <v>446</v>
      </c>
      <c r="D235" s="31" t="s">
        <v>6</v>
      </c>
      <c r="E235" s="31" t="s">
        <v>341</v>
      </c>
      <c r="F235" s="33" t="s">
        <v>4105</v>
      </c>
      <c r="G235" s="32"/>
      <c r="H235" s="32"/>
    </row>
    <row r="236" hidden="1">
      <c r="A236" s="31" t="s">
        <v>6</v>
      </c>
      <c r="B236" s="31" t="s">
        <v>394</v>
      </c>
      <c r="C236" s="33" t="s">
        <v>446</v>
      </c>
      <c r="D236" s="31" t="s">
        <v>6</v>
      </c>
      <c r="E236" s="31" t="s">
        <v>341</v>
      </c>
      <c r="F236" s="33" t="s">
        <v>4106</v>
      </c>
      <c r="G236" s="32"/>
      <c r="H236" s="32"/>
    </row>
    <row r="237" hidden="1">
      <c r="A237" s="31" t="s">
        <v>7</v>
      </c>
      <c r="B237" s="31" t="s">
        <v>385</v>
      </c>
      <c r="C237" s="33" t="s">
        <v>446</v>
      </c>
      <c r="D237" s="31" t="s">
        <v>6</v>
      </c>
      <c r="E237" s="31" t="s">
        <v>341</v>
      </c>
      <c r="F237" s="33" t="s">
        <v>4107</v>
      </c>
      <c r="G237" s="32"/>
      <c r="H237" s="32"/>
    </row>
    <row r="238" hidden="1">
      <c r="A238" s="31" t="s">
        <v>8</v>
      </c>
      <c r="B238" s="31" t="s">
        <v>405</v>
      </c>
      <c r="C238" s="33" t="s">
        <v>446</v>
      </c>
      <c r="D238" s="31" t="s">
        <v>6</v>
      </c>
      <c r="E238" s="31" t="s">
        <v>341</v>
      </c>
      <c r="F238" s="33" t="s">
        <v>4108</v>
      </c>
      <c r="G238" s="32"/>
      <c r="H238" s="32"/>
    </row>
    <row r="239" hidden="1">
      <c r="A239" s="31" t="s">
        <v>9</v>
      </c>
      <c r="B239" s="31" t="s">
        <v>397</v>
      </c>
      <c r="C239" s="33" t="s">
        <v>446</v>
      </c>
      <c r="D239" s="31" t="s">
        <v>6</v>
      </c>
      <c r="E239" s="31" t="s">
        <v>341</v>
      </c>
      <c r="F239" s="33" t="s">
        <v>4109</v>
      </c>
      <c r="G239" s="32"/>
      <c r="H239" s="32"/>
    </row>
    <row r="240" hidden="1">
      <c r="A240" s="31" t="s">
        <v>10</v>
      </c>
      <c r="B240" s="31" t="s">
        <v>388</v>
      </c>
      <c r="C240" s="33" t="s">
        <v>446</v>
      </c>
      <c r="D240" s="31" t="s">
        <v>6</v>
      </c>
      <c r="E240" s="31" t="s">
        <v>341</v>
      </c>
      <c r="F240" s="33" t="s">
        <v>4110</v>
      </c>
      <c r="G240" s="32"/>
      <c r="H240" s="32"/>
    </row>
    <row r="241" hidden="1">
      <c r="A241" s="31" t="s">
        <v>11</v>
      </c>
      <c r="B241" s="31" t="s">
        <v>402</v>
      </c>
      <c r="C241" s="33" t="s">
        <v>446</v>
      </c>
      <c r="D241" s="31" t="s">
        <v>6</v>
      </c>
      <c r="E241" s="31" t="s">
        <v>341</v>
      </c>
      <c r="F241" s="33" t="s">
        <v>4111</v>
      </c>
      <c r="G241" s="32"/>
      <c r="H241" s="32"/>
    </row>
    <row r="242">
      <c r="A242" s="31" t="s">
        <v>12</v>
      </c>
      <c r="B242" s="31" t="s">
        <v>401</v>
      </c>
      <c r="C242" s="33" t="s">
        <v>446</v>
      </c>
      <c r="D242" s="31" t="s">
        <v>6</v>
      </c>
      <c r="E242" s="31" t="s">
        <v>341</v>
      </c>
      <c r="F242" s="33" t="s">
        <v>4112</v>
      </c>
      <c r="G242" s="32"/>
      <c r="H242" s="32"/>
    </row>
    <row r="243" hidden="1">
      <c r="A243" s="31" t="s">
        <v>13</v>
      </c>
      <c r="B243" s="31" t="s">
        <v>403</v>
      </c>
      <c r="C243" s="33" t="s">
        <v>446</v>
      </c>
      <c r="D243" s="31" t="s">
        <v>6</v>
      </c>
      <c r="E243" s="31" t="s">
        <v>341</v>
      </c>
      <c r="F243" s="33" t="s">
        <v>4113</v>
      </c>
      <c r="G243" s="32"/>
      <c r="H243" s="32"/>
    </row>
    <row r="244" hidden="1">
      <c r="A244" s="31" t="s">
        <v>14</v>
      </c>
      <c r="B244" s="31" t="s">
        <v>395</v>
      </c>
      <c r="C244" s="33" t="s">
        <v>446</v>
      </c>
      <c r="D244" s="31" t="s">
        <v>6</v>
      </c>
      <c r="E244" s="31" t="s">
        <v>341</v>
      </c>
      <c r="F244" s="33" t="s">
        <v>4114</v>
      </c>
      <c r="G244" s="32"/>
      <c r="H244" s="32"/>
    </row>
    <row r="245" hidden="1">
      <c r="A245" s="31" t="s">
        <v>15</v>
      </c>
      <c r="B245" s="31" t="s">
        <v>377</v>
      </c>
      <c r="C245" s="33" t="s">
        <v>446</v>
      </c>
      <c r="D245" s="31" t="s">
        <v>6</v>
      </c>
      <c r="E245" s="31" t="s">
        <v>341</v>
      </c>
      <c r="F245" s="33" t="s">
        <v>4115</v>
      </c>
      <c r="G245" s="32"/>
      <c r="H245" s="32"/>
    </row>
    <row r="246" hidden="1">
      <c r="A246" s="31" t="s">
        <v>16</v>
      </c>
      <c r="B246" s="31" t="s">
        <v>382</v>
      </c>
      <c r="C246" s="33" t="s">
        <v>446</v>
      </c>
      <c r="D246" s="31" t="s">
        <v>6</v>
      </c>
      <c r="E246" s="31" t="s">
        <v>341</v>
      </c>
      <c r="F246" s="33" t="s">
        <v>4116</v>
      </c>
      <c r="G246" s="32"/>
      <c r="H246" s="32"/>
    </row>
    <row r="247" hidden="1">
      <c r="A247" s="31" t="s">
        <v>17</v>
      </c>
      <c r="B247" s="31" t="s">
        <v>404</v>
      </c>
      <c r="C247" s="33" t="s">
        <v>446</v>
      </c>
      <c r="D247" s="31" t="s">
        <v>6</v>
      </c>
      <c r="E247" s="31" t="s">
        <v>341</v>
      </c>
      <c r="F247" s="33" t="s">
        <v>4117</v>
      </c>
      <c r="G247" s="32"/>
      <c r="H247" s="32"/>
    </row>
    <row r="248" hidden="1">
      <c r="A248" s="31" t="s">
        <v>18</v>
      </c>
      <c r="B248" s="31" t="s">
        <v>383</v>
      </c>
      <c r="C248" s="33" t="s">
        <v>446</v>
      </c>
      <c r="D248" s="31" t="s">
        <v>6</v>
      </c>
      <c r="E248" s="31" t="s">
        <v>341</v>
      </c>
      <c r="F248" s="33" t="s">
        <v>4118</v>
      </c>
      <c r="G248" s="32"/>
      <c r="H248" s="32"/>
    </row>
    <row r="249" hidden="1">
      <c r="A249" s="31" t="s">
        <v>19</v>
      </c>
      <c r="B249" s="31" t="s">
        <v>380</v>
      </c>
      <c r="C249" s="33" t="s">
        <v>446</v>
      </c>
      <c r="D249" s="31" t="s">
        <v>6</v>
      </c>
      <c r="E249" s="31" t="s">
        <v>341</v>
      </c>
      <c r="F249" s="33" t="s">
        <v>4119</v>
      </c>
      <c r="G249" s="32"/>
      <c r="H249" s="32"/>
    </row>
    <row r="250" hidden="1">
      <c r="A250" s="31" t="s">
        <v>20</v>
      </c>
      <c r="B250" s="31" t="s">
        <v>387</v>
      </c>
      <c r="C250" s="33" t="s">
        <v>446</v>
      </c>
      <c r="D250" s="31" t="s">
        <v>6</v>
      </c>
      <c r="E250" s="31" t="s">
        <v>341</v>
      </c>
      <c r="F250" s="33" t="s">
        <v>4120</v>
      </c>
      <c r="G250" s="32"/>
      <c r="H250" s="32"/>
    </row>
    <row r="251" hidden="1">
      <c r="A251" s="31" t="s">
        <v>21</v>
      </c>
      <c r="B251" s="31" t="s">
        <v>393</v>
      </c>
      <c r="C251" s="33" t="s">
        <v>446</v>
      </c>
      <c r="D251" s="31" t="s">
        <v>6</v>
      </c>
      <c r="E251" s="31" t="s">
        <v>341</v>
      </c>
      <c r="F251" s="33" t="s">
        <v>4121</v>
      </c>
      <c r="G251" s="32"/>
      <c r="H251" s="32"/>
    </row>
    <row r="252" hidden="1">
      <c r="A252" s="31" t="s">
        <v>22</v>
      </c>
      <c r="B252" s="31" t="s">
        <v>408</v>
      </c>
      <c r="C252" s="33" t="s">
        <v>446</v>
      </c>
      <c r="D252" s="31" t="s">
        <v>6</v>
      </c>
      <c r="E252" s="31" t="s">
        <v>341</v>
      </c>
      <c r="F252" s="33" t="s">
        <v>4122</v>
      </c>
      <c r="G252" s="32"/>
      <c r="H252" s="32"/>
    </row>
    <row r="253" hidden="1">
      <c r="A253" s="31" t="s">
        <v>23</v>
      </c>
      <c r="B253" s="31" t="s">
        <v>379</v>
      </c>
      <c r="C253" s="33" t="s">
        <v>446</v>
      </c>
      <c r="D253" s="31" t="s">
        <v>6</v>
      </c>
      <c r="E253" s="31" t="s">
        <v>341</v>
      </c>
      <c r="F253" s="33" t="s">
        <v>4123</v>
      </c>
      <c r="G253" s="32"/>
      <c r="H253" s="32"/>
    </row>
    <row r="254" hidden="1">
      <c r="A254" s="31" t="s">
        <v>24</v>
      </c>
      <c r="B254" s="31" t="s">
        <v>386</v>
      </c>
      <c r="C254" s="33" t="s">
        <v>446</v>
      </c>
      <c r="D254" s="31" t="s">
        <v>6</v>
      </c>
      <c r="E254" s="31" t="s">
        <v>341</v>
      </c>
      <c r="F254" s="33" t="s">
        <v>4124</v>
      </c>
      <c r="G254" s="32"/>
      <c r="H254" s="32"/>
    </row>
    <row r="255" hidden="1">
      <c r="A255" s="31" t="s">
        <v>25</v>
      </c>
      <c r="B255" s="31" t="s">
        <v>406</v>
      </c>
      <c r="C255" s="33" t="s">
        <v>446</v>
      </c>
      <c r="D255" s="31" t="s">
        <v>6</v>
      </c>
      <c r="E255" s="31" t="s">
        <v>341</v>
      </c>
      <c r="F255" s="33" t="s">
        <v>4125</v>
      </c>
      <c r="G255" s="32"/>
      <c r="H255" s="32"/>
    </row>
    <row r="256" hidden="1">
      <c r="A256" s="31" t="s">
        <v>26</v>
      </c>
      <c r="B256" s="31" t="s">
        <v>392</v>
      </c>
      <c r="C256" s="33" t="s">
        <v>446</v>
      </c>
      <c r="D256" s="31" t="s">
        <v>6</v>
      </c>
      <c r="E256" s="31" t="s">
        <v>341</v>
      </c>
      <c r="F256" s="33" t="s">
        <v>4126</v>
      </c>
      <c r="G256" s="32"/>
      <c r="H256" s="32"/>
    </row>
    <row r="257" hidden="1">
      <c r="A257" s="31" t="s">
        <v>27</v>
      </c>
      <c r="B257" s="31" t="s">
        <v>389</v>
      </c>
      <c r="C257" s="33" t="s">
        <v>446</v>
      </c>
      <c r="D257" s="31" t="s">
        <v>6</v>
      </c>
      <c r="E257" s="31" t="s">
        <v>341</v>
      </c>
      <c r="F257" s="33" t="s">
        <v>4127</v>
      </c>
      <c r="G257" s="32"/>
      <c r="H257" s="32"/>
    </row>
    <row r="258" hidden="1">
      <c r="A258" s="31" t="s">
        <v>28</v>
      </c>
      <c r="B258" s="31" t="s">
        <v>391</v>
      </c>
      <c r="C258" s="33" t="s">
        <v>446</v>
      </c>
      <c r="D258" s="31" t="s">
        <v>6</v>
      </c>
      <c r="E258" s="31" t="s">
        <v>341</v>
      </c>
      <c r="F258" s="33" t="s">
        <v>4128</v>
      </c>
      <c r="G258" s="32"/>
      <c r="H258" s="32"/>
    </row>
    <row r="259" hidden="1">
      <c r="A259" s="31" t="s">
        <v>29</v>
      </c>
      <c r="B259" s="31" t="s">
        <v>396</v>
      </c>
      <c r="C259" s="33" t="s">
        <v>446</v>
      </c>
      <c r="D259" s="31" t="s">
        <v>6</v>
      </c>
      <c r="E259" s="31" t="s">
        <v>341</v>
      </c>
      <c r="F259" s="33" t="s">
        <v>4129</v>
      </c>
      <c r="G259" s="32"/>
      <c r="H259" s="32"/>
    </row>
    <row r="260" hidden="1">
      <c r="A260" s="31" t="s">
        <v>30</v>
      </c>
      <c r="B260" s="31" t="s">
        <v>376</v>
      </c>
      <c r="C260" s="33" t="s">
        <v>446</v>
      </c>
      <c r="D260" s="31" t="s">
        <v>6</v>
      </c>
      <c r="E260" s="31" t="s">
        <v>341</v>
      </c>
      <c r="F260" s="33" t="s">
        <v>4130</v>
      </c>
      <c r="G260" s="32"/>
      <c r="H260" s="32"/>
    </row>
    <row r="261" hidden="1">
      <c r="A261" s="31" t="s">
        <v>31</v>
      </c>
      <c r="B261" s="31" t="s">
        <v>407</v>
      </c>
      <c r="C261" s="33" t="s">
        <v>446</v>
      </c>
      <c r="D261" s="31" t="s">
        <v>6</v>
      </c>
      <c r="E261" s="31" t="s">
        <v>341</v>
      </c>
      <c r="F261" s="33" t="s">
        <v>4131</v>
      </c>
      <c r="G261" s="32"/>
      <c r="H261" s="32"/>
    </row>
    <row r="262" hidden="1">
      <c r="A262" s="31" t="s">
        <v>32</v>
      </c>
      <c r="B262" s="31" t="s">
        <v>381</v>
      </c>
      <c r="C262" s="33" t="s">
        <v>446</v>
      </c>
      <c r="D262" s="31" t="s">
        <v>6</v>
      </c>
      <c r="E262" s="31" t="s">
        <v>341</v>
      </c>
      <c r="F262" s="33" t="s">
        <v>4132</v>
      </c>
      <c r="G262" s="32"/>
      <c r="H262" s="32"/>
    </row>
    <row r="263" hidden="1">
      <c r="A263" s="31" t="s">
        <v>33</v>
      </c>
      <c r="B263" s="31" t="s">
        <v>390</v>
      </c>
      <c r="C263" s="33" t="s">
        <v>446</v>
      </c>
      <c r="D263" s="31" t="s">
        <v>6</v>
      </c>
      <c r="E263" s="31" t="s">
        <v>341</v>
      </c>
      <c r="F263" s="33" t="s">
        <v>4133</v>
      </c>
      <c r="G263" s="32"/>
      <c r="H263" s="32"/>
    </row>
    <row r="264" hidden="1">
      <c r="A264" s="31" t="s">
        <v>34</v>
      </c>
      <c r="B264" s="31" t="s">
        <v>398</v>
      </c>
      <c r="C264" s="33" t="s">
        <v>446</v>
      </c>
      <c r="D264" s="31" t="s">
        <v>6</v>
      </c>
      <c r="E264" s="31" t="s">
        <v>341</v>
      </c>
      <c r="F264" s="33" t="s">
        <v>4134</v>
      </c>
      <c r="G264" s="32"/>
      <c r="H264" s="32"/>
    </row>
    <row r="265" hidden="1">
      <c r="A265" s="31" t="s">
        <v>35</v>
      </c>
      <c r="B265" s="31" t="s">
        <v>399</v>
      </c>
      <c r="C265" s="33" t="s">
        <v>446</v>
      </c>
      <c r="D265" s="31" t="s">
        <v>6</v>
      </c>
      <c r="E265" s="31" t="s">
        <v>341</v>
      </c>
      <c r="F265" s="33" t="s">
        <v>4135</v>
      </c>
      <c r="G265" s="32"/>
      <c r="H265" s="32"/>
    </row>
    <row r="266">
      <c r="A266" s="32"/>
      <c r="B266" s="32"/>
      <c r="C266" s="32"/>
      <c r="D266" s="32"/>
      <c r="E266" s="32"/>
      <c r="F266" s="32"/>
      <c r="G266" s="32"/>
      <c r="H266" s="32"/>
    </row>
    <row r="267">
      <c r="A267" s="32"/>
      <c r="B267" s="32"/>
      <c r="C267" s="32"/>
      <c r="D267" s="32"/>
      <c r="E267" s="32"/>
      <c r="F267" s="32"/>
      <c r="G267" s="32"/>
      <c r="H267" s="32"/>
    </row>
    <row r="268">
      <c r="A268" s="32"/>
      <c r="B268" s="32"/>
      <c r="C268" s="32"/>
      <c r="D268" s="32"/>
      <c r="E268" s="32"/>
      <c r="F268" s="32"/>
      <c r="G268" s="32"/>
      <c r="H268" s="32"/>
    </row>
    <row r="269">
      <c r="A269" s="32"/>
      <c r="B269" s="32"/>
      <c r="C269" s="32"/>
      <c r="D269" s="32"/>
      <c r="E269" s="32"/>
      <c r="F269" s="32"/>
      <c r="G269" s="32"/>
      <c r="H269" s="32"/>
    </row>
    <row r="270">
      <c r="A270" s="32"/>
      <c r="B270" s="32"/>
      <c r="C270" s="32"/>
      <c r="D270" s="32"/>
      <c r="E270" s="32"/>
      <c r="F270" s="32"/>
      <c r="G270" s="32"/>
      <c r="H270" s="32"/>
    </row>
    <row r="271">
      <c r="A271" s="32"/>
      <c r="B271" s="32"/>
      <c r="C271" s="32"/>
      <c r="D271" s="32"/>
      <c r="E271" s="32"/>
      <c r="F271" s="32"/>
      <c r="G271" s="32"/>
      <c r="H271" s="32"/>
    </row>
    <row r="272">
      <c r="A272" s="32"/>
      <c r="B272" s="32"/>
      <c r="C272" s="32"/>
      <c r="D272" s="32"/>
      <c r="E272" s="32"/>
      <c r="F272" s="32"/>
      <c r="G272" s="32"/>
      <c r="H272" s="32"/>
    </row>
    <row r="273">
      <c r="A273" s="32"/>
      <c r="B273" s="32"/>
      <c r="C273" s="32"/>
      <c r="D273" s="32"/>
      <c r="E273" s="32"/>
      <c r="F273" s="32"/>
      <c r="G273" s="32"/>
      <c r="H273" s="32"/>
    </row>
    <row r="274">
      <c r="A274" s="32"/>
      <c r="B274" s="32"/>
      <c r="C274" s="32"/>
      <c r="D274" s="32"/>
      <c r="E274" s="32"/>
      <c r="F274" s="32"/>
      <c r="G274" s="32"/>
      <c r="H274" s="32"/>
    </row>
    <row r="275">
      <c r="A275" s="32"/>
      <c r="B275" s="32"/>
      <c r="C275" s="32"/>
      <c r="D275" s="32"/>
      <c r="E275" s="32"/>
      <c r="F275" s="32"/>
      <c r="G275" s="32"/>
      <c r="H275" s="32"/>
    </row>
    <row r="276">
      <c r="A276" s="32"/>
      <c r="B276" s="32"/>
      <c r="C276" s="32"/>
      <c r="D276" s="32"/>
      <c r="E276" s="32"/>
      <c r="F276" s="32"/>
      <c r="G276" s="32"/>
      <c r="H276" s="32"/>
    </row>
    <row r="277">
      <c r="A277" s="32"/>
      <c r="B277" s="32"/>
      <c r="C277" s="32"/>
      <c r="D277" s="32"/>
      <c r="E277" s="32"/>
      <c r="F277" s="32"/>
      <c r="G277" s="32"/>
      <c r="H277" s="32"/>
    </row>
    <row r="278">
      <c r="A278" s="32"/>
      <c r="B278" s="32"/>
      <c r="C278" s="32"/>
      <c r="D278" s="32"/>
      <c r="E278" s="32"/>
      <c r="F278" s="32"/>
      <c r="G278" s="32"/>
      <c r="H278" s="32"/>
    </row>
    <row r="279">
      <c r="A279" s="32"/>
      <c r="B279" s="32"/>
      <c r="C279" s="32"/>
      <c r="D279" s="32"/>
      <c r="E279" s="32"/>
      <c r="F279" s="32"/>
      <c r="G279" s="32"/>
      <c r="H279" s="32"/>
    </row>
    <row r="280">
      <c r="A280" s="32"/>
      <c r="B280" s="32"/>
      <c r="C280" s="32"/>
      <c r="D280" s="32"/>
      <c r="E280" s="32"/>
      <c r="F280" s="32"/>
      <c r="G280" s="32"/>
      <c r="H280" s="32"/>
    </row>
    <row r="281">
      <c r="A281" s="32"/>
      <c r="B281" s="32"/>
      <c r="C281" s="32"/>
      <c r="D281" s="32"/>
      <c r="E281" s="32"/>
      <c r="F281" s="32"/>
      <c r="G281" s="32"/>
      <c r="H281" s="32"/>
    </row>
    <row r="282">
      <c r="A282" s="32"/>
      <c r="B282" s="32"/>
      <c r="C282" s="32"/>
      <c r="D282" s="32"/>
      <c r="E282" s="32"/>
      <c r="F282" s="32"/>
      <c r="G282" s="32"/>
      <c r="H282" s="32"/>
    </row>
    <row r="283">
      <c r="A283" s="32"/>
      <c r="B283" s="32"/>
      <c r="C283" s="32"/>
      <c r="D283" s="32"/>
      <c r="E283" s="32"/>
      <c r="F283" s="32"/>
      <c r="G283" s="32"/>
      <c r="H283" s="32"/>
    </row>
    <row r="284">
      <c r="A284" s="32"/>
      <c r="B284" s="32"/>
      <c r="C284" s="32"/>
      <c r="D284" s="32"/>
      <c r="E284" s="32"/>
      <c r="F284" s="32"/>
      <c r="G284" s="32"/>
      <c r="H284" s="32"/>
    </row>
    <row r="285">
      <c r="A285" s="32"/>
      <c r="B285" s="32"/>
      <c r="C285" s="32"/>
      <c r="D285" s="32"/>
      <c r="E285" s="32"/>
      <c r="F285" s="32"/>
      <c r="G285" s="32"/>
      <c r="H285" s="32"/>
    </row>
    <row r="286">
      <c r="A286" s="32"/>
      <c r="B286" s="32"/>
      <c r="C286" s="32"/>
      <c r="D286" s="32"/>
      <c r="E286" s="32"/>
      <c r="F286" s="32"/>
      <c r="G286" s="32"/>
      <c r="H286" s="32"/>
    </row>
    <row r="287">
      <c r="A287" s="32"/>
      <c r="B287" s="32"/>
      <c r="C287" s="32"/>
      <c r="D287" s="32"/>
      <c r="E287" s="32"/>
      <c r="F287" s="32"/>
      <c r="G287" s="32"/>
      <c r="H287" s="32"/>
    </row>
    <row r="288">
      <c r="A288" s="32"/>
      <c r="B288" s="32"/>
      <c r="C288" s="32"/>
      <c r="D288" s="32"/>
      <c r="E288" s="32"/>
      <c r="F288" s="32"/>
      <c r="G288" s="32"/>
      <c r="H288" s="32"/>
    </row>
    <row r="289">
      <c r="A289" s="32"/>
      <c r="B289" s="32"/>
      <c r="C289" s="32"/>
      <c r="D289" s="32"/>
      <c r="E289" s="32"/>
      <c r="F289" s="32"/>
      <c r="G289" s="32"/>
      <c r="H289" s="32"/>
    </row>
    <row r="290">
      <c r="A290" s="32"/>
      <c r="B290" s="32"/>
      <c r="C290" s="32"/>
      <c r="D290" s="32"/>
      <c r="E290" s="32"/>
      <c r="F290" s="32"/>
      <c r="G290" s="32"/>
      <c r="H290" s="32"/>
    </row>
    <row r="291">
      <c r="A291" s="32"/>
      <c r="B291" s="32"/>
      <c r="C291" s="32"/>
      <c r="D291" s="32"/>
      <c r="E291" s="32"/>
      <c r="F291" s="32"/>
      <c r="G291" s="32"/>
      <c r="H291" s="32"/>
    </row>
    <row r="292">
      <c r="A292" s="32"/>
      <c r="B292" s="32"/>
      <c r="C292" s="32"/>
      <c r="D292" s="32"/>
      <c r="E292" s="32"/>
      <c r="F292" s="32"/>
      <c r="G292" s="32"/>
      <c r="H292" s="32"/>
    </row>
    <row r="293">
      <c r="A293" s="32"/>
      <c r="B293" s="32"/>
      <c r="C293" s="32"/>
      <c r="D293" s="32"/>
      <c r="E293" s="32"/>
      <c r="F293" s="32"/>
      <c r="G293" s="32"/>
      <c r="H293" s="32"/>
    </row>
    <row r="294">
      <c r="A294" s="32"/>
      <c r="B294" s="32"/>
      <c r="C294" s="32"/>
      <c r="D294" s="32"/>
      <c r="E294" s="32"/>
      <c r="F294" s="32"/>
      <c r="G294" s="32"/>
      <c r="H294" s="32"/>
    </row>
    <row r="295">
      <c r="A295" s="32"/>
      <c r="B295" s="32"/>
      <c r="C295" s="32"/>
      <c r="D295" s="32"/>
      <c r="E295" s="32"/>
      <c r="F295" s="32"/>
      <c r="G295" s="32"/>
      <c r="H295" s="32"/>
    </row>
    <row r="296">
      <c r="A296" s="32"/>
      <c r="B296" s="32"/>
      <c r="C296" s="32"/>
      <c r="D296" s="32"/>
      <c r="E296" s="32"/>
      <c r="F296" s="32"/>
      <c r="G296" s="32"/>
      <c r="H296" s="32"/>
    </row>
    <row r="297">
      <c r="A297" s="32"/>
      <c r="B297" s="32"/>
      <c r="C297" s="32"/>
      <c r="D297" s="32"/>
      <c r="E297" s="32"/>
      <c r="F297" s="32"/>
      <c r="G297" s="32"/>
      <c r="H297" s="32"/>
    </row>
    <row r="298">
      <c r="A298" s="32"/>
      <c r="B298" s="32"/>
      <c r="C298" s="32"/>
      <c r="D298" s="32"/>
      <c r="E298" s="32"/>
      <c r="F298" s="32"/>
      <c r="G298" s="32"/>
      <c r="H298" s="32"/>
    </row>
    <row r="299">
      <c r="A299" s="32"/>
      <c r="B299" s="32"/>
      <c r="C299" s="32"/>
      <c r="D299" s="32"/>
      <c r="E299" s="32"/>
      <c r="F299" s="32"/>
      <c r="G299" s="32"/>
      <c r="H299" s="32"/>
    </row>
    <row r="300">
      <c r="A300" s="32"/>
      <c r="B300" s="32"/>
      <c r="C300" s="32"/>
      <c r="D300" s="32"/>
      <c r="E300" s="32"/>
      <c r="F300" s="32"/>
      <c r="G300" s="32"/>
      <c r="H300" s="32"/>
    </row>
    <row r="301">
      <c r="A301" s="32"/>
      <c r="B301" s="32"/>
      <c r="C301" s="32"/>
      <c r="D301" s="32"/>
      <c r="E301" s="32"/>
      <c r="F301" s="32"/>
      <c r="G301" s="32"/>
      <c r="H301" s="32"/>
    </row>
    <row r="302">
      <c r="A302" s="32"/>
      <c r="B302" s="32"/>
      <c r="C302" s="32"/>
      <c r="D302" s="32"/>
      <c r="E302" s="32"/>
      <c r="F302" s="32"/>
      <c r="G302" s="32"/>
      <c r="H302" s="32"/>
    </row>
    <row r="303">
      <c r="A303" s="32"/>
      <c r="B303" s="32"/>
      <c r="C303" s="32"/>
      <c r="D303" s="32"/>
      <c r="E303" s="32"/>
      <c r="F303" s="32"/>
      <c r="G303" s="32"/>
      <c r="H303" s="32"/>
    </row>
    <row r="304">
      <c r="A304" s="32"/>
      <c r="B304" s="32"/>
      <c r="C304" s="32"/>
      <c r="D304" s="32"/>
      <c r="E304" s="32"/>
      <c r="F304" s="32"/>
      <c r="G304" s="32"/>
      <c r="H304" s="32"/>
    </row>
    <row r="305">
      <c r="A305" s="32"/>
      <c r="B305" s="32"/>
      <c r="C305" s="32"/>
      <c r="D305" s="32"/>
      <c r="E305" s="32"/>
      <c r="F305" s="32"/>
      <c r="G305" s="32"/>
      <c r="H305" s="32"/>
    </row>
    <row r="306">
      <c r="A306" s="32"/>
      <c r="B306" s="32"/>
      <c r="C306" s="32"/>
      <c r="D306" s="32"/>
      <c r="E306" s="32"/>
      <c r="F306" s="32"/>
      <c r="G306" s="32"/>
      <c r="H306" s="32"/>
    </row>
    <row r="307">
      <c r="A307" s="32"/>
      <c r="B307" s="32"/>
      <c r="C307" s="32"/>
      <c r="D307" s="32"/>
      <c r="E307" s="32"/>
      <c r="F307" s="32"/>
      <c r="G307" s="32"/>
      <c r="H307" s="32"/>
    </row>
    <row r="308">
      <c r="A308" s="32"/>
      <c r="B308" s="32"/>
      <c r="C308" s="32"/>
      <c r="D308" s="32"/>
      <c r="E308" s="32"/>
      <c r="F308" s="32"/>
      <c r="G308" s="32"/>
      <c r="H308" s="32"/>
    </row>
    <row r="309">
      <c r="A309" s="32"/>
      <c r="B309" s="32"/>
      <c r="C309" s="32"/>
      <c r="D309" s="32"/>
      <c r="E309" s="32"/>
      <c r="F309" s="32"/>
      <c r="G309" s="32"/>
      <c r="H309" s="32"/>
    </row>
    <row r="310">
      <c r="A310" s="32"/>
      <c r="B310" s="32"/>
      <c r="C310" s="32"/>
      <c r="D310" s="32"/>
      <c r="E310" s="32"/>
      <c r="F310" s="32"/>
      <c r="G310" s="32"/>
      <c r="H310" s="32"/>
    </row>
    <row r="311">
      <c r="A311" s="32"/>
      <c r="B311" s="32"/>
      <c r="C311" s="32"/>
      <c r="D311" s="32"/>
      <c r="E311" s="32"/>
      <c r="F311" s="32"/>
      <c r="G311" s="32"/>
      <c r="H311" s="32"/>
    </row>
    <row r="312">
      <c r="A312" s="32"/>
      <c r="B312" s="32"/>
      <c r="C312" s="32"/>
      <c r="D312" s="32"/>
      <c r="E312" s="32"/>
      <c r="F312" s="32"/>
      <c r="G312" s="32"/>
      <c r="H312" s="32"/>
    </row>
    <row r="313">
      <c r="A313" s="32"/>
      <c r="B313" s="32"/>
      <c r="C313" s="32"/>
      <c r="D313" s="32"/>
      <c r="E313" s="32"/>
      <c r="F313" s="32"/>
      <c r="G313" s="32"/>
      <c r="H313" s="32"/>
    </row>
    <row r="314">
      <c r="A314" s="32"/>
      <c r="B314" s="32"/>
      <c r="C314" s="32"/>
      <c r="D314" s="32"/>
      <c r="E314" s="32"/>
      <c r="F314" s="32"/>
      <c r="G314" s="32"/>
      <c r="H314" s="32"/>
    </row>
    <row r="315">
      <c r="A315" s="32"/>
      <c r="B315" s="32"/>
      <c r="C315" s="32"/>
      <c r="D315" s="32"/>
      <c r="E315" s="32"/>
      <c r="F315" s="32"/>
      <c r="G315" s="32"/>
      <c r="H315" s="32"/>
    </row>
    <row r="316">
      <c r="A316" s="32"/>
      <c r="B316" s="32"/>
      <c r="C316" s="32"/>
      <c r="D316" s="32"/>
      <c r="E316" s="32"/>
      <c r="F316" s="32"/>
      <c r="G316" s="32"/>
      <c r="H316" s="32"/>
    </row>
    <row r="317">
      <c r="A317" s="32"/>
      <c r="B317" s="32"/>
      <c r="C317" s="32"/>
      <c r="D317" s="32"/>
      <c r="E317" s="32"/>
      <c r="F317" s="32"/>
      <c r="G317" s="32"/>
      <c r="H317" s="32"/>
    </row>
    <row r="318">
      <c r="A318" s="32"/>
      <c r="B318" s="32"/>
      <c r="C318" s="32"/>
      <c r="D318" s="32"/>
      <c r="E318" s="32"/>
      <c r="F318" s="32"/>
      <c r="G318" s="32"/>
      <c r="H318" s="32"/>
    </row>
    <row r="319">
      <c r="A319" s="32"/>
      <c r="B319" s="32"/>
      <c r="C319" s="32"/>
      <c r="D319" s="32"/>
      <c r="E319" s="32"/>
      <c r="F319" s="32"/>
      <c r="G319" s="32"/>
      <c r="H319" s="32"/>
    </row>
    <row r="320">
      <c r="A320" s="32"/>
      <c r="B320" s="32"/>
      <c r="C320" s="32"/>
      <c r="D320" s="32"/>
      <c r="E320" s="32"/>
      <c r="F320" s="32"/>
      <c r="G320" s="32"/>
      <c r="H320" s="32"/>
    </row>
    <row r="321">
      <c r="A321" s="32"/>
      <c r="B321" s="32"/>
      <c r="C321" s="32"/>
      <c r="D321" s="32"/>
      <c r="E321" s="32"/>
      <c r="F321" s="32"/>
      <c r="G321" s="32"/>
      <c r="H321" s="32"/>
    </row>
    <row r="322">
      <c r="A322" s="32"/>
      <c r="B322" s="32"/>
      <c r="C322" s="32"/>
      <c r="D322" s="32"/>
      <c r="E322" s="32"/>
      <c r="F322" s="32"/>
      <c r="G322" s="32"/>
      <c r="H322" s="32"/>
    </row>
    <row r="323">
      <c r="A323" s="32"/>
      <c r="B323" s="32"/>
      <c r="C323" s="32"/>
      <c r="D323" s="32"/>
      <c r="E323" s="32"/>
      <c r="F323" s="32"/>
      <c r="G323" s="32"/>
      <c r="H323" s="32"/>
    </row>
    <row r="324">
      <c r="A324" s="32"/>
      <c r="B324" s="32"/>
      <c r="C324" s="32"/>
      <c r="D324" s="32"/>
      <c r="E324" s="32"/>
      <c r="F324" s="32"/>
      <c r="G324" s="32"/>
      <c r="H324" s="32"/>
    </row>
    <row r="325">
      <c r="A325" s="32"/>
      <c r="B325" s="32"/>
      <c r="C325" s="32"/>
      <c r="D325" s="32"/>
      <c r="E325" s="32"/>
      <c r="F325" s="32"/>
      <c r="G325" s="32"/>
      <c r="H325" s="32"/>
    </row>
    <row r="326">
      <c r="A326" s="32"/>
      <c r="B326" s="32"/>
      <c r="C326" s="32"/>
      <c r="D326" s="32"/>
      <c r="E326" s="32"/>
      <c r="F326" s="32"/>
      <c r="G326" s="32"/>
      <c r="H326" s="32"/>
    </row>
    <row r="327">
      <c r="A327" s="32"/>
      <c r="B327" s="32"/>
      <c r="C327" s="32"/>
      <c r="D327" s="32"/>
      <c r="E327" s="32"/>
      <c r="F327" s="32"/>
      <c r="G327" s="32"/>
      <c r="H327" s="32"/>
    </row>
    <row r="328">
      <c r="A328" s="32"/>
      <c r="B328" s="32"/>
      <c r="C328" s="32"/>
      <c r="D328" s="32"/>
      <c r="E328" s="32"/>
      <c r="F328" s="32"/>
      <c r="G328" s="32"/>
      <c r="H328" s="32"/>
    </row>
    <row r="329">
      <c r="A329" s="32"/>
      <c r="B329" s="32"/>
      <c r="C329" s="32"/>
      <c r="D329" s="32"/>
      <c r="E329" s="32"/>
      <c r="F329" s="32"/>
      <c r="G329" s="32"/>
      <c r="H329" s="32"/>
    </row>
    <row r="330">
      <c r="A330" s="32"/>
      <c r="B330" s="32"/>
      <c r="C330" s="32"/>
      <c r="D330" s="32"/>
      <c r="E330" s="32"/>
      <c r="F330" s="32"/>
      <c r="G330" s="32"/>
      <c r="H330" s="32"/>
    </row>
    <row r="331">
      <c r="A331" s="32"/>
      <c r="B331" s="32"/>
      <c r="C331" s="32"/>
      <c r="D331" s="32"/>
      <c r="E331" s="32"/>
      <c r="F331" s="32"/>
      <c r="G331" s="32"/>
      <c r="H331" s="32"/>
    </row>
    <row r="332">
      <c r="A332" s="32"/>
      <c r="B332" s="32"/>
      <c r="C332" s="32"/>
      <c r="D332" s="32"/>
      <c r="E332" s="32"/>
      <c r="F332" s="32"/>
      <c r="G332" s="32"/>
      <c r="H332" s="32"/>
    </row>
    <row r="333">
      <c r="A333" s="32"/>
      <c r="B333" s="32"/>
      <c r="C333" s="32"/>
      <c r="D333" s="32"/>
      <c r="E333" s="32"/>
      <c r="F333" s="32"/>
      <c r="G333" s="32"/>
      <c r="H333" s="32"/>
    </row>
    <row r="334">
      <c r="A334" s="32"/>
      <c r="B334" s="32"/>
      <c r="C334" s="32"/>
      <c r="D334" s="32"/>
      <c r="E334" s="32"/>
      <c r="F334" s="32"/>
      <c r="G334" s="32"/>
      <c r="H334" s="32"/>
    </row>
    <row r="335">
      <c r="A335" s="32"/>
      <c r="B335" s="32"/>
      <c r="C335" s="32"/>
      <c r="D335" s="32"/>
      <c r="E335" s="32"/>
      <c r="F335" s="32"/>
      <c r="G335" s="32"/>
      <c r="H335" s="32"/>
    </row>
    <row r="336">
      <c r="A336" s="32"/>
      <c r="B336" s="32"/>
      <c r="C336" s="32"/>
      <c r="D336" s="32"/>
      <c r="E336" s="32"/>
      <c r="F336" s="32"/>
      <c r="G336" s="32"/>
      <c r="H336" s="32"/>
    </row>
    <row r="337">
      <c r="A337" s="32"/>
      <c r="B337" s="32"/>
      <c r="C337" s="32"/>
      <c r="D337" s="32"/>
      <c r="E337" s="32"/>
      <c r="F337" s="32"/>
      <c r="G337" s="32"/>
      <c r="H337" s="32"/>
    </row>
    <row r="338">
      <c r="A338" s="32"/>
      <c r="B338" s="32"/>
      <c r="C338" s="32"/>
      <c r="D338" s="32"/>
      <c r="E338" s="32"/>
      <c r="F338" s="32"/>
      <c r="G338" s="32"/>
      <c r="H338" s="32"/>
    </row>
    <row r="339">
      <c r="A339" s="32"/>
      <c r="B339" s="32"/>
      <c r="C339" s="32"/>
      <c r="D339" s="32"/>
      <c r="E339" s="32"/>
      <c r="F339" s="32"/>
      <c r="G339" s="32"/>
      <c r="H339" s="32"/>
    </row>
    <row r="340">
      <c r="A340" s="32"/>
      <c r="B340" s="32"/>
      <c r="C340" s="32"/>
      <c r="D340" s="32"/>
      <c r="E340" s="32"/>
      <c r="F340" s="32"/>
      <c r="G340" s="32"/>
      <c r="H340" s="32"/>
    </row>
    <row r="341">
      <c r="A341" s="32"/>
      <c r="B341" s="32"/>
      <c r="C341" s="32"/>
      <c r="D341" s="32"/>
      <c r="E341" s="32"/>
      <c r="F341" s="32"/>
      <c r="G341" s="32"/>
      <c r="H341" s="32"/>
    </row>
    <row r="342">
      <c r="A342" s="32"/>
      <c r="B342" s="32"/>
      <c r="C342" s="32"/>
      <c r="D342" s="32"/>
      <c r="E342" s="32"/>
      <c r="F342" s="32"/>
      <c r="G342" s="32"/>
      <c r="H342" s="32"/>
    </row>
    <row r="343">
      <c r="A343" s="32"/>
      <c r="B343" s="32"/>
      <c r="C343" s="32"/>
      <c r="D343" s="32"/>
      <c r="E343" s="32"/>
      <c r="F343" s="32"/>
      <c r="G343" s="32"/>
      <c r="H343" s="32"/>
    </row>
    <row r="344">
      <c r="A344" s="32"/>
      <c r="B344" s="32"/>
      <c r="C344" s="32"/>
      <c r="D344" s="32"/>
      <c r="E344" s="32"/>
      <c r="F344" s="32"/>
      <c r="G344" s="32"/>
      <c r="H344" s="32"/>
    </row>
    <row r="345">
      <c r="A345" s="32"/>
      <c r="B345" s="32"/>
      <c r="C345" s="32"/>
      <c r="D345" s="32"/>
      <c r="E345" s="32"/>
      <c r="F345" s="32"/>
      <c r="G345" s="32"/>
      <c r="H345" s="32"/>
    </row>
    <row r="346">
      <c r="A346" s="32"/>
      <c r="B346" s="32"/>
      <c r="C346" s="32"/>
      <c r="D346" s="32"/>
      <c r="E346" s="32"/>
      <c r="F346" s="32"/>
      <c r="G346" s="32"/>
      <c r="H346" s="32"/>
    </row>
    <row r="347">
      <c r="A347" s="32"/>
      <c r="B347" s="32"/>
      <c r="C347" s="32"/>
      <c r="D347" s="32"/>
      <c r="E347" s="32"/>
      <c r="F347" s="32"/>
      <c r="G347" s="32"/>
      <c r="H347" s="32"/>
    </row>
    <row r="348">
      <c r="A348" s="32"/>
      <c r="B348" s="32"/>
      <c r="C348" s="32"/>
      <c r="D348" s="32"/>
      <c r="E348" s="32"/>
      <c r="F348" s="32"/>
      <c r="G348" s="32"/>
      <c r="H348" s="32"/>
    </row>
    <row r="349">
      <c r="A349" s="32"/>
      <c r="B349" s="32"/>
      <c r="C349" s="32"/>
      <c r="D349" s="32"/>
      <c r="E349" s="32"/>
      <c r="F349" s="32"/>
      <c r="G349" s="32"/>
      <c r="H349" s="32"/>
    </row>
    <row r="350">
      <c r="A350" s="32"/>
      <c r="B350" s="32"/>
      <c r="C350" s="32"/>
      <c r="D350" s="32"/>
      <c r="E350" s="32"/>
      <c r="F350" s="32"/>
      <c r="G350" s="32"/>
      <c r="H350" s="32"/>
    </row>
    <row r="351">
      <c r="A351" s="32"/>
      <c r="B351" s="32"/>
      <c r="C351" s="32"/>
      <c r="D351" s="32"/>
      <c r="E351" s="32"/>
      <c r="F351" s="32"/>
      <c r="G351" s="32"/>
      <c r="H351" s="32"/>
    </row>
    <row r="352">
      <c r="A352" s="32"/>
      <c r="B352" s="32"/>
      <c r="C352" s="32"/>
      <c r="D352" s="32"/>
      <c r="E352" s="32"/>
      <c r="F352" s="32"/>
      <c r="G352" s="32"/>
      <c r="H352" s="32"/>
    </row>
    <row r="353">
      <c r="A353" s="32"/>
      <c r="B353" s="32"/>
      <c r="C353" s="32"/>
      <c r="D353" s="32"/>
      <c r="E353" s="32"/>
      <c r="F353" s="32"/>
      <c r="G353" s="32"/>
      <c r="H353" s="32"/>
    </row>
    <row r="354">
      <c r="A354" s="32"/>
      <c r="B354" s="32"/>
      <c r="C354" s="32"/>
      <c r="D354" s="32"/>
      <c r="E354" s="32"/>
      <c r="F354" s="32"/>
      <c r="G354" s="32"/>
      <c r="H354" s="32"/>
    </row>
    <row r="355">
      <c r="A355" s="32"/>
      <c r="B355" s="32"/>
      <c r="C355" s="32"/>
      <c r="D355" s="32"/>
      <c r="E355" s="32"/>
      <c r="F355" s="32"/>
      <c r="G355" s="32"/>
      <c r="H355" s="32"/>
    </row>
    <row r="356">
      <c r="A356" s="32"/>
      <c r="B356" s="32"/>
      <c r="C356" s="32"/>
      <c r="D356" s="32"/>
      <c r="E356" s="32"/>
      <c r="F356" s="32"/>
      <c r="G356" s="32"/>
      <c r="H356" s="32"/>
    </row>
    <row r="357">
      <c r="A357" s="32"/>
      <c r="B357" s="32"/>
      <c r="C357" s="32"/>
      <c r="D357" s="32"/>
      <c r="E357" s="32"/>
      <c r="F357" s="32"/>
      <c r="G357" s="32"/>
      <c r="H357" s="32"/>
    </row>
    <row r="358">
      <c r="A358" s="32"/>
      <c r="B358" s="32"/>
      <c r="C358" s="32"/>
      <c r="D358" s="32"/>
      <c r="E358" s="32"/>
      <c r="F358" s="32"/>
      <c r="G358" s="32"/>
      <c r="H358" s="32"/>
    </row>
    <row r="359">
      <c r="A359" s="32"/>
      <c r="B359" s="32"/>
      <c r="C359" s="32"/>
      <c r="D359" s="32"/>
      <c r="E359" s="32"/>
      <c r="F359" s="32"/>
      <c r="G359" s="32"/>
      <c r="H359" s="32"/>
    </row>
    <row r="360">
      <c r="A360" s="32"/>
      <c r="B360" s="32"/>
      <c r="C360" s="32"/>
      <c r="D360" s="32"/>
      <c r="E360" s="32"/>
      <c r="F360" s="32"/>
      <c r="G360" s="32"/>
      <c r="H360" s="32"/>
    </row>
    <row r="361">
      <c r="A361" s="32"/>
      <c r="B361" s="32"/>
      <c r="C361" s="32"/>
      <c r="D361" s="32"/>
      <c r="E361" s="32"/>
      <c r="F361" s="32"/>
      <c r="G361" s="32"/>
      <c r="H361" s="32"/>
    </row>
    <row r="362">
      <c r="A362" s="32"/>
      <c r="B362" s="32"/>
      <c r="C362" s="32"/>
      <c r="D362" s="32"/>
      <c r="E362" s="32"/>
      <c r="F362" s="32"/>
      <c r="G362" s="32"/>
      <c r="H362" s="32"/>
    </row>
    <row r="363">
      <c r="A363" s="32"/>
      <c r="B363" s="32"/>
      <c r="C363" s="32"/>
      <c r="D363" s="32"/>
      <c r="E363" s="32"/>
      <c r="F363" s="32"/>
      <c r="G363" s="32"/>
      <c r="H363" s="32"/>
    </row>
    <row r="364">
      <c r="A364" s="32"/>
      <c r="B364" s="32"/>
      <c r="C364" s="32"/>
      <c r="D364" s="32"/>
      <c r="E364" s="32"/>
      <c r="F364" s="32"/>
      <c r="G364" s="32"/>
      <c r="H364" s="32"/>
    </row>
    <row r="365">
      <c r="A365" s="32"/>
      <c r="B365" s="32"/>
      <c r="C365" s="32"/>
      <c r="D365" s="32"/>
      <c r="E365" s="32"/>
      <c r="F365" s="32"/>
      <c r="G365" s="32"/>
      <c r="H365" s="32"/>
    </row>
    <row r="366">
      <c r="A366" s="32"/>
      <c r="B366" s="32"/>
      <c r="C366" s="32"/>
      <c r="D366" s="32"/>
      <c r="E366" s="32"/>
      <c r="F366" s="32"/>
      <c r="G366" s="32"/>
      <c r="H366" s="32"/>
    </row>
    <row r="367">
      <c r="A367" s="32"/>
      <c r="B367" s="32"/>
      <c r="C367" s="32"/>
      <c r="D367" s="32"/>
      <c r="E367" s="32"/>
      <c r="F367" s="32"/>
      <c r="G367" s="32"/>
      <c r="H367" s="32"/>
    </row>
    <row r="368">
      <c r="A368" s="32"/>
      <c r="B368" s="32"/>
      <c r="C368" s="32"/>
      <c r="D368" s="32"/>
      <c r="E368" s="32"/>
      <c r="F368" s="32"/>
      <c r="G368" s="32"/>
      <c r="H368" s="32"/>
    </row>
    <row r="369">
      <c r="A369" s="32"/>
      <c r="B369" s="32"/>
      <c r="C369" s="32"/>
      <c r="D369" s="32"/>
      <c r="E369" s="32"/>
      <c r="F369" s="32"/>
      <c r="G369" s="32"/>
      <c r="H369" s="32"/>
    </row>
    <row r="370">
      <c r="A370" s="32"/>
      <c r="B370" s="32"/>
      <c r="C370" s="32"/>
      <c r="D370" s="32"/>
      <c r="E370" s="32"/>
      <c r="F370" s="32"/>
      <c r="G370" s="32"/>
      <c r="H370" s="32"/>
    </row>
    <row r="371">
      <c r="A371" s="32"/>
      <c r="B371" s="32"/>
      <c r="C371" s="32"/>
      <c r="D371" s="32"/>
      <c r="E371" s="32"/>
      <c r="F371" s="32"/>
      <c r="G371" s="32"/>
      <c r="H371" s="32"/>
    </row>
    <row r="372">
      <c r="A372" s="32"/>
      <c r="B372" s="32"/>
      <c r="C372" s="32"/>
      <c r="D372" s="32"/>
      <c r="E372" s="32"/>
      <c r="F372" s="32"/>
      <c r="G372" s="32"/>
      <c r="H372" s="32"/>
    </row>
    <row r="373">
      <c r="A373" s="32"/>
      <c r="B373" s="32"/>
      <c r="C373" s="32"/>
      <c r="D373" s="32"/>
      <c r="E373" s="32"/>
      <c r="F373" s="32"/>
      <c r="G373" s="32"/>
      <c r="H373" s="32"/>
    </row>
    <row r="374">
      <c r="A374" s="32"/>
      <c r="B374" s="32"/>
      <c r="C374" s="32"/>
      <c r="D374" s="32"/>
      <c r="E374" s="32"/>
      <c r="F374" s="32"/>
      <c r="G374" s="32"/>
      <c r="H374" s="32"/>
    </row>
    <row r="375">
      <c r="A375" s="32"/>
      <c r="B375" s="32"/>
      <c r="C375" s="32"/>
      <c r="D375" s="32"/>
      <c r="E375" s="32"/>
      <c r="F375" s="32"/>
      <c r="G375" s="32"/>
      <c r="H375" s="32"/>
    </row>
    <row r="376">
      <c r="A376" s="32"/>
      <c r="B376" s="32"/>
      <c r="C376" s="32"/>
      <c r="D376" s="32"/>
      <c r="E376" s="32"/>
      <c r="F376" s="32"/>
      <c r="G376" s="32"/>
      <c r="H376" s="32"/>
    </row>
    <row r="377">
      <c r="A377" s="32"/>
      <c r="B377" s="32"/>
      <c r="C377" s="32"/>
      <c r="D377" s="32"/>
      <c r="E377" s="32"/>
      <c r="F377" s="32"/>
      <c r="G377" s="32"/>
      <c r="H377" s="32"/>
    </row>
    <row r="378">
      <c r="A378" s="32"/>
      <c r="B378" s="32"/>
      <c r="C378" s="32"/>
      <c r="D378" s="32"/>
      <c r="E378" s="32"/>
      <c r="F378" s="32"/>
      <c r="G378" s="32"/>
      <c r="H378" s="32"/>
    </row>
    <row r="379">
      <c r="A379" s="32"/>
      <c r="B379" s="32"/>
      <c r="C379" s="32"/>
      <c r="D379" s="32"/>
      <c r="E379" s="32"/>
      <c r="F379" s="32"/>
      <c r="G379" s="32"/>
      <c r="H379" s="32"/>
    </row>
    <row r="380">
      <c r="A380" s="32"/>
      <c r="B380" s="32"/>
      <c r="C380" s="32"/>
      <c r="D380" s="32"/>
      <c r="E380" s="32"/>
      <c r="F380" s="32"/>
      <c r="G380" s="32"/>
      <c r="H380" s="32"/>
    </row>
    <row r="381">
      <c r="A381" s="32"/>
      <c r="B381" s="32"/>
      <c r="C381" s="32"/>
      <c r="D381" s="32"/>
      <c r="E381" s="32"/>
      <c r="F381" s="32"/>
      <c r="G381" s="32"/>
      <c r="H381" s="32"/>
    </row>
    <row r="382">
      <c r="A382" s="32"/>
      <c r="B382" s="32"/>
      <c r="C382" s="32"/>
      <c r="D382" s="32"/>
      <c r="E382" s="32"/>
      <c r="F382" s="32"/>
      <c r="G382" s="32"/>
      <c r="H382" s="32"/>
    </row>
    <row r="383">
      <c r="A383" s="32"/>
      <c r="B383" s="32"/>
      <c r="C383" s="32"/>
      <c r="D383" s="32"/>
      <c r="E383" s="32"/>
      <c r="F383" s="32"/>
      <c r="G383" s="32"/>
      <c r="H383" s="32"/>
    </row>
    <row r="384">
      <c r="A384" s="32"/>
      <c r="B384" s="32"/>
      <c r="C384" s="32"/>
      <c r="D384" s="32"/>
      <c r="E384" s="32"/>
      <c r="F384" s="32"/>
      <c r="G384" s="32"/>
      <c r="H384" s="32"/>
    </row>
    <row r="385">
      <c r="A385" s="32"/>
      <c r="B385" s="32"/>
      <c r="C385" s="32"/>
      <c r="D385" s="32"/>
      <c r="E385" s="32"/>
      <c r="F385" s="32"/>
      <c r="G385" s="32"/>
      <c r="H385" s="32"/>
    </row>
    <row r="386">
      <c r="A386" s="32"/>
      <c r="B386" s="32"/>
      <c r="C386" s="32"/>
      <c r="D386" s="32"/>
      <c r="E386" s="32"/>
      <c r="F386" s="32"/>
      <c r="G386" s="32"/>
      <c r="H386" s="32"/>
    </row>
    <row r="387">
      <c r="A387" s="32"/>
      <c r="B387" s="32"/>
      <c r="C387" s="32"/>
      <c r="D387" s="32"/>
      <c r="E387" s="32"/>
      <c r="F387" s="32"/>
      <c r="G387" s="32"/>
      <c r="H387" s="32"/>
    </row>
    <row r="388">
      <c r="A388" s="32"/>
      <c r="B388" s="32"/>
      <c r="C388" s="32"/>
      <c r="D388" s="32"/>
      <c r="E388" s="32"/>
      <c r="F388" s="32"/>
      <c r="G388" s="32"/>
      <c r="H388" s="32"/>
    </row>
    <row r="389">
      <c r="A389" s="32"/>
      <c r="B389" s="32"/>
      <c r="C389" s="32"/>
      <c r="D389" s="32"/>
      <c r="E389" s="32"/>
      <c r="F389" s="32"/>
      <c r="G389" s="32"/>
      <c r="H389" s="32"/>
    </row>
    <row r="390">
      <c r="A390" s="32"/>
      <c r="B390" s="32"/>
      <c r="C390" s="32"/>
      <c r="D390" s="32"/>
      <c r="E390" s="32"/>
      <c r="F390" s="32"/>
      <c r="G390" s="32"/>
      <c r="H390" s="32"/>
    </row>
    <row r="391">
      <c r="A391" s="32"/>
      <c r="B391" s="32"/>
      <c r="C391" s="32"/>
      <c r="D391" s="32"/>
      <c r="E391" s="32"/>
      <c r="F391" s="32"/>
      <c r="G391" s="32"/>
      <c r="H391" s="32"/>
    </row>
    <row r="392">
      <c r="A392" s="32"/>
      <c r="B392" s="32"/>
      <c r="C392" s="32"/>
      <c r="D392" s="32"/>
      <c r="E392" s="32"/>
      <c r="F392" s="32"/>
      <c r="G392" s="32"/>
      <c r="H392" s="32"/>
    </row>
    <row r="393">
      <c r="A393" s="32"/>
      <c r="B393" s="32"/>
      <c r="C393" s="32"/>
      <c r="D393" s="32"/>
      <c r="E393" s="32"/>
      <c r="F393" s="32"/>
      <c r="G393" s="32"/>
      <c r="H393" s="32"/>
    </row>
    <row r="394">
      <c r="A394" s="32"/>
      <c r="B394" s="32"/>
      <c r="C394" s="32"/>
      <c r="D394" s="32"/>
      <c r="E394" s="32"/>
      <c r="F394" s="32"/>
      <c r="G394" s="32"/>
      <c r="H394" s="32"/>
    </row>
    <row r="395">
      <c r="A395" s="32"/>
      <c r="B395" s="32"/>
      <c r="C395" s="32"/>
      <c r="D395" s="32"/>
      <c r="E395" s="32"/>
      <c r="F395" s="32"/>
      <c r="G395" s="32"/>
      <c r="H395" s="32"/>
    </row>
    <row r="396">
      <c r="A396" s="32"/>
      <c r="B396" s="32"/>
      <c r="C396" s="32"/>
      <c r="D396" s="32"/>
      <c r="E396" s="32"/>
      <c r="F396" s="32"/>
      <c r="G396" s="32"/>
      <c r="H396" s="32"/>
    </row>
    <row r="397">
      <c r="A397" s="32"/>
      <c r="B397" s="32"/>
      <c r="C397" s="32"/>
      <c r="D397" s="32"/>
      <c r="E397" s="32"/>
      <c r="F397" s="32"/>
      <c r="G397" s="32"/>
      <c r="H397" s="32"/>
    </row>
    <row r="398">
      <c r="A398" s="32"/>
      <c r="B398" s="32"/>
      <c r="C398" s="32"/>
      <c r="D398" s="32"/>
      <c r="E398" s="32"/>
      <c r="F398" s="32"/>
      <c r="G398" s="32"/>
      <c r="H398" s="32"/>
    </row>
    <row r="399">
      <c r="A399" s="32"/>
      <c r="B399" s="32"/>
      <c r="C399" s="32"/>
      <c r="D399" s="32"/>
      <c r="E399" s="32"/>
      <c r="F399" s="32"/>
      <c r="G399" s="32"/>
      <c r="H399" s="32"/>
    </row>
    <row r="400">
      <c r="A400" s="32"/>
      <c r="B400" s="32"/>
      <c r="C400" s="32"/>
      <c r="D400" s="32"/>
      <c r="E400" s="32"/>
      <c r="F400" s="32"/>
      <c r="G400" s="32"/>
      <c r="H400" s="32"/>
    </row>
    <row r="401">
      <c r="A401" s="32"/>
      <c r="B401" s="32"/>
      <c r="C401" s="32"/>
      <c r="D401" s="32"/>
      <c r="E401" s="32"/>
      <c r="F401" s="32"/>
      <c r="G401" s="32"/>
      <c r="H401" s="32"/>
    </row>
    <row r="402">
      <c r="A402" s="32"/>
      <c r="B402" s="32"/>
      <c r="C402" s="32"/>
      <c r="D402" s="32"/>
      <c r="E402" s="32"/>
      <c r="F402" s="32"/>
      <c r="G402" s="32"/>
      <c r="H402" s="32"/>
    </row>
    <row r="403">
      <c r="A403" s="32"/>
      <c r="B403" s="32"/>
      <c r="C403" s="32"/>
      <c r="D403" s="32"/>
      <c r="E403" s="32"/>
      <c r="F403" s="32"/>
      <c r="G403" s="32"/>
      <c r="H403" s="32"/>
    </row>
    <row r="404">
      <c r="A404" s="32"/>
      <c r="B404" s="32"/>
      <c r="C404" s="32"/>
      <c r="D404" s="32"/>
      <c r="E404" s="32"/>
      <c r="F404" s="32"/>
      <c r="G404" s="32"/>
      <c r="H404" s="32"/>
    </row>
    <row r="405">
      <c r="A405" s="32"/>
      <c r="B405" s="32"/>
      <c r="C405" s="32"/>
      <c r="D405" s="32"/>
      <c r="E405" s="32"/>
      <c r="F405" s="32"/>
      <c r="G405" s="32"/>
      <c r="H405" s="32"/>
    </row>
    <row r="406">
      <c r="A406" s="32"/>
      <c r="B406" s="32"/>
      <c r="C406" s="32"/>
      <c r="D406" s="32"/>
      <c r="E406" s="32"/>
      <c r="F406" s="32"/>
      <c r="G406" s="32"/>
      <c r="H406" s="32"/>
    </row>
    <row r="407">
      <c r="A407" s="32"/>
      <c r="B407" s="32"/>
      <c r="C407" s="32"/>
      <c r="D407" s="32"/>
      <c r="E407" s="32"/>
      <c r="F407" s="32"/>
      <c r="G407" s="32"/>
      <c r="H407" s="32"/>
    </row>
    <row r="408">
      <c r="A408" s="32"/>
      <c r="B408" s="32"/>
      <c r="C408" s="32"/>
      <c r="D408" s="32"/>
      <c r="E408" s="32"/>
      <c r="F408" s="32"/>
      <c r="G408" s="32"/>
      <c r="H408" s="32"/>
    </row>
    <row r="409">
      <c r="A409" s="32"/>
      <c r="B409" s="32"/>
      <c r="C409" s="32"/>
      <c r="D409" s="32"/>
      <c r="E409" s="32"/>
      <c r="F409" s="32"/>
      <c r="G409" s="32"/>
      <c r="H409" s="32"/>
    </row>
    <row r="410">
      <c r="A410" s="32"/>
      <c r="B410" s="32"/>
      <c r="C410" s="32"/>
      <c r="D410" s="32"/>
      <c r="E410" s="32"/>
      <c r="F410" s="32"/>
      <c r="G410" s="32"/>
      <c r="H410" s="32"/>
    </row>
    <row r="411">
      <c r="A411" s="32"/>
      <c r="B411" s="32"/>
      <c r="C411" s="32"/>
      <c r="D411" s="32"/>
      <c r="E411" s="32"/>
      <c r="F411" s="32"/>
      <c r="G411" s="32"/>
      <c r="H411" s="32"/>
    </row>
    <row r="412">
      <c r="A412" s="32"/>
      <c r="B412" s="32"/>
      <c r="C412" s="32"/>
      <c r="D412" s="32"/>
      <c r="E412" s="32"/>
      <c r="F412" s="32"/>
      <c r="G412" s="32"/>
      <c r="H412" s="32"/>
    </row>
    <row r="413">
      <c r="A413" s="32"/>
      <c r="B413" s="32"/>
      <c r="C413" s="32"/>
      <c r="D413" s="32"/>
      <c r="E413" s="32"/>
      <c r="F413" s="32"/>
      <c r="G413" s="32"/>
      <c r="H413" s="32"/>
    </row>
    <row r="414">
      <c r="A414" s="32"/>
      <c r="B414" s="32"/>
      <c r="C414" s="32"/>
      <c r="D414" s="32"/>
      <c r="E414" s="32"/>
      <c r="F414" s="32"/>
      <c r="G414" s="32"/>
      <c r="H414" s="32"/>
    </row>
    <row r="415">
      <c r="A415" s="32"/>
      <c r="B415" s="32"/>
      <c r="C415" s="32"/>
      <c r="D415" s="32"/>
      <c r="E415" s="32"/>
      <c r="F415" s="32"/>
      <c r="G415" s="32"/>
      <c r="H415" s="32"/>
    </row>
    <row r="416">
      <c r="A416" s="32"/>
      <c r="B416" s="32"/>
      <c r="C416" s="32"/>
      <c r="D416" s="32"/>
      <c r="E416" s="32"/>
      <c r="F416" s="32"/>
      <c r="G416" s="32"/>
      <c r="H416" s="32"/>
    </row>
    <row r="417">
      <c r="A417" s="32"/>
      <c r="B417" s="32"/>
      <c r="C417" s="32"/>
      <c r="D417" s="32"/>
      <c r="E417" s="32"/>
      <c r="F417" s="32"/>
      <c r="G417" s="32"/>
      <c r="H417" s="32"/>
    </row>
    <row r="418">
      <c r="A418" s="32"/>
      <c r="B418" s="32"/>
      <c r="C418" s="32"/>
      <c r="D418" s="32"/>
      <c r="E418" s="32"/>
      <c r="F418" s="32"/>
      <c r="G418" s="32"/>
      <c r="H418" s="32"/>
    </row>
    <row r="419">
      <c r="A419" s="32"/>
      <c r="B419" s="32"/>
      <c r="C419" s="32"/>
      <c r="D419" s="32"/>
      <c r="E419" s="32"/>
      <c r="F419" s="32"/>
      <c r="G419" s="32"/>
      <c r="H419" s="32"/>
    </row>
    <row r="420">
      <c r="A420" s="32"/>
      <c r="B420" s="32"/>
      <c r="C420" s="32"/>
      <c r="D420" s="32"/>
      <c r="E420" s="32"/>
      <c r="F420" s="32"/>
      <c r="G420" s="32"/>
      <c r="H420" s="32"/>
    </row>
    <row r="421">
      <c r="A421" s="32"/>
      <c r="B421" s="32"/>
      <c r="C421" s="32"/>
      <c r="D421" s="32"/>
      <c r="E421" s="32"/>
      <c r="F421" s="32"/>
      <c r="G421" s="32"/>
      <c r="H421" s="32"/>
    </row>
    <row r="422">
      <c r="A422" s="32"/>
      <c r="B422" s="32"/>
      <c r="C422" s="32"/>
      <c r="D422" s="32"/>
      <c r="E422" s="32"/>
      <c r="F422" s="32"/>
      <c r="G422" s="32"/>
      <c r="H422" s="32"/>
    </row>
    <row r="423">
      <c r="A423" s="32"/>
      <c r="B423" s="32"/>
      <c r="C423" s="32"/>
      <c r="D423" s="32"/>
      <c r="E423" s="32"/>
      <c r="F423" s="32"/>
      <c r="G423" s="32"/>
      <c r="H423" s="32"/>
    </row>
    <row r="424">
      <c r="A424" s="32"/>
      <c r="B424" s="32"/>
      <c r="C424" s="32"/>
      <c r="D424" s="32"/>
      <c r="E424" s="32"/>
      <c r="F424" s="32"/>
      <c r="G424" s="32"/>
      <c r="H424" s="32"/>
    </row>
    <row r="425">
      <c r="A425" s="32"/>
      <c r="B425" s="32"/>
      <c r="C425" s="32"/>
      <c r="D425" s="32"/>
      <c r="E425" s="32"/>
      <c r="F425" s="32"/>
      <c r="G425" s="32"/>
      <c r="H425" s="32"/>
    </row>
    <row r="426">
      <c r="A426" s="32"/>
      <c r="B426" s="32"/>
      <c r="C426" s="32"/>
      <c r="D426" s="32"/>
      <c r="E426" s="32"/>
      <c r="F426" s="32"/>
      <c r="G426" s="32"/>
      <c r="H426" s="32"/>
    </row>
    <row r="427">
      <c r="A427" s="32"/>
      <c r="B427" s="32"/>
      <c r="C427" s="32"/>
      <c r="D427" s="32"/>
      <c r="E427" s="32"/>
      <c r="F427" s="32"/>
      <c r="G427" s="32"/>
      <c r="H427" s="32"/>
    </row>
    <row r="428">
      <c r="A428" s="32"/>
      <c r="B428" s="32"/>
      <c r="C428" s="32"/>
      <c r="D428" s="32"/>
      <c r="E428" s="32"/>
      <c r="F428" s="32"/>
      <c r="G428" s="32"/>
      <c r="H428" s="32"/>
    </row>
    <row r="429">
      <c r="A429" s="32"/>
      <c r="B429" s="32"/>
      <c r="C429" s="32"/>
      <c r="D429" s="32"/>
      <c r="E429" s="32"/>
      <c r="F429" s="32"/>
      <c r="G429" s="32"/>
      <c r="H429" s="32"/>
    </row>
    <row r="430">
      <c r="A430" s="32"/>
      <c r="B430" s="32"/>
      <c r="C430" s="32"/>
      <c r="D430" s="32"/>
      <c r="E430" s="32"/>
      <c r="F430" s="32"/>
      <c r="G430" s="32"/>
      <c r="H430" s="32"/>
    </row>
    <row r="431">
      <c r="A431" s="32"/>
      <c r="B431" s="32"/>
      <c r="C431" s="32"/>
      <c r="D431" s="32"/>
      <c r="E431" s="32"/>
      <c r="F431" s="32"/>
      <c r="G431" s="32"/>
      <c r="H431" s="32"/>
    </row>
    <row r="432">
      <c r="A432" s="32"/>
      <c r="B432" s="32"/>
      <c r="C432" s="32"/>
      <c r="D432" s="32"/>
      <c r="E432" s="32"/>
      <c r="F432" s="32"/>
      <c r="G432" s="32"/>
      <c r="H432" s="32"/>
    </row>
    <row r="433">
      <c r="A433" s="32"/>
      <c r="B433" s="32"/>
      <c r="C433" s="32"/>
      <c r="D433" s="32"/>
      <c r="E433" s="32"/>
      <c r="F433" s="32"/>
      <c r="G433" s="32"/>
      <c r="H433" s="32"/>
    </row>
    <row r="434">
      <c r="A434" s="32"/>
      <c r="B434" s="32"/>
      <c r="C434" s="32"/>
      <c r="D434" s="32"/>
      <c r="E434" s="32"/>
      <c r="F434" s="32"/>
      <c r="G434" s="32"/>
      <c r="H434" s="32"/>
    </row>
    <row r="435">
      <c r="A435" s="32"/>
      <c r="B435" s="32"/>
      <c r="C435" s="32"/>
      <c r="D435" s="32"/>
      <c r="E435" s="32"/>
      <c r="F435" s="32"/>
      <c r="G435" s="32"/>
      <c r="H435" s="32"/>
    </row>
    <row r="436">
      <c r="A436" s="32"/>
      <c r="B436" s="32"/>
      <c r="C436" s="32"/>
      <c r="D436" s="32"/>
      <c r="E436" s="32"/>
      <c r="F436" s="32"/>
      <c r="G436" s="32"/>
      <c r="H436" s="32"/>
    </row>
    <row r="437">
      <c r="A437" s="32"/>
      <c r="B437" s="32"/>
      <c r="C437" s="32"/>
      <c r="D437" s="32"/>
      <c r="E437" s="32"/>
      <c r="F437" s="32"/>
      <c r="G437" s="32"/>
      <c r="H437" s="32"/>
    </row>
    <row r="438">
      <c r="A438" s="32"/>
      <c r="B438" s="32"/>
      <c r="C438" s="32"/>
      <c r="D438" s="32"/>
      <c r="E438" s="32"/>
      <c r="F438" s="32"/>
      <c r="G438" s="32"/>
      <c r="H438" s="32"/>
    </row>
    <row r="439">
      <c r="A439" s="32"/>
      <c r="B439" s="32"/>
      <c r="C439" s="32"/>
      <c r="D439" s="32"/>
      <c r="E439" s="32"/>
      <c r="F439" s="32"/>
      <c r="G439" s="32"/>
      <c r="H439" s="32"/>
    </row>
    <row r="440">
      <c r="A440" s="32"/>
      <c r="B440" s="32"/>
      <c r="C440" s="32"/>
      <c r="D440" s="32"/>
      <c r="E440" s="32"/>
      <c r="F440" s="32"/>
      <c r="G440" s="32"/>
      <c r="H440" s="32"/>
    </row>
    <row r="441">
      <c r="A441" s="32"/>
      <c r="B441" s="32"/>
      <c r="C441" s="32"/>
      <c r="D441" s="32"/>
      <c r="E441" s="32"/>
      <c r="F441" s="32"/>
      <c r="G441" s="32"/>
      <c r="H441" s="32"/>
    </row>
    <row r="442">
      <c r="A442" s="32"/>
      <c r="B442" s="32"/>
      <c r="C442" s="32"/>
      <c r="D442" s="32"/>
      <c r="E442" s="32"/>
      <c r="F442" s="32"/>
      <c r="G442" s="32"/>
      <c r="H442" s="32"/>
    </row>
    <row r="443">
      <c r="A443" s="32"/>
      <c r="B443" s="32"/>
      <c r="C443" s="32"/>
      <c r="D443" s="32"/>
      <c r="E443" s="32"/>
      <c r="F443" s="32"/>
      <c r="G443" s="32"/>
      <c r="H443" s="32"/>
    </row>
    <row r="444">
      <c r="A444" s="32"/>
      <c r="B444" s="32"/>
      <c r="C444" s="32"/>
      <c r="D444" s="32"/>
      <c r="E444" s="32"/>
      <c r="F444" s="32"/>
      <c r="G444" s="32"/>
      <c r="H444" s="32"/>
    </row>
    <row r="445">
      <c r="A445" s="32"/>
      <c r="B445" s="32"/>
      <c r="C445" s="32"/>
      <c r="D445" s="32"/>
      <c r="E445" s="32"/>
      <c r="F445" s="32"/>
      <c r="G445" s="32"/>
      <c r="H445" s="32"/>
    </row>
    <row r="446">
      <c r="A446" s="32"/>
      <c r="B446" s="32"/>
      <c r="C446" s="32"/>
      <c r="D446" s="32"/>
      <c r="E446" s="32"/>
      <c r="F446" s="32"/>
      <c r="G446" s="32"/>
      <c r="H446" s="32"/>
    </row>
    <row r="447">
      <c r="A447" s="32"/>
      <c r="B447" s="32"/>
      <c r="C447" s="32"/>
      <c r="D447" s="32"/>
      <c r="E447" s="32"/>
      <c r="F447" s="32"/>
      <c r="G447" s="32"/>
      <c r="H447" s="32"/>
    </row>
    <row r="448">
      <c r="A448" s="32"/>
      <c r="B448" s="32"/>
      <c r="C448" s="32"/>
      <c r="D448" s="32"/>
      <c r="E448" s="32"/>
      <c r="F448" s="32"/>
      <c r="G448" s="32"/>
      <c r="H448" s="32"/>
    </row>
    <row r="449">
      <c r="A449" s="32"/>
      <c r="B449" s="32"/>
      <c r="C449" s="32"/>
      <c r="D449" s="32"/>
      <c r="E449" s="32"/>
      <c r="F449" s="32"/>
      <c r="G449" s="32"/>
      <c r="H449" s="32"/>
    </row>
    <row r="450">
      <c r="A450" s="32"/>
      <c r="B450" s="32"/>
      <c r="C450" s="32"/>
      <c r="D450" s="32"/>
      <c r="E450" s="32"/>
      <c r="F450" s="32"/>
      <c r="G450" s="32"/>
      <c r="H450" s="32"/>
    </row>
    <row r="451">
      <c r="A451" s="32"/>
      <c r="B451" s="32"/>
      <c r="C451" s="32"/>
      <c r="D451" s="32"/>
      <c r="E451" s="32"/>
      <c r="F451" s="32"/>
      <c r="G451" s="32"/>
      <c r="H451" s="32"/>
    </row>
    <row r="452">
      <c r="A452" s="32"/>
      <c r="B452" s="32"/>
      <c r="C452" s="32"/>
      <c r="D452" s="32"/>
      <c r="E452" s="32"/>
      <c r="F452" s="32"/>
      <c r="G452" s="32"/>
      <c r="H452" s="32"/>
    </row>
    <row r="453">
      <c r="A453" s="32"/>
      <c r="B453" s="32"/>
      <c r="C453" s="32"/>
      <c r="D453" s="32"/>
      <c r="E453" s="32"/>
      <c r="F453" s="32"/>
      <c r="G453" s="32"/>
      <c r="H453" s="32"/>
    </row>
    <row r="454">
      <c r="A454" s="32"/>
      <c r="B454" s="32"/>
      <c r="C454" s="32"/>
      <c r="D454" s="32"/>
      <c r="E454" s="32"/>
      <c r="F454" s="32"/>
      <c r="G454" s="32"/>
      <c r="H454" s="32"/>
    </row>
    <row r="455">
      <c r="A455" s="32"/>
      <c r="B455" s="32"/>
      <c r="C455" s="32"/>
      <c r="D455" s="32"/>
      <c r="E455" s="32"/>
      <c r="F455" s="32"/>
      <c r="G455" s="32"/>
      <c r="H455" s="32"/>
    </row>
    <row r="456">
      <c r="A456" s="32"/>
      <c r="B456" s="32"/>
      <c r="C456" s="32"/>
      <c r="D456" s="32"/>
      <c r="E456" s="32"/>
      <c r="F456" s="32"/>
      <c r="G456" s="32"/>
      <c r="H456" s="32"/>
    </row>
    <row r="457">
      <c r="A457" s="32"/>
      <c r="B457" s="32"/>
      <c r="C457" s="32"/>
      <c r="D457" s="32"/>
      <c r="E457" s="32"/>
      <c r="F457" s="32"/>
      <c r="G457" s="32"/>
      <c r="H457" s="32"/>
    </row>
    <row r="458">
      <c r="A458" s="32"/>
      <c r="B458" s="32"/>
      <c r="C458" s="32"/>
      <c r="D458" s="32"/>
      <c r="E458" s="32"/>
      <c r="F458" s="32"/>
      <c r="G458" s="32"/>
      <c r="H458" s="32"/>
    </row>
    <row r="459">
      <c r="A459" s="32"/>
      <c r="B459" s="32"/>
      <c r="C459" s="32"/>
      <c r="D459" s="32"/>
      <c r="E459" s="32"/>
      <c r="F459" s="32"/>
      <c r="G459" s="32"/>
      <c r="H459" s="32"/>
    </row>
    <row r="460">
      <c r="A460" s="32"/>
      <c r="B460" s="32"/>
      <c r="C460" s="32"/>
      <c r="D460" s="32"/>
      <c r="E460" s="32"/>
      <c r="F460" s="32"/>
      <c r="G460" s="32"/>
      <c r="H460" s="32"/>
    </row>
    <row r="461">
      <c r="A461" s="32"/>
      <c r="B461" s="32"/>
      <c r="C461" s="32"/>
      <c r="D461" s="32"/>
      <c r="E461" s="32"/>
      <c r="F461" s="32"/>
      <c r="G461" s="32"/>
      <c r="H461" s="32"/>
    </row>
    <row r="462">
      <c r="A462" s="32"/>
      <c r="B462" s="32"/>
      <c r="C462" s="32"/>
      <c r="D462" s="32"/>
      <c r="E462" s="32"/>
      <c r="F462" s="32"/>
      <c r="G462" s="32"/>
      <c r="H462" s="32"/>
    </row>
    <row r="463">
      <c r="A463" s="32"/>
      <c r="B463" s="32"/>
      <c r="C463" s="32"/>
      <c r="D463" s="32"/>
      <c r="E463" s="32"/>
      <c r="F463" s="32"/>
      <c r="G463" s="32"/>
      <c r="H463" s="32"/>
    </row>
    <row r="464">
      <c r="A464" s="32"/>
      <c r="B464" s="32"/>
      <c r="C464" s="32"/>
      <c r="D464" s="32"/>
      <c r="E464" s="32"/>
      <c r="F464" s="32"/>
      <c r="G464" s="32"/>
      <c r="H464" s="32"/>
    </row>
    <row r="465">
      <c r="A465" s="32"/>
      <c r="B465" s="32"/>
      <c r="C465" s="32"/>
      <c r="D465" s="32"/>
      <c r="E465" s="32"/>
      <c r="F465" s="32"/>
      <c r="G465" s="32"/>
      <c r="H465" s="32"/>
    </row>
    <row r="466">
      <c r="A466" s="32"/>
      <c r="B466" s="32"/>
      <c r="C466" s="32"/>
      <c r="D466" s="32"/>
      <c r="E466" s="32"/>
      <c r="F466" s="32"/>
      <c r="G466" s="32"/>
      <c r="H466" s="32"/>
    </row>
    <row r="467">
      <c r="A467" s="32"/>
      <c r="B467" s="32"/>
      <c r="C467" s="32"/>
      <c r="D467" s="32"/>
      <c r="E467" s="32"/>
      <c r="F467" s="32"/>
      <c r="G467" s="32"/>
      <c r="H467" s="32"/>
    </row>
    <row r="468">
      <c r="A468" s="32"/>
      <c r="B468" s="32"/>
      <c r="C468" s="32"/>
      <c r="D468" s="32"/>
      <c r="E468" s="32"/>
      <c r="F468" s="32"/>
      <c r="G468" s="32"/>
      <c r="H468" s="32"/>
    </row>
    <row r="469">
      <c r="A469" s="32"/>
      <c r="B469" s="32"/>
      <c r="C469" s="32"/>
      <c r="D469" s="32"/>
      <c r="E469" s="32"/>
      <c r="F469" s="32"/>
      <c r="G469" s="32"/>
      <c r="H469" s="32"/>
    </row>
    <row r="470">
      <c r="A470" s="32"/>
      <c r="B470" s="32"/>
      <c r="C470" s="32"/>
      <c r="D470" s="32"/>
      <c r="E470" s="32"/>
      <c r="F470" s="32"/>
      <c r="G470" s="32"/>
      <c r="H470" s="32"/>
    </row>
    <row r="471">
      <c r="A471" s="32"/>
      <c r="B471" s="32"/>
      <c r="C471" s="32"/>
      <c r="D471" s="32"/>
      <c r="E471" s="32"/>
      <c r="F471" s="32"/>
      <c r="G471" s="32"/>
      <c r="H471" s="32"/>
    </row>
    <row r="472">
      <c r="A472" s="32"/>
      <c r="B472" s="32"/>
      <c r="C472" s="32"/>
      <c r="D472" s="32"/>
      <c r="E472" s="32"/>
      <c r="F472" s="32"/>
      <c r="G472" s="32"/>
      <c r="H472" s="32"/>
    </row>
    <row r="473">
      <c r="A473" s="32"/>
      <c r="B473" s="32"/>
      <c r="C473" s="32"/>
      <c r="D473" s="32"/>
      <c r="E473" s="32"/>
      <c r="F473" s="32"/>
      <c r="G473" s="32"/>
      <c r="H473" s="32"/>
    </row>
    <row r="474">
      <c r="A474" s="32"/>
      <c r="B474" s="32"/>
      <c r="C474" s="32"/>
      <c r="D474" s="32"/>
      <c r="E474" s="32"/>
      <c r="F474" s="32"/>
      <c r="G474" s="32"/>
      <c r="H474" s="32"/>
    </row>
    <row r="475">
      <c r="A475" s="32"/>
      <c r="B475" s="32"/>
      <c r="C475" s="32"/>
      <c r="D475" s="32"/>
      <c r="E475" s="32"/>
      <c r="F475" s="32"/>
      <c r="G475" s="32"/>
      <c r="H475" s="32"/>
    </row>
    <row r="476">
      <c r="A476" s="32"/>
      <c r="B476" s="32"/>
      <c r="C476" s="32"/>
      <c r="D476" s="32"/>
      <c r="E476" s="32"/>
      <c r="F476" s="32"/>
      <c r="G476" s="32"/>
      <c r="H476" s="32"/>
    </row>
    <row r="477">
      <c r="A477" s="32"/>
      <c r="B477" s="32"/>
      <c r="C477" s="32"/>
      <c r="D477" s="32"/>
      <c r="E477" s="32"/>
      <c r="F477" s="32"/>
      <c r="G477" s="32"/>
      <c r="H477" s="32"/>
    </row>
    <row r="478">
      <c r="A478" s="32"/>
      <c r="B478" s="32"/>
      <c r="C478" s="32"/>
      <c r="D478" s="32"/>
      <c r="E478" s="32"/>
      <c r="F478" s="32"/>
      <c r="G478" s="32"/>
      <c r="H478" s="32"/>
    </row>
    <row r="479">
      <c r="A479" s="32"/>
      <c r="B479" s="32"/>
      <c r="C479" s="32"/>
      <c r="D479" s="32"/>
      <c r="E479" s="32"/>
      <c r="F479" s="32"/>
      <c r="G479" s="32"/>
      <c r="H479" s="32"/>
    </row>
    <row r="480">
      <c r="A480" s="32"/>
      <c r="B480" s="32"/>
      <c r="C480" s="32"/>
      <c r="D480" s="32"/>
      <c r="E480" s="32"/>
      <c r="F480" s="32"/>
      <c r="G480" s="32"/>
      <c r="H480" s="32"/>
    </row>
    <row r="481">
      <c r="A481" s="32"/>
      <c r="B481" s="32"/>
      <c r="C481" s="32"/>
      <c r="D481" s="32"/>
      <c r="E481" s="32"/>
      <c r="F481" s="32"/>
      <c r="G481" s="32"/>
      <c r="H481" s="32"/>
    </row>
    <row r="482">
      <c r="A482" s="32"/>
      <c r="B482" s="32"/>
      <c r="C482" s="32"/>
      <c r="D482" s="32"/>
      <c r="E482" s="32"/>
      <c r="F482" s="32"/>
      <c r="G482" s="32"/>
      <c r="H482" s="32"/>
    </row>
    <row r="483">
      <c r="A483" s="32"/>
      <c r="B483" s="32"/>
      <c r="C483" s="32"/>
      <c r="D483" s="32"/>
      <c r="E483" s="32"/>
      <c r="F483" s="32"/>
      <c r="G483" s="32"/>
      <c r="H483" s="32"/>
    </row>
    <row r="484">
      <c r="A484" s="32"/>
      <c r="B484" s="32"/>
      <c r="C484" s="32"/>
      <c r="D484" s="32"/>
      <c r="E484" s="32"/>
      <c r="F484" s="32"/>
      <c r="G484" s="32"/>
      <c r="H484" s="32"/>
    </row>
    <row r="485">
      <c r="A485" s="32"/>
      <c r="B485" s="32"/>
      <c r="C485" s="32"/>
      <c r="D485" s="32"/>
      <c r="E485" s="32"/>
      <c r="F485" s="32"/>
      <c r="G485" s="32"/>
      <c r="H485" s="32"/>
    </row>
    <row r="486">
      <c r="A486" s="32"/>
      <c r="B486" s="32"/>
      <c r="C486" s="32"/>
      <c r="D486" s="32"/>
      <c r="E486" s="32"/>
      <c r="F486" s="32"/>
      <c r="G486" s="32"/>
      <c r="H486" s="32"/>
    </row>
    <row r="487">
      <c r="A487" s="32"/>
      <c r="B487" s="32"/>
      <c r="C487" s="32"/>
      <c r="D487" s="32"/>
      <c r="E487" s="32"/>
      <c r="F487" s="32"/>
      <c r="G487" s="32"/>
      <c r="H487" s="32"/>
    </row>
    <row r="488">
      <c r="A488" s="32"/>
      <c r="B488" s="32"/>
      <c r="C488" s="32"/>
      <c r="D488" s="32"/>
      <c r="E488" s="32"/>
      <c r="F488" s="32"/>
      <c r="G488" s="32"/>
      <c r="H488" s="32"/>
    </row>
    <row r="489">
      <c r="A489" s="32"/>
      <c r="B489" s="32"/>
      <c r="C489" s="32"/>
      <c r="D489" s="32"/>
      <c r="E489" s="32"/>
      <c r="F489" s="32"/>
      <c r="G489" s="32"/>
      <c r="H489" s="32"/>
    </row>
    <row r="490">
      <c r="A490" s="32"/>
      <c r="B490" s="32"/>
      <c r="C490" s="32"/>
      <c r="D490" s="32"/>
      <c r="E490" s="32"/>
      <c r="F490" s="32"/>
      <c r="G490" s="32"/>
      <c r="H490" s="32"/>
    </row>
    <row r="491">
      <c r="A491" s="32"/>
      <c r="B491" s="32"/>
      <c r="C491" s="32"/>
      <c r="D491" s="32"/>
      <c r="E491" s="32"/>
      <c r="F491" s="32"/>
      <c r="G491" s="32"/>
      <c r="H491" s="32"/>
    </row>
    <row r="492">
      <c r="A492" s="32"/>
      <c r="B492" s="32"/>
      <c r="C492" s="32"/>
      <c r="D492" s="32"/>
      <c r="E492" s="32"/>
      <c r="F492" s="32"/>
      <c r="G492" s="32"/>
      <c r="H492" s="32"/>
    </row>
    <row r="493">
      <c r="A493" s="32"/>
      <c r="B493" s="32"/>
      <c r="C493" s="32"/>
      <c r="D493" s="32"/>
      <c r="E493" s="32"/>
      <c r="F493" s="32"/>
      <c r="G493" s="32"/>
      <c r="H493" s="32"/>
    </row>
    <row r="494">
      <c r="A494" s="32"/>
      <c r="B494" s="32"/>
      <c r="C494" s="32"/>
      <c r="D494" s="32"/>
      <c r="E494" s="32"/>
      <c r="F494" s="32"/>
      <c r="G494" s="32"/>
      <c r="H494" s="32"/>
    </row>
    <row r="495">
      <c r="A495" s="32"/>
      <c r="B495" s="32"/>
      <c r="C495" s="32"/>
      <c r="D495" s="32"/>
      <c r="E495" s="32"/>
      <c r="F495" s="32"/>
      <c r="G495" s="32"/>
      <c r="H495" s="32"/>
    </row>
    <row r="496">
      <c r="A496" s="32"/>
      <c r="B496" s="32"/>
      <c r="C496" s="32"/>
      <c r="D496" s="32"/>
      <c r="E496" s="32"/>
      <c r="F496" s="32"/>
      <c r="G496" s="32"/>
      <c r="H496" s="32"/>
    </row>
    <row r="497">
      <c r="A497" s="32"/>
      <c r="B497" s="32"/>
      <c r="C497" s="32"/>
      <c r="D497" s="32"/>
      <c r="E497" s="32"/>
      <c r="F497" s="32"/>
      <c r="G497" s="32"/>
      <c r="H497" s="32"/>
    </row>
    <row r="498">
      <c r="A498" s="32"/>
      <c r="B498" s="32"/>
      <c r="C498" s="32"/>
      <c r="D498" s="32"/>
      <c r="E498" s="32"/>
      <c r="F498" s="32"/>
      <c r="G498" s="32"/>
      <c r="H498" s="32"/>
    </row>
    <row r="499">
      <c r="A499" s="32"/>
      <c r="B499" s="32"/>
      <c r="C499" s="32"/>
      <c r="D499" s="32"/>
      <c r="E499" s="32"/>
      <c r="F499" s="32"/>
      <c r="G499" s="32"/>
      <c r="H499" s="32"/>
    </row>
    <row r="500">
      <c r="A500" s="32"/>
      <c r="B500" s="32"/>
      <c r="C500" s="32"/>
      <c r="D500" s="32"/>
      <c r="E500" s="32"/>
      <c r="F500" s="32"/>
      <c r="G500" s="32"/>
      <c r="H500" s="32"/>
    </row>
    <row r="501">
      <c r="A501" s="32"/>
      <c r="B501" s="32"/>
      <c r="C501" s="32"/>
      <c r="D501" s="32"/>
      <c r="E501" s="32"/>
      <c r="F501" s="32"/>
      <c r="G501" s="32"/>
      <c r="H501" s="32"/>
    </row>
    <row r="502">
      <c r="A502" s="32"/>
      <c r="B502" s="32"/>
      <c r="C502" s="32"/>
      <c r="D502" s="32"/>
      <c r="E502" s="32"/>
      <c r="F502" s="32"/>
      <c r="G502" s="32"/>
      <c r="H502" s="32"/>
    </row>
    <row r="503">
      <c r="A503" s="32"/>
      <c r="B503" s="32"/>
      <c r="C503" s="32"/>
      <c r="D503" s="32"/>
      <c r="E503" s="32"/>
      <c r="F503" s="32"/>
      <c r="G503" s="32"/>
      <c r="H503" s="32"/>
    </row>
    <row r="504">
      <c r="A504" s="32"/>
      <c r="B504" s="32"/>
      <c r="C504" s="32"/>
      <c r="D504" s="32"/>
      <c r="E504" s="32"/>
      <c r="F504" s="32"/>
      <c r="G504" s="32"/>
      <c r="H504" s="32"/>
    </row>
    <row r="505">
      <c r="A505" s="32"/>
      <c r="B505" s="32"/>
      <c r="C505" s="32"/>
      <c r="D505" s="32"/>
      <c r="E505" s="32"/>
      <c r="F505" s="32"/>
      <c r="G505" s="32"/>
      <c r="H505" s="32"/>
    </row>
    <row r="506">
      <c r="A506" s="32"/>
      <c r="B506" s="32"/>
      <c r="C506" s="32"/>
      <c r="D506" s="32"/>
      <c r="E506" s="32"/>
      <c r="F506" s="32"/>
      <c r="G506" s="32"/>
      <c r="H506" s="32"/>
    </row>
    <row r="507">
      <c r="A507" s="32"/>
      <c r="B507" s="32"/>
      <c r="C507" s="32"/>
      <c r="D507" s="32"/>
      <c r="E507" s="32"/>
      <c r="F507" s="32"/>
      <c r="G507" s="32"/>
      <c r="H507" s="32"/>
    </row>
    <row r="508">
      <c r="A508" s="32"/>
      <c r="B508" s="32"/>
      <c r="C508" s="32"/>
      <c r="D508" s="32"/>
      <c r="E508" s="32"/>
      <c r="F508" s="32"/>
      <c r="G508" s="32"/>
      <c r="H508" s="32"/>
    </row>
    <row r="509">
      <c r="A509" s="32"/>
      <c r="B509" s="32"/>
      <c r="C509" s="32"/>
      <c r="D509" s="32"/>
      <c r="E509" s="32"/>
      <c r="F509" s="32"/>
      <c r="G509" s="32"/>
      <c r="H509" s="32"/>
    </row>
    <row r="510">
      <c r="A510" s="32"/>
      <c r="B510" s="32"/>
      <c r="C510" s="32"/>
      <c r="D510" s="32"/>
      <c r="E510" s="32"/>
      <c r="F510" s="32"/>
      <c r="G510" s="32"/>
      <c r="H510" s="32"/>
    </row>
    <row r="511">
      <c r="A511" s="32"/>
      <c r="B511" s="32"/>
      <c r="C511" s="32"/>
      <c r="D511" s="32"/>
      <c r="E511" s="32"/>
      <c r="F511" s="32"/>
      <c r="G511" s="32"/>
      <c r="H511" s="32"/>
    </row>
    <row r="512">
      <c r="A512" s="32"/>
      <c r="B512" s="32"/>
      <c r="C512" s="32"/>
      <c r="D512" s="32"/>
      <c r="E512" s="32"/>
      <c r="F512" s="32"/>
      <c r="G512" s="32"/>
      <c r="H512" s="32"/>
    </row>
    <row r="513">
      <c r="A513" s="32"/>
      <c r="B513" s="32"/>
      <c r="C513" s="32"/>
      <c r="D513" s="32"/>
      <c r="E513" s="32"/>
      <c r="F513" s="32"/>
      <c r="G513" s="32"/>
      <c r="H513" s="32"/>
    </row>
    <row r="514">
      <c r="A514" s="32"/>
      <c r="B514" s="32"/>
      <c r="C514" s="32"/>
      <c r="D514" s="32"/>
      <c r="E514" s="32"/>
      <c r="F514" s="32"/>
      <c r="G514" s="32"/>
      <c r="H514" s="32"/>
    </row>
    <row r="515">
      <c r="A515" s="32"/>
      <c r="B515" s="32"/>
      <c r="C515" s="32"/>
      <c r="D515" s="32"/>
      <c r="E515" s="32"/>
      <c r="F515" s="32"/>
      <c r="G515" s="32"/>
      <c r="H515" s="32"/>
    </row>
    <row r="516">
      <c r="A516" s="32"/>
      <c r="B516" s="32"/>
      <c r="C516" s="32"/>
      <c r="D516" s="32"/>
      <c r="E516" s="32"/>
      <c r="F516" s="32"/>
      <c r="G516" s="32"/>
      <c r="H516" s="32"/>
    </row>
    <row r="517">
      <c r="A517" s="32"/>
      <c r="B517" s="32"/>
      <c r="C517" s="32"/>
      <c r="D517" s="32"/>
      <c r="E517" s="32"/>
      <c r="F517" s="32"/>
      <c r="G517" s="32"/>
      <c r="H517" s="32"/>
    </row>
    <row r="518">
      <c r="A518" s="32"/>
      <c r="B518" s="32"/>
      <c r="C518" s="32"/>
      <c r="D518" s="32"/>
      <c r="E518" s="32"/>
      <c r="F518" s="32"/>
      <c r="G518" s="32"/>
      <c r="H518" s="32"/>
    </row>
    <row r="519">
      <c r="A519" s="32"/>
      <c r="B519" s="32"/>
      <c r="C519" s="32"/>
      <c r="D519" s="32"/>
      <c r="E519" s="32"/>
      <c r="F519" s="32"/>
      <c r="G519" s="32"/>
      <c r="H519" s="32"/>
    </row>
    <row r="520">
      <c r="A520" s="32"/>
      <c r="B520" s="32"/>
      <c r="C520" s="32"/>
      <c r="D520" s="32"/>
      <c r="E520" s="32"/>
      <c r="F520" s="32"/>
      <c r="G520" s="32"/>
      <c r="H520" s="32"/>
    </row>
    <row r="521">
      <c r="A521" s="32"/>
      <c r="B521" s="32"/>
      <c r="C521" s="32"/>
      <c r="D521" s="32"/>
      <c r="E521" s="32"/>
      <c r="F521" s="32"/>
      <c r="G521" s="32"/>
      <c r="H521" s="32"/>
    </row>
    <row r="522">
      <c r="A522" s="32"/>
      <c r="B522" s="32"/>
      <c r="C522" s="32"/>
      <c r="D522" s="32"/>
      <c r="E522" s="32"/>
      <c r="F522" s="32"/>
      <c r="G522" s="32"/>
      <c r="H522" s="32"/>
    </row>
    <row r="523">
      <c r="A523" s="32"/>
      <c r="B523" s="32"/>
      <c r="C523" s="32"/>
      <c r="D523" s="32"/>
      <c r="E523" s="32"/>
      <c r="F523" s="32"/>
      <c r="G523" s="32"/>
      <c r="H523" s="32"/>
    </row>
    <row r="524">
      <c r="A524" s="32"/>
      <c r="B524" s="32"/>
      <c r="C524" s="32"/>
      <c r="D524" s="32"/>
      <c r="E524" s="32"/>
      <c r="F524" s="32"/>
      <c r="G524" s="32"/>
      <c r="H524" s="32"/>
    </row>
    <row r="525">
      <c r="A525" s="32"/>
      <c r="B525" s="32"/>
      <c r="C525" s="32"/>
      <c r="D525" s="32"/>
      <c r="E525" s="32"/>
      <c r="F525" s="32"/>
      <c r="G525" s="32"/>
      <c r="H525" s="32"/>
    </row>
    <row r="526">
      <c r="A526" s="32"/>
      <c r="B526" s="32"/>
      <c r="C526" s="32"/>
      <c r="D526" s="32"/>
      <c r="E526" s="32"/>
      <c r="F526" s="32"/>
      <c r="G526" s="32"/>
      <c r="H526" s="32"/>
    </row>
    <row r="527">
      <c r="A527" s="32"/>
      <c r="B527" s="32"/>
      <c r="C527" s="32"/>
      <c r="D527" s="32"/>
      <c r="E527" s="32"/>
      <c r="F527" s="32"/>
      <c r="G527" s="32"/>
      <c r="H527" s="32"/>
    </row>
    <row r="528">
      <c r="A528" s="32"/>
      <c r="B528" s="32"/>
      <c r="C528" s="32"/>
      <c r="D528" s="32"/>
      <c r="E528" s="32"/>
      <c r="F528" s="32"/>
      <c r="G528" s="32"/>
      <c r="H528" s="32"/>
    </row>
    <row r="529">
      <c r="A529" s="32"/>
      <c r="B529" s="32"/>
      <c r="C529" s="32"/>
      <c r="D529" s="32"/>
      <c r="E529" s="32"/>
      <c r="F529" s="32"/>
      <c r="G529" s="32"/>
      <c r="H529" s="32"/>
    </row>
    <row r="530">
      <c r="A530" s="32"/>
      <c r="B530" s="32"/>
      <c r="C530" s="32"/>
      <c r="D530" s="32"/>
      <c r="E530" s="32"/>
      <c r="F530" s="32"/>
      <c r="G530" s="32"/>
      <c r="H530" s="32"/>
    </row>
    <row r="531">
      <c r="A531" s="32"/>
      <c r="B531" s="32"/>
      <c r="C531" s="32"/>
      <c r="D531" s="32"/>
      <c r="E531" s="32"/>
      <c r="F531" s="32"/>
      <c r="G531" s="32"/>
      <c r="H531" s="32"/>
    </row>
    <row r="532">
      <c r="A532" s="32"/>
      <c r="B532" s="32"/>
      <c r="C532" s="32"/>
      <c r="D532" s="32"/>
      <c r="E532" s="32"/>
      <c r="F532" s="32"/>
      <c r="G532" s="32"/>
      <c r="H532" s="32"/>
    </row>
    <row r="533">
      <c r="A533" s="32"/>
      <c r="B533" s="32"/>
      <c r="C533" s="32"/>
      <c r="D533" s="32"/>
      <c r="E533" s="32"/>
      <c r="F533" s="32"/>
      <c r="G533" s="32"/>
      <c r="H533" s="32"/>
    </row>
    <row r="534">
      <c r="A534" s="32"/>
      <c r="B534" s="32"/>
      <c r="C534" s="32"/>
      <c r="D534" s="32"/>
      <c r="E534" s="32"/>
      <c r="F534" s="32"/>
      <c r="G534" s="32"/>
      <c r="H534" s="32"/>
    </row>
    <row r="535">
      <c r="A535" s="32"/>
      <c r="B535" s="32"/>
      <c r="C535" s="32"/>
      <c r="D535" s="32"/>
      <c r="E535" s="32"/>
      <c r="F535" s="32"/>
      <c r="G535" s="32"/>
      <c r="H535" s="32"/>
    </row>
    <row r="536">
      <c r="A536" s="32"/>
      <c r="B536" s="32"/>
      <c r="C536" s="32"/>
      <c r="D536" s="32"/>
      <c r="E536" s="32"/>
      <c r="F536" s="32"/>
      <c r="G536" s="32"/>
      <c r="H536" s="32"/>
    </row>
    <row r="537">
      <c r="A537" s="32"/>
      <c r="B537" s="32"/>
      <c r="C537" s="32"/>
      <c r="D537" s="32"/>
      <c r="E537" s="32"/>
      <c r="F537" s="32"/>
      <c r="G537" s="32"/>
      <c r="H537" s="32"/>
    </row>
    <row r="538">
      <c r="A538" s="32"/>
      <c r="B538" s="32"/>
      <c r="C538" s="32"/>
      <c r="D538" s="32"/>
      <c r="E538" s="32"/>
      <c r="F538" s="32"/>
      <c r="G538" s="32"/>
      <c r="H538" s="32"/>
    </row>
    <row r="539">
      <c r="A539" s="32"/>
      <c r="B539" s="32"/>
      <c r="C539" s="32"/>
      <c r="D539" s="32"/>
      <c r="E539" s="32"/>
      <c r="F539" s="32"/>
      <c r="G539" s="32"/>
      <c r="H539" s="32"/>
    </row>
    <row r="540">
      <c r="A540" s="32"/>
      <c r="B540" s="32"/>
      <c r="C540" s="32"/>
      <c r="D540" s="32"/>
      <c r="E540" s="32"/>
      <c r="F540" s="32"/>
      <c r="G540" s="32"/>
      <c r="H540" s="32"/>
    </row>
    <row r="541">
      <c r="A541" s="32"/>
      <c r="B541" s="32"/>
      <c r="C541" s="32"/>
      <c r="D541" s="32"/>
      <c r="E541" s="32"/>
      <c r="F541" s="32"/>
      <c r="G541" s="32"/>
      <c r="H541" s="32"/>
    </row>
    <row r="542">
      <c r="A542" s="32"/>
      <c r="B542" s="32"/>
      <c r="C542" s="32"/>
      <c r="D542" s="32"/>
      <c r="E542" s="32"/>
      <c r="F542" s="32"/>
      <c r="G542" s="32"/>
      <c r="H542" s="32"/>
    </row>
    <row r="543">
      <c r="A543" s="32"/>
      <c r="B543" s="32"/>
      <c r="C543" s="32"/>
      <c r="D543" s="32"/>
      <c r="E543" s="32"/>
      <c r="F543" s="32"/>
      <c r="G543" s="32"/>
      <c r="H543" s="32"/>
    </row>
    <row r="544">
      <c r="A544" s="32"/>
      <c r="B544" s="32"/>
      <c r="C544" s="32"/>
      <c r="D544" s="32"/>
      <c r="E544" s="32"/>
      <c r="F544" s="32"/>
      <c r="G544" s="32"/>
      <c r="H544" s="32"/>
    </row>
    <row r="545">
      <c r="A545" s="32"/>
      <c r="B545" s="32"/>
      <c r="C545" s="32"/>
      <c r="D545" s="32"/>
      <c r="E545" s="32"/>
      <c r="F545" s="32"/>
      <c r="G545" s="32"/>
      <c r="H545" s="32"/>
    </row>
    <row r="546">
      <c r="A546" s="32"/>
      <c r="B546" s="32"/>
      <c r="C546" s="32"/>
      <c r="D546" s="32"/>
      <c r="E546" s="32"/>
      <c r="F546" s="32"/>
      <c r="G546" s="32"/>
      <c r="H546" s="32"/>
    </row>
    <row r="547">
      <c r="A547" s="32"/>
      <c r="B547" s="32"/>
      <c r="C547" s="32"/>
      <c r="D547" s="32"/>
      <c r="E547" s="32"/>
      <c r="F547" s="32"/>
      <c r="G547" s="32"/>
      <c r="H547" s="32"/>
    </row>
    <row r="548">
      <c r="A548" s="32"/>
      <c r="B548" s="32"/>
      <c r="C548" s="32"/>
      <c r="D548" s="32"/>
      <c r="E548" s="32"/>
      <c r="F548" s="32"/>
      <c r="G548" s="32"/>
      <c r="H548" s="32"/>
    </row>
    <row r="549">
      <c r="A549" s="32"/>
      <c r="B549" s="32"/>
      <c r="C549" s="32"/>
      <c r="D549" s="32"/>
      <c r="E549" s="32"/>
      <c r="F549" s="32"/>
      <c r="G549" s="32"/>
      <c r="H549" s="32"/>
    </row>
    <row r="550">
      <c r="A550" s="32"/>
      <c r="B550" s="32"/>
      <c r="C550" s="32"/>
      <c r="D550" s="32"/>
      <c r="E550" s="32"/>
      <c r="F550" s="32"/>
      <c r="G550" s="32"/>
      <c r="H550" s="32"/>
    </row>
    <row r="551">
      <c r="A551" s="32"/>
      <c r="B551" s="32"/>
      <c r="C551" s="32"/>
      <c r="D551" s="32"/>
      <c r="E551" s="32"/>
      <c r="F551" s="32"/>
      <c r="G551" s="32"/>
      <c r="H551" s="32"/>
    </row>
    <row r="552">
      <c r="A552" s="32"/>
      <c r="B552" s="32"/>
      <c r="C552" s="32"/>
      <c r="D552" s="32"/>
      <c r="E552" s="32"/>
      <c r="F552" s="32"/>
      <c r="G552" s="32"/>
      <c r="H552" s="32"/>
    </row>
    <row r="553">
      <c r="A553" s="32"/>
      <c r="B553" s="32"/>
      <c r="C553" s="32"/>
      <c r="D553" s="32"/>
      <c r="E553" s="32"/>
      <c r="F553" s="32"/>
      <c r="G553" s="32"/>
      <c r="H553" s="32"/>
    </row>
    <row r="554">
      <c r="A554" s="32"/>
      <c r="B554" s="32"/>
      <c r="C554" s="32"/>
      <c r="D554" s="32"/>
      <c r="E554" s="32"/>
      <c r="F554" s="32"/>
      <c r="G554" s="32"/>
      <c r="H554" s="32"/>
    </row>
    <row r="555">
      <c r="A555" s="32"/>
      <c r="B555" s="32"/>
      <c r="C555" s="32"/>
      <c r="D555" s="32"/>
      <c r="E555" s="32"/>
      <c r="F555" s="32"/>
      <c r="G555" s="32"/>
      <c r="H555" s="32"/>
    </row>
    <row r="556">
      <c r="A556" s="32"/>
      <c r="B556" s="32"/>
      <c r="C556" s="32"/>
      <c r="D556" s="32"/>
      <c r="E556" s="32"/>
      <c r="F556" s="32"/>
      <c r="G556" s="32"/>
      <c r="H556" s="32"/>
    </row>
    <row r="557">
      <c r="A557" s="32"/>
      <c r="B557" s="32"/>
      <c r="C557" s="32"/>
      <c r="D557" s="32"/>
      <c r="E557" s="32"/>
      <c r="F557" s="32"/>
      <c r="G557" s="32"/>
      <c r="H557" s="32"/>
    </row>
    <row r="558">
      <c r="A558" s="32"/>
      <c r="B558" s="32"/>
      <c r="C558" s="32"/>
      <c r="D558" s="32"/>
      <c r="E558" s="32"/>
      <c r="F558" s="32"/>
      <c r="G558" s="32"/>
      <c r="H558" s="32"/>
    </row>
    <row r="559">
      <c r="A559" s="32"/>
      <c r="B559" s="32"/>
      <c r="C559" s="32"/>
      <c r="D559" s="32"/>
      <c r="E559" s="32"/>
      <c r="F559" s="32"/>
      <c r="G559" s="32"/>
      <c r="H559" s="32"/>
    </row>
    <row r="560">
      <c r="A560" s="32"/>
      <c r="B560" s="32"/>
      <c r="C560" s="32"/>
      <c r="D560" s="32"/>
      <c r="E560" s="32"/>
      <c r="F560" s="32"/>
      <c r="G560" s="32"/>
      <c r="H560" s="32"/>
    </row>
    <row r="561">
      <c r="A561" s="32"/>
      <c r="B561" s="32"/>
      <c r="C561" s="32"/>
      <c r="D561" s="32"/>
      <c r="E561" s="32"/>
      <c r="F561" s="32"/>
      <c r="G561" s="32"/>
      <c r="H561" s="32"/>
    </row>
    <row r="562">
      <c r="A562" s="32"/>
      <c r="B562" s="32"/>
      <c r="C562" s="32"/>
      <c r="D562" s="32"/>
      <c r="E562" s="32"/>
      <c r="F562" s="32"/>
      <c r="G562" s="32"/>
      <c r="H562" s="32"/>
    </row>
    <row r="563">
      <c r="A563" s="32"/>
      <c r="B563" s="32"/>
      <c r="C563" s="32"/>
      <c r="D563" s="32"/>
      <c r="E563" s="32"/>
      <c r="F563" s="32"/>
      <c r="G563" s="32"/>
      <c r="H563" s="32"/>
    </row>
    <row r="564">
      <c r="A564" s="32"/>
      <c r="B564" s="32"/>
      <c r="C564" s="32"/>
      <c r="D564" s="32"/>
      <c r="E564" s="32"/>
      <c r="F564" s="32"/>
      <c r="G564" s="32"/>
      <c r="H564" s="32"/>
    </row>
    <row r="565">
      <c r="A565" s="32"/>
      <c r="B565" s="32"/>
      <c r="C565" s="32"/>
      <c r="D565" s="32"/>
      <c r="E565" s="32"/>
      <c r="F565" s="32"/>
      <c r="G565" s="32"/>
      <c r="H565" s="32"/>
    </row>
    <row r="566">
      <c r="A566" s="32"/>
      <c r="B566" s="32"/>
      <c r="C566" s="32"/>
      <c r="D566" s="32"/>
      <c r="E566" s="32"/>
      <c r="F566" s="32"/>
      <c r="G566" s="32"/>
      <c r="H566" s="32"/>
    </row>
    <row r="567">
      <c r="A567" s="32"/>
      <c r="B567" s="32"/>
      <c r="C567" s="32"/>
      <c r="D567" s="32"/>
      <c r="E567" s="32"/>
      <c r="F567" s="32"/>
      <c r="G567" s="32"/>
      <c r="H567" s="32"/>
    </row>
    <row r="568">
      <c r="A568" s="32"/>
      <c r="B568" s="32"/>
      <c r="C568" s="32"/>
      <c r="D568" s="32"/>
      <c r="E568" s="32"/>
      <c r="F568" s="32"/>
      <c r="G568" s="32"/>
      <c r="H568" s="32"/>
    </row>
    <row r="569">
      <c r="A569" s="32"/>
      <c r="B569" s="32"/>
      <c r="C569" s="32"/>
      <c r="D569" s="32"/>
      <c r="E569" s="32"/>
      <c r="F569" s="32"/>
      <c r="G569" s="32"/>
      <c r="H569" s="32"/>
    </row>
    <row r="570">
      <c r="A570" s="32"/>
      <c r="B570" s="32"/>
      <c r="C570" s="32"/>
      <c r="D570" s="32"/>
      <c r="E570" s="32"/>
      <c r="F570" s="32"/>
      <c r="G570" s="32"/>
      <c r="H570" s="32"/>
    </row>
    <row r="571">
      <c r="A571" s="32"/>
      <c r="B571" s="32"/>
      <c r="C571" s="32"/>
      <c r="D571" s="32"/>
      <c r="E571" s="32"/>
      <c r="F571" s="32"/>
      <c r="G571" s="32"/>
      <c r="H571" s="32"/>
    </row>
    <row r="572">
      <c r="A572" s="32"/>
      <c r="B572" s="32"/>
      <c r="C572" s="32"/>
      <c r="D572" s="32"/>
      <c r="E572" s="32"/>
      <c r="F572" s="32"/>
      <c r="G572" s="32"/>
      <c r="H572" s="32"/>
    </row>
    <row r="573">
      <c r="A573" s="32"/>
      <c r="B573" s="32"/>
      <c r="C573" s="32"/>
      <c r="D573" s="32"/>
      <c r="E573" s="32"/>
      <c r="F573" s="32"/>
      <c r="G573" s="32"/>
      <c r="H573" s="32"/>
    </row>
    <row r="574">
      <c r="A574" s="32"/>
      <c r="B574" s="32"/>
      <c r="C574" s="32"/>
      <c r="D574" s="32"/>
      <c r="E574" s="32"/>
      <c r="F574" s="32"/>
      <c r="G574" s="32"/>
      <c r="H574" s="32"/>
    </row>
    <row r="575">
      <c r="A575" s="32"/>
      <c r="B575" s="32"/>
      <c r="C575" s="32"/>
      <c r="D575" s="32"/>
      <c r="E575" s="32"/>
      <c r="F575" s="32"/>
      <c r="G575" s="32"/>
      <c r="H575" s="32"/>
    </row>
    <row r="576">
      <c r="A576" s="32"/>
      <c r="B576" s="32"/>
      <c r="C576" s="32"/>
      <c r="D576" s="32"/>
      <c r="E576" s="32"/>
      <c r="F576" s="32"/>
      <c r="G576" s="32"/>
      <c r="H576" s="32"/>
    </row>
    <row r="577">
      <c r="A577" s="32"/>
      <c r="B577" s="32"/>
      <c r="C577" s="32"/>
      <c r="D577" s="32"/>
      <c r="E577" s="32"/>
      <c r="F577" s="32"/>
      <c r="G577" s="32"/>
      <c r="H577" s="32"/>
    </row>
    <row r="578">
      <c r="A578" s="32"/>
      <c r="B578" s="32"/>
      <c r="C578" s="32"/>
      <c r="D578" s="32"/>
      <c r="E578" s="32"/>
      <c r="F578" s="32"/>
      <c r="G578" s="32"/>
      <c r="H578" s="32"/>
    </row>
    <row r="579">
      <c r="A579" s="32"/>
      <c r="B579" s="32"/>
      <c r="C579" s="32"/>
      <c r="D579" s="32"/>
      <c r="E579" s="32"/>
      <c r="F579" s="32"/>
      <c r="G579" s="32"/>
      <c r="H579" s="32"/>
    </row>
    <row r="580">
      <c r="A580" s="32"/>
      <c r="B580" s="32"/>
      <c r="C580" s="32"/>
      <c r="D580" s="32"/>
      <c r="E580" s="32"/>
      <c r="F580" s="32"/>
      <c r="G580" s="32"/>
      <c r="H580" s="32"/>
    </row>
    <row r="581">
      <c r="A581" s="32"/>
      <c r="B581" s="32"/>
      <c r="C581" s="32"/>
      <c r="D581" s="32"/>
      <c r="E581" s="32"/>
      <c r="F581" s="32"/>
      <c r="G581" s="32"/>
      <c r="H581" s="32"/>
    </row>
    <row r="582">
      <c r="A582" s="32"/>
      <c r="B582" s="32"/>
      <c r="C582" s="32"/>
      <c r="D582" s="32"/>
      <c r="E582" s="32"/>
      <c r="F582" s="32"/>
      <c r="G582" s="32"/>
      <c r="H582" s="32"/>
    </row>
    <row r="583">
      <c r="A583" s="32"/>
      <c r="B583" s="32"/>
      <c r="C583" s="32"/>
      <c r="D583" s="32"/>
      <c r="E583" s="32"/>
      <c r="F583" s="32"/>
      <c r="G583" s="32"/>
      <c r="H583" s="32"/>
    </row>
    <row r="584">
      <c r="A584" s="32"/>
      <c r="B584" s="32"/>
      <c r="C584" s="32"/>
      <c r="D584" s="32"/>
      <c r="E584" s="32"/>
      <c r="F584" s="32"/>
      <c r="G584" s="32"/>
      <c r="H584" s="32"/>
    </row>
    <row r="585">
      <c r="A585" s="32"/>
      <c r="B585" s="32"/>
      <c r="C585" s="32"/>
      <c r="D585" s="32"/>
      <c r="E585" s="32"/>
      <c r="F585" s="32"/>
      <c r="G585" s="32"/>
      <c r="H585" s="32"/>
    </row>
    <row r="586">
      <c r="A586" s="32"/>
      <c r="B586" s="32"/>
      <c r="C586" s="32"/>
      <c r="D586" s="32"/>
      <c r="E586" s="32"/>
      <c r="F586" s="32"/>
      <c r="G586" s="32"/>
      <c r="H586" s="32"/>
    </row>
    <row r="587">
      <c r="A587" s="32"/>
      <c r="B587" s="32"/>
      <c r="C587" s="32"/>
      <c r="D587" s="32"/>
      <c r="E587" s="32"/>
      <c r="F587" s="32"/>
      <c r="G587" s="32"/>
      <c r="H587" s="32"/>
    </row>
    <row r="588">
      <c r="A588" s="32"/>
      <c r="B588" s="32"/>
      <c r="C588" s="32"/>
      <c r="D588" s="32"/>
      <c r="E588" s="32"/>
      <c r="F588" s="32"/>
      <c r="G588" s="32"/>
      <c r="H588" s="32"/>
    </row>
    <row r="589">
      <c r="A589" s="32"/>
      <c r="B589" s="32"/>
      <c r="C589" s="32"/>
      <c r="D589" s="32"/>
      <c r="E589" s="32"/>
      <c r="F589" s="32"/>
      <c r="G589" s="32"/>
      <c r="H589" s="32"/>
    </row>
    <row r="590">
      <c r="A590" s="32"/>
      <c r="B590" s="32"/>
      <c r="C590" s="32"/>
      <c r="D590" s="32"/>
      <c r="E590" s="32"/>
      <c r="F590" s="32"/>
      <c r="G590" s="32"/>
      <c r="H590" s="32"/>
    </row>
    <row r="591">
      <c r="A591" s="32"/>
      <c r="B591" s="32"/>
      <c r="C591" s="32"/>
      <c r="D591" s="32"/>
      <c r="E591" s="32"/>
      <c r="F591" s="32"/>
      <c r="G591" s="32"/>
      <c r="H591" s="32"/>
    </row>
    <row r="592">
      <c r="A592" s="32"/>
      <c r="B592" s="32"/>
      <c r="C592" s="32"/>
      <c r="D592" s="32"/>
      <c r="E592" s="32"/>
      <c r="F592" s="32"/>
      <c r="G592" s="32"/>
      <c r="H592" s="32"/>
    </row>
    <row r="593">
      <c r="A593" s="32"/>
      <c r="B593" s="32"/>
      <c r="C593" s="32"/>
      <c r="D593" s="32"/>
      <c r="E593" s="32"/>
      <c r="F593" s="32"/>
      <c r="G593" s="32"/>
      <c r="H593" s="32"/>
    </row>
    <row r="594">
      <c r="A594" s="32"/>
      <c r="B594" s="32"/>
      <c r="C594" s="32"/>
      <c r="D594" s="32"/>
      <c r="E594" s="32"/>
      <c r="F594" s="32"/>
      <c r="G594" s="32"/>
      <c r="H594" s="32"/>
    </row>
    <row r="595">
      <c r="A595" s="32"/>
      <c r="B595" s="32"/>
      <c r="C595" s="32"/>
      <c r="D595" s="32"/>
      <c r="E595" s="32"/>
      <c r="F595" s="32"/>
      <c r="G595" s="32"/>
      <c r="H595" s="32"/>
    </row>
    <row r="596">
      <c r="A596" s="32"/>
      <c r="B596" s="32"/>
      <c r="C596" s="32"/>
      <c r="D596" s="32"/>
      <c r="E596" s="32"/>
      <c r="F596" s="32"/>
      <c r="G596" s="32"/>
      <c r="H596" s="32"/>
    </row>
    <row r="597">
      <c r="A597" s="32"/>
      <c r="B597" s="32"/>
      <c r="C597" s="32"/>
      <c r="D597" s="32"/>
      <c r="E597" s="32"/>
      <c r="F597" s="32"/>
      <c r="G597" s="32"/>
      <c r="H597" s="32"/>
    </row>
    <row r="598">
      <c r="A598" s="32"/>
      <c r="B598" s="32"/>
      <c r="C598" s="32"/>
      <c r="D598" s="32"/>
      <c r="E598" s="32"/>
      <c r="F598" s="32"/>
      <c r="G598" s="32"/>
      <c r="H598" s="32"/>
    </row>
    <row r="599">
      <c r="A599" s="32"/>
      <c r="B599" s="32"/>
      <c r="C599" s="32"/>
      <c r="D599" s="32"/>
      <c r="E599" s="32"/>
      <c r="F599" s="32"/>
      <c r="G599" s="32"/>
      <c r="H599" s="32"/>
    </row>
    <row r="600">
      <c r="A600" s="32"/>
      <c r="B600" s="32"/>
      <c r="C600" s="32"/>
      <c r="D600" s="32"/>
      <c r="E600" s="32"/>
      <c r="F600" s="32"/>
      <c r="G600" s="32"/>
      <c r="H600" s="32"/>
    </row>
    <row r="601">
      <c r="A601" s="32"/>
      <c r="B601" s="32"/>
      <c r="C601" s="32"/>
      <c r="D601" s="32"/>
      <c r="E601" s="32"/>
      <c r="F601" s="32"/>
      <c r="G601" s="32"/>
      <c r="H601" s="32"/>
    </row>
    <row r="602">
      <c r="A602" s="32"/>
      <c r="B602" s="32"/>
      <c r="C602" s="32"/>
      <c r="D602" s="32"/>
      <c r="E602" s="32"/>
      <c r="F602" s="32"/>
      <c r="G602" s="32"/>
      <c r="H602" s="32"/>
    </row>
    <row r="603">
      <c r="A603" s="32"/>
      <c r="B603" s="32"/>
      <c r="C603" s="32"/>
      <c r="D603" s="32"/>
      <c r="E603" s="32"/>
      <c r="F603" s="32"/>
      <c r="G603" s="32"/>
      <c r="H603" s="32"/>
    </row>
    <row r="604">
      <c r="A604" s="32"/>
      <c r="B604" s="32"/>
      <c r="C604" s="32"/>
      <c r="D604" s="32"/>
      <c r="E604" s="32"/>
      <c r="F604" s="32"/>
      <c r="G604" s="32"/>
      <c r="H604" s="32"/>
    </row>
    <row r="605">
      <c r="A605" s="32"/>
      <c r="B605" s="32"/>
      <c r="C605" s="32"/>
      <c r="D605" s="32"/>
      <c r="E605" s="32"/>
      <c r="F605" s="32"/>
      <c r="G605" s="32"/>
      <c r="H605" s="32"/>
    </row>
    <row r="606">
      <c r="A606" s="32"/>
      <c r="B606" s="32"/>
      <c r="C606" s="32"/>
      <c r="D606" s="32"/>
      <c r="E606" s="32"/>
      <c r="F606" s="32"/>
      <c r="G606" s="32"/>
      <c r="H606" s="32"/>
    </row>
    <row r="607">
      <c r="A607" s="32"/>
      <c r="B607" s="32"/>
      <c r="C607" s="32"/>
      <c r="D607" s="32"/>
      <c r="E607" s="32"/>
      <c r="F607" s="32"/>
      <c r="G607" s="32"/>
      <c r="H607" s="32"/>
    </row>
    <row r="608">
      <c r="A608" s="32"/>
      <c r="B608" s="32"/>
      <c r="C608" s="32"/>
      <c r="D608" s="32"/>
      <c r="E608" s="32"/>
      <c r="F608" s="32"/>
      <c r="G608" s="32"/>
      <c r="H608" s="32"/>
    </row>
    <row r="609">
      <c r="A609" s="32"/>
      <c r="B609" s="32"/>
      <c r="C609" s="32"/>
      <c r="D609" s="32"/>
      <c r="E609" s="32"/>
      <c r="F609" s="32"/>
      <c r="G609" s="32"/>
      <c r="H609" s="32"/>
    </row>
    <row r="610">
      <c r="A610" s="32"/>
      <c r="B610" s="32"/>
      <c r="C610" s="32"/>
      <c r="D610" s="32"/>
      <c r="E610" s="32"/>
      <c r="F610" s="32"/>
      <c r="G610" s="32"/>
      <c r="H610" s="32"/>
    </row>
    <row r="611">
      <c r="A611" s="32"/>
      <c r="B611" s="32"/>
      <c r="C611" s="32"/>
      <c r="D611" s="32"/>
      <c r="E611" s="32"/>
      <c r="F611" s="32"/>
      <c r="G611" s="32"/>
      <c r="H611" s="32"/>
    </row>
    <row r="612">
      <c r="A612" s="32"/>
      <c r="B612" s="32"/>
      <c r="C612" s="32"/>
      <c r="D612" s="32"/>
      <c r="E612" s="32"/>
      <c r="F612" s="32"/>
      <c r="G612" s="32"/>
      <c r="H612" s="32"/>
    </row>
    <row r="613">
      <c r="A613" s="32"/>
      <c r="B613" s="32"/>
      <c r="C613" s="32"/>
      <c r="D613" s="32"/>
      <c r="E613" s="32"/>
      <c r="F613" s="32"/>
      <c r="G613" s="32"/>
      <c r="H613" s="32"/>
    </row>
    <row r="614">
      <c r="A614" s="32"/>
      <c r="B614" s="32"/>
      <c r="C614" s="32"/>
      <c r="D614" s="32"/>
      <c r="E614" s="32"/>
      <c r="F614" s="32"/>
      <c r="G614" s="32"/>
      <c r="H614" s="32"/>
    </row>
    <row r="615">
      <c r="A615" s="32"/>
      <c r="B615" s="32"/>
      <c r="C615" s="32"/>
      <c r="D615" s="32"/>
      <c r="E615" s="32"/>
      <c r="F615" s="32"/>
      <c r="G615" s="32"/>
      <c r="H615" s="32"/>
    </row>
    <row r="616">
      <c r="A616" s="32"/>
      <c r="B616" s="32"/>
      <c r="C616" s="32"/>
      <c r="D616" s="32"/>
      <c r="E616" s="32"/>
      <c r="F616" s="32"/>
      <c r="G616" s="32"/>
      <c r="H616" s="32"/>
    </row>
    <row r="617">
      <c r="A617" s="32"/>
      <c r="B617" s="32"/>
      <c r="C617" s="32"/>
      <c r="D617" s="32"/>
      <c r="E617" s="32"/>
      <c r="F617" s="32"/>
      <c r="G617" s="32"/>
      <c r="H617" s="32"/>
    </row>
    <row r="618">
      <c r="A618" s="32"/>
      <c r="B618" s="32"/>
      <c r="C618" s="32"/>
      <c r="D618" s="32"/>
      <c r="E618" s="32"/>
      <c r="F618" s="32"/>
      <c r="G618" s="32"/>
      <c r="H618" s="32"/>
    </row>
    <row r="619">
      <c r="A619" s="32"/>
      <c r="B619" s="32"/>
      <c r="C619" s="32"/>
      <c r="D619" s="32"/>
      <c r="E619" s="32"/>
      <c r="F619" s="32"/>
      <c r="G619" s="32"/>
      <c r="H619" s="32"/>
    </row>
    <row r="620">
      <c r="A620" s="32"/>
      <c r="B620" s="32"/>
      <c r="C620" s="32"/>
      <c r="D620" s="32"/>
      <c r="E620" s="32"/>
      <c r="F620" s="32"/>
      <c r="G620" s="32"/>
      <c r="H620" s="32"/>
    </row>
    <row r="621">
      <c r="A621" s="32"/>
      <c r="B621" s="32"/>
      <c r="C621" s="32"/>
      <c r="D621" s="32"/>
      <c r="E621" s="32"/>
      <c r="F621" s="32"/>
      <c r="G621" s="32"/>
      <c r="H621" s="32"/>
    </row>
    <row r="622">
      <c r="A622" s="32"/>
      <c r="B622" s="32"/>
      <c r="C622" s="32"/>
      <c r="D622" s="32"/>
      <c r="E622" s="32"/>
      <c r="F622" s="32"/>
      <c r="G622" s="32"/>
      <c r="H622" s="32"/>
    </row>
    <row r="623">
      <c r="A623" s="32"/>
      <c r="B623" s="32"/>
      <c r="C623" s="32"/>
      <c r="D623" s="32"/>
      <c r="E623" s="32"/>
      <c r="F623" s="32"/>
      <c r="G623" s="32"/>
      <c r="H623" s="32"/>
    </row>
    <row r="624">
      <c r="A624" s="32"/>
      <c r="B624" s="32"/>
      <c r="C624" s="32"/>
      <c r="D624" s="32"/>
      <c r="E624" s="32"/>
      <c r="F624" s="32"/>
      <c r="G624" s="32"/>
      <c r="H624" s="32"/>
    </row>
    <row r="625">
      <c r="A625" s="32"/>
      <c r="B625" s="32"/>
      <c r="C625" s="32"/>
      <c r="D625" s="32"/>
      <c r="E625" s="32"/>
      <c r="F625" s="32"/>
      <c r="G625" s="32"/>
      <c r="H625" s="32"/>
    </row>
    <row r="626">
      <c r="A626" s="32"/>
      <c r="B626" s="32"/>
      <c r="C626" s="32"/>
      <c r="D626" s="32"/>
      <c r="E626" s="32"/>
      <c r="F626" s="32"/>
      <c r="G626" s="32"/>
      <c r="H626" s="32"/>
    </row>
    <row r="627">
      <c r="A627" s="32"/>
      <c r="B627" s="32"/>
      <c r="C627" s="32"/>
      <c r="D627" s="32"/>
      <c r="E627" s="32"/>
      <c r="F627" s="32"/>
      <c r="G627" s="32"/>
      <c r="H627" s="32"/>
    </row>
    <row r="628">
      <c r="A628" s="32"/>
      <c r="B628" s="32"/>
      <c r="C628" s="32"/>
      <c r="D628" s="32"/>
      <c r="E628" s="32"/>
      <c r="F628" s="32"/>
      <c r="G628" s="32"/>
      <c r="H628" s="32"/>
    </row>
    <row r="629">
      <c r="A629" s="32"/>
      <c r="B629" s="32"/>
      <c r="C629" s="32"/>
      <c r="D629" s="32"/>
      <c r="E629" s="32"/>
      <c r="F629" s="32"/>
      <c r="G629" s="32"/>
      <c r="H629" s="32"/>
    </row>
    <row r="630">
      <c r="A630" s="32"/>
      <c r="B630" s="32"/>
      <c r="C630" s="32"/>
      <c r="D630" s="32"/>
      <c r="E630" s="32"/>
      <c r="F630" s="32"/>
      <c r="G630" s="32"/>
      <c r="H630" s="32"/>
    </row>
    <row r="631">
      <c r="A631" s="32"/>
      <c r="B631" s="32"/>
      <c r="C631" s="32"/>
      <c r="D631" s="32"/>
      <c r="E631" s="32"/>
      <c r="F631" s="32"/>
      <c r="G631" s="32"/>
      <c r="H631" s="32"/>
    </row>
    <row r="632">
      <c r="A632" s="32"/>
      <c r="B632" s="32"/>
      <c r="C632" s="32"/>
      <c r="D632" s="32"/>
      <c r="E632" s="32"/>
      <c r="F632" s="32"/>
      <c r="G632" s="32"/>
      <c r="H632" s="32"/>
    </row>
    <row r="633">
      <c r="A633" s="32"/>
      <c r="B633" s="32"/>
      <c r="C633" s="32"/>
      <c r="D633" s="32"/>
      <c r="E633" s="32"/>
      <c r="F633" s="32"/>
      <c r="G633" s="32"/>
      <c r="H633" s="32"/>
    </row>
    <row r="634">
      <c r="A634" s="32"/>
      <c r="B634" s="32"/>
      <c r="C634" s="32"/>
      <c r="D634" s="32"/>
      <c r="E634" s="32"/>
      <c r="F634" s="32"/>
      <c r="G634" s="32"/>
      <c r="H634" s="32"/>
    </row>
    <row r="635">
      <c r="A635" s="32"/>
      <c r="B635" s="32"/>
      <c r="C635" s="32"/>
      <c r="D635" s="32"/>
      <c r="E635" s="32"/>
      <c r="F635" s="32"/>
      <c r="G635" s="32"/>
      <c r="H635" s="32"/>
    </row>
    <row r="636">
      <c r="A636" s="32"/>
      <c r="B636" s="32"/>
      <c r="C636" s="32"/>
      <c r="D636" s="32"/>
      <c r="E636" s="32"/>
      <c r="F636" s="32"/>
      <c r="G636" s="32"/>
      <c r="H636" s="32"/>
    </row>
    <row r="637">
      <c r="A637" s="32"/>
      <c r="B637" s="32"/>
      <c r="C637" s="32"/>
      <c r="D637" s="32"/>
      <c r="E637" s="32"/>
      <c r="F637" s="32"/>
      <c r="G637" s="32"/>
      <c r="H637" s="32"/>
    </row>
    <row r="638">
      <c r="A638" s="32"/>
      <c r="B638" s="32"/>
      <c r="C638" s="32"/>
      <c r="D638" s="32"/>
      <c r="E638" s="32"/>
      <c r="F638" s="32"/>
      <c r="G638" s="32"/>
      <c r="H638" s="32"/>
    </row>
    <row r="639">
      <c r="A639" s="32"/>
      <c r="B639" s="32"/>
      <c r="C639" s="32"/>
      <c r="D639" s="32"/>
      <c r="E639" s="32"/>
      <c r="F639" s="32"/>
      <c r="G639" s="32"/>
      <c r="H639" s="32"/>
    </row>
    <row r="640">
      <c r="A640" s="32"/>
      <c r="B640" s="32"/>
      <c r="C640" s="32"/>
      <c r="D640" s="32"/>
      <c r="E640" s="32"/>
      <c r="F640" s="32"/>
      <c r="G640" s="32"/>
      <c r="H640" s="32"/>
    </row>
    <row r="641">
      <c r="A641" s="32"/>
      <c r="B641" s="32"/>
      <c r="C641" s="32"/>
      <c r="D641" s="32"/>
      <c r="E641" s="32"/>
      <c r="F641" s="32"/>
      <c r="G641" s="32"/>
      <c r="H641" s="32"/>
    </row>
    <row r="642">
      <c r="A642" s="32"/>
      <c r="B642" s="32"/>
      <c r="C642" s="32"/>
      <c r="D642" s="32"/>
      <c r="E642" s="32"/>
      <c r="F642" s="32"/>
      <c r="G642" s="32"/>
      <c r="H642" s="32"/>
    </row>
    <row r="643">
      <c r="A643" s="32"/>
      <c r="B643" s="32"/>
      <c r="C643" s="32"/>
      <c r="D643" s="32"/>
      <c r="E643" s="32"/>
      <c r="F643" s="32"/>
      <c r="G643" s="32"/>
      <c r="H643" s="32"/>
    </row>
    <row r="644">
      <c r="A644" s="32"/>
      <c r="B644" s="32"/>
      <c r="C644" s="32"/>
      <c r="D644" s="32"/>
      <c r="E644" s="32"/>
      <c r="F644" s="32"/>
      <c r="G644" s="32"/>
      <c r="H644" s="32"/>
    </row>
    <row r="645">
      <c r="A645" s="32"/>
      <c r="B645" s="32"/>
      <c r="C645" s="32"/>
      <c r="D645" s="32"/>
      <c r="E645" s="32"/>
      <c r="F645" s="32"/>
      <c r="G645" s="32"/>
      <c r="H645" s="32"/>
    </row>
    <row r="646">
      <c r="A646" s="32"/>
      <c r="B646" s="32"/>
      <c r="C646" s="32"/>
      <c r="D646" s="32"/>
      <c r="E646" s="32"/>
      <c r="F646" s="32"/>
      <c r="G646" s="32"/>
      <c r="H646" s="32"/>
    </row>
    <row r="647">
      <c r="A647" s="32"/>
      <c r="B647" s="32"/>
      <c r="C647" s="32"/>
      <c r="D647" s="32"/>
      <c r="E647" s="32"/>
      <c r="F647" s="32"/>
      <c r="G647" s="32"/>
      <c r="H647" s="32"/>
    </row>
    <row r="648">
      <c r="A648" s="32"/>
      <c r="B648" s="32"/>
      <c r="C648" s="32"/>
      <c r="D648" s="32"/>
      <c r="E648" s="32"/>
      <c r="F648" s="32"/>
      <c r="G648" s="32"/>
      <c r="H648" s="32"/>
    </row>
    <row r="649">
      <c r="A649" s="32"/>
      <c r="B649" s="32"/>
      <c r="C649" s="32"/>
      <c r="D649" s="32"/>
      <c r="E649" s="32"/>
      <c r="F649" s="32"/>
      <c r="G649" s="32"/>
      <c r="H649" s="32"/>
    </row>
    <row r="650">
      <c r="A650" s="32"/>
      <c r="B650" s="32"/>
      <c r="C650" s="32"/>
      <c r="D650" s="32"/>
      <c r="E650" s="32"/>
      <c r="F650" s="32"/>
      <c r="G650" s="32"/>
      <c r="H650" s="32"/>
    </row>
    <row r="651">
      <c r="A651" s="32"/>
      <c r="B651" s="32"/>
      <c r="C651" s="32"/>
      <c r="D651" s="32"/>
      <c r="E651" s="32"/>
      <c r="F651" s="32"/>
      <c r="G651" s="32"/>
      <c r="H651" s="32"/>
    </row>
    <row r="652">
      <c r="A652" s="32"/>
      <c r="B652" s="32"/>
      <c r="C652" s="32"/>
      <c r="D652" s="32"/>
      <c r="E652" s="32"/>
      <c r="F652" s="32"/>
      <c r="G652" s="32"/>
      <c r="H652" s="32"/>
    </row>
    <row r="653">
      <c r="A653" s="32"/>
      <c r="B653" s="32"/>
      <c r="C653" s="32"/>
      <c r="D653" s="32"/>
      <c r="E653" s="32"/>
      <c r="F653" s="32"/>
      <c r="G653" s="32"/>
      <c r="H653" s="32"/>
    </row>
    <row r="654">
      <c r="A654" s="32"/>
      <c r="B654" s="32"/>
      <c r="C654" s="32"/>
      <c r="D654" s="32"/>
      <c r="E654" s="32"/>
      <c r="F654" s="32"/>
      <c r="G654" s="32"/>
      <c r="H654" s="32"/>
    </row>
    <row r="655">
      <c r="A655" s="32"/>
      <c r="B655" s="32"/>
      <c r="C655" s="32"/>
      <c r="D655" s="32"/>
      <c r="E655" s="32"/>
      <c r="F655" s="32"/>
      <c r="G655" s="32"/>
      <c r="H655" s="32"/>
    </row>
    <row r="656">
      <c r="A656" s="32"/>
      <c r="B656" s="32"/>
      <c r="C656" s="32"/>
      <c r="D656" s="32"/>
      <c r="E656" s="32"/>
      <c r="F656" s="32"/>
      <c r="G656" s="32"/>
      <c r="H656" s="32"/>
    </row>
    <row r="657">
      <c r="A657" s="32"/>
      <c r="B657" s="32"/>
      <c r="C657" s="32"/>
      <c r="D657" s="32"/>
      <c r="E657" s="32"/>
      <c r="F657" s="32"/>
      <c r="G657" s="32"/>
      <c r="H657" s="32"/>
    </row>
    <row r="658">
      <c r="A658" s="32"/>
      <c r="B658" s="32"/>
      <c r="C658" s="32"/>
      <c r="D658" s="32"/>
      <c r="E658" s="32"/>
      <c r="F658" s="32"/>
      <c r="G658" s="32"/>
      <c r="H658" s="32"/>
    </row>
    <row r="659">
      <c r="A659" s="32"/>
      <c r="B659" s="32"/>
      <c r="C659" s="32"/>
      <c r="D659" s="32"/>
      <c r="E659" s="32"/>
      <c r="F659" s="32"/>
      <c r="G659" s="32"/>
      <c r="H659" s="32"/>
    </row>
    <row r="660">
      <c r="A660" s="32"/>
      <c r="B660" s="32"/>
      <c r="C660" s="32"/>
      <c r="D660" s="32"/>
      <c r="E660" s="32"/>
      <c r="F660" s="32"/>
      <c r="G660" s="32"/>
      <c r="H660" s="32"/>
    </row>
    <row r="661">
      <c r="A661" s="32"/>
      <c r="B661" s="32"/>
      <c r="C661" s="32"/>
      <c r="D661" s="32"/>
      <c r="E661" s="32"/>
      <c r="F661" s="32"/>
      <c r="G661" s="32"/>
      <c r="H661" s="32"/>
    </row>
    <row r="662">
      <c r="A662" s="32"/>
      <c r="B662" s="32"/>
      <c r="C662" s="32"/>
      <c r="D662" s="32"/>
      <c r="E662" s="32"/>
      <c r="F662" s="32"/>
      <c r="G662" s="32"/>
      <c r="H662" s="32"/>
    </row>
    <row r="663">
      <c r="A663" s="32"/>
      <c r="B663" s="32"/>
      <c r="C663" s="32"/>
      <c r="D663" s="32"/>
      <c r="E663" s="32"/>
      <c r="F663" s="32"/>
      <c r="G663" s="32"/>
      <c r="H663" s="32"/>
    </row>
    <row r="664">
      <c r="A664" s="32"/>
      <c r="B664" s="32"/>
      <c r="C664" s="32"/>
      <c r="D664" s="32"/>
      <c r="E664" s="32"/>
      <c r="F664" s="32"/>
      <c r="G664" s="32"/>
      <c r="H664" s="32"/>
    </row>
    <row r="665">
      <c r="A665" s="32"/>
      <c r="B665" s="32"/>
      <c r="C665" s="32"/>
      <c r="D665" s="32"/>
      <c r="E665" s="32"/>
      <c r="F665" s="32"/>
      <c r="G665" s="32"/>
      <c r="H665" s="32"/>
    </row>
    <row r="666">
      <c r="A666" s="32"/>
      <c r="B666" s="32"/>
      <c r="C666" s="32"/>
      <c r="D666" s="32"/>
      <c r="E666" s="32"/>
      <c r="F666" s="32"/>
      <c r="G666" s="32"/>
      <c r="H666" s="32"/>
    </row>
    <row r="667">
      <c r="A667" s="32"/>
      <c r="B667" s="32"/>
      <c r="C667" s="32"/>
      <c r="D667" s="32"/>
      <c r="E667" s="32"/>
      <c r="F667" s="32"/>
      <c r="G667" s="32"/>
      <c r="H667" s="32"/>
    </row>
    <row r="668">
      <c r="A668" s="32"/>
      <c r="B668" s="32"/>
      <c r="C668" s="32"/>
      <c r="D668" s="32"/>
      <c r="E668" s="32"/>
      <c r="F668" s="32"/>
      <c r="G668" s="32"/>
      <c r="H668" s="32"/>
    </row>
    <row r="669">
      <c r="A669" s="32"/>
      <c r="B669" s="32"/>
      <c r="C669" s="32"/>
      <c r="D669" s="32"/>
      <c r="E669" s="32"/>
      <c r="F669" s="32"/>
      <c r="G669" s="32"/>
      <c r="H669" s="32"/>
    </row>
    <row r="670">
      <c r="A670" s="32"/>
      <c r="B670" s="32"/>
      <c r="C670" s="32"/>
      <c r="D670" s="32"/>
      <c r="E670" s="32"/>
      <c r="F670" s="32"/>
      <c r="G670" s="32"/>
      <c r="H670" s="32"/>
    </row>
    <row r="671">
      <c r="A671" s="32"/>
      <c r="B671" s="32"/>
      <c r="C671" s="32"/>
      <c r="D671" s="32"/>
      <c r="E671" s="32"/>
      <c r="F671" s="32"/>
      <c r="G671" s="32"/>
      <c r="H671" s="32"/>
    </row>
    <row r="672">
      <c r="A672" s="32"/>
      <c r="B672" s="32"/>
      <c r="C672" s="32"/>
      <c r="D672" s="32"/>
      <c r="E672" s="32"/>
      <c r="F672" s="32"/>
      <c r="G672" s="32"/>
      <c r="H672" s="32"/>
    </row>
    <row r="673">
      <c r="A673" s="32"/>
      <c r="B673" s="32"/>
      <c r="C673" s="32"/>
      <c r="D673" s="32"/>
      <c r="E673" s="32"/>
      <c r="F673" s="32"/>
      <c r="G673" s="32"/>
      <c r="H673" s="32"/>
    </row>
    <row r="674">
      <c r="A674" s="32"/>
      <c r="B674" s="32"/>
      <c r="C674" s="32"/>
      <c r="D674" s="32"/>
      <c r="E674" s="32"/>
      <c r="F674" s="32"/>
      <c r="G674" s="32"/>
      <c r="H674" s="32"/>
    </row>
    <row r="675">
      <c r="A675" s="32"/>
      <c r="B675" s="32"/>
      <c r="C675" s="32"/>
      <c r="D675" s="32"/>
      <c r="E675" s="32"/>
      <c r="F675" s="32"/>
      <c r="G675" s="32"/>
      <c r="H675" s="32"/>
    </row>
    <row r="676">
      <c r="A676" s="32"/>
      <c r="B676" s="32"/>
      <c r="C676" s="32"/>
      <c r="D676" s="32"/>
      <c r="E676" s="32"/>
      <c r="F676" s="32"/>
      <c r="G676" s="32"/>
      <c r="H676" s="32"/>
    </row>
    <row r="677">
      <c r="A677" s="32"/>
      <c r="B677" s="32"/>
      <c r="C677" s="32"/>
      <c r="D677" s="32"/>
      <c r="E677" s="32"/>
      <c r="F677" s="32"/>
      <c r="G677" s="32"/>
      <c r="H677" s="32"/>
    </row>
    <row r="678">
      <c r="A678" s="32"/>
      <c r="B678" s="32"/>
      <c r="C678" s="32"/>
      <c r="D678" s="32"/>
      <c r="E678" s="32"/>
      <c r="F678" s="32"/>
      <c r="G678" s="32"/>
      <c r="H678" s="32"/>
    </row>
    <row r="679">
      <c r="A679" s="32"/>
      <c r="B679" s="32"/>
      <c r="C679" s="32"/>
      <c r="D679" s="32"/>
      <c r="E679" s="32"/>
      <c r="F679" s="32"/>
      <c r="G679" s="32"/>
      <c r="H679" s="32"/>
    </row>
    <row r="680">
      <c r="A680" s="32"/>
      <c r="B680" s="32"/>
      <c r="C680" s="32"/>
      <c r="D680" s="32"/>
      <c r="E680" s="32"/>
      <c r="F680" s="32"/>
      <c r="G680" s="32"/>
      <c r="H680" s="32"/>
    </row>
    <row r="681">
      <c r="A681" s="32"/>
      <c r="B681" s="32"/>
      <c r="C681" s="32"/>
      <c r="D681" s="32"/>
      <c r="E681" s="32"/>
      <c r="F681" s="32"/>
      <c r="G681" s="32"/>
      <c r="H681" s="32"/>
    </row>
    <row r="682">
      <c r="A682" s="32"/>
      <c r="B682" s="32"/>
      <c r="C682" s="32"/>
      <c r="D682" s="32"/>
      <c r="E682" s="32"/>
      <c r="F682" s="32"/>
      <c r="G682" s="32"/>
      <c r="H682" s="32"/>
    </row>
    <row r="683">
      <c r="A683" s="32"/>
      <c r="B683" s="32"/>
      <c r="C683" s="32"/>
      <c r="D683" s="32"/>
      <c r="E683" s="32"/>
      <c r="F683" s="32"/>
      <c r="G683" s="32"/>
      <c r="H683" s="32"/>
    </row>
    <row r="684">
      <c r="A684" s="32"/>
      <c r="B684" s="32"/>
      <c r="C684" s="32"/>
      <c r="D684" s="32"/>
      <c r="E684" s="32"/>
      <c r="F684" s="32"/>
      <c r="G684" s="32"/>
      <c r="H684" s="32"/>
    </row>
    <row r="685">
      <c r="A685" s="32"/>
      <c r="B685" s="32"/>
      <c r="C685" s="32"/>
      <c r="D685" s="32"/>
      <c r="E685" s="32"/>
      <c r="F685" s="32"/>
      <c r="G685" s="32"/>
      <c r="H685" s="32"/>
    </row>
    <row r="686">
      <c r="A686" s="32"/>
      <c r="B686" s="32"/>
      <c r="C686" s="32"/>
      <c r="D686" s="32"/>
      <c r="E686" s="32"/>
      <c r="F686" s="32"/>
      <c r="G686" s="32"/>
      <c r="H686" s="32"/>
    </row>
    <row r="687">
      <c r="A687" s="32"/>
      <c r="B687" s="32"/>
      <c r="C687" s="32"/>
      <c r="D687" s="32"/>
      <c r="E687" s="32"/>
      <c r="F687" s="32"/>
      <c r="G687" s="32"/>
      <c r="H687" s="32"/>
    </row>
    <row r="688">
      <c r="A688" s="32"/>
      <c r="B688" s="32"/>
      <c r="C688" s="32"/>
      <c r="D688" s="32"/>
      <c r="E688" s="32"/>
      <c r="F688" s="32"/>
      <c r="G688" s="32"/>
      <c r="H688" s="32"/>
    </row>
    <row r="689">
      <c r="A689" s="32"/>
      <c r="B689" s="32"/>
      <c r="C689" s="32"/>
      <c r="D689" s="32"/>
      <c r="E689" s="32"/>
      <c r="F689" s="32"/>
      <c r="G689" s="32"/>
      <c r="H689" s="32"/>
    </row>
    <row r="690">
      <c r="A690" s="32"/>
      <c r="B690" s="32"/>
      <c r="C690" s="32"/>
      <c r="D690" s="32"/>
      <c r="E690" s="32"/>
      <c r="F690" s="32"/>
      <c r="G690" s="32"/>
      <c r="H690" s="32"/>
    </row>
    <row r="691">
      <c r="A691" s="32"/>
      <c r="B691" s="32"/>
      <c r="C691" s="32"/>
      <c r="D691" s="32"/>
      <c r="E691" s="32"/>
      <c r="F691" s="32"/>
      <c r="G691" s="32"/>
      <c r="H691" s="32"/>
    </row>
    <row r="692">
      <c r="A692" s="32"/>
      <c r="B692" s="32"/>
      <c r="C692" s="32"/>
      <c r="D692" s="32"/>
      <c r="E692" s="32"/>
      <c r="F692" s="32"/>
      <c r="G692" s="32"/>
      <c r="H692" s="32"/>
    </row>
    <row r="693">
      <c r="A693" s="32"/>
      <c r="B693" s="32"/>
      <c r="C693" s="32"/>
      <c r="D693" s="32"/>
      <c r="E693" s="32"/>
      <c r="F693" s="32"/>
      <c r="G693" s="32"/>
      <c r="H693" s="32"/>
    </row>
    <row r="694">
      <c r="A694" s="32"/>
      <c r="B694" s="32"/>
      <c r="C694" s="32"/>
      <c r="D694" s="32"/>
      <c r="E694" s="32"/>
      <c r="F694" s="32"/>
      <c r="G694" s="32"/>
      <c r="H694" s="32"/>
    </row>
    <row r="695">
      <c r="A695" s="32"/>
      <c r="B695" s="32"/>
      <c r="C695" s="32"/>
      <c r="D695" s="32"/>
      <c r="E695" s="32"/>
      <c r="F695" s="32"/>
      <c r="G695" s="32"/>
      <c r="H695" s="32"/>
    </row>
    <row r="696">
      <c r="A696" s="32"/>
      <c r="B696" s="32"/>
      <c r="C696" s="32"/>
      <c r="D696" s="32"/>
      <c r="E696" s="32"/>
      <c r="F696" s="32"/>
      <c r="G696" s="32"/>
      <c r="H696" s="32"/>
    </row>
    <row r="697">
      <c r="A697" s="32"/>
      <c r="B697" s="32"/>
      <c r="C697" s="32"/>
      <c r="D697" s="32"/>
      <c r="E697" s="32"/>
      <c r="F697" s="32"/>
      <c r="G697" s="32"/>
      <c r="H697" s="32"/>
    </row>
    <row r="698">
      <c r="A698" s="32"/>
      <c r="B698" s="32"/>
      <c r="C698" s="32"/>
      <c r="D698" s="32"/>
      <c r="E698" s="32"/>
      <c r="F698" s="32"/>
      <c r="G698" s="32"/>
      <c r="H698" s="32"/>
    </row>
    <row r="699">
      <c r="A699" s="32"/>
      <c r="B699" s="32"/>
      <c r="C699" s="32"/>
      <c r="D699" s="32"/>
      <c r="E699" s="32"/>
      <c r="F699" s="32"/>
      <c r="G699" s="32"/>
      <c r="H699" s="32"/>
    </row>
    <row r="700">
      <c r="A700" s="32"/>
      <c r="B700" s="32"/>
      <c r="C700" s="32"/>
      <c r="D700" s="32"/>
      <c r="E700" s="32"/>
      <c r="F700" s="32"/>
      <c r="G700" s="32"/>
      <c r="H700" s="32"/>
    </row>
    <row r="701">
      <c r="A701" s="32"/>
      <c r="B701" s="32"/>
      <c r="C701" s="32"/>
      <c r="D701" s="32"/>
      <c r="E701" s="32"/>
      <c r="F701" s="32"/>
      <c r="G701" s="32"/>
      <c r="H701" s="32"/>
    </row>
    <row r="702">
      <c r="A702" s="32"/>
      <c r="B702" s="32"/>
      <c r="C702" s="32"/>
      <c r="D702" s="32"/>
      <c r="E702" s="32"/>
      <c r="F702" s="32"/>
      <c r="G702" s="32"/>
      <c r="H702" s="32"/>
    </row>
    <row r="703">
      <c r="A703" s="32"/>
      <c r="B703" s="32"/>
      <c r="C703" s="32"/>
      <c r="D703" s="32"/>
      <c r="E703" s="32"/>
      <c r="F703" s="32"/>
      <c r="G703" s="32"/>
      <c r="H703" s="32"/>
    </row>
    <row r="704">
      <c r="A704" s="32"/>
      <c r="B704" s="32"/>
      <c r="C704" s="32"/>
      <c r="D704" s="32"/>
      <c r="E704" s="32"/>
      <c r="F704" s="32"/>
      <c r="G704" s="32"/>
      <c r="H704" s="32"/>
    </row>
    <row r="705">
      <c r="A705" s="32"/>
      <c r="B705" s="32"/>
      <c r="C705" s="32"/>
      <c r="D705" s="32"/>
      <c r="E705" s="32"/>
      <c r="F705" s="32"/>
      <c r="G705" s="32"/>
      <c r="H705" s="32"/>
    </row>
    <row r="706">
      <c r="A706" s="32"/>
      <c r="B706" s="32"/>
      <c r="C706" s="32"/>
      <c r="D706" s="32"/>
      <c r="E706" s="32"/>
      <c r="F706" s="32"/>
      <c r="G706" s="32"/>
      <c r="H706" s="32"/>
    </row>
    <row r="707">
      <c r="A707" s="32"/>
      <c r="B707" s="32"/>
      <c r="C707" s="32"/>
      <c r="D707" s="32"/>
      <c r="E707" s="32"/>
      <c r="F707" s="32"/>
      <c r="G707" s="32"/>
      <c r="H707" s="32"/>
    </row>
    <row r="708">
      <c r="A708" s="32"/>
      <c r="B708" s="32"/>
      <c r="C708" s="32"/>
      <c r="D708" s="32"/>
      <c r="E708" s="32"/>
      <c r="F708" s="32"/>
      <c r="G708" s="32"/>
      <c r="H708" s="32"/>
    </row>
    <row r="709">
      <c r="A709" s="32"/>
      <c r="B709" s="32"/>
      <c r="C709" s="32"/>
      <c r="D709" s="32"/>
      <c r="E709" s="32"/>
      <c r="F709" s="32"/>
      <c r="G709" s="32"/>
      <c r="H709" s="32"/>
    </row>
    <row r="710">
      <c r="A710" s="32"/>
      <c r="B710" s="32"/>
      <c r="C710" s="32"/>
      <c r="D710" s="32"/>
      <c r="E710" s="32"/>
      <c r="F710" s="32"/>
      <c r="G710" s="32"/>
      <c r="H710" s="32"/>
    </row>
    <row r="711">
      <c r="A711" s="32"/>
      <c r="B711" s="32"/>
      <c r="C711" s="32"/>
      <c r="D711" s="32"/>
      <c r="E711" s="32"/>
      <c r="F711" s="32"/>
      <c r="G711" s="32"/>
      <c r="H711" s="32"/>
    </row>
    <row r="712">
      <c r="A712" s="32"/>
      <c r="B712" s="32"/>
      <c r="C712" s="32"/>
      <c r="D712" s="32"/>
      <c r="E712" s="32"/>
      <c r="F712" s="32"/>
      <c r="G712" s="32"/>
      <c r="H712" s="32"/>
    </row>
    <row r="713">
      <c r="A713" s="32"/>
      <c r="B713" s="32"/>
      <c r="C713" s="32"/>
      <c r="D713" s="32"/>
      <c r="E713" s="32"/>
      <c r="F713" s="32"/>
      <c r="G713" s="32"/>
      <c r="H713" s="32"/>
    </row>
    <row r="714">
      <c r="A714" s="32"/>
      <c r="B714" s="32"/>
      <c r="C714" s="32"/>
      <c r="D714" s="32"/>
      <c r="E714" s="32"/>
      <c r="F714" s="32"/>
      <c r="G714" s="32"/>
      <c r="H714" s="32"/>
    </row>
    <row r="715">
      <c r="A715" s="32"/>
      <c r="B715" s="32"/>
      <c r="C715" s="32"/>
      <c r="D715" s="32"/>
      <c r="E715" s="32"/>
      <c r="F715" s="32"/>
      <c r="G715" s="32"/>
      <c r="H715" s="32"/>
    </row>
    <row r="716">
      <c r="A716" s="32"/>
      <c r="B716" s="32"/>
      <c r="C716" s="32"/>
      <c r="D716" s="32"/>
      <c r="E716" s="32"/>
      <c r="F716" s="32"/>
      <c r="G716" s="32"/>
      <c r="H716" s="32"/>
    </row>
    <row r="717">
      <c r="A717" s="32"/>
      <c r="B717" s="32"/>
      <c r="C717" s="32"/>
      <c r="D717" s="32"/>
      <c r="E717" s="32"/>
      <c r="F717" s="32"/>
      <c r="G717" s="32"/>
      <c r="H717" s="32"/>
    </row>
    <row r="718">
      <c r="A718" s="32"/>
      <c r="B718" s="32"/>
      <c r="C718" s="32"/>
      <c r="D718" s="32"/>
      <c r="E718" s="32"/>
      <c r="F718" s="32"/>
      <c r="G718" s="32"/>
      <c r="H718" s="32"/>
    </row>
    <row r="719">
      <c r="A719" s="32"/>
      <c r="B719" s="32"/>
      <c r="C719" s="32"/>
      <c r="D719" s="32"/>
      <c r="E719" s="32"/>
      <c r="F719" s="32"/>
      <c r="G719" s="32"/>
      <c r="H719" s="32"/>
    </row>
    <row r="720">
      <c r="A720" s="32"/>
      <c r="B720" s="32"/>
      <c r="C720" s="32"/>
      <c r="D720" s="32"/>
      <c r="E720" s="32"/>
      <c r="F720" s="32"/>
      <c r="G720" s="32"/>
      <c r="H720" s="32"/>
    </row>
    <row r="721">
      <c r="A721" s="32"/>
      <c r="B721" s="32"/>
      <c r="C721" s="32"/>
      <c r="D721" s="32"/>
      <c r="E721" s="32"/>
      <c r="F721" s="32"/>
      <c r="G721" s="32"/>
      <c r="H721" s="32"/>
    </row>
    <row r="722">
      <c r="A722" s="32"/>
      <c r="B722" s="32"/>
      <c r="C722" s="32"/>
      <c r="D722" s="32"/>
      <c r="E722" s="32"/>
      <c r="F722" s="32"/>
      <c r="G722" s="32"/>
      <c r="H722" s="32"/>
    </row>
    <row r="723">
      <c r="A723" s="32"/>
      <c r="B723" s="32"/>
      <c r="C723" s="32"/>
      <c r="D723" s="32"/>
      <c r="E723" s="32"/>
      <c r="F723" s="32"/>
      <c r="G723" s="32"/>
      <c r="H723" s="32"/>
    </row>
    <row r="724">
      <c r="A724" s="32"/>
      <c r="B724" s="32"/>
      <c r="C724" s="32"/>
      <c r="D724" s="32"/>
      <c r="E724" s="32"/>
      <c r="F724" s="32"/>
      <c r="G724" s="32"/>
      <c r="H724" s="32"/>
    </row>
    <row r="725">
      <c r="A725" s="32"/>
      <c r="B725" s="32"/>
      <c r="C725" s="32"/>
      <c r="D725" s="32"/>
      <c r="E725" s="32"/>
      <c r="F725" s="32"/>
      <c r="G725" s="32"/>
      <c r="H725" s="32"/>
    </row>
    <row r="726">
      <c r="A726" s="32"/>
      <c r="B726" s="32"/>
      <c r="C726" s="32"/>
      <c r="D726" s="32"/>
      <c r="E726" s="32"/>
      <c r="F726" s="32"/>
      <c r="G726" s="32"/>
      <c r="H726" s="32"/>
    </row>
    <row r="727">
      <c r="A727" s="32"/>
      <c r="B727" s="32"/>
      <c r="C727" s="32"/>
      <c r="D727" s="32"/>
      <c r="E727" s="32"/>
      <c r="F727" s="32"/>
      <c r="G727" s="32"/>
      <c r="H727" s="32"/>
    </row>
    <row r="728">
      <c r="A728" s="32"/>
      <c r="B728" s="32"/>
      <c r="C728" s="32"/>
      <c r="D728" s="32"/>
      <c r="E728" s="32"/>
      <c r="F728" s="32"/>
      <c r="G728" s="32"/>
      <c r="H728" s="32"/>
    </row>
    <row r="729">
      <c r="A729" s="32"/>
      <c r="B729" s="32"/>
      <c r="C729" s="32"/>
      <c r="D729" s="32"/>
      <c r="E729" s="32"/>
      <c r="F729" s="32"/>
      <c r="G729" s="32"/>
      <c r="H729" s="32"/>
    </row>
    <row r="730">
      <c r="A730" s="32"/>
      <c r="B730" s="32"/>
      <c r="C730" s="32"/>
      <c r="D730" s="32"/>
      <c r="E730" s="32"/>
      <c r="F730" s="32"/>
      <c r="G730" s="32"/>
      <c r="H730" s="32"/>
    </row>
    <row r="731">
      <c r="A731" s="32"/>
      <c r="B731" s="32"/>
      <c r="C731" s="32"/>
      <c r="D731" s="32"/>
      <c r="E731" s="32"/>
      <c r="F731" s="32"/>
      <c r="G731" s="32"/>
      <c r="H731" s="32"/>
    </row>
    <row r="732">
      <c r="A732" s="32"/>
      <c r="B732" s="32"/>
      <c r="C732" s="32"/>
      <c r="D732" s="32"/>
      <c r="E732" s="32"/>
      <c r="F732" s="32"/>
      <c r="G732" s="32"/>
      <c r="H732" s="32"/>
    </row>
    <row r="733">
      <c r="A733" s="32"/>
      <c r="B733" s="32"/>
      <c r="C733" s="32"/>
      <c r="D733" s="32"/>
      <c r="E733" s="32"/>
      <c r="F733" s="32"/>
      <c r="G733" s="32"/>
      <c r="H733" s="32"/>
    </row>
    <row r="734">
      <c r="A734" s="32"/>
      <c r="B734" s="32"/>
      <c r="C734" s="32"/>
      <c r="D734" s="32"/>
      <c r="E734" s="32"/>
      <c r="F734" s="32"/>
      <c r="G734" s="32"/>
      <c r="H734" s="32"/>
    </row>
    <row r="735">
      <c r="A735" s="32"/>
      <c r="B735" s="32"/>
      <c r="C735" s="32"/>
      <c r="D735" s="32"/>
      <c r="E735" s="32"/>
      <c r="F735" s="32"/>
      <c r="G735" s="32"/>
      <c r="H735" s="32"/>
    </row>
    <row r="736">
      <c r="A736" s="32"/>
      <c r="B736" s="32"/>
      <c r="C736" s="32"/>
      <c r="D736" s="32"/>
      <c r="E736" s="32"/>
      <c r="F736" s="32"/>
      <c r="G736" s="32"/>
      <c r="H736" s="32"/>
    </row>
    <row r="737">
      <c r="A737" s="32"/>
      <c r="B737" s="32"/>
      <c r="C737" s="32"/>
      <c r="D737" s="32"/>
      <c r="E737" s="32"/>
      <c r="F737" s="32"/>
      <c r="G737" s="32"/>
      <c r="H737" s="32"/>
    </row>
    <row r="738">
      <c r="A738" s="32"/>
      <c r="B738" s="32"/>
      <c r="C738" s="32"/>
      <c r="D738" s="32"/>
      <c r="E738" s="32"/>
      <c r="F738" s="32"/>
      <c r="G738" s="32"/>
      <c r="H738" s="32"/>
    </row>
    <row r="739">
      <c r="A739" s="32"/>
      <c r="B739" s="32"/>
      <c r="C739" s="32"/>
      <c r="D739" s="32"/>
      <c r="E739" s="32"/>
      <c r="F739" s="32"/>
      <c r="G739" s="32"/>
      <c r="H739" s="32"/>
    </row>
    <row r="740">
      <c r="A740" s="32"/>
      <c r="B740" s="32"/>
      <c r="C740" s="32"/>
      <c r="D740" s="32"/>
      <c r="E740" s="32"/>
      <c r="F740" s="32"/>
      <c r="G740" s="32"/>
      <c r="H740" s="32"/>
    </row>
    <row r="741">
      <c r="A741" s="32"/>
      <c r="B741" s="32"/>
      <c r="C741" s="32"/>
      <c r="D741" s="32"/>
      <c r="E741" s="32"/>
      <c r="F741" s="32"/>
      <c r="G741" s="32"/>
      <c r="H741" s="32"/>
    </row>
    <row r="742">
      <c r="A742" s="32"/>
      <c r="B742" s="32"/>
      <c r="C742" s="32"/>
      <c r="D742" s="32"/>
      <c r="E742" s="32"/>
      <c r="F742" s="32"/>
      <c r="G742" s="32"/>
      <c r="H742" s="32"/>
    </row>
    <row r="743">
      <c r="A743" s="32"/>
      <c r="B743" s="32"/>
      <c r="C743" s="32"/>
      <c r="D743" s="32"/>
      <c r="E743" s="32"/>
      <c r="F743" s="32"/>
      <c r="G743" s="32"/>
      <c r="H743" s="32"/>
    </row>
    <row r="744">
      <c r="A744" s="32"/>
      <c r="B744" s="32"/>
      <c r="C744" s="32"/>
      <c r="D744" s="32"/>
      <c r="E744" s="32"/>
      <c r="F744" s="32"/>
      <c r="G744" s="32"/>
      <c r="H744" s="32"/>
    </row>
    <row r="745">
      <c r="A745" s="32"/>
      <c r="B745" s="32"/>
      <c r="C745" s="32"/>
      <c r="D745" s="32"/>
      <c r="E745" s="32"/>
      <c r="F745" s="32"/>
      <c r="G745" s="32"/>
      <c r="H745" s="32"/>
    </row>
    <row r="746">
      <c r="A746" s="32"/>
      <c r="B746" s="32"/>
      <c r="C746" s="32"/>
      <c r="D746" s="32"/>
      <c r="E746" s="32"/>
      <c r="F746" s="32"/>
      <c r="G746" s="32"/>
      <c r="H746" s="32"/>
    </row>
    <row r="747">
      <c r="A747" s="32"/>
      <c r="B747" s="32"/>
      <c r="C747" s="32"/>
      <c r="D747" s="32"/>
      <c r="E747" s="32"/>
      <c r="F747" s="32"/>
      <c r="G747" s="32"/>
      <c r="H747" s="32"/>
    </row>
    <row r="748">
      <c r="A748" s="32"/>
      <c r="B748" s="32"/>
      <c r="C748" s="32"/>
      <c r="D748" s="32"/>
      <c r="E748" s="32"/>
      <c r="F748" s="32"/>
      <c r="G748" s="32"/>
      <c r="H748" s="32"/>
    </row>
    <row r="749">
      <c r="A749" s="32"/>
      <c r="B749" s="32"/>
      <c r="C749" s="32"/>
      <c r="D749" s="32"/>
      <c r="E749" s="32"/>
      <c r="F749" s="32"/>
      <c r="G749" s="32"/>
      <c r="H749" s="32"/>
    </row>
    <row r="750">
      <c r="A750" s="32"/>
      <c r="B750" s="32"/>
      <c r="C750" s="32"/>
      <c r="D750" s="32"/>
      <c r="E750" s="32"/>
      <c r="F750" s="32"/>
      <c r="G750" s="32"/>
      <c r="H750" s="32"/>
    </row>
    <row r="751">
      <c r="A751" s="32"/>
      <c r="B751" s="32"/>
      <c r="C751" s="32"/>
      <c r="D751" s="32"/>
      <c r="E751" s="32"/>
      <c r="F751" s="32"/>
      <c r="G751" s="32"/>
      <c r="H751" s="32"/>
    </row>
    <row r="752">
      <c r="A752" s="32"/>
      <c r="B752" s="32"/>
      <c r="C752" s="32"/>
      <c r="D752" s="32"/>
      <c r="E752" s="32"/>
      <c r="F752" s="32"/>
      <c r="G752" s="32"/>
      <c r="H752" s="32"/>
    </row>
    <row r="753">
      <c r="A753" s="32"/>
      <c r="B753" s="32"/>
      <c r="C753" s="32"/>
      <c r="D753" s="32"/>
      <c r="E753" s="32"/>
      <c r="F753" s="32"/>
      <c r="G753" s="32"/>
      <c r="H753" s="32"/>
    </row>
    <row r="754">
      <c r="A754" s="32"/>
      <c r="B754" s="32"/>
      <c r="C754" s="32"/>
      <c r="D754" s="32"/>
      <c r="E754" s="32"/>
      <c r="F754" s="32"/>
      <c r="G754" s="32"/>
      <c r="H754" s="32"/>
    </row>
    <row r="755">
      <c r="A755" s="32"/>
      <c r="B755" s="32"/>
      <c r="C755" s="32"/>
      <c r="D755" s="32"/>
      <c r="E755" s="32"/>
      <c r="F755" s="32"/>
      <c r="G755" s="32"/>
      <c r="H755" s="32"/>
    </row>
    <row r="756">
      <c r="A756" s="32"/>
      <c r="B756" s="32"/>
      <c r="C756" s="32"/>
      <c r="D756" s="32"/>
      <c r="E756" s="32"/>
      <c r="F756" s="32"/>
      <c r="G756" s="32"/>
      <c r="H756" s="32"/>
    </row>
    <row r="757">
      <c r="A757" s="32"/>
      <c r="B757" s="32"/>
      <c r="C757" s="32"/>
      <c r="D757" s="32"/>
      <c r="E757" s="32"/>
      <c r="F757" s="32"/>
      <c r="G757" s="32"/>
      <c r="H757" s="32"/>
    </row>
    <row r="758">
      <c r="A758" s="32"/>
      <c r="B758" s="32"/>
      <c r="C758" s="32"/>
      <c r="D758" s="32"/>
      <c r="E758" s="32"/>
      <c r="F758" s="32"/>
      <c r="G758" s="32"/>
      <c r="H758" s="32"/>
    </row>
    <row r="759">
      <c r="A759" s="32"/>
      <c r="B759" s="32"/>
      <c r="C759" s="32"/>
      <c r="D759" s="32"/>
      <c r="E759" s="32"/>
      <c r="F759" s="32"/>
      <c r="G759" s="32"/>
      <c r="H759" s="32"/>
    </row>
    <row r="760">
      <c r="A760" s="32"/>
      <c r="B760" s="32"/>
      <c r="C760" s="32"/>
      <c r="D760" s="32"/>
      <c r="E760" s="32"/>
      <c r="F760" s="32"/>
      <c r="G760" s="32"/>
      <c r="H760" s="32"/>
    </row>
    <row r="761">
      <c r="A761" s="32"/>
      <c r="B761" s="32"/>
      <c r="C761" s="32"/>
      <c r="D761" s="32"/>
      <c r="E761" s="32"/>
      <c r="F761" s="32"/>
      <c r="G761" s="32"/>
      <c r="H761" s="32"/>
    </row>
    <row r="762">
      <c r="A762" s="32"/>
      <c r="B762" s="32"/>
      <c r="C762" s="32"/>
      <c r="D762" s="32"/>
      <c r="E762" s="32"/>
      <c r="F762" s="32"/>
      <c r="G762" s="32"/>
      <c r="H762" s="32"/>
    </row>
    <row r="763">
      <c r="A763" s="32"/>
      <c r="B763" s="32"/>
      <c r="C763" s="32"/>
      <c r="D763" s="32"/>
      <c r="E763" s="32"/>
      <c r="F763" s="32"/>
      <c r="G763" s="32"/>
      <c r="H763" s="32"/>
    </row>
    <row r="764">
      <c r="A764" s="32"/>
      <c r="B764" s="32"/>
      <c r="C764" s="32"/>
      <c r="D764" s="32"/>
      <c r="E764" s="32"/>
      <c r="F764" s="32"/>
      <c r="G764" s="32"/>
      <c r="H764" s="32"/>
    </row>
    <row r="765">
      <c r="A765" s="32"/>
      <c r="B765" s="32"/>
      <c r="C765" s="32"/>
      <c r="D765" s="32"/>
      <c r="E765" s="32"/>
      <c r="F765" s="32"/>
      <c r="G765" s="32"/>
      <c r="H765" s="32"/>
    </row>
    <row r="766">
      <c r="A766" s="32"/>
      <c r="B766" s="32"/>
      <c r="C766" s="32"/>
      <c r="D766" s="32"/>
      <c r="E766" s="32"/>
      <c r="F766" s="32"/>
      <c r="G766" s="32"/>
      <c r="H766" s="32"/>
    </row>
    <row r="767">
      <c r="A767" s="32"/>
      <c r="B767" s="32"/>
      <c r="C767" s="32"/>
      <c r="D767" s="32"/>
      <c r="E767" s="32"/>
      <c r="F767" s="32"/>
      <c r="G767" s="32"/>
      <c r="H767" s="32"/>
    </row>
    <row r="768">
      <c r="A768" s="32"/>
      <c r="B768" s="32"/>
      <c r="C768" s="32"/>
      <c r="D768" s="32"/>
      <c r="E768" s="32"/>
      <c r="F768" s="32"/>
      <c r="G768" s="32"/>
      <c r="H768" s="32"/>
    </row>
    <row r="769">
      <c r="A769" s="32"/>
      <c r="B769" s="32"/>
      <c r="C769" s="32"/>
      <c r="D769" s="32"/>
      <c r="E769" s="32"/>
      <c r="F769" s="32"/>
      <c r="G769" s="32"/>
      <c r="H769" s="32"/>
    </row>
    <row r="770">
      <c r="A770" s="32"/>
      <c r="B770" s="32"/>
      <c r="C770" s="32"/>
      <c r="D770" s="32"/>
      <c r="E770" s="32"/>
      <c r="F770" s="32"/>
      <c r="G770" s="32"/>
      <c r="H770" s="32"/>
    </row>
    <row r="771">
      <c r="A771" s="32"/>
      <c r="B771" s="32"/>
      <c r="C771" s="32"/>
      <c r="D771" s="32"/>
      <c r="E771" s="32"/>
      <c r="F771" s="32"/>
      <c r="G771" s="32"/>
      <c r="H771" s="32"/>
    </row>
    <row r="772">
      <c r="A772" s="32"/>
      <c r="B772" s="32"/>
      <c r="C772" s="32"/>
      <c r="D772" s="32"/>
      <c r="E772" s="32"/>
      <c r="F772" s="32"/>
      <c r="G772" s="32"/>
      <c r="H772" s="32"/>
    </row>
    <row r="773">
      <c r="A773" s="32"/>
      <c r="B773" s="32"/>
      <c r="C773" s="32"/>
      <c r="D773" s="32"/>
      <c r="E773" s="32"/>
      <c r="F773" s="32"/>
      <c r="G773" s="32"/>
      <c r="H773" s="32"/>
    </row>
    <row r="774">
      <c r="A774" s="32"/>
      <c r="B774" s="32"/>
      <c r="C774" s="32"/>
      <c r="D774" s="32"/>
      <c r="E774" s="32"/>
      <c r="F774" s="32"/>
      <c r="G774" s="32"/>
      <c r="H774" s="32"/>
    </row>
    <row r="775">
      <c r="A775" s="32"/>
      <c r="B775" s="32"/>
      <c r="C775" s="32"/>
      <c r="D775" s="32"/>
      <c r="E775" s="32"/>
      <c r="F775" s="32"/>
      <c r="G775" s="32"/>
      <c r="H775" s="32"/>
    </row>
    <row r="776">
      <c r="A776" s="32"/>
      <c r="B776" s="32"/>
      <c r="C776" s="32"/>
      <c r="D776" s="32"/>
      <c r="E776" s="32"/>
      <c r="F776" s="32"/>
      <c r="G776" s="32"/>
      <c r="H776" s="32"/>
    </row>
    <row r="777">
      <c r="A777" s="32"/>
      <c r="B777" s="32"/>
      <c r="C777" s="32"/>
      <c r="D777" s="32"/>
      <c r="E777" s="32"/>
      <c r="F777" s="32"/>
      <c r="G777" s="32"/>
      <c r="H777" s="32"/>
    </row>
    <row r="778">
      <c r="A778" s="32"/>
      <c r="B778" s="32"/>
      <c r="C778" s="32"/>
      <c r="D778" s="32"/>
      <c r="E778" s="32"/>
      <c r="F778" s="32"/>
      <c r="G778" s="32"/>
      <c r="H778" s="32"/>
    </row>
    <row r="779">
      <c r="A779" s="32"/>
      <c r="B779" s="32"/>
      <c r="C779" s="32"/>
      <c r="D779" s="32"/>
      <c r="E779" s="32"/>
      <c r="F779" s="32"/>
      <c r="G779" s="32"/>
      <c r="H779" s="32"/>
    </row>
    <row r="780">
      <c r="A780" s="32"/>
      <c r="B780" s="32"/>
      <c r="C780" s="32"/>
      <c r="D780" s="32"/>
      <c r="E780" s="32"/>
      <c r="F780" s="32"/>
      <c r="G780" s="32"/>
      <c r="H780" s="32"/>
    </row>
    <row r="781">
      <c r="A781" s="32"/>
      <c r="B781" s="32"/>
      <c r="C781" s="32"/>
      <c r="D781" s="32"/>
      <c r="E781" s="32"/>
      <c r="F781" s="32"/>
      <c r="G781" s="32"/>
      <c r="H781" s="32"/>
    </row>
    <row r="782">
      <c r="A782" s="32"/>
      <c r="B782" s="32"/>
      <c r="C782" s="32"/>
      <c r="D782" s="32"/>
      <c r="E782" s="32"/>
      <c r="F782" s="32"/>
      <c r="G782" s="32"/>
      <c r="H782" s="32"/>
    </row>
    <row r="783">
      <c r="A783" s="32"/>
      <c r="B783" s="32"/>
      <c r="C783" s="32"/>
      <c r="D783" s="32"/>
      <c r="E783" s="32"/>
      <c r="F783" s="32"/>
      <c r="G783" s="32"/>
      <c r="H783" s="32"/>
    </row>
    <row r="784">
      <c r="A784" s="32"/>
      <c r="B784" s="32"/>
      <c r="C784" s="32"/>
      <c r="D784" s="32"/>
      <c r="E784" s="32"/>
      <c r="F784" s="32"/>
      <c r="G784" s="32"/>
      <c r="H784" s="32"/>
    </row>
    <row r="785">
      <c r="A785" s="32"/>
      <c r="B785" s="32"/>
      <c r="C785" s="32"/>
      <c r="D785" s="32"/>
      <c r="E785" s="32"/>
      <c r="F785" s="32"/>
      <c r="G785" s="32"/>
      <c r="H785" s="32"/>
    </row>
    <row r="786">
      <c r="A786" s="32"/>
      <c r="B786" s="32"/>
      <c r="C786" s="32"/>
      <c r="D786" s="32"/>
      <c r="E786" s="32"/>
      <c r="F786" s="32"/>
      <c r="G786" s="32"/>
      <c r="H786" s="32"/>
    </row>
    <row r="787">
      <c r="A787" s="32"/>
      <c r="B787" s="32"/>
      <c r="C787" s="32"/>
      <c r="D787" s="32"/>
      <c r="E787" s="32"/>
      <c r="F787" s="32"/>
      <c r="G787" s="32"/>
      <c r="H787" s="32"/>
    </row>
    <row r="788">
      <c r="A788" s="32"/>
      <c r="B788" s="32"/>
      <c r="C788" s="32"/>
      <c r="D788" s="32"/>
      <c r="E788" s="32"/>
      <c r="F788" s="32"/>
      <c r="G788" s="32"/>
      <c r="H788" s="32"/>
    </row>
    <row r="789">
      <c r="A789" s="32"/>
      <c r="B789" s="32"/>
      <c r="C789" s="32"/>
      <c r="D789" s="32"/>
      <c r="E789" s="32"/>
      <c r="F789" s="32"/>
      <c r="G789" s="32"/>
      <c r="H789" s="32"/>
    </row>
    <row r="790">
      <c r="A790" s="32"/>
      <c r="B790" s="32"/>
      <c r="C790" s="32"/>
      <c r="D790" s="32"/>
      <c r="E790" s="32"/>
      <c r="F790" s="32"/>
      <c r="G790" s="32"/>
      <c r="H790" s="32"/>
    </row>
    <row r="791">
      <c r="A791" s="32"/>
      <c r="B791" s="32"/>
      <c r="C791" s="32"/>
      <c r="D791" s="32"/>
      <c r="E791" s="32"/>
      <c r="F791" s="32"/>
      <c r="G791" s="32"/>
      <c r="H791" s="32"/>
    </row>
    <row r="792">
      <c r="A792" s="32"/>
      <c r="B792" s="32"/>
      <c r="C792" s="32"/>
      <c r="D792" s="32"/>
      <c r="E792" s="32"/>
      <c r="F792" s="32"/>
      <c r="G792" s="32"/>
      <c r="H792" s="32"/>
    </row>
    <row r="793">
      <c r="A793" s="32"/>
      <c r="B793" s="32"/>
      <c r="C793" s="32"/>
      <c r="D793" s="32"/>
      <c r="E793" s="32"/>
      <c r="F793" s="32"/>
      <c r="G793" s="32"/>
      <c r="H793" s="32"/>
    </row>
    <row r="794">
      <c r="A794" s="32"/>
      <c r="B794" s="32"/>
      <c r="C794" s="32"/>
      <c r="D794" s="32"/>
      <c r="E794" s="32"/>
      <c r="F794" s="32"/>
      <c r="G794" s="32"/>
      <c r="H794" s="32"/>
    </row>
    <row r="795">
      <c r="A795" s="32"/>
      <c r="B795" s="32"/>
      <c r="C795" s="32"/>
      <c r="D795" s="32"/>
      <c r="E795" s="32"/>
      <c r="F795" s="32"/>
      <c r="G795" s="32"/>
      <c r="H795" s="32"/>
    </row>
    <row r="796">
      <c r="A796" s="32"/>
      <c r="B796" s="32"/>
      <c r="C796" s="32"/>
      <c r="D796" s="32"/>
      <c r="E796" s="32"/>
      <c r="F796" s="32"/>
      <c r="G796" s="32"/>
      <c r="H796" s="32"/>
    </row>
    <row r="797">
      <c r="A797" s="32"/>
      <c r="B797" s="32"/>
      <c r="C797" s="32"/>
      <c r="D797" s="32"/>
      <c r="E797" s="32"/>
      <c r="F797" s="32"/>
      <c r="G797" s="32"/>
      <c r="H797" s="32"/>
    </row>
    <row r="798">
      <c r="A798" s="32"/>
      <c r="B798" s="32"/>
      <c r="C798" s="32"/>
      <c r="D798" s="32"/>
      <c r="E798" s="32"/>
      <c r="F798" s="32"/>
      <c r="G798" s="32"/>
      <c r="H798" s="32"/>
    </row>
    <row r="799">
      <c r="A799" s="32"/>
      <c r="B799" s="32"/>
      <c r="C799" s="32"/>
      <c r="D799" s="32"/>
      <c r="E799" s="32"/>
      <c r="F799" s="32"/>
      <c r="G799" s="32"/>
      <c r="H799" s="32"/>
    </row>
    <row r="800">
      <c r="A800" s="32"/>
      <c r="B800" s="32"/>
      <c r="C800" s="32"/>
      <c r="D800" s="32"/>
      <c r="E800" s="32"/>
      <c r="F800" s="32"/>
      <c r="G800" s="32"/>
      <c r="H800" s="32"/>
    </row>
    <row r="801">
      <c r="A801" s="32"/>
      <c r="B801" s="32"/>
      <c r="C801" s="32"/>
      <c r="D801" s="32"/>
      <c r="E801" s="32"/>
      <c r="F801" s="32"/>
      <c r="G801" s="32"/>
      <c r="H801" s="32"/>
    </row>
    <row r="802">
      <c r="A802" s="32"/>
      <c r="B802" s="32"/>
      <c r="C802" s="32"/>
      <c r="D802" s="32"/>
      <c r="E802" s="32"/>
      <c r="F802" s="32"/>
      <c r="G802" s="32"/>
      <c r="H802" s="32"/>
    </row>
    <row r="803">
      <c r="A803" s="32"/>
      <c r="B803" s="32"/>
      <c r="C803" s="32"/>
      <c r="D803" s="32"/>
      <c r="E803" s="32"/>
      <c r="F803" s="32"/>
      <c r="G803" s="32"/>
      <c r="H803" s="32"/>
    </row>
    <row r="804">
      <c r="A804" s="32"/>
      <c r="B804" s="32"/>
      <c r="C804" s="32"/>
      <c r="D804" s="32"/>
      <c r="E804" s="32"/>
      <c r="F804" s="32"/>
      <c r="G804" s="32"/>
      <c r="H804" s="32"/>
    </row>
    <row r="805">
      <c r="A805" s="32"/>
      <c r="B805" s="32"/>
      <c r="C805" s="32"/>
      <c r="D805" s="32"/>
      <c r="E805" s="32"/>
      <c r="F805" s="32"/>
      <c r="G805" s="32"/>
      <c r="H805" s="32"/>
    </row>
    <row r="806">
      <c r="A806" s="32"/>
      <c r="B806" s="32"/>
      <c r="C806" s="32"/>
      <c r="D806" s="32"/>
      <c r="E806" s="32"/>
      <c r="F806" s="32"/>
      <c r="G806" s="32"/>
      <c r="H806" s="32"/>
    </row>
    <row r="807">
      <c r="A807" s="32"/>
      <c r="B807" s="32"/>
      <c r="C807" s="32"/>
      <c r="D807" s="32"/>
      <c r="E807" s="32"/>
      <c r="F807" s="32"/>
      <c r="G807" s="32"/>
      <c r="H807" s="32"/>
    </row>
    <row r="808">
      <c r="A808" s="32"/>
      <c r="B808" s="32"/>
      <c r="C808" s="32"/>
      <c r="D808" s="32"/>
      <c r="E808" s="32"/>
      <c r="F808" s="32"/>
      <c r="G808" s="32"/>
      <c r="H808" s="32"/>
    </row>
    <row r="809">
      <c r="A809" s="32"/>
      <c r="B809" s="32"/>
      <c r="C809" s="32"/>
      <c r="D809" s="32"/>
      <c r="E809" s="32"/>
      <c r="F809" s="32"/>
      <c r="G809" s="32"/>
      <c r="H809" s="32"/>
    </row>
    <row r="810">
      <c r="A810" s="32"/>
      <c r="B810" s="32"/>
      <c r="C810" s="32"/>
      <c r="D810" s="32"/>
      <c r="E810" s="32"/>
      <c r="F810" s="32"/>
      <c r="G810" s="32"/>
      <c r="H810" s="32"/>
    </row>
    <row r="811">
      <c r="A811" s="32"/>
      <c r="B811" s="32"/>
      <c r="C811" s="32"/>
      <c r="D811" s="32"/>
      <c r="E811" s="32"/>
      <c r="F811" s="32"/>
      <c r="G811" s="32"/>
      <c r="H811" s="32"/>
    </row>
    <row r="812">
      <c r="A812" s="32"/>
      <c r="B812" s="32"/>
      <c r="C812" s="32"/>
      <c r="D812" s="32"/>
      <c r="E812" s="32"/>
      <c r="F812" s="32"/>
      <c r="G812" s="32"/>
      <c r="H812" s="32"/>
    </row>
    <row r="813">
      <c r="A813" s="32"/>
      <c r="B813" s="32"/>
      <c r="C813" s="32"/>
      <c r="D813" s="32"/>
      <c r="E813" s="32"/>
      <c r="F813" s="32"/>
      <c r="G813" s="32"/>
      <c r="H813" s="32"/>
    </row>
    <row r="814">
      <c r="A814" s="32"/>
      <c r="B814" s="32"/>
      <c r="C814" s="32"/>
      <c r="D814" s="32"/>
      <c r="E814" s="32"/>
      <c r="F814" s="32"/>
      <c r="G814" s="32"/>
      <c r="H814" s="32"/>
    </row>
    <row r="815">
      <c r="A815" s="32"/>
      <c r="B815" s="32"/>
      <c r="C815" s="32"/>
      <c r="D815" s="32"/>
      <c r="E815" s="32"/>
      <c r="F815" s="32"/>
      <c r="G815" s="32"/>
      <c r="H815" s="32"/>
    </row>
    <row r="816">
      <c r="A816" s="32"/>
      <c r="B816" s="32"/>
      <c r="C816" s="32"/>
      <c r="D816" s="32"/>
      <c r="E816" s="32"/>
      <c r="F816" s="32"/>
      <c r="G816" s="32"/>
      <c r="H816" s="32"/>
    </row>
    <row r="817">
      <c r="A817" s="32"/>
      <c r="B817" s="32"/>
      <c r="C817" s="32"/>
      <c r="D817" s="32"/>
      <c r="E817" s="32"/>
      <c r="F817" s="32"/>
      <c r="G817" s="32"/>
      <c r="H817" s="32"/>
    </row>
    <row r="818">
      <c r="A818" s="32"/>
      <c r="B818" s="32"/>
      <c r="C818" s="32"/>
      <c r="D818" s="32"/>
      <c r="E818" s="32"/>
      <c r="F818" s="32"/>
      <c r="G818" s="32"/>
      <c r="H818" s="32"/>
    </row>
    <row r="819">
      <c r="A819" s="32"/>
      <c r="B819" s="32"/>
      <c r="C819" s="32"/>
      <c r="D819" s="32"/>
      <c r="E819" s="32"/>
      <c r="F819" s="32"/>
      <c r="G819" s="32"/>
      <c r="H819" s="32"/>
    </row>
    <row r="820">
      <c r="A820" s="32"/>
      <c r="B820" s="32"/>
      <c r="C820" s="32"/>
      <c r="D820" s="32"/>
      <c r="E820" s="32"/>
      <c r="F820" s="32"/>
      <c r="G820" s="32"/>
      <c r="H820" s="32"/>
    </row>
    <row r="821">
      <c r="A821" s="32"/>
      <c r="B821" s="32"/>
      <c r="C821" s="32"/>
      <c r="D821" s="32"/>
      <c r="E821" s="32"/>
      <c r="F821" s="32"/>
      <c r="G821" s="32"/>
      <c r="H821" s="32"/>
    </row>
    <row r="822">
      <c r="A822" s="32"/>
      <c r="B822" s="32"/>
      <c r="C822" s="32"/>
      <c r="D822" s="32"/>
      <c r="E822" s="32"/>
      <c r="F822" s="32"/>
      <c r="G822" s="32"/>
      <c r="H822" s="32"/>
    </row>
    <row r="823">
      <c r="A823" s="32"/>
      <c r="B823" s="32"/>
      <c r="C823" s="32"/>
      <c r="D823" s="32"/>
      <c r="E823" s="32"/>
      <c r="F823" s="32"/>
      <c r="G823" s="32"/>
      <c r="H823" s="32"/>
    </row>
    <row r="824">
      <c r="A824" s="32"/>
      <c r="B824" s="32"/>
      <c r="C824" s="32"/>
      <c r="D824" s="32"/>
      <c r="E824" s="32"/>
      <c r="F824" s="32"/>
      <c r="G824" s="32"/>
      <c r="H824" s="32"/>
    </row>
    <row r="825">
      <c r="A825" s="32"/>
      <c r="B825" s="32"/>
      <c r="C825" s="32"/>
      <c r="D825" s="32"/>
      <c r="E825" s="32"/>
      <c r="F825" s="32"/>
      <c r="G825" s="32"/>
      <c r="H825" s="32"/>
    </row>
    <row r="826">
      <c r="A826" s="32"/>
      <c r="B826" s="32"/>
      <c r="C826" s="32"/>
      <c r="D826" s="32"/>
      <c r="E826" s="32"/>
      <c r="F826" s="32"/>
      <c r="G826" s="32"/>
      <c r="H826" s="32"/>
    </row>
    <row r="827">
      <c r="A827" s="32"/>
      <c r="B827" s="32"/>
      <c r="C827" s="32"/>
      <c r="D827" s="32"/>
      <c r="E827" s="32"/>
      <c r="F827" s="32"/>
      <c r="G827" s="32"/>
      <c r="H827" s="32"/>
    </row>
    <row r="828">
      <c r="A828" s="32"/>
      <c r="B828" s="32"/>
      <c r="C828" s="32"/>
      <c r="D828" s="32"/>
      <c r="E828" s="32"/>
      <c r="F828" s="32"/>
      <c r="G828" s="32"/>
      <c r="H828" s="32"/>
    </row>
    <row r="829">
      <c r="A829" s="32"/>
      <c r="B829" s="32"/>
      <c r="C829" s="32"/>
      <c r="D829" s="32"/>
      <c r="E829" s="32"/>
      <c r="F829" s="32"/>
      <c r="G829" s="32"/>
      <c r="H829" s="32"/>
    </row>
    <row r="830">
      <c r="A830" s="32"/>
      <c r="B830" s="32"/>
      <c r="C830" s="32"/>
      <c r="D830" s="32"/>
      <c r="E830" s="32"/>
      <c r="F830" s="32"/>
      <c r="G830" s="32"/>
      <c r="H830" s="32"/>
    </row>
    <row r="831">
      <c r="A831" s="32"/>
      <c r="B831" s="32"/>
      <c r="C831" s="32"/>
      <c r="D831" s="32"/>
      <c r="E831" s="32"/>
      <c r="F831" s="32"/>
      <c r="G831" s="32"/>
      <c r="H831" s="32"/>
    </row>
    <row r="832">
      <c r="A832" s="32"/>
      <c r="B832" s="32"/>
      <c r="C832" s="32"/>
      <c r="D832" s="32"/>
      <c r="E832" s="32"/>
      <c r="F832" s="32"/>
      <c r="G832" s="32"/>
      <c r="H832" s="32"/>
    </row>
    <row r="833">
      <c r="A833" s="32"/>
      <c r="B833" s="32"/>
      <c r="C833" s="32"/>
      <c r="D833" s="32"/>
      <c r="E833" s="32"/>
      <c r="F833" s="32"/>
      <c r="G833" s="32"/>
      <c r="H833" s="32"/>
    </row>
    <row r="834">
      <c r="A834" s="32"/>
      <c r="B834" s="32"/>
      <c r="C834" s="32"/>
      <c r="D834" s="32"/>
      <c r="E834" s="32"/>
      <c r="F834" s="32"/>
      <c r="G834" s="32"/>
      <c r="H834" s="32"/>
    </row>
    <row r="835">
      <c r="A835" s="32"/>
      <c r="B835" s="32"/>
      <c r="C835" s="32"/>
      <c r="D835" s="32"/>
      <c r="E835" s="32"/>
      <c r="F835" s="32"/>
      <c r="G835" s="32"/>
      <c r="H835" s="32"/>
    </row>
    <row r="836">
      <c r="A836" s="32"/>
      <c r="B836" s="32"/>
      <c r="C836" s="32"/>
      <c r="D836" s="32"/>
      <c r="E836" s="32"/>
      <c r="F836" s="32"/>
      <c r="G836" s="32"/>
      <c r="H836" s="32"/>
    </row>
    <row r="837">
      <c r="A837" s="32"/>
      <c r="B837" s="32"/>
      <c r="C837" s="32"/>
      <c r="D837" s="32"/>
      <c r="E837" s="32"/>
      <c r="F837" s="32"/>
      <c r="G837" s="32"/>
      <c r="H837" s="32"/>
    </row>
    <row r="838">
      <c r="A838" s="32"/>
      <c r="B838" s="32"/>
      <c r="C838" s="32"/>
      <c r="D838" s="32"/>
      <c r="E838" s="32"/>
      <c r="F838" s="32"/>
      <c r="G838" s="32"/>
      <c r="H838" s="32"/>
    </row>
    <row r="839">
      <c r="A839" s="32"/>
      <c r="B839" s="32"/>
      <c r="C839" s="32"/>
      <c r="D839" s="32"/>
      <c r="E839" s="32"/>
      <c r="F839" s="32"/>
      <c r="G839" s="32"/>
      <c r="H839" s="32"/>
    </row>
    <row r="840">
      <c r="A840" s="32"/>
      <c r="B840" s="32"/>
      <c r="C840" s="32"/>
      <c r="D840" s="32"/>
      <c r="E840" s="32"/>
      <c r="F840" s="32"/>
      <c r="G840" s="32"/>
      <c r="H840" s="32"/>
    </row>
    <row r="841">
      <c r="A841" s="32"/>
      <c r="B841" s="32"/>
      <c r="C841" s="32"/>
      <c r="D841" s="32"/>
      <c r="E841" s="32"/>
      <c r="F841" s="32"/>
      <c r="G841" s="32"/>
      <c r="H841" s="32"/>
    </row>
    <row r="842">
      <c r="A842" s="32"/>
      <c r="B842" s="32"/>
      <c r="C842" s="32"/>
      <c r="D842" s="32"/>
      <c r="E842" s="32"/>
      <c r="F842" s="32"/>
      <c r="G842" s="32"/>
      <c r="H842" s="32"/>
    </row>
    <row r="843">
      <c r="A843" s="32"/>
      <c r="B843" s="32"/>
      <c r="C843" s="32"/>
      <c r="D843" s="32"/>
      <c r="E843" s="32"/>
      <c r="F843" s="32"/>
      <c r="G843" s="32"/>
      <c r="H843" s="32"/>
    </row>
    <row r="844">
      <c r="A844" s="32"/>
      <c r="B844" s="32"/>
      <c r="C844" s="32"/>
      <c r="D844" s="32"/>
      <c r="E844" s="32"/>
      <c r="F844" s="32"/>
      <c r="G844" s="32"/>
      <c r="H844" s="32"/>
    </row>
    <row r="845">
      <c r="A845" s="32"/>
      <c r="B845" s="32"/>
      <c r="C845" s="32"/>
      <c r="D845" s="32"/>
      <c r="E845" s="32"/>
      <c r="F845" s="32"/>
      <c r="G845" s="32"/>
      <c r="H845" s="32"/>
    </row>
    <row r="846">
      <c r="A846" s="32"/>
      <c r="B846" s="32"/>
      <c r="C846" s="32"/>
      <c r="D846" s="32"/>
      <c r="E846" s="32"/>
      <c r="F846" s="32"/>
      <c r="G846" s="32"/>
      <c r="H846" s="32"/>
    </row>
    <row r="847">
      <c r="A847" s="32"/>
      <c r="B847" s="32"/>
      <c r="C847" s="32"/>
      <c r="D847" s="32"/>
      <c r="E847" s="32"/>
      <c r="F847" s="32"/>
      <c r="G847" s="32"/>
      <c r="H847" s="32"/>
    </row>
    <row r="848">
      <c r="A848" s="32"/>
      <c r="B848" s="32"/>
      <c r="C848" s="32"/>
      <c r="D848" s="32"/>
      <c r="E848" s="32"/>
      <c r="F848" s="32"/>
      <c r="G848" s="32"/>
      <c r="H848" s="32"/>
    </row>
    <row r="849">
      <c r="A849" s="32"/>
      <c r="B849" s="32"/>
      <c r="C849" s="32"/>
      <c r="D849" s="32"/>
      <c r="E849" s="32"/>
      <c r="F849" s="32"/>
      <c r="G849" s="32"/>
      <c r="H849" s="32"/>
    </row>
    <row r="850">
      <c r="A850" s="32"/>
      <c r="B850" s="32"/>
      <c r="C850" s="32"/>
      <c r="D850" s="32"/>
      <c r="E850" s="32"/>
      <c r="F850" s="32"/>
      <c r="G850" s="32"/>
      <c r="H850" s="32"/>
    </row>
    <row r="851">
      <c r="A851" s="32"/>
      <c r="B851" s="32"/>
      <c r="C851" s="32"/>
      <c r="D851" s="32"/>
      <c r="E851" s="32"/>
      <c r="F851" s="32"/>
      <c r="G851" s="32"/>
      <c r="H851" s="32"/>
    </row>
    <row r="852">
      <c r="A852" s="32"/>
      <c r="B852" s="32"/>
      <c r="C852" s="32"/>
      <c r="D852" s="32"/>
      <c r="E852" s="32"/>
      <c r="F852" s="32"/>
      <c r="G852" s="32"/>
      <c r="H852" s="32"/>
    </row>
    <row r="853">
      <c r="A853" s="32"/>
      <c r="B853" s="32"/>
      <c r="C853" s="32"/>
      <c r="D853" s="32"/>
      <c r="E853" s="32"/>
      <c r="F853" s="32"/>
      <c r="G853" s="32"/>
      <c r="H853" s="32"/>
    </row>
    <row r="854">
      <c r="A854" s="32"/>
      <c r="B854" s="32"/>
      <c r="C854" s="32"/>
      <c r="D854" s="32"/>
      <c r="E854" s="32"/>
      <c r="F854" s="32"/>
      <c r="G854" s="32"/>
      <c r="H854" s="32"/>
    </row>
    <row r="855">
      <c r="A855" s="32"/>
      <c r="B855" s="32"/>
      <c r="C855" s="32"/>
      <c r="D855" s="32"/>
      <c r="E855" s="32"/>
      <c r="F855" s="32"/>
      <c r="G855" s="32"/>
      <c r="H855" s="32"/>
    </row>
    <row r="856">
      <c r="A856" s="32"/>
      <c r="B856" s="32"/>
      <c r="C856" s="32"/>
      <c r="D856" s="32"/>
      <c r="E856" s="32"/>
      <c r="F856" s="32"/>
      <c r="G856" s="32"/>
      <c r="H856" s="32"/>
    </row>
    <row r="857">
      <c r="A857" s="32"/>
      <c r="B857" s="32"/>
      <c r="C857" s="32"/>
      <c r="D857" s="32"/>
      <c r="E857" s="32"/>
      <c r="F857" s="32"/>
      <c r="G857" s="32"/>
      <c r="H857" s="32"/>
    </row>
    <row r="858">
      <c r="A858" s="32"/>
      <c r="B858" s="32"/>
      <c r="C858" s="32"/>
      <c r="D858" s="32"/>
      <c r="E858" s="32"/>
      <c r="F858" s="32"/>
      <c r="G858" s="32"/>
      <c r="H858" s="32"/>
    </row>
    <row r="859">
      <c r="A859" s="32"/>
      <c r="B859" s="32"/>
      <c r="C859" s="32"/>
      <c r="D859" s="32"/>
      <c r="E859" s="32"/>
      <c r="F859" s="32"/>
      <c r="G859" s="32"/>
      <c r="H859" s="32"/>
    </row>
    <row r="860">
      <c r="A860" s="32"/>
      <c r="B860" s="32"/>
      <c r="C860" s="32"/>
      <c r="D860" s="32"/>
      <c r="E860" s="32"/>
      <c r="F860" s="32"/>
      <c r="G860" s="32"/>
      <c r="H860" s="32"/>
    </row>
    <row r="861">
      <c r="A861" s="32"/>
      <c r="B861" s="32"/>
      <c r="C861" s="32"/>
      <c r="D861" s="32"/>
      <c r="E861" s="32"/>
      <c r="F861" s="32"/>
      <c r="G861" s="32"/>
      <c r="H861" s="32"/>
    </row>
    <row r="862">
      <c r="A862" s="32"/>
      <c r="B862" s="32"/>
      <c r="C862" s="32"/>
      <c r="D862" s="32"/>
      <c r="E862" s="32"/>
      <c r="F862" s="32"/>
      <c r="G862" s="32"/>
      <c r="H862" s="32"/>
    </row>
    <row r="863">
      <c r="A863" s="32"/>
      <c r="B863" s="32"/>
      <c r="C863" s="32"/>
      <c r="D863" s="32"/>
      <c r="E863" s="32"/>
      <c r="F863" s="32"/>
      <c r="G863" s="32"/>
      <c r="H863" s="32"/>
    </row>
    <row r="864">
      <c r="A864" s="32"/>
      <c r="B864" s="32"/>
      <c r="C864" s="32"/>
      <c r="D864" s="32"/>
      <c r="E864" s="32"/>
      <c r="F864" s="32"/>
      <c r="G864" s="32"/>
      <c r="H864" s="32"/>
    </row>
    <row r="865">
      <c r="A865" s="32"/>
      <c r="B865" s="32"/>
      <c r="C865" s="32"/>
      <c r="D865" s="32"/>
      <c r="E865" s="32"/>
      <c r="F865" s="32"/>
      <c r="G865" s="32"/>
      <c r="H865" s="32"/>
    </row>
    <row r="866">
      <c r="A866" s="32"/>
      <c r="B866" s="32"/>
      <c r="C866" s="32"/>
      <c r="D866" s="32"/>
      <c r="E866" s="32"/>
      <c r="F866" s="32"/>
      <c r="G866" s="32"/>
      <c r="H866" s="32"/>
    </row>
    <row r="867">
      <c r="A867" s="32"/>
      <c r="B867" s="32"/>
      <c r="C867" s="32"/>
      <c r="D867" s="32"/>
      <c r="E867" s="32"/>
      <c r="F867" s="32"/>
      <c r="G867" s="32"/>
      <c r="H867" s="32"/>
    </row>
    <row r="868">
      <c r="A868" s="32"/>
      <c r="B868" s="32"/>
      <c r="C868" s="32"/>
      <c r="D868" s="32"/>
      <c r="E868" s="32"/>
      <c r="F868" s="32"/>
      <c r="G868" s="32"/>
      <c r="H868" s="32"/>
    </row>
    <row r="869">
      <c r="A869" s="32"/>
      <c r="B869" s="32"/>
      <c r="C869" s="32"/>
      <c r="D869" s="32"/>
      <c r="E869" s="32"/>
      <c r="F869" s="32"/>
      <c r="G869" s="32"/>
      <c r="H869" s="32"/>
    </row>
    <row r="870">
      <c r="A870" s="32"/>
      <c r="B870" s="32"/>
      <c r="C870" s="32"/>
      <c r="D870" s="32"/>
      <c r="E870" s="32"/>
      <c r="F870" s="32"/>
      <c r="G870" s="32"/>
      <c r="H870" s="32"/>
    </row>
    <row r="871">
      <c r="A871" s="32"/>
      <c r="B871" s="32"/>
      <c r="C871" s="32"/>
      <c r="D871" s="32"/>
      <c r="E871" s="32"/>
      <c r="F871" s="32"/>
      <c r="G871" s="32"/>
      <c r="H871" s="32"/>
    </row>
    <row r="872">
      <c r="A872" s="32"/>
      <c r="B872" s="32"/>
      <c r="C872" s="32"/>
      <c r="D872" s="32"/>
      <c r="E872" s="32"/>
      <c r="F872" s="32"/>
      <c r="G872" s="32"/>
      <c r="H872" s="32"/>
    </row>
    <row r="873">
      <c r="A873" s="32"/>
      <c r="B873" s="32"/>
      <c r="C873" s="32"/>
      <c r="D873" s="32"/>
      <c r="E873" s="32"/>
      <c r="F873" s="32"/>
      <c r="G873" s="32"/>
      <c r="H873" s="32"/>
    </row>
    <row r="874">
      <c r="A874" s="32"/>
      <c r="B874" s="32"/>
      <c r="C874" s="32"/>
      <c r="D874" s="32"/>
      <c r="E874" s="32"/>
      <c r="F874" s="32"/>
      <c r="G874" s="32"/>
      <c r="H874" s="32"/>
    </row>
    <row r="875">
      <c r="A875" s="32"/>
      <c r="B875" s="32"/>
      <c r="C875" s="32"/>
      <c r="D875" s="32"/>
      <c r="E875" s="32"/>
      <c r="F875" s="32"/>
      <c r="G875" s="32"/>
      <c r="H875" s="32"/>
    </row>
    <row r="876">
      <c r="A876" s="32"/>
      <c r="B876" s="32"/>
      <c r="C876" s="32"/>
      <c r="D876" s="32"/>
      <c r="E876" s="32"/>
      <c r="F876" s="32"/>
      <c r="G876" s="32"/>
      <c r="H876" s="32"/>
    </row>
    <row r="877">
      <c r="A877" s="32"/>
      <c r="B877" s="32"/>
      <c r="C877" s="32"/>
      <c r="D877" s="32"/>
      <c r="E877" s="32"/>
      <c r="F877" s="32"/>
      <c r="G877" s="32"/>
      <c r="H877" s="32"/>
    </row>
    <row r="878">
      <c r="A878" s="32"/>
      <c r="B878" s="32"/>
      <c r="C878" s="32"/>
      <c r="D878" s="32"/>
      <c r="E878" s="32"/>
      <c r="F878" s="32"/>
      <c r="G878" s="32"/>
      <c r="H878" s="32"/>
    </row>
    <row r="879">
      <c r="A879" s="32"/>
      <c r="B879" s="32"/>
      <c r="C879" s="32"/>
      <c r="D879" s="32"/>
      <c r="E879" s="32"/>
      <c r="F879" s="32"/>
      <c r="G879" s="32"/>
      <c r="H879" s="32"/>
    </row>
    <row r="880">
      <c r="A880" s="32"/>
      <c r="B880" s="32"/>
      <c r="C880" s="32"/>
      <c r="D880" s="32"/>
      <c r="E880" s="32"/>
      <c r="F880" s="32"/>
      <c r="G880" s="32"/>
      <c r="H880" s="32"/>
    </row>
    <row r="881">
      <c r="A881" s="32"/>
      <c r="B881" s="32"/>
      <c r="C881" s="32"/>
      <c r="D881" s="32"/>
      <c r="E881" s="32"/>
      <c r="F881" s="32"/>
      <c r="G881" s="32"/>
      <c r="H881" s="32"/>
    </row>
    <row r="882">
      <c r="A882" s="32"/>
      <c r="B882" s="32"/>
      <c r="C882" s="32"/>
      <c r="D882" s="32"/>
      <c r="E882" s="32"/>
      <c r="F882" s="32"/>
      <c r="G882" s="32"/>
      <c r="H882" s="32"/>
    </row>
    <row r="883">
      <c r="A883" s="32"/>
      <c r="B883" s="32"/>
      <c r="C883" s="32"/>
      <c r="D883" s="32"/>
      <c r="E883" s="32"/>
      <c r="F883" s="32"/>
      <c r="G883" s="32"/>
      <c r="H883" s="32"/>
    </row>
    <row r="884">
      <c r="A884" s="32"/>
      <c r="B884" s="32"/>
      <c r="C884" s="32"/>
      <c r="D884" s="32"/>
      <c r="E884" s="32"/>
      <c r="F884" s="32"/>
      <c r="G884" s="32"/>
      <c r="H884" s="32"/>
    </row>
    <row r="885">
      <c r="A885" s="32"/>
      <c r="B885" s="32"/>
      <c r="C885" s="32"/>
      <c r="D885" s="32"/>
      <c r="E885" s="32"/>
      <c r="F885" s="32"/>
      <c r="G885" s="32"/>
      <c r="H885" s="32"/>
    </row>
    <row r="886">
      <c r="A886" s="32"/>
      <c r="B886" s="32"/>
      <c r="C886" s="32"/>
      <c r="D886" s="32"/>
      <c r="E886" s="32"/>
      <c r="F886" s="32"/>
      <c r="G886" s="32"/>
      <c r="H886" s="32"/>
    </row>
    <row r="887">
      <c r="A887" s="32"/>
      <c r="B887" s="32"/>
      <c r="C887" s="32"/>
      <c r="D887" s="32"/>
      <c r="E887" s="32"/>
      <c r="F887" s="32"/>
      <c r="G887" s="32"/>
      <c r="H887" s="32"/>
    </row>
    <row r="888">
      <c r="A888" s="32"/>
      <c r="B888" s="32"/>
      <c r="C888" s="32"/>
      <c r="D888" s="32"/>
      <c r="E888" s="32"/>
      <c r="F888" s="32"/>
      <c r="G888" s="32"/>
      <c r="H888" s="32"/>
    </row>
    <row r="889">
      <c r="A889" s="32"/>
      <c r="B889" s="32"/>
      <c r="C889" s="32"/>
      <c r="D889" s="32"/>
      <c r="E889" s="32"/>
      <c r="F889" s="32"/>
      <c r="G889" s="32"/>
      <c r="H889" s="32"/>
    </row>
    <row r="890">
      <c r="A890" s="32"/>
      <c r="B890" s="32"/>
      <c r="C890" s="32"/>
      <c r="D890" s="32"/>
      <c r="E890" s="32"/>
      <c r="F890" s="32"/>
      <c r="G890" s="32"/>
      <c r="H890" s="32"/>
    </row>
    <row r="891">
      <c r="A891" s="32"/>
      <c r="B891" s="32"/>
      <c r="C891" s="32"/>
      <c r="D891" s="32"/>
      <c r="E891" s="32"/>
      <c r="F891" s="32"/>
      <c r="G891" s="32"/>
      <c r="H891" s="32"/>
    </row>
    <row r="892">
      <c r="A892" s="32"/>
      <c r="B892" s="32"/>
      <c r="C892" s="32"/>
      <c r="D892" s="32"/>
      <c r="E892" s="32"/>
      <c r="F892" s="32"/>
      <c r="G892" s="32"/>
      <c r="H892" s="32"/>
    </row>
    <row r="893">
      <c r="A893" s="32"/>
      <c r="B893" s="32"/>
      <c r="C893" s="32"/>
      <c r="D893" s="32"/>
      <c r="E893" s="32"/>
      <c r="F893" s="32"/>
      <c r="G893" s="32"/>
      <c r="H893" s="32"/>
    </row>
    <row r="894">
      <c r="A894" s="32"/>
      <c r="B894" s="32"/>
      <c r="C894" s="32"/>
      <c r="D894" s="32"/>
      <c r="E894" s="32"/>
      <c r="F894" s="32"/>
      <c r="G894" s="32"/>
      <c r="H894" s="32"/>
    </row>
    <row r="895">
      <c r="A895" s="32"/>
      <c r="B895" s="32"/>
      <c r="C895" s="32"/>
      <c r="D895" s="32"/>
      <c r="E895" s="32"/>
      <c r="F895" s="32"/>
      <c r="G895" s="32"/>
      <c r="H895" s="32"/>
    </row>
    <row r="896">
      <c r="A896" s="32"/>
      <c r="B896" s="32"/>
      <c r="C896" s="32"/>
      <c r="D896" s="32"/>
      <c r="E896" s="32"/>
      <c r="F896" s="32"/>
      <c r="G896" s="32"/>
      <c r="H896" s="32"/>
    </row>
    <row r="897">
      <c r="A897" s="32"/>
      <c r="B897" s="32"/>
      <c r="C897" s="32"/>
      <c r="D897" s="32"/>
      <c r="E897" s="32"/>
      <c r="F897" s="32"/>
      <c r="G897" s="32"/>
      <c r="H897" s="32"/>
    </row>
    <row r="898">
      <c r="A898" s="32"/>
      <c r="B898" s="32"/>
      <c r="C898" s="32"/>
      <c r="D898" s="32"/>
      <c r="E898" s="32"/>
      <c r="F898" s="32"/>
      <c r="G898" s="32"/>
      <c r="H898" s="32"/>
    </row>
    <row r="899">
      <c r="A899" s="32"/>
      <c r="B899" s="32"/>
      <c r="C899" s="32"/>
      <c r="D899" s="32"/>
      <c r="E899" s="32"/>
      <c r="F899" s="32"/>
      <c r="G899" s="32"/>
      <c r="H899" s="32"/>
    </row>
    <row r="900">
      <c r="A900" s="32"/>
      <c r="B900" s="32"/>
      <c r="C900" s="32"/>
      <c r="D900" s="32"/>
      <c r="E900" s="32"/>
      <c r="F900" s="32"/>
      <c r="G900" s="32"/>
      <c r="H900" s="32"/>
    </row>
    <row r="901">
      <c r="A901" s="32"/>
      <c r="B901" s="32"/>
      <c r="C901" s="32"/>
      <c r="D901" s="32"/>
      <c r="E901" s="32"/>
      <c r="F901" s="32"/>
      <c r="G901" s="32"/>
      <c r="H901" s="32"/>
    </row>
    <row r="902">
      <c r="A902" s="32"/>
      <c r="B902" s="32"/>
      <c r="C902" s="32"/>
      <c r="D902" s="32"/>
      <c r="E902" s="32"/>
      <c r="F902" s="32"/>
      <c r="G902" s="32"/>
      <c r="H902" s="32"/>
    </row>
    <row r="903">
      <c r="A903" s="32"/>
      <c r="B903" s="32"/>
      <c r="C903" s="32"/>
      <c r="D903" s="32"/>
      <c r="E903" s="32"/>
      <c r="F903" s="32"/>
      <c r="G903" s="32"/>
      <c r="H903" s="32"/>
    </row>
    <row r="904">
      <c r="A904" s="32"/>
      <c r="B904" s="32"/>
      <c r="C904" s="32"/>
      <c r="D904" s="32"/>
      <c r="E904" s="32"/>
      <c r="F904" s="32"/>
      <c r="G904" s="32"/>
      <c r="H904" s="32"/>
    </row>
    <row r="905">
      <c r="A905" s="32"/>
      <c r="B905" s="32"/>
      <c r="C905" s="32"/>
      <c r="D905" s="32"/>
      <c r="E905" s="32"/>
      <c r="F905" s="32"/>
      <c r="G905" s="32"/>
      <c r="H905" s="32"/>
    </row>
    <row r="906">
      <c r="A906" s="32"/>
      <c r="B906" s="32"/>
      <c r="C906" s="32"/>
      <c r="D906" s="32"/>
      <c r="E906" s="32"/>
      <c r="F906" s="32"/>
      <c r="G906" s="32"/>
      <c r="H906" s="32"/>
    </row>
    <row r="907">
      <c r="A907" s="32"/>
      <c r="B907" s="32"/>
      <c r="C907" s="32"/>
      <c r="D907" s="32"/>
      <c r="E907" s="32"/>
      <c r="F907" s="32"/>
      <c r="G907" s="32"/>
      <c r="H907" s="32"/>
    </row>
    <row r="908">
      <c r="A908" s="32"/>
      <c r="B908" s="32"/>
      <c r="C908" s="32"/>
      <c r="D908" s="32"/>
      <c r="E908" s="32"/>
      <c r="F908" s="32"/>
      <c r="G908" s="32"/>
      <c r="H908" s="32"/>
    </row>
    <row r="909">
      <c r="A909" s="32"/>
      <c r="B909" s="32"/>
      <c r="C909" s="32"/>
      <c r="D909" s="32"/>
      <c r="E909" s="32"/>
      <c r="F909" s="32"/>
      <c r="G909" s="32"/>
      <c r="H909" s="32"/>
    </row>
    <row r="910">
      <c r="A910" s="32"/>
      <c r="B910" s="32"/>
      <c r="C910" s="32"/>
      <c r="D910" s="32"/>
      <c r="E910" s="32"/>
      <c r="F910" s="32"/>
      <c r="G910" s="32"/>
      <c r="H910" s="32"/>
    </row>
    <row r="911">
      <c r="A911" s="32"/>
      <c r="B911" s="32"/>
      <c r="C911" s="32"/>
      <c r="D911" s="32"/>
      <c r="E911" s="32"/>
      <c r="F911" s="32"/>
      <c r="G911" s="32"/>
      <c r="H911" s="32"/>
    </row>
    <row r="912">
      <c r="A912" s="32"/>
      <c r="B912" s="32"/>
      <c r="C912" s="32"/>
      <c r="D912" s="32"/>
      <c r="E912" s="32"/>
      <c r="F912" s="32"/>
      <c r="G912" s="32"/>
      <c r="H912" s="32"/>
    </row>
    <row r="913">
      <c r="A913" s="32"/>
      <c r="B913" s="32"/>
      <c r="C913" s="32"/>
      <c r="D913" s="32"/>
      <c r="E913" s="32"/>
      <c r="F913" s="32"/>
      <c r="G913" s="32"/>
      <c r="H913" s="32"/>
    </row>
    <row r="914">
      <c r="A914" s="32"/>
      <c r="B914" s="32"/>
      <c r="C914" s="32"/>
      <c r="D914" s="32"/>
      <c r="E914" s="32"/>
      <c r="F914" s="32"/>
      <c r="G914" s="32"/>
      <c r="H914" s="32"/>
    </row>
    <row r="915">
      <c r="A915" s="32"/>
      <c r="B915" s="32"/>
      <c r="C915" s="32"/>
      <c r="D915" s="32"/>
      <c r="E915" s="32"/>
      <c r="F915" s="32"/>
      <c r="G915" s="32"/>
      <c r="H915" s="32"/>
    </row>
    <row r="916">
      <c r="A916" s="32"/>
      <c r="B916" s="32"/>
      <c r="C916" s="32"/>
      <c r="D916" s="32"/>
      <c r="E916" s="32"/>
      <c r="F916" s="32"/>
      <c r="G916" s="32"/>
      <c r="H916" s="32"/>
    </row>
    <row r="917">
      <c r="A917" s="32"/>
      <c r="B917" s="32"/>
      <c r="C917" s="32"/>
      <c r="D917" s="32"/>
      <c r="E917" s="32"/>
      <c r="F917" s="32"/>
      <c r="G917" s="32"/>
      <c r="H917" s="32"/>
    </row>
    <row r="918">
      <c r="A918" s="32"/>
      <c r="B918" s="32"/>
      <c r="C918" s="32"/>
      <c r="D918" s="32"/>
      <c r="E918" s="32"/>
      <c r="F918" s="32"/>
      <c r="G918" s="32"/>
      <c r="H918" s="32"/>
    </row>
    <row r="919">
      <c r="A919" s="32"/>
      <c r="B919" s="32"/>
      <c r="C919" s="32"/>
      <c r="D919" s="32"/>
      <c r="E919" s="32"/>
      <c r="F919" s="32"/>
      <c r="G919" s="32"/>
      <c r="H919" s="32"/>
    </row>
    <row r="920">
      <c r="A920" s="32"/>
      <c r="B920" s="32"/>
      <c r="C920" s="32"/>
      <c r="D920" s="32"/>
      <c r="E920" s="32"/>
      <c r="F920" s="32"/>
      <c r="G920" s="32"/>
      <c r="H920" s="32"/>
    </row>
    <row r="921">
      <c r="A921" s="32"/>
      <c r="B921" s="32"/>
      <c r="C921" s="32"/>
      <c r="D921" s="32"/>
      <c r="E921" s="32"/>
      <c r="F921" s="32"/>
      <c r="G921" s="32"/>
      <c r="H921" s="32"/>
    </row>
    <row r="922">
      <c r="A922" s="32"/>
      <c r="B922" s="32"/>
      <c r="C922" s="32"/>
      <c r="D922" s="32"/>
      <c r="E922" s="32"/>
      <c r="F922" s="32"/>
      <c r="G922" s="32"/>
      <c r="H922" s="32"/>
    </row>
    <row r="923">
      <c r="A923" s="32"/>
      <c r="B923" s="32"/>
      <c r="C923" s="32"/>
      <c r="D923" s="32"/>
      <c r="E923" s="32"/>
      <c r="F923" s="32"/>
      <c r="G923" s="32"/>
      <c r="H923" s="32"/>
    </row>
    <row r="924">
      <c r="A924" s="32"/>
      <c r="B924" s="32"/>
      <c r="C924" s="32"/>
      <c r="D924" s="32"/>
      <c r="E924" s="32"/>
      <c r="F924" s="32"/>
      <c r="G924" s="32"/>
      <c r="H924" s="32"/>
    </row>
    <row r="925">
      <c r="A925" s="32"/>
      <c r="B925" s="32"/>
      <c r="C925" s="32"/>
      <c r="D925" s="32"/>
      <c r="E925" s="32"/>
      <c r="F925" s="32"/>
      <c r="G925" s="32"/>
      <c r="H925" s="32"/>
    </row>
    <row r="926">
      <c r="A926" s="32"/>
      <c r="B926" s="32"/>
      <c r="C926" s="32"/>
      <c r="D926" s="32"/>
      <c r="E926" s="32"/>
      <c r="F926" s="32"/>
      <c r="G926" s="32"/>
      <c r="H926" s="32"/>
    </row>
    <row r="927">
      <c r="A927" s="32"/>
      <c r="B927" s="32"/>
      <c r="C927" s="32"/>
      <c r="D927" s="32"/>
      <c r="E927" s="32"/>
      <c r="F927" s="32"/>
      <c r="G927" s="32"/>
      <c r="H927" s="32"/>
    </row>
    <row r="928">
      <c r="A928" s="32"/>
      <c r="B928" s="32"/>
      <c r="C928" s="32"/>
      <c r="D928" s="32"/>
      <c r="E928" s="32"/>
      <c r="F928" s="32"/>
      <c r="G928" s="32"/>
      <c r="H928" s="32"/>
    </row>
    <row r="929">
      <c r="A929" s="32"/>
      <c r="B929" s="32"/>
      <c r="C929" s="32"/>
      <c r="D929" s="32"/>
      <c r="E929" s="32"/>
      <c r="F929" s="32"/>
      <c r="G929" s="32"/>
      <c r="H929" s="32"/>
    </row>
    <row r="930">
      <c r="A930" s="32"/>
      <c r="B930" s="32"/>
      <c r="C930" s="32"/>
      <c r="D930" s="32"/>
      <c r="E930" s="32"/>
      <c r="F930" s="32"/>
      <c r="G930" s="32"/>
      <c r="H930" s="32"/>
    </row>
    <row r="931">
      <c r="A931" s="32"/>
      <c r="B931" s="32"/>
      <c r="C931" s="32"/>
      <c r="D931" s="32"/>
      <c r="E931" s="32"/>
      <c r="F931" s="32"/>
      <c r="G931" s="32"/>
      <c r="H931" s="32"/>
    </row>
    <row r="932">
      <c r="A932" s="32"/>
      <c r="B932" s="32"/>
      <c r="C932" s="32"/>
      <c r="D932" s="32"/>
      <c r="E932" s="32"/>
      <c r="F932" s="32"/>
      <c r="G932" s="32"/>
      <c r="H932" s="32"/>
    </row>
    <row r="933">
      <c r="A933" s="32"/>
      <c r="B933" s="32"/>
      <c r="C933" s="32"/>
      <c r="D933" s="32"/>
      <c r="E933" s="32"/>
      <c r="F933" s="32"/>
      <c r="G933" s="32"/>
      <c r="H933" s="32"/>
    </row>
    <row r="934">
      <c r="A934" s="32"/>
      <c r="B934" s="32"/>
      <c r="C934" s="32"/>
      <c r="D934" s="32"/>
      <c r="E934" s="32"/>
      <c r="F934" s="32"/>
      <c r="G934" s="32"/>
      <c r="H934" s="32"/>
    </row>
    <row r="935">
      <c r="A935" s="32"/>
      <c r="B935" s="32"/>
      <c r="C935" s="32"/>
      <c r="D935" s="32"/>
      <c r="E935" s="32"/>
      <c r="F935" s="32"/>
      <c r="G935" s="32"/>
      <c r="H935" s="32"/>
    </row>
  </sheetData>
  <autoFilter ref="$A$1:$F$265">
    <filterColumn colId="1">
      <filters>
        <filter val="CDMX"/>
      </filters>
    </filterColumn>
  </autoFilter>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2" t="s">
        <v>4</v>
      </c>
      <c r="B2" s="1" t="s">
        <v>378</v>
      </c>
      <c r="C2" s="1">
        <v>2009.0</v>
      </c>
      <c r="D2" s="2" t="s">
        <v>6</v>
      </c>
      <c r="E2" s="2" t="s">
        <v>349</v>
      </c>
      <c r="F2" s="1">
        <v>26.1700349490959</v>
      </c>
    </row>
    <row r="3">
      <c r="A3" s="2" t="s">
        <v>5</v>
      </c>
      <c r="B3" s="1" t="s">
        <v>384</v>
      </c>
      <c r="C3" s="1">
        <v>2009.0</v>
      </c>
      <c r="D3" s="2" t="s">
        <v>6</v>
      </c>
      <c r="E3" s="2" t="s">
        <v>349</v>
      </c>
      <c r="F3" s="1">
        <v>23.2590704733541</v>
      </c>
    </row>
    <row r="4">
      <c r="A4" s="2" t="s">
        <v>6</v>
      </c>
      <c r="B4" s="1" t="s">
        <v>394</v>
      </c>
      <c r="C4" s="1">
        <v>2009.0</v>
      </c>
      <c r="D4" s="2" t="s">
        <v>6</v>
      </c>
      <c r="E4" s="2" t="s">
        <v>349</v>
      </c>
      <c r="F4" s="1">
        <v>23.6443281541695</v>
      </c>
    </row>
    <row r="5">
      <c r="A5" s="2" t="s">
        <v>7</v>
      </c>
      <c r="B5" s="1" t="s">
        <v>385</v>
      </c>
      <c r="C5" s="1">
        <v>2009.0</v>
      </c>
      <c r="D5" s="2" t="s">
        <v>6</v>
      </c>
      <c r="E5" s="2" t="s">
        <v>349</v>
      </c>
      <c r="F5" s="1">
        <v>25.0474403530842</v>
      </c>
    </row>
    <row r="6">
      <c r="A6" s="2" t="s">
        <v>10</v>
      </c>
      <c r="B6" s="1" t="s">
        <v>388</v>
      </c>
      <c r="C6" s="1">
        <v>2009.0</v>
      </c>
      <c r="D6" s="2" t="s">
        <v>6</v>
      </c>
      <c r="E6" s="2" t="s">
        <v>349</v>
      </c>
      <c r="F6" s="1">
        <v>12.2213092891832</v>
      </c>
    </row>
    <row r="7">
      <c r="A7" s="2" t="s">
        <v>11</v>
      </c>
      <c r="B7" s="1" t="s">
        <v>402</v>
      </c>
      <c r="C7" s="1">
        <v>2009.0</v>
      </c>
      <c r="D7" s="2" t="s">
        <v>6</v>
      </c>
      <c r="E7" s="2" t="s">
        <v>349</v>
      </c>
      <c r="F7" s="1">
        <v>25.213042317123502</v>
      </c>
    </row>
    <row r="8">
      <c r="A8" s="2" t="s">
        <v>8</v>
      </c>
      <c r="B8" s="1" t="s">
        <v>405</v>
      </c>
      <c r="C8" s="1">
        <v>2009.0</v>
      </c>
      <c r="D8" s="2" t="s">
        <v>6</v>
      </c>
      <c r="E8" s="2" t="s">
        <v>349</v>
      </c>
      <c r="F8" s="1">
        <v>26.5774033500986</v>
      </c>
    </row>
    <row r="9">
      <c r="A9" s="2" t="s">
        <v>9</v>
      </c>
      <c r="B9" s="1" t="s">
        <v>397</v>
      </c>
      <c r="C9" s="1">
        <v>2009.0</v>
      </c>
      <c r="D9" s="2" t="s">
        <v>6</v>
      </c>
      <c r="E9" s="2" t="s">
        <v>349</v>
      </c>
      <c r="F9" s="1">
        <v>25.810782166325204</v>
      </c>
    </row>
    <row r="10">
      <c r="A10" s="2" t="s">
        <v>12</v>
      </c>
      <c r="B10" s="1" t="s">
        <v>401</v>
      </c>
      <c r="C10" s="1">
        <v>2009.0</v>
      </c>
      <c r="D10" s="2" t="s">
        <v>6</v>
      </c>
      <c r="E10" s="2" t="s">
        <v>349</v>
      </c>
      <c r="F10" s="1">
        <v>48.4645100028055</v>
      </c>
    </row>
    <row r="11">
      <c r="A11" s="2" t="s">
        <v>13</v>
      </c>
      <c r="B11" s="1" t="s">
        <v>403</v>
      </c>
      <c r="C11" s="1">
        <v>2009.0</v>
      </c>
      <c r="D11" s="2" t="s">
        <v>6</v>
      </c>
      <c r="E11" s="2" t="s">
        <v>349</v>
      </c>
      <c r="F11" s="1">
        <v>20.2509376970824</v>
      </c>
    </row>
    <row r="12">
      <c r="A12" s="2" t="s">
        <v>14</v>
      </c>
      <c r="B12" s="1" t="s">
        <v>395</v>
      </c>
      <c r="C12" s="1">
        <v>2009.0</v>
      </c>
      <c r="D12" s="2" t="s">
        <v>6</v>
      </c>
      <c r="E12" s="2" t="s">
        <v>349</v>
      </c>
      <c r="F12" s="1">
        <v>15.1788104113488</v>
      </c>
    </row>
    <row r="13">
      <c r="A13" s="2" t="s">
        <v>15</v>
      </c>
      <c r="B13" s="1" t="s">
        <v>377</v>
      </c>
      <c r="C13" s="1">
        <v>2009.0</v>
      </c>
      <c r="D13" s="2" t="s">
        <v>6</v>
      </c>
      <c r="E13" s="2" t="s">
        <v>349</v>
      </c>
      <c r="F13" s="1">
        <v>13.2562943055333</v>
      </c>
    </row>
    <row r="14">
      <c r="A14" s="2" t="s">
        <v>16</v>
      </c>
      <c r="B14" s="1" t="s">
        <v>382</v>
      </c>
      <c r="C14" s="1">
        <v>2009.0</v>
      </c>
      <c r="D14" s="2" t="s">
        <v>6</v>
      </c>
      <c r="E14" s="2" t="s">
        <v>349</v>
      </c>
      <c r="F14" s="1">
        <v>21.9222333975917</v>
      </c>
    </row>
    <row r="15">
      <c r="A15" s="2" t="s">
        <v>17</v>
      </c>
      <c r="B15" s="1" t="s">
        <v>404</v>
      </c>
      <c r="C15" s="1">
        <v>2009.0</v>
      </c>
      <c r="D15" s="2" t="s">
        <v>6</v>
      </c>
      <c r="E15" s="2" t="s">
        <v>349</v>
      </c>
      <c r="F15" s="1">
        <v>22.571695596415</v>
      </c>
    </row>
    <row r="16">
      <c r="A16" s="2" t="s">
        <v>18</v>
      </c>
      <c r="B16" s="1" t="s">
        <v>383</v>
      </c>
      <c r="C16" s="1">
        <v>2009.0</v>
      </c>
      <c r="D16" s="2" t="s">
        <v>6</v>
      </c>
      <c r="E16" s="2" t="s">
        <v>349</v>
      </c>
      <c r="F16" s="1">
        <v>17.4946275836223</v>
      </c>
    </row>
    <row r="17">
      <c r="A17" s="2" t="s">
        <v>19</v>
      </c>
      <c r="B17" s="1" t="s">
        <v>380</v>
      </c>
      <c r="C17" s="1">
        <v>2009.0</v>
      </c>
      <c r="D17" s="2" t="s">
        <v>6</v>
      </c>
      <c r="E17" s="2" t="s">
        <v>349</v>
      </c>
      <c r="F17" s="1">
        <v>16.9863306850708</v>
      </c>
    </row>
    <row r="18">
      <c r="A18" s="2" t="s">
        <v>20</v>
      </c>
      <c r="B18" s="1" t="s">
        <v>387</v>
      </c>
      <c r="C18" s="1">
        <v>2009.0</v>
      </c>
      <c r="D18" s="2" t="s">
        <v>6</v>
      </c>
      <c r="E18" s="2" t="s">
        <v>349</v>
      </c>
      <c r="F18" s="1">
        <v>21.337485094794502</v>
      </c>
    </row>
    <row r="19">
      <c r="A19" s="2" t="s">
        <v>21</v>
      </c>
      <c r="B19" s="1" t="s">
        <v>393</v>
      </c>
      <c r="C19" s="1">
        <v>2009.0</v>
      </c>
      <c r="D19" s="2" t="s">
        <v>6</v>
      </c>
      <c r="E19" s="2" t="s">
        <v>349</v>
      </c>
      <c r="F19" s="1">
        <v>24.892703862660902</v>
      </c>
    </row>
    <row r="20">
      <c r="A20" s="2" t="s">
        <v>22</v>
      </c>
      <c r="B20" s="1" t="s">
        <v>408</v>
      </c>
      <c r="C20" s="1">
        <v>2009.0</v>
      </c>
      <c r="D20" s="2" t="s">
        <v>6</v>
      </c>
      <c r="E20" s="2" t="s">
        <v>349</v>
      </c>
      <c r="F20" s="1">
        <v>31.353528535092202</v>
      </c>
    </row>
    <row r="21">
      <c r="A21" s="2" t="s">
        <v>23</v>
      </c>
      <c r="B21" s="1" t="s">
        <v>379</v>
      </c>
      <c r="C21" s="1">
        <v>2009.0</v>
      </c>
      <c r="D21" s="2" t="s">
        <v>6</v>
      </c>
      <c r="E21" s="2" t="s">
        <v>349</v>
      </c>
      <c r="F21" s="1">
        <v>14.0402323004623</v>
      </c>
    </row>
    <row r="22">
      <c r="A22" s="2" t="s">
        <v>24</v>
      </c>
      <c r="B22" s="1" t="s">
        <v>386</v>
      </c>
      <c r="C22" s="1">
        <v>2009.0</v>
      </c>
      <c r="D22" s="2" t="s">
        <v>6</v>
      </c>
      <c r="E22" s="2" t="s">
        <v>349</v>
      </c>
      <c r="F22" s="1">
        <v>26.5804628460106</v>
      </c>
    </row>
    <row r="23">
      <c r="A23" s="2" t="s">
        <v>25</v>
      </c>
      <c r="B23" s="1" t="s">
        <v>406</v>
      </c>
      <c r="C23" s="1">
        <v>2009.0</v>
      </c>
      <c r="D23" s="2" t="s">
        <v>6</v>
      </c>
      <c r="E23" s="2" t="s">
        <v>349</v>
      </c>
      <c r="F23" s="1">
        <v>22.4004465044044</v>
      </c>
    </row>
    <row r="24">
      <c r="A24" s="2" t="s">
        <v>26</v>
      </c>
      <c r="B24" s="1" t="s">
        <v>392</v>
      </c>
      <c r="C24" s="1">
        <v>2009.0</v>
      </c>
      <c r="D24" s="2" t="s">
        <v>6</v>
      </c>
      <c r="E24" s="2" t="s">
        <v>349</v>
      </c>
      <c r="F24" s="1">
        <v>14.512299054719598</v>
      </c>
    </row>
    <row r="25">
      <c r="A25" s="2" t="s">
        <v>27</v>
      </c>
      <c r="B25" s="1" t="s">
        <v>389</v>
      </c>
      <c r="C25" s="1">
        <v>2009.0</v>
      </c>
      <c r="D25" s="2" t="s">
        <v>6</v>
      </c>
      <c r="E25" s="2" t="s">
        <v>349</v>
      </c>
      <c r="F25" s="1">
        <v>19.9844353611767</v>
      </c>
    </row>
    <row r="26">
      <c r="A26" s="2" t="s">
        <v>28</v>
      </c>
      <c r="B26" s="1" t="s">
        <v>391</v>
      </c>
      <c r="C26" s="1">
        <v>2009.0</v>
      </c>
      <c r="D26" s="2" t="s">
        <v>6</v>
      </c>
      <c r="E26" s="2" t="s">
        <v>349</v>
      </c>
      <c r="F26" s="1">
        <v>26.9364580419005</v>
      </c>
    </row>
    <row r="27">
      <c r="A27" s="2" t="s">
        <v>29</v>
      </c>
      <c r="B27" s="1" t="s">
        <v>396</v>
      </c>
      <c r="C27" s="1">
        <v>2009.0</v>
      </c>
      <c r="D27" s="2" t="s">
        <v>6</v>
      </c>
      <c r="E27" s="2" t="s">
        <v>349</v>
      </c>
      <c r="F27" s="1">
        <v>29.6780862165396</v>
      </c>
    </row>
    <row r="28">
      <c r="A28" s="2" t="s">
        <v>30</v>
      </c>
      <c r="B28" s="1" t="s">
        <v>376</v>
      </c>
      <c r="C28" s="1">
        <v>2009.0</v>
      </c>
      <c r="D28" s="2" t="s">
        <v>6</v>
      </c>
      <c r="E28" s="2" t="s">
        <v>349</v>
      </c>
      <c r="F28" s="1">
        <v>25.142938146765598</v>
      </c>
    </row>
    <row r="29">
      <c r="A29" s="2" t="s">
        <v>31</v>
      </c>
      <c r="B29" s="1" t="s">
        <v>407</v>
      </c>
      <c r="C29" s="1">
        <v>2009.0</v>
      </c>
      <c r="D29" s="2" t="s">
        <v>6</v>
      </c>
      <c r="E29" s="2" t="s">
        <v>349</v>
      </c>
      <c r="F29" s="1">
        <v>29.042419331368404</v>
      </c>
    </row>
    <row r="30">
      <c r="A30" s="2" t="s">
        <v>32</v>
      </c>
      <c r="B30" s="1" t="s">
        <v>381</v>
      </c>
      <c r="C30" s="1">
        <v>2009.0</v>
      </c>
      <c r="D30" s="2" t="s">
        <v>6</v>
      </c>
      <c r="E30" s="2" t="s">
        <v>349</v>
      </c>
      <c r="F30" s="1">
        <v>18.9086304039554</v>
      </c>
    </row>
    <row r="31">
      <c r="A31" s="2" t="s">
        <v>33</v>
      </c>
      <c r="B31" s="1" t="s">
        <v>390</v>
      </c>
      <c r="C31" s="1">
        <v>2009.0</v>
      </c>
      <c r="D31" s="2" t="s">
        <v>6</v>
      </c>
      <c r="E31" s="2" t="s">
        <v>349</v>
      </c>
      <c r="F31" s="1">
        <v>18.307139043579</v>
      </c>
    </row>
    <row r="32">
      <c r="A32" s="2" t="s">
        <v>34</v>
      </c>
      <c r="B32" s="1" t="s">
        <v>398</v>
      </c>
      <c r="C32" s="1">
        <v>2009.0</v>
      </c>
      <c r="D32" s="2" t="s">
        <v>6</v>
      </c>
      <c r="E32" s="2" t="s">
        <v>349</v>
      </c>
      <c r="F32" s="1">
        <v>25.0736541986287</v>
      </c>
    </row>
    <row r="33">
      <c r="A33" s="2" t="s">
        <v>35</v>
      </c>
      <c r="B33" s="1" t="s">
        <v>399</v>
      </c>
      <c r="C33" s="1">
        <v>2009.0</v>
      </c>
      <c r="D33" s="2" t="s">
        <v>6</v>
      </c>
      <c r="E33" s="2" t="s">
        <v>349</v>
      </c>
      <c r="F33" s="1">
        <v>21.9743641613182</v>
      </c>
    </row>
    <row r="34">
      <c r="A34" s="2" t="s">
        <v>3</v>
      </c>
      <c r="B34" s="1" t="s">
        <v>400</v>
      </c>
      <c r="C34" s="1">
        <v>2009.0</v>
      </c>
      <c r="D34" s="2" t="s">
        <v>6</v>
      </c>
      <c r="E34" s="2" t="s">
        <v>349</v>
      </c>
      <c r="F34" s="1">
        <v>23.0381335540128</v>
      </c>
    </row>
    <row r="35">
      <c r="A35" s="2" t="s">
        <v>4</v>
      </c>
      <c r="B35" s="1" t="s">
        <v>378</v>
      </c>
      <c r="C35" s="1">
        <v>2010.0</v>
      </c>
      <c r="D35" s="2" t="s">
        <v>6</v>
      </c>
      <c r="E35" s="2" t="s">
        <v>349</v>
      </c>
      <c r="F35" s="1">
        <v>27.2510758272741</v>
      </c>
    </row>
    <row r="36">
      <c r="A36" s="2" t="s">
        <v>5</v>
      </c>
      <c r="B36" s="1" t="s">
        <v>384</v>
      </c>
      <c r="C36" s="1">
        <v>2010.0</v>
      </c>
      <c r="D36" s="2" t="s">
        <v>6</v>
      </c>
      <c r="E36" s="2" t="s">
        <v>349</v>
      </c>
      <c r="F36" s="1">
        <v>23.9546104861559</v>
      </c>
    </row>
    <row r="37">
      <c r="A37" s="2" t="s">
        <v>6</v>
      </c>
      <c r="B37" s="1" t="s">
        <v>394</v>
      </c>
      <c r="C37" s="1">
        <v>2010.0</v>
      </c>
      <c r="D37" s="2" t="s">
        <v>6</v>
      </c>
      <c r="E37" s="2" t="s">
        <v>349</v>
      </c>
      <c r="F37" s="1">
        <v>23.848536036036</v>
      </c>
    </row>
    <row r="38">
      <c r="A38" s="2" t="s">
        <v>7</v>
      </c>
      <c r="B38" s="1" t="s">
        <v>385</v>
      </c>
      <c r="C38" s="1">
        <v>2010.0</v>
      </c>
      <c r="D38" s="2" t="s">
        <v>6</v>
      </c>
      <c r="E38" s="2" t="s">
        <v>349</v>
      </c>
      <c r="F38" s="1">
        <v>25.5481280612138</v>
      </c>
    </row>
    <row r="39">
      <c r="A39" s="2" t="s">
        <v>10</v>
      </c>
      <c r="B39" s="1" t="s">
        <v>388</v>
      </c>
      <c r="C39" s="1">
        <v>2010.0</v>
      </c>
      <c r="D39" s="2" t="s">
        <v>6</v>
      </c>
      <c r="E39" s="2" t="s">
        <v>349</v>
      </c>
      <c r="F39" s="1">
        <v>12.2435448883913</v>
      </c>
    </row>
    <row r="40">
      <c r="A40" s="2" t="s">
        <v>11</v>
      </c>
      <c r="B40" s="1" t="s">
        <v>402</v>
      </c>
      <c r="C40" s="1">
        <v>2010.0</v>
      </c>
      <c r="D40" s="2" t="s">
        <v>6</v>
      </c>
      <c r="E40" s="2" t="s">
        <v>349</v>
      </c>
      <c r="F40" s="1">
        <v>26.377841212821</v>
      </c>
    </row>
    <row r="41">
      <c r="A41" s="2" t="s">
        <v>8</v>
      </c>
      <c r="B41" s="1" t="s">
        <v>405</v>
      </c>
      <c r="C41" s="1">
        <v>2010.0</v>
      </c>
      <c r="D41" s="2" t="s">
        <v>6</v>
      </c>
      <c r="E41" s="2" t="s">
        <v>349</v>
      </c>
      <c r="F41" s="1">
        <v>27.3725327433451</v>
      </c>
    </row>
    <row r="42">
      <c r="A42" s="2" t="s">
        <v>9</v>
      </c>
      <c r="B42" s="1" t="s">
        <v>397</v>
      </c>
      <c r="C42" s="1">
        <v>2010.0</v>
      </c>
      <c r="D42" s="2" t="s">
        <v>6</v>
      </c>
      <c r="E42" s="2" t="s">
        <v>349</v>
      </c>
      <c r="F42" s="1">
        <v>26.2448917814439</v>
      </c>
    </row>
    <row r="43">
      <c r="A43" s="2" t="s">
        <v>12</v>
      </c>
      <c r="B43" s="1" t="s">
        <v>401</v>
      </c>
      <c r="C43" s="1">
        <v>2010.0</v>
      </c>
      <c r="D43" s="2" t="s">
        <v>6</v>
      </c>
      <c r="E43" s="2" t="s">
        <v>349</v>
      </c>
      <c r="F43" s="1">
        <v>50.2024023476502</v>
      </c>
    </row>
    <row r="44">
      <c r="A44" s="2" t="s">
        <v>13</v>
      </c>
      <c r="B44" s="1" t="s">
        <v>403</v>
      </c>
      <c r="C44" s="1">
        <v>2010.0</v>
      </c>
      <c r="D44" s="2" t="s">
        <v>6</v>
      </c>
      <c r="E44" s="2" t="s">
        <v>349</v>
      </c>
      <c r="F44" s="1">
        <v>21.071933065304798</v>
      </c>
    </row>
    <row r="45">
      <c r="A45" s="2" t="s">
        <v>14</v>
      </c>
      <c r="B45" s="1" t="s">
        <v>395</v>
      </c>
      <c r="C45" s="1">
        <v>2010.0</v>
      </c>
      <c r="D45" s="2" t="s">
        <v>6</v>
      </c>
      <c r="E45" s="2" t="s">
        <v>349</v>
      </c>
      <c r="F45" s="1">
        <v>15.9653902587296</v>
      </c>
    </row>
    <row r="46">
      <c r="A46" s="2" t="s">
        <v>15</v>
      </c>
      <c r="B46" s="1" t="s">
        <v>377</v>
      </c>
      <c r="C46" s="1">
        <v>2010.0</v>
      </c>
      <c r="D46" s="2" t="s">
        <v>6</v>
      </c>
      <c r="E46" s="2" t="s">
        <v>349</v>
      </c>
      <c r="F46" s="1">
        <v>14.0735011460464</v>
      </c>
    </row>
    <row r="47">
      <c r="A47" s="2" t="s">
        <v>16</v>
      </c>
      <c r="B47" s="1" t="s">
        <v>382</v>
      </c>
      <c r="C47" s="1">
        <v>2010.0</v>
      </c>
      <c r="D47" s="2" t="s">
        <v>6</v>
      </c>
      <c r="E47" s="2" t="s">
        <v>349</v>
      </c>
      <c r="F47" s="1">
        <v>22.592081266724602</v>
      </c>
    </row>
    <row r="48">
      <c r="A48" s="2" t="s">
        <v>17</v>
      </c>
      <c r="B48" s="1" t="s">
        <v>404</v>
      </c>
      <c r="C48" s="1">
        <v>2010.0</v>
      </c>
      <c r="D48" s="2" t="s">
        <v>6</v>
      </c>
      <c r="E48" s="2" t="s">
        <v>349</v>
      </c>
      <c r="F48" s="1">
        <v>23.2970977397421</v>
      </c>
    </row>
    <row r="49">
      <c r="A49" s="2" t="s">
        <v>18</v>
      </c>
      <c r="B49" s="1" t="s">
        <v>383</v>
      </c>
      <c r="C49" s="1">
        <v>2010.0</v>
      </c>
      <c r="D49" s="2" t="s">
        <v>6</v>
      </c>
      <c r="E49" s="2" t="s">
        <v>349</v>
      </c>
      <c r="F49" s="1">
        <v>18.4102544588103</v>
      </c>
    </row>
    <row r="50">
      <c r="A50" s="2" t="s">
        <v>19</v>
      </c>
      <c r="B50" s="1" t="s">
        <v>380</v>
      </c>
      <c r="C50" s="1">
        <v>2010.0</v>
      </c>
      <c r="D50" s="2" t="s">
        <v>6</v>
      </c>
      <c r="E50" s="2" t="s">
        <v>349</v>
      </c>
      <c r="F50" s="1">
        <v>17.5430390541993</v>
      </c>
    </row>
    <row r="51">
      <c r="A51" s="2" t="s">
        <v>20</v>
      </c>
      <c r="B51" s="1" t="s">
        <v>387</v>
      </c>
      <c r="C51" s="1">
        <v>2010.0</v>
      </c>
      <c r="D51" s="2" t="s">
        <v>6</v>
      </c>
      <c r="E51" s="2" t="s">
        <v>349</v>
      </c>
      <c r="F51" s="1">
        <v>22.3897645625003</v>
      </c>
    </row>
    <row r="52">
      <c r="A52" s="2" t="s">
        <v>21</v>
      </c>
      <c r="B52" s="1" t="s">
        <v>393</v>
      </c>
      <c r="C52" s="1">
        <v>2010.0</v>
      </c>
      <c r="D52" s="2" t="s">
        <v>6</v>
      </c>
      <c r="E52" s="2" t="s">
        <v>349</v>
      </c>
      <c r="F52" s="1">
        <v>25.555686031101597</v>
      </c>
    </row>
    <row r="53">
      <c r="A53" s="2" t="s">
        <v>22</v>
      </c>
      <c r="B53" s="1" t="s">
        <v>408</v>
      </c>
      <c r="C53" s="1">
        <v>2010.0</v>
      </c>
      <c r="D53" s="2" t="s">
        <v>6</v>
      </c>
      <c r="E53" s="2" t="s">
        <v>349</v>
      </c>
      <c r="F53" s="1">
        <v>31.987744818463597</v>
      </c>
    </row>
    <row r="54">
      <c r="A54" s="2" t="s">
        <v>23</v>
      </c>
      <c r="B54" s="1" t="s">
        <v>379</v>
      </c>
      <c r="C54" s="1">
        <v>2010.0</v>
      </c>
      <c r="D54" s="2" t="s">
        <v>6</v>
      </c>
      <c r="E54" s="2" t="s">
        <v>349</v>
      </c>
      <c r="F54" s="1">
        <v>13.990906568993001</v>
      </c>
    </row>
    <row r="55">
      <c r="A55" s="2" t="s">
        <v>24</v>
      </c>
      <c r="B55" s="1" t="s">
        <v>386</v>
      </c>
      <c r="C55" s="1">
        <v>2010.0</v>
      </c>
      <c r="D55" s="2" t="s">
        <v>6</v>
      </c>
      <c r="E55" s="2" t="s">
        <v>349</v>
      </c>
      <c r="F55" s="1">
        <v>26.9906861607022</v>
      </c>
    </row>
    <row r="56">
      <c r="A56" s="2" t="s">
        <v>25</v>
      </c>
      <c r="B56" s="1" t="s">
        <v>406</v>
      </c>
      <c r="C56" s="1">
        <v>2010.0</v>
      </c>
      <c r="D56" s="2" t="s">
        <v>6</v>
      </c>
      <c r="E56" s="2" t="s">
        <v>349</v>
      </c>
      <c r="F56" s="1">
        <v>23.700294237301</v>
      </c>
    </row>
    <row r="57">
      <c r="A57" s="2" t="s">
        <v>26</v>
      </c>
      <c r="B57" s="1" t="s">
        <v>392</v>
      </c>
      <c r="C57" s="1">
        <v>2010.0</v>
      </c>
      <c r="D57" s="2" t="s">
        <v>6</v>
      </c>
      <c r="E57" s="2" t="s">
        <v>349</v>
      </c>
      <c r="F57" s="1">
        <v>15.4147222640373</v>
      </c>
    </row>
    <row r="58">
      <c r="A58" s="2" t="s">
        <v>27</v>
      </c>
      <c r="B58" s="1" t="s">
        <v>389</v>
      </c>
      <c r="C58" s="1">
        <v>2010.0</v>
      </c>
      <c r="D58" s="2" t="s">
        <v>6</v>
      </c>
      <c r="E58" s="2" t="s">
        <v>349</v>
      </c>
      <c r="F58" s="1">
        <v>20.6986001779961</v>
      </c>
    </row>
    <row r="59">
      <c r="A59" s="2" t="s">
        <v>28</v>
      </c>
      <c r="B59" s="1" t="s">
        <v>391</v>
      </c>
      <c r="C59" s="1">
        <v>2010.0</v>
      </c>
      <c r="D59" s="2" t="s">
        <v>6</v>
      </c>
      <c r="E59" s="2" t="s">
        <v>349</v>
      </c>
      <c r="F59" s="1">
        <v>27.685324278792102</v>
      </c>
    </row>
    <row r="60">
      <c r="A60" s="2" t="s">
        <v>29</v>
      </c>
      <c r="B60" s="1" t="s">
        <v>396</v>
      </c>
      <c r="C60" s="1">
        <v>2010.0</v>
      </c>
      <c r="D60" s="2" t="s">
        <v>6</v>
      </c>
      <c r="E60" s="2" t="s">
        <v>349</v>
      </c>
      <c r="F60" s="1">
        <v>30.907100265744603</v>
      </c>
    </row>
    <row r="61">
      <c r="A61" s="2" t="s">
        <v>30</v>
      </c>
      <c r="B61" s="1" t="s">
        <v>376</v>
      </c>
      <c r="C61" s="1">
        <v>2010.0</v>
      </c>
      <c r="D61" s="2" t="s">
        <v>6</v>
      </c>
      <c r="E61" s="2" t="s">
        <v>349</v>
      </c>
      <c r="F61" s="1">
        <v>25.4698465909751</v>
      </c>
    </row>
    <row r="62">
      <c r="A62" s="2" t="s">
        <v>31</v>
      </c>
      <c r="B62" s="1" t="s">
        <v>407</v>
      </c>
      <c r="C62" s="1">
        <v>2010.0</v>
      </c>
      <c r="D62" s="2" t="s">
        <v>6</v>
      </c>
      <c r="E62" s="2" t="s">
        <v>349</v>
      </c>
      <c r="F62" s="1">
        <v>30.1100730998278</v>
      </c>
    </row>
    <row r="63">
      <c r="A63" s="2" t="s">
        <v>32</v>
      </c>
      <c r="B63" s="1" t="s">
        <v>381</v>
      </c>
      <c r="C63" s="1">
        <v>2010.0</v>
      </c>
      <c r="D63" s="2" t="s">
        <v>6</v>
      </c>
      <c r="E63" s="2" t="s">
        <v>349</v>
      </c>
      <c r="F63" s="1">
        <v>19.6113629224072</v>
      </c>
    </row>
    <row r="64">
      <c r="A64" s="2" t="s">
        <v>33</v>
      </c>
      <c r="B64" s="1" t="s">
        <v>390</v>
      </c>
      <c r="C64" s="1">
        <v>2010.0</v>
      </c>
      <c r="D64" s="2" t="s">
        <v>6</v>
      </c>
      <c r="E64" s="2" t="s">
        <v>349</v>
      </c>
      <c r="F64" s="1">
        <v>18.867381759733</v>
      </c>
    </row>
    <row r="65">
      <c r="A65" s="2" t="s">
        <v>34</v>
      </c>
      <c r="B65" s="1" t="s">
        <v>398</v>
      </c>
      <c r="C65" s="1">
        <v>2010.0</v>
      </c>
      <c r="D65" s="2" t="s">
        <v>6</v>
      </c>
      <c r="E65" s="2" t="s">
        <v>349</v>
      </c>
      <c r="F65" s="1">
        <v>25.7520169508988</v>
      </c>
    </row>
    <row r="66">
      <c r="A66" s="2" t="s">
        <v>35</v>
      </c>
      <c r="B66" s="1" t="s">
        <v>399</v>
      </c>
      <c r="C66" s="1">
        <v>2010.0</v>
      </c>
      <c r="D66" s="2" t="s">
        <v>6</v>
      </c>
      <c r="E66" s="2" t="s">
        <v>349</v>
      </c>
      <c r="F66" s="1">
        <v>21.434425241642</v>
      </c>
    </row>
    <row r="67">
      <c r="A67" s="2" t="s">
        <v>3</v>
      </c>
      <c r="B67" s="1" t="s">
        <v>400</v>
      </c>
      <c r="C67" s="1">
        <v>2010.0</v>
      </c>
      <c r="D67" s="2" t="s">
        <v>6</v>
      </c>
      <c r="E67" s="2" t="s">
        <v>349</v>
      </c>
      <c r="F67" s="1">
        <v>23.7457623919197</v>
      </c>
    </row>
    <row r="68">
      <c r="A68" s="2" t="s">
        <v>4</v>
      </c>
      <c r="B68" s="1" t="s">
        <v>378</v>
      </c>
      <c r="C68" s="1">
        <v>2011.0</v>
      </c>
      <c r="D68" s="2" t="s">
        <v>6</v>
      </c>
      <c r="E68" s="2" t="s">
        <v>349</v>
      </c>
      <c r="F68" s="1">
        <v>28.246169027165102</v>
      </c>
    </row>
    <row r="69">
      <c r="A69" s="2" t="s">
        <v>5</v>
      </c>
      <c r="B69" s="1" t="s">
        <v>384</v>
      </c>
      <c r="C69" s="1">
        <v>2011.0</v>
      </c>
      <c r="D69" s="2" t="s">
        <v>6</v>
      </c>
      <c r="E69" s="2" t="s">
        <v>349</v>
      </c>
      <c r="F69" s="1">
        <v>25.7941339236303</v>
      </c>
    </row>
    <row r="70">
      <c r="A70" s="2" t="s">
        <v>6</v>
      </c>
      <c r="B70" s="1" t="s">
        <v>394</v>
      </c>
      <c r="C70" s="1">
        <v>2011.0</v>
      </c>
      <c r="D70" s="2" t="s">
        <v>6</v>
      </c>
      <c r="E70" s="2" t="s">
        <v>349</v>
      </c>
      <c r="F70" s="1">
        <v>25.9862423338306</v>
      </c>
    </row>
    <row r="71">
      <c r="A71" s="2" t="s">
        <v>7</v>
      </c>
      <c r="B71" s="1" t="s">
        <v>385</v>
      </c>
      <c r="C71" s="1">
        <v>2011.0</v>
      </c>
      <c r="D71" s="2" t="s">
        <v>6</v>
      </c>
      <c r="E71" s="2" t="s">
        <v>349</v>
      </c>
      <c r="F71" s="1">
        <v>25.8842510238696</v>
      </c>
    </row>
    <row r="72">
      <c r="A72" s="2" t="s">
        <v>10</v>
      </c>
      <c r="B72" s="1" t="s">
        <v>388</v>
      </c>
      <c r="C72" s="1">
        <v>2011.0</v>
      </c>
      <c r="D72" s="2" t="s">
        <v>6</v>
      </c>
      <c r="E72" s="2" t="s">
        <v>349</v>
      </c>
      <c r="F72" s="1">
        <v>12.8195852046327</v>
      </c>
    </row>
    <row r="73">
      <c r="A73" s="2" t="s">
        <v>11</v>
      </c>
      <c r="B73" s="1" t="s">
        <v>402</v>
      </c>
      <c r="C73" s="1">
        <v>2011.0</v>
      </c>
      <c r="D73" s="2" t="s">
        <v>6</v>
      </c>
      <c r="E73" s="2" t="s">
        <v>349</v>
      </c>
      <c r="F73" s="1">
        <v>27.6306353809649</v>
      </c>
    </row>
    <row r="74">
      <c r="A74" s="2" t="s">
        <v>8</v>
      </c>
      <c r="B74" s="1" t="s">
        <v>405</v>
      </c>
      <c r="C74" s="1">
        <v>2011.0</v>
      </c>
      <c r="D74" s="2" t="s">
        <v>6</v>
      </c>
      <c r="E74" s="2" t="s">
        <v>349</v>
      </c>
      <c r="F74" s="1">
        <v>27.7839773785893</v>
      </c>
    </row>
    <row r="75">
      <c r="A75" s="2" t="s">
        <v>9</v>
      </c>
      <c r="B75" s="1" t="s">
        <v>397</v>
      </c>
      <c r="C75" s="1">
        <v>2011.0</v>
      </c>
      <c r="D75" s="2" t="s">
        <v>6</v>
      </c>
      <c r="E75" s="2" t="s">
        <v>349</v>
      </c>
      <c r="F75" s="1">
        <v>26.944512079647197</v>
      </c>
    </row>
    <row r="76">
      <c r="A76" s="2" t="s">
        <v>12</v>
      </c>
      <c r="B76" s="1" t="s">
        <v>401</v>
      </c>
      <c r="C76" s="1">
        <v>2011.0</v>
      </c>
      <c r="D76" s="2" t="s">
        <v>6</v>
      </c>
      <c r="E76" s="2" t="s">
        <v>349</v>
      </c>
      <c r="F76" s="1">
        <v>52.30214655602931</v>
      </c>
    </row>
    <row r="77">
      <c r="A77" s="2" t="s">
        <v>13</v>
      </c>
      <c r="B77" s="1" t="s">
        <v>403</v>
      </c>
      <c r="C77" s="1">
        <v>2011.0</v>
      </c>
      <c r="D77" s="2" t="s">
        <v>6</v>
      </c>
      <c r="E77" s="2" t="s">
        <v>349</v>
      </c>
      <c r="F77" s="1">
        <v>21.5849157528751</v>
      </c>
    </row>
    <row r="78">
      <c r="A78" s="2" t="s">
        <v>14</v>
      </c>
      <c r="B78" s="1" t="s">
        <v>395</v>
      </c>
      <c r="C78" s="1">
        <v>2011.0</v>
      </c>
      <c r="D78" s="2" t="s">
        <v>6</v>
      </c>
      <c r="E78" s="2" t="s">
        <v>349</v>
      </c>
      <c r="F78" s="1">
        <v>16.5164671315178</v>
      </c>
    </row>
    <row r="79">
      <c r="A79" s="2" t="s">
        <v>15</v>
      </c>
      <c r="B79" s="1" t="s">
        <v>377</v>
      </c>
      <c r="C79" s="1">
        <v>2011.0</v>
      </c>
      <c r="D79" s="2" t="s">
        <v>6</v>
      </c>
      <c r="E79" s="2" t="s">
        <v>349</v>
      </c>
      <c r="F79" s="1">
        <v>14.544346700179</v>
      </c>
    </row>
    <row r="80">
      <c r="A80" s="2" t="s">
        <v>16</v>
      </c>
      <c r="B80" s="1" t="s">
        <v>382</v>
      </c>
      <c r="C80" s="1">
        <v>2011.0</v>
      </c>
      <c r="D80" s="2" t="s">
        <v>6</v>
      </c>
      <c r="E80" s="2" t="s">
        <v>349</v>
      </c>
      <c r="F80" s="1">
        <v>23.7358010908528</v>
      </c>
    </row>
    <row r="81">
      <c r="A81" s="2" t="s">
        <v>17</v>
      </c>
      <c r="B81" s="1" t="s">
        <v>404</v>
      </c>
      <c r="C81" s="1">
        <v>2011.0</v>
      </c>
      <c r="D81" s="2" t="s">
        <v>6</v>
      </c>
      <c r="E81" s="2" t="s">
        <v>349</v>
      </c>
      <c r="F81" s="1">
        <v>24.407510952681598</v>
      </c>
    </row>
    <row r="82">
      <c r="A82" s="2" t="s">
        <v>18</v>
      </c>
      <c r="B82" s="1" t="s">
        <v>383</v>
      </c>
      <c r="C82" s="1">
        <v>2011.0</v>
      </c>
      <c r="D82" s="2" t="s">
        <v>6</v>
      </c>
      <c r="E82" s="2" t="s">
        <v>349</v>
      </c>
      <c r="F82" s="1">
        <v>19.6309659702747</v>
      </c>
    </row>
    <row r="83">
      <c r="A83" s="2" t="s">
        <v>19</v>
      </c>
      <c r="B83" s="1" t="s">
        <v>380</v>
      </c>
      <c r="C83" s="1">
        <v>2011.0</v>
      </c>
      <c r="D83" s="2" t="s">
        <v>6</v>
      </c>
      <c r="E83" s="2" t="s">
        <v>349</v>
      </c>
      <c r="F83" s="1">
        <v>18.1808762876327</v>
      </c>
    </row>
    <row r="84">
      <c r="A84" s="2" t="s">
        <v>20</v>
      </c>
      <c r="B84" s="1" t="s">
        <v>387</v>
      </c>
      <c r="C84" s="1">
        <v>2011.0</v>
      </c>
      <c r="D84" s="2" t="s">
        <v>6</v>
      </c>
      <c r="E84" s="2" t="s">
        <v>349</v>
      </c>
      <c r="F84" s="1">
        <v>24.0034744711724</v>
      </c>
    </row>
    <row r="85">
      <c r="A85" s="2" t="s">
        <v>21</v>
      </c>
      <c r="B85" s="1" t="s">
        <v>393</v>
      </c>
      <c r="C85" s="1">
        <v>2011.0</v>
      </c>
      <c r="D85" s="2" t="s">
        <v>6</v>
      </c>
      <c r="E85" s="2" t="s">
        <v>349</v>
      </c>
      <c r="F85" s="1">
        <v>23.9441267955414</v>
      </c>
    </row>
    <row r="86">
      <c r="A86" s="2" t="s">
        <v>22</v>
      </c>
      <c r="B86" s="1" t="s">
        <v>408</v>
      </c>
      <c r="C86" s="1">
        <v>2011.0</v>
      </c>
      <c r="D86" s="2" t="s">
        <v>6</v>
      </c>
      <c r="E86" s="2" t="s">
        <v>349</v>
      </c>
      <c r="F86" s="1">
        <v>34.098089481565104</v>
      </c>
    </row>
    <row r="87">
      <c r="A87" s="2" t="s">
        <v>23</v>
      </c>
      <c r="B87" s="1" t="s">
        <v>379</v>
      </c>
      <c r="C87" s="1">
        <v>2011.0</v>
      </c>
      <c r="D87" s="2" t="s">
        <v>6</v>
      </c>
      <c r="E87" s="2" t="s">
        <v>349</v>
      </c>
      <c r="F87" s="1">
        <v>14.068360605799901</v>
      </c>
    </row>
    <row r="88">
      <c r="A88" s="2" t="s">
        <v>24</v>
      </c>
      <c r="B88" s="1" t="s">
        <v>386</v>
      </c>
      <c r="C88" s="1">
        <v>2011.0</v>
      </c>
      <c r="D88" s="2" t="s">
        <v>6</v>
      </c>
      <c r="E88" s="2" t="s">
        <v>349</v>
      </c>
      <c r="F88" s="1">
        <v>28.288077278165204</v>
      </c>
    </row>
    <row r="89">
      <c r="A89" s="2" t="s">
        <v>25</v>
      </c>
      <c r="B89" s="1" t="s">
        <v>406</v>
      </c>
      <c r="C89" s="1">
        <v>2011.0</v>
      </c>
      <c r="D89" s="2" t="s">
        <v>6</v>
      </c>
      <c r="E89" s="2" t="s">
        <v>349</v>
      </c>
      <c r="F89" s="1">
        <v>24.9504262416605</v>
      </c>
    </row>
    <row r="90">
      <c r="A90" s="2" t="s">
        <v>26</v>
      </c>
      <c r="B90" s="1" t="s">
        <v>392</v>
      </c>
      <c r="C90" s="1">
        <v>2011.0</v>
      </c>
      <c r="D90" s="2" t="s">
        <v>6</v>
      </c>
      <c r="E90" s="2" t="s">
        <v>349</v>
      </c>
      <c r="F90" s="1">
        <v>15.767897531714</v>
      </c>
    </row>
    <row r="91">
      <c r="A91" s="2" t="s">
        <v>27</v>
      </c>
      <c r="B91" s="1" t="s">
        <v>389</v>
      </c>
      <c r="C91" s="1">
        <v>2011.0</v>
      </c>
      <c r="D91" s="2" t="s">
        <v>6</v>
      </c>
      <c r="E91" s="2" t="s">
        <v>349</v>
      </c>
      <c r="F91" s="1">
        <v>21.6077426468336</v>
      </c>
    </row>
    <row r="92">
      <c r="A92" s="2" t="s">
        <v>28</v>
      </c>
      <c r="B92" s="1" t="s">
        <v>391</v>
      </c>
      <c r="C92" s="1">
        <v>2011.0</v>
      </c>
      <c r="D92" s="2" t="s">
        <v>6</v>
      </c>
      <c r="E92" s="2" t="s">
        <v>349</v>
      </c>
      <c r="F92" s="1">
        <v>30.6191693311227</v>
      </c>
    </row>
    <row r="93">
      <c r="A93" s="2" t="s">
        <v>29</v>
      </c>
      <c r="B93" s="1" t="s">
        <v>396</v>
      </c>
      <c r="C93" s="1">
        <v>2011.0</v>
      </c>
      <c r="D93" s="2" t="s">
        <v>6</v>
      </c>
      <c r="E93" s="2" t="s">
        <v>349</v>
      </c>
      <c r="F93" s="1">
        <v>33.313454808160905</v>
      </c>
    </row>
    <row r="94">
      <c r="A94" s="2" t="s">
        <v>30</v>
      </c>
      <c r="B94" s="1" t="s">
        <v>376</v>
      </c>
      <c r="C94" s="1">
        <v>2011.0</v>
      </c>
      <c r="D94" s="2" t="s">
        <v>6</v>
      </c>
      <c r="E94" s="2" t="s">
        <v>349</v>
      </c>
      <c r="F94" s="1">
        <v>25.463154190952604</v>
      </c>
    </row>
    <row r="95">
      <c r="A95" s="2" t="s">
        <v>31</v>
      </c>
      <c r="B95" s="1" t="s">
        <v>407</v>
      </c>
      <c r="C95" s="1">
        <v>2011.0</v>
      </c>
      <c r="D95" s="2" t="s">
        <v>6</v>
      </c>
      <c r="E95" s="2" t="s">
        <v>349</v>
      </c>
      <c r="F95" s="1">
        <v>30.979169049565197</v>
      </c>
    </row>
    <row r="96">
      <c r="A96" s="2" t="s">
        <v>32</v>
      </c>
      <c r="B96" s="1" t="s">
        <v>381</v>
      </c>
      <c r="C96" s="1">
        <v>2011.0</v>
      </c>
      <c r="D96" s="2" t="s">
        <v>6</v>
      </c>
      <c r="E96" s="2" t="s">
        <v>349</v>
      </c>
      <c r="F96" s="1">
        <v>20.3370646126256</v>
      </c>
    </row>
    <row r="97">
      <c r="A97" s="2" t="s">
        <v>33</v>
      </c>
      <c r="B97" s="1" t="s">
        <v>390</v>
      </c>
      <c r="C97" s="1">
        <v>2011.0</v>
      </c>
      <c r="D97" s="2" t="s">
        <v>6</v>
      </c>
      <c r="E97" s="2" t="s">
        <v>349</v>
      </c>
      <c r="F97" s="1">
        <v>19.7051258692777</v>
      </c>
    </row>
    <row r="98">
      <c r="A98" s="2" t="s">
        <v>34</v>
      </c>
      <c r="B98" s="1" t="s">
        <v>398</v>
      </c>
      <c r="C98" s="1">
        <v>2011.0</v>
      </c>
      <c r="D98" s="2" t="s">
        <v>6</v>
      </c>
      <c r="E98" s="2" t="s">
        <v>349</v>
      </c>
      <c r="F98" s="1">
        <v>25.925190772352302</v>
      </c>
    </row>
    <row r="99">
      <c r="A99" s="2" t="s">
        <v>35</v>
      </c>
      <c r="B99" s="1" t="s">
        <v>399</v>
      </c>
      <c r="C99" s="1">
        <v>2011.0</v>
      </c>
      <c r="D99" s="2" t="s">
        <v>6</v>
      </c>
      <c r="E99" s="2" t="s">
        <v>349</v>
      </c>
      <c r="F99" s="1">
        <v>22.249918201017298</v>
      </c>
    </row>
    <row r="100">
      <c r="A100" s="2" t="s">
        <v>3</v>
      </c>
      <c r="B100" s="1" t="s">
        <v>400</v>
      </c>
      <c r="C100" s="1">
        <v>2011.0</v>
      </c>
      <c r="D100" s="2" t="s">
        <v>6</v>
      </c>
      <c r="E100" s="2" t="s">
        <v>349</v>
      </c>
      <c r="F100" s="1">
        <v>24.8244374246812</v>
      </c>
    </row>
    <row r="101">
      <c r="A101" s="2" t="s">
        <v>4</v>
      </c>
      <c r="B101" s="1" t="s">
        <v>378</v>
      </c>
      <c r="C101" s="1">
        <v>2012.0</v>
      </c>
      <c r="D101" s="2" t="s">
        <v>6</v>
      </c>
      <c r="E101" s="2" t="s">
        <v>349</v>
      </c>
      <c r="F101" s="1">
        <v>29.5889310233024</v>
      </c>
    </row>
    <row r="102">
      <c r="A102" s="2" t="s">
        <v>5</v>
      </c>
      <c r="B102" s="1" t="s">
        <v>384</v>
      </c>
      <c r="C102" s="1">
        <v>2012.0</v>
      </c>
      <c r="D102" s="2" t="s">
        <v>6</v>
      </c>
      <c r="E102" s="2" t="s">
        <v>349</v>
      </c>
      <c r="F102" s="1">
        <v>27.3713774705125</v>
      </c>
    </row>
    <row r="103">
      <c r="A103" s="2" t="s">
        <v>6</v>
      </c>
      <c r="B103" s="1" t="s">
        <v>394</v>
      </c>
      <c r="C103" s="1">
        <v>2012.0</v>
      </c>
      <c r="D103" s="2" t="s">
        <v>6</v>
      </c>
      <c r="E103" s="2" t="s">
        <v>349</v>
      </c>
      <c r="F103" s="1">
        <v>26.183493925429403</v>
      </c>
    </row>
    <row r="104">
      <c r="A104" s="2" t="s">
        <v>7</v>
      </c>
      <c r="B104" s="1" t="s">
        <v>385</v>
      </c>
      <c r="C104" s="1">
        <v>2012.0</v>
      </c>
      <c r="D104" s="2" t="s">
        <v>6</v>
      </c>
      <c r="E104" s="2" t="s">
        <v>349</v>
      </c>
      <c r="F104" s="1">
        <v>25.822102425875997</v>
      </c>
    </row>
    <row r="105">
      <c r="A105" s="2" t="s">
        <v>10</v>
      </c>
      <c r="B105" s="1" t="s">
        <v>388</v>
      </c>
      <c r="C105" s="1">
        <v>2012.0</v>
      </c>
      <c r="D105" s="2" t="s">
        <v>6</v>
      </c>
      <c r="E105" s="2" t="s">
        <v>349</v>
      </c>
      <c r="F105" s="1">
        <v>12.9572948302482</v>
      </c>
    </row>
    <row r="106">
      <c r="A106" s="2" t="s">
        <v>11</v>
      </c>
      <c r="B106" s="1" t="s">
        <v>402</v>
      </c>
      <c r="C106" s="1">
        <v>2012.0</v>
      </c>
      <c r="D106" s="2" t="s">
        <v>6</v>
      </c>
      <c r="E106" s="2" t="s">
        <v>349</v>
      </c>
      <c r="F106" s="1">
        <v>29.273510397965502</v>
      </c>
    </row>
    <row r="107">
      <c r="A107" s="2" t="s">
        <v>8</v>
      </c>
      <c r="B107" s="1" t="s">
        <v>405</v>
      </c>
      <c r="C107" s="1">
        <v>2012.0</v>
      </c>
      <c r="D107" s="2" t="s">
        <v>6</v>
      </c>
      <c r="E107" s="2" t="s">
        <v>349</v>
      </c>
      <c r="F107" s="1">
        <v>27.7547244871227</v>
      </c>
    </row>
    <row r="108">
      <c r="A108" s="2" t="s">
        <v>9</v>
      </c>
      <c r="B108" s="1" t="s">
        <v>397</v>
      </c>
      <c r="C108" s="1">
        <v>2012.0</v>
      </c>
      <c r="D108" s="2" t="s">
        <v>6</v>
      </c>
      <c r="E108" s="2" t="s">
        <v>349</v>
      </c>
      <c r="F108" s="1">
        <v>28.338446418848</v>
      </c>
    </row>
    <row r="109">
      <c r="A109" s="2" t="s">
        <v>12</v>
      </c>
      <c r="B109" s="1" t="s">
        <v>401</v>
      </c>
      <c r="C109" s="1">
        <v>2012.0</v>
      </c>
      <c r="D109" s="2" t="s">
        <v>6</v>
      </c>
      <c r="E109" s="2" t="s">
        <v>349</v>
      </c>
      <c r="F109" s="1">
        <v>54.8934221806562</v>
      </c>
    </row>
    <row r="110">
      <c r="A110" s="2" t="s">
        <v>13</v>
      </c>
      <c r="B110" s="1" t="s">
        <v>403</v>
      </c>
      <c r="C110" s="1">
        <v>2012.0</v>
      </c>
      <c r="D110" s="2" t="s">
        <v>6</v>
      </c>
      <c r="E110" s="2" t="s">
        <v>349</v>
      </c>
      <c r="F110" s="1">
        <v>22.9436887477553</v>
      </c>
    </row>
    <row r="111">
      <c r="A111" s="2" t="s">
        <v>14</v>
      </c>
      <c r="B111" s="1" t="s">
        <v>395</v>
      </c>
      <c r="C111" s="1">
        <v>2012.0</v>
      </c>
      <c r="D111" s="2" t="s">
        <v>6</v>
      </c>
      <c r="E111" s="2" t="s">
        <v>349</v>
      </c>
      <c r="F111" s="1">
        <v>17.0552738891379</v>
      </c>
    </row>
    <row r="112">
      <c r="A112" s="2" t="s">
        <v>15</v>
      </c>
      <c r="B112" s="1" t="s">
        <v>377</v>
      </c>
      <c r="C112" s="1">
        <v>2012.0</v>
      </c>
      <c r="D112" s="2" t="s">
        <v>6</v>
      </c>
      <c r="E112" s="2" t="s">
        <v>349</v>
      </c>
      <c r="F112" s="1">
        <v>14.8237639312574</v>
      </c>
    </row>
    <row r="113">
      <c r="A113" s="2" t="s">
        <v>16</v>
      </c>
      <c r="B113" s="1" t="s">
        <v>382</v>
      </c>
      <c r="C113" s="1">
        <v>2012.0</v>
      </c>
      <c r="D113" s="2" t="s">
        <v>6</v>
      </c>
      <c r="E113" s="2" t="s">
        <v>349</v>
      </c>
      <c r="F113" s="1">
        <v>25.407986601490702</v>
      </c>
    </row>
    <row r="114">
      <c r="A114" s="2" t="s">
        <v>17</v>
      </c>
      <c r="B114" s="1" t="s">
        <v>404</v>
      </c>
      <c r="C114" s="1">
        <v>2012.0</v>
      </c>
      <c r="D114" s="2" t="s">
        <v>6</v>
      </c>
      <c r="E114" s="2" t="s">
        <v>349</v>
      </c>
      <c r="F114" s="1">
        <v>24.7601043924614</v>
      </c>
    </row>
    <row r="115">
      <c r="A115" s="2" t="s">
        <v>18</v>
      </c>
      <c r="B115" s="1" t="s">
        <v>383</v>
      </c>
      <c r="C115" s="1">
        <v>2012.0</v>
      </c>
      <c r="D115" s="2" t="s">
        <v>6</v>
      </c>
      <c r="E115" s="2" t="s">
        <v>349</v>
      </c>
      <c r="F115" s="1">
        <v>20.605821711511098</v>
      </c>
    </row>
    <row r="116">
      <c r="A116" s="2" t="s">
        <v>19</v>
      </c>
      <c r="B116" s="1" t="s">
        <v>380</v>
      </c>
      <c r="C116" s="1">
        <v>2012.0</v>
      </c>
      <c r="D116" s="2" t="s">
        <v>6</v>
      </c>
      <c r="E116" s="2" t="s">
        <v>349</v>
      </c>
      <c r="F116" s="1">
        <v>19.1003286515799</v>
      </c>
    </row>
    <row r="117">
      <c r="A117" s="2" t="s">
        <v>20</v>
      </c>
      <c r="B117" s="1" t="s">
        <v>387</v>
      </c>
      <c r="C117" s="1">
        <v>2012.0</v>
      </c>
      <c r="D117" s="2" t="s">
        <v>6</v>
      </c>
      <c r="E117" s="2" t="s">
        <v>349</v>
      </c>
      <c r="F117" s="1">
        <v>25.6666699625261</v>
      </c>
    </row>
    <row r="118">
      <c r="A118" s="2" t="s">
        <v>21</v>
      </c>
      <c r="B118" s="1" t="s">
        <v>393</v>
      </c>
      <c r="C118" s="1">
        <v>2012.0</v>
      </c>
      <c r="D118" s="2" t="s">
        <v>6</v>
      </c>
      <c r="E118" s="2" t="s">
        <v>349</v>
      </c>
      <c r="F118" s="1">
        <v>25.385176775867702</v>
      </c>
    </row>
    <row r="119">
      <c r="A119" s="2" t="s">
        <v>22</v>
      </c>
      <c r="B119" s="1" t="s">
        <v>408</v>
      </c>
      <c r="C119" s="1">
        <v>2012.0</v>
      </c>
      <c r="D119" s="2" t="s">
        <v>6</v>
      </c>
      <c r="E119" s="2" t="s">
        <v>349</v>
      </c>
      <c r="F119" s="1">
        <v>33.6150552174893</v>
      </c>
    </row>
    <row r="120">
      <c r="A120" s="2" t="s">
        <v>23</v>
      </c>
      <c r="B120" s="1" t="s">
        <v>379</v>
      </c>
      <c r="C120" s="1">
        <v>2012.0</v>
      </c>
      <c r="D120" s="2" t="s">
        <v>6</v>
      </c>
      <c r="E120" s="2" t="s">
        <v>349</v>
      </c>
      <c r="F120" s="1">
        <v>14.826494778671101</v>
      </c>
    </row>
    <row r="121">
      <c r="A121" s="2" t="s">
        <v>24</v>
      </c>
      <c r="B121" s="1" t="s">
        <v>386</v>
      </c>
      <c r="C121" s="1">
        <v>2012.0</v>
      </c>
      <c r="D121" s="2" t="s">
        <v>6</v>
      </c>
      <c r="E121" s="2" t="s">
        <v>349</v>
      </c>
      <c r="F121" s="1">
        <v>29.0339077655008</v>
      </c>
    </row>
    <row r="122">
      <c r="A122" s="2" t="s">
        <v>25</v>
      </c>
      <c r="B122" s="1" t="s">
        <v>406</v>
      </c>
      <c r="C122" s="1">
        <v>2012.0</v>
      </c>
      <c r="D122" s="2" t="s">
        <v>6</v>
      </c>
      <c r="E122" s="2" t="s">
        <v>349</v>
      </c>
      <c r="F122" s="1">
        <v>25.6460721072897</v>
      </c>
    </row>
    <row r="123">
      <c r="A123" s="2" t="s">
        <v>26</v>
      </c>
      <c r="B123" s="1" t="s">
        <v>392</v>
      </c>
      <c r="C123" s="1">
        <v>2012.0</v>
      </c>
      <c r="D123" s="2" t="s">
        <v>6</v>
      </c>
      <c r="E123" s="2" t="s">
        <v>349</v>
      </c>
      <c r="F123" s="1">
        <v>16.5791303930738</v>
      </c>
    </row>
    <row r="124">
      <c r="A124" s="2" t="s">
        <v>27</v>
      </c>
      <c r="B124" s="1" t="s">
        <v>389</v>
      </c>
      <c r="C124" s="1">
        <v>2012.0</v>
      </c>
      <c r="D124" s="2" t="s">
        <v>6</v>
      </c>
      <c r="E124" s="2" t="s">
        <v>349</v>
      </c>
      <c r="F124" s="1">
        <v>22.317229872917</v>
      </c>
    </row>
    <row r="125">
      <c r="A125" s="2" t="s">
        <v>28</v>
      </c>
      <c r="B125" s="1" t="s">
        <v>391</v>
      </c>
      <c r="C125" s="1">
        <v>2012.0</v>
      </c>
      <c r="D125" s="2" t="s">
        <v>6</v>
      </c>
      <c r="E125" s="2" t="s">
        <v>349</v>
      </c>
      <c r="F125" s="1">
        <v>31.6669769261593</v>
      </c>
    </row>
    <row r="126">
      <c r="A126" s="2" t="s">
        <v>29</v>
      </c>
      <c r="B126" s="1" t="s">
        <v>396</v>
      </c>
      <c r="C126" s="1">
        <v>2012.0</v>
      </c>
      <c r="D126" s="2" t="s">
        <v>6</v>
      </c>
      <c r="E126" s="2" t="s">
        <v>349</v>
      </c>
      <c r="F126" s="1">
        <v>33.5871931410965</v>
      </c>
    </row>
    <row r="127">
      <c r="A127" s="2" t="s">
        <v>30</v>
      </c>
      <c r="B127" s="1" t="s">
        <v>376</v>
      </c>
      <c r="C127" s="1">
        <v>2012.0</v>
      </c>
      <c r="D127" s="2" t="s">
        <v>6</v>
      </c>
      <c r="E127" s="2" t="s">
        <v>349</v>
      </c>
      <c r="F127" s="1">
        <v>25.9829293170589</v>
      </c>
    </row>
    <row r="128">
      <c r="A128" s="2" t="s">
        <v>31</v>
      </c>
      <c r="B128" s="1" t="s">
        <v>407</v>
      </c>
      <c r="C128" s="1">
        <v>2012.0</v>
      </c>
      <c r="D128" s="2" t="s">
        <v>6</v>
      </c>
      <c r="E128" s="2" t="s">
        <v>349</v>
      </c>
      <c r="F128" s="1">
        <v>30.8589337526856</v>
      </c>
    </row>
    <row r="129">
      <c r="A129" s="2" t="s">
        <v>32</v>
      </c>
      <c r="B129" s="1" t="s">
        <v>381</v>
      </c>
      <c r="C129" s="1">
        <v>2012.0</v>
      </c>
      <c r="D129" s="2" t="s">
        <v>6</v>
      </c>
      <c r="E129" s="2" t="s">
        <v>349</v>
      </c>
      <c r="F129" s="1">
        <v>20.666786808434</v>
      </c>
    </row>
    <row r="130">
      <c r="A130" s="2" t="s">
        <v>33</v>
      </c>
      <c r="B130" s="1" t="s">
        <v>390</v>
      </c>
      <c r="C130" s="1">
        <v>2012.0</v>
      </c>
      <c r="D130" s="2" t="s">
        <v>6</v>
      </c>
      <c r="E130" s="2" t="s">
        <v>349</v>
      </c>
      <c r="F130" s="1">
        <v>19.6622709207654</v>
      </c>
    </row>
    <row r="131">
      <c r="A131" s="2" t="s">
        <v>34</v>
      </c>
      <c r="B131" s="1" t="s">
        <v>398</v>
      </c>
      <c r="C131" s="1">
        <v>2012.0</v>
      </c>
      <c r="D131" s="2" t="s">
        <v>6</v>
      </c>
      <c r="E131" s="2" t="s">
        <v>349</v>
      </c>
      <c r="F131" s="1">
        <v>26.9612890053129</v>
      </c>
    </row>
    <row r="132">
      <c r="A132" s="2" t="s">
        <v>35</v>
      </c>
      <c r="B132" s="1" t="s">
        <v>399</v>
      </c>
      <c r="C132" s="1">
        <v>2012.0</v>
      </c>
      <c r="D132" s="2" t="s">
        <v>6</v>
      </c>
      <c r="E132" s="2" t="s">
        <v>349</v>
      </c>
      <c r="F132" s="1">
        <v>23.0364734840009</v>
      </c>
    </row>
    <row r="133">
      <c r="A133" s="2" t="s">
        <v>3</v>
      </c>
      <c r="B133" s="1" t="s">
        <v>400</v>
      </c>
      <c r="C133" s="1">
        <v>2012.0</v>
      </c>
      <c r="D133" s="2" t="s">
        <v>6</v>
      </c>
      <c r="E133" s="2" t="s">
        <v>349</v>
      </c>
      <c r="F133" s="1">
        <v>25.588320055041702</v>
      </c>
    </row>
    <row r="134">
      <c r="A134" s="2" t="s">
        <v>4</v>
      </c>
      <c r="B134" s="1" t="s">
        <v>378</v>
      </c>
      <c r="C134" s="1">
        <v>2013.0</v>
      </c>
      <c r="D134" s="2" t="s">
        <v>6</v>
      </c>
      <c r="E134" s="2" t="s">
        <v>349</v>
      </c>
      <c r="F134" s="1">
        <v>29.806390421927297</v>
      </c>
    </row>
    <row r="135">
      <c r="A135" s="2" t="s">
        <v>5</v>
      </c>
      <c r="B135" s="1" t="s">
        <v>384</v>
      </c>
      <c r="C135" s="1">
        <v>2013.0</v>
      </c>
      <c r="D135" s="2" t="s">
        <v>6</v>
      </c>
      <c r="E135" s="2" t="s">
        <v>349</v>
      </c>
      <c r="F135" s="1">
        <v>27.7222647159341</v>
      </c>
    </row>
    <row r="136">
      <c r="A136" s="2" t="s">
        <v>6</v>
      </c>
      <c r="B136" s="1" t="s">
        <v>394</v>
      </c>
      <c r="C136" s="1">
        <v>2013.0</v>
      </c>
      <c r="D136" s="2" t="s">
        <v>6</v>
      </c>
      <c r="E136" s="2" t="s">
        <v>349</v>
      </c>
      <c r="F136" s="1">
        <v>26.508054457153502</v>
      </c>
    </row>
    <row r="137">
      <c r="A137" s="2" t="s">
        <v>7</v>
      </c>
      <c r="B137" s="1" t="s">
        <v>385</v>
      </c>
      <c r="C137" s="1">
        <v>2013.0</v>
      </c>
      <c r="D137" s="2" t="s">
        <v>6</v>
      </c>
      <c r="E137" s="2" t="s">
        <v>349</v>
      </c>
      <c r="F137" s="1">
        <v>26.2490087232355</v>
      </c>
    </row>
    <row r="138">
      <c r="A138" s="2" t="s">
        <v>10</v>
      </c>
      <c r="B138" s="1" t="s">
        <v>388</v>
      </c>
      <c r="C138" s="1">
        <v>2013.0</v>
      </c>
      <c r="D138" s="2" t="s">
        <v>6</v>
      </c>
      <c r="E138" s="2" t="s">
        <v>349</v>
      </c>
      <c r="F138" s="1">
        <v>13.3578595766372</v>
      </c>
    </row>
    <row r="139">
      <c r="A139" s="2" t="s">
        <v>11</v>
      </c>
      <c r="B139" s="1" t="s">
        <v>402</v>
      </c>
      <c r="C139" s="1">
        <v>2013.0</v>
      </c>
      <c r="D139" s="2" t="s">
        <v>6</v>
      </c>
      <c r="E139" s="2" t="s">
        <v>349</v>
      </c>
      <c r="F139" s="1">
        <v>30.5676517334505</v>
      </c>
    </row>
    <row r="140">
      <c r="A140" s="2" t="s">
        <v>8</v>
      </c>
      <c r="B140" s="1" t="s">
        <v>405</v>
      </c>
      <c r="C140" s="1">
        <v>2013.0</v>
      </c>
      <c r="D140" s="2" t="s">
        <v>6</v>
      </c>
      <c r="E140" s="2" t="s">
        <v>349</v>
      </c>
      <c r="F140" s="1">
        <v>28.680674921949002</v>
      </c>
    </row>
    <row r="141">
      <c r="A141" s="2" t="s">
        <v>9</v>
      </c>
      <c r="B141" s="1" t="s">
        <v>397</v>
      </c>
      <c r="C141" s="1">
        <v>2013.0</v>
      </c>
      <c r="D141" s="2" t="s">
        <v>6</v>
      </c>
      <c r="E141" s="2" t="s">
        <v>349</v>
      </c>
      <c r="F141" s="1">
        <v>29.146057418020998</v>
      </c>
    </row>
    <row r="142">
      <c r="A142" s="2" t="s">
        <v>12</v>
      </c>
      <c r="B142" s="1" t="s">
        <v>401</v>
      </c>
      <c r="C142" s="1">
        <v>2013.0</v>
      </c>
      <c r="D142" s="2" t="s">
        <v>6</v>
      </c>
      <c r="E142" s="2" t="s">
        <v>349</v>
      </c>
      <c r="F142" s="1">
        <v>57.8545251935132</v>
      </c>
    </row>
    <row r="143">
      <c r="A143" s="2" t="s">
        <v>13</v>
      </c>
      <c r="B143" s="1" t="s">
        <v>403</v>
      </c>
      <c r="C143" s="1">
        <v>2013.0</v>
      </c>
      <c r="D143" s="2" t="s">
        <v>6</v>
      </c>
      <c r="E143" s="2" t="s">
        <v>349</v>
      </c>
      <c r="F143" s="1">
        <v>23.0190112485822</v>
      </c>
    </row>
    <row r="144">
      <c r="A144" s="2" t="s">
        <v>14</v>
      </c>
      <c r="B144" s="1" t="s">
        <v>395</v>
      </c>
      <c r="C144" s="1">
        <v>2013.0</v>
      </c>
      <c r="D144" s="2" t="s">
        <v>6</v>
      </c>
      <c r="E144" s="2" t="s">
        <v>349</v>
      </c>
      <c r="F144" s="1">
        <v>17.4262571522845</v>
      </c>
    </row>
    <row r="145">
      <c r="A145" s="2" t="s">
        <v>15</v>
      </c>
      <c r="B145" s="1" t="s">
        <v>377</v>
      </c>
      <c r="C145" s="1">
        <v>2013.0</v>
      </c>
      <c r="D145" s="2" t="s">
        <v>6</v>
      </c>
      <c r="E145" s="2" t="s">
        <v>349</v>
      </c>
      <c r="F145" s="1">
        <v>15.3466896031931</v>
      </c>
    </row>
    <row r="146">
      <c r="A146" s="2" t="s">
        <v>16</v>
      </c>
      <c r="B146" s="1" t="s">
        <v>382</v>
      </c>
      <c r="C146" s="1">
        <v>2013.0</v>
      </c>
      <c r="D146" s="2" t="s">
        <v>6</v>
      </c>
      <c r="E146" s="2" t="s">
        <v>349</v>
      </c>
      <c r="F146" s="1">
        <v>27.0948735776872</v>
      </c>
    </row>
    <row r="147">
      <c r="A147" s="2" t="s">
        <v>17</v>
      </c>
      <c r="B147" s="1" t="s">
        <v>404</v>
      </c>
      <c r="C147" s="1">
        <v>2013.0</v>
      </c>
      <c r="D147" s="2" t="s">
        <v>6</v>
      </c>
      <c r="E147" s="2" t="s">
        <v>349</v>
      </c>
      <c r="F147" s="1">
        <v>25.6931088352717</v>
      </c>
    </row>
    <row r="148">
      <c r="A148" s="2" t="s">
        <v>18</v>
      </c>
      <c r="B148" s="1" t="s">
        <v>383</v>
      </c>
      <c r="C148" s="1">
        <v>2013.0</v>
      </c>
      <c r="D148" s="2" t="s">
        <v>6</v>
      </c>
      <c r="E148" s="2" t="s">
        <v>349</v>
      </c>
      <c r="F148" s="1">
        <v>21.7252649122539</v>
      </c>
    </row>
    <row r="149">
      <c r="A149" s="2" t="s">
        <v>19</v>
      </c>
      <c r="B149" s="1" t="s">
        <v>380</v>
      </c>
      <c r="C149" s="1">
        <v>2013.0</v>
      </c>
      <c r="D149" s="2" t="s">
        <v>6</v>
      </c>
      <c r="E149" s="2" t="s">
        <v>349</v>
      </c>
      <c r="F149" s="1">
        <v>18.9821553616529</v>
      </c>
    </row>
    <row r="150">
      <c r="A150" s="2" t="s">
        <v>20</v>
      </c>
      <c r="B150" s="1" t="s">
        <v>387</v>
      </c>
      <c r="C150" s="1">
        <v>2013.0</v>
      </c>
      <c r="D150" s="2" t="s">
        <v>6</v>
      </c>
      <c r="E150" s="2" t="s">
        <v>349</v>
      </c>
      <c r="F150" s="1">
        <v>24.8482095319041</v>
      </c>
    </row>
    <row r="151">
      <c r="A151" s="2" t="s">
        <v>21</v>
      </c>
      <c r="B151" s="1" t="s">
        <v>393</v>
      </c>
      <c r="C151" s="1">
        <v>2013.0</v>
      </c>
      <c r="D151" s="2" t="s">
        <v>6</v>
      </c>
      <c r="E151" s="2" t="s">
        <v>349</v>
      </c>
      <c r="F151" s="1">
        <v>25.777969720962602</v>
      </c>
    </row>
    <row r="152">
      <c r="A152" s="2" t="s">
        <v>22</v>
      </c>
      <c r="B152" s="1" t="s">
        <v>408</v>
      </c>
      <c r="C152" s="1">
        <v>2013.0</v>
      </c>
      <c r="D152" s="2" t="s">
        <v>6</v>
      </c>
      <c r="E152" s="2" t="s">
        <v>349</v>
      </c>
      <c r="F152" s="1">
        <v>32.8625552043401</v>
      </c>
    </row>
    <row r="153">
      <c r="A153" s="2" t="s">
        <v>23</v>
      </c>
      <c r="B153" s="1" t="s">
        <v>379</v>
      </c>
      <c r="C153" s="1">
        <v>2013.0</v>
      </c>
      <c r="D153" s="2" t="s">
        <v>6</v>
      </c>
      <c r="E153" s="2" t="s">
        <v>349</v>
      </c>
      <c r="F153" s="1">
        <v>15.022251091823799</v>
      </c>
    </row>
    <row r="154">
      <c r="A154" s="2" t="s">
        <v>24</v>
      </c>
      <c r="B154" s="1" t="s">
        <v>386</v>
      </c>
      <c r="C154" s="1">
        <v>2013.0</v>
      </c>
      <c r="D154" s="2" t="s">
        <v>6</v>
      </c>
      <c r="E154" s="2" t="s">
        <v>349</v>
      </c>
      <c r="F154" s="1">
        <v>29.105557985228597</v>
      </c>
    </row>
    <row r="155">
      <c r="A155" s="2" t="s">
        <v>25</v>
      </c>
      <c r="B155" s="1" t="s">
        <v>406</v>
      </c>
      <c r="C155" s="1">
        <v>2013.0</v>
      </c>
      <c r="D155" s="2" t="s">
        <v>6</v>
      </c>
      <c r="E155" s="2" t="s">
        <v>349</v>
      </c>
      <c r="F155" s="1">
        <v>26.1774974510176</v>
      </c>
    </row>
    <row r="156">
      <c r="A156" s="2" t="s">
        <v>26</v>
      </c>
      <c r="B156" s="1" t="s">
        <v>392</v>
      </c>
      <c r="C156" s="1">
        <v>2013.0</v>
      </c>
      <c r="D156" s="2" t="s">
        <v>6</v>
      </c>
      <c r="E156" s="2" t="s">
        <v>349</v>
      </c>
      <c r="F156" s="1">
        <v>18.0272148777796</v>
      </c>
    </row>
    <row r="157">
      <c r="A157" s="2" t="s">
        <v>27</v>
      </c>
      <c r="B157" s="1" t="s">
        <v>389</v>
      </c>
      <c r="C157" s="1">
        <v>2013.0</v>
      </c>
      <c r="D157" s="2" t="s">
        <v>6</v>
      </c>
      <c r="E157" s="2" t="s">
        <v>349</v>
      </c>
      <c r="F157" s="1">
        <v>23.1711914906395</v>
      </c>
    </row>
    <row r="158">
      <c r="A158" s="2" t="s">
        <v>28</v>
      </c>
      <c r="B158" s="1" t="s">
        <v>391</v>
      </c>
      <c r="C158" s="1">
        <v>2013.0</v>
      </c>
      <c r="D158" s="2" t="s">
        <v>6</v>
      </c>
      <c r="E158" s="2" t="s">
        <v>349</v>
      </c>
      <c r="F158" s="1">
        <v>33.044968146913604</v>
      </c>
    </row>
    <row r="159">
      <c r="A159" s="2" t="s">
        <v>29</v>
      </c>
      <c r="B159" s="1" t="s">
        <v>396</v>
      </c>
      <c r="C159" s="1">
        <v>2013.0</v>
      </c>
      <c r="D159" s="2" t="s">
        <v>6</v>
      </c>
      <c r="E159" s="2" t="s">
        <v>349</v>
      </c>
      <c r="F159" s="1">
        <v>33.5758973105458</v>
      </c>
    </row>
    <row r="160">
      <c r="A160" s="2" t="s">
        <v>30</v>
      </c>
      <c r="B160" s="1" t="s">
        <v>376</v>
      </c>
      <c r="C160" s="1">
        <v>2013.0</v>
      </c>
      <c r="D160" s="2" t="s">
        <v>6</v>
      </c>
      <c r="E160" s="2" t="s">
        <v>349</v>
      </c>
      <c r="F160" s="1">
        <v>26.467181976965698</v>
      </c>
    </row>
    <row r="161">
      <c r="A161" s="2" t="s">
        <v>31</v>
      </c>
      <c r="B161" s="1" t="s">
        <v>407</v>
      </c>
      <c r="C161" s="1">
        <v>2013.0</v>
      </c>
      <c r="D161" s="2" t="s">
        <v>6</v>
      </c>
      <c r="E161" s="2" t="s">
        <v>349</v>
      </c>
      <c r="F161" s="1">
        <v>30.3129316976731</v>
      </c>
    </row>
    <row r="162">
      <c r="A162" s="2" t="s">
        <v>32</v>
      </c>
      <c r="B162" s="1" t="s">
        <v>381</v>
      </c>
      <c r="C162" s="1">
        <v>2013.0</v>
      </c>
      <c r="D162" s="2" t="s">
        <v>6</v>
      </c>
      <c r="E162" s="2" t="s">
        <v>349</v>
      </c>
      <c r="F162" s="1">
        <v>20.682756565785603</v>
      </c>
    </row>
    <row r="163">
      <c r="A163" s="2" t="s">
        <v>33</v>
      </c>
      <c r="B163" s="1" t="s">
        <v>390</v>
      </c>
      <c r="C163" s="1">
        <v>2013.0</v>
      </c>
      <c r="D163" s="2" t="s">
        <v>6</v>
      </c>
      <c r="E163" s="2" t="s">
        <v>349</v>
      </c>
      <c r="F163" s="1">
        <v>20.0981702625235</v>
      </c>
    </row>
    <row r="164">
      <c r="A164" s="2" t="s">
        <v>34</v>
      </c>
      <c r="B164" s="1" t="s">
        <v>398</v>
      </c>
      <c r="C164" s="1">
        <v>2013.0</v>
      </c>
      <c r="D164" s="2" t="s">
        <v>6</v>
      </c>
      <c r="E164" s="2" t="s">
        <v>349</v>
      </c>
      <c r="F164" s="1">
        <v>27.9824312836498</v>
      </c>
    </row>
    <row r="165">
      <c r="A165" s="2" t="s">
        <v>35</v>
      </c>
      <c r="B165" s="1" t="s">
        <v>399</v>
      </c>
      <c r="C165" s="1">
        <v>2013.0</v>
      </c>
      <c r="D165" s="2" t="s">
        <v>6</v>
      </c>
      <c r="E165" s="2" t="s">
        <v>349</v>
      </c>
      <c r="F165" s="1">
        <v>24.2713676588427</v>
      </c>
    </row>
    <row r="166">
      <c r="A166" s="2" t="s">
        <v>3</v>
      </c>
      <c r="B166" s="1" t="s">
        <v>400</v>
      </c>
      <c r="C166" s="1">
        <v>2013.0</v>
      </c>
      <c r="D166" s="2" t="s">
        <v>6</v>
      </c>
      <c r="E166" s="2" t="s">
        <v>349</v>
      </c>
      <c r="F166" s="1">
        <v>26.265920212966996</v>
      </c>
    </row>
    <row r="167">
      <c r="A167" s="2" t="s">
        <v>4</v>
      </c>
      <c r="B167" s="1" t="s">
        <v>378</v>
      </c>
      <c r="C167" s="1">
        <v>2014.0</v>
      </c>
      <c r="D167" s="2" t="s">
        <v>6</v>
      </c>
      <c r="E167" s="2" t="s">
        <v>349</v>
      </c>
      <c r="F167" s="1">
        <v>29.8511974740519</v>
      </c>
    </row>
    <row r="168">
      <c r="A168" s="2" t="s">
        <v>5</v>
      </c>
      <c r="B168" s="1" t="s">
        <v>384</v>
      </c>
      <c r="C168" s="1">
        <v>2014.0</v>
      </c>
      <c r="D168" s="2" t="s">
        <v>6</v>
      </c>
      <c r="E168" s="2" t="s">
        <v>349</v>
      </c>
      <c r="F168" s="1">
        <v>28.7353904638654</v>
      </c>
    </row>
    <row r="169">
      <c r="A169" s="2" t="s">
        <v>6</v>
      </c>
      <c r="B169" s="1" t="s">
        <v>394</v>
      </c>
      <c r="C169" s="1">
        <v>2014.0</v>
      </c>
      <c r="D169" s="2" t="s">
        <v>6</v>
      </c>
      <c r="E169" s="2" t="s">
        <v>349</v>
      </c>
      <c r="F169" s="1">
        <v>27.520240271611403</v>
      </c>
    </row>
    <row r="170">
      <c r="A170" s="2" t="s">
        <v>7</v>
      </c>
      <c r="B170" s="1" t="s">
        <v>385</v>
      </c>
      <c r="C170" s="1">
        <v>2014.0</v>
      </c>
      <c r="D170" s="2" t="s">
        <v>6</v>
      </c>
      <c r="E170" s="2" t="s">
        <v>349</v>
      </c>
      <c r="F170" s="1">
        <v>26.4527466417799</v>
      </c>
    </row>
    <row r="171">
      <c r="A171" s="2" t="s">
        <v>10</v>
      </c>
      <c r="B171" s="1" t="s">
        <v>388</v>
      </c>
      <c r="C171" s="1">
        <v>2014.0</v>
      </c>
      <c r="D171" s="2" t="s">
        <v>6</v>
      </c>
      <c r="E171" s="2" t="s">
        <v>349</v>
      </c>
      <c r="F171" s="1">
        <v>12.833033538788099</v>
      </c>
    </row>
    <row r="172">
      <c r="A172" s="2" t="s">
        <v>11</v>
      </c>
      <c r="B172" s="1" t="s">
        <v>402</v>
      </c>
      <c r="C172" s="1">
        <v>2014.0</v>
      </c>
      <c r="D172" s="2" t="s">
        <v>6</v>
      </c>
      <c r="E172" s="2" t="s">
        <v>349</v>
      </c>
      <c r="F172" s="1">
        <v>31.281468998540902</v>
      </c>
    </row>
    <row r="173">
      <c r="A173" s="2" t="s">
        <v>8</v>
      </c>
      <c r="B173" s="1" t="s">
        <v>405</v>
      </c>
      <c r="C173" s="1">
        <v>2014.0</v>
      </c>
      <c r="D173" s="2" t="s">
        <v>6</v>
      </c>
      <c r="E173" s="2" t="s">
        <v>349</v>
      </c>
      <c r="F173" s="1">
        <v>28.772307992903002</v>
      </c>
    </row>
    <row r="174">
      <c r="A174" s="2" t="s">
        <v>9</v>
      </c>
      <c r="B174" s="1" t="s">
        <v>397</v>
      </c>
      <c r="C174" s="1">
        <v>2014.0</v>
      </c>
      <c r="D174" s="2" t="s">
        <v>6</v>
      </c>
      <c r="E174" s="2" t="s">
        <v>349</v>
      </c>
      <c r="F174" s="1">
        <v>28.9496466088664</v>
      </c>
    </row>
    <row r="175">
      <c r="A175" s="2" t="s">
        <v>12</v>
      </c>
      <c r="B175" s="1" t="s">
        <v>401</v>
      </c>
      <c r="C175" s="1">
        <v>2014.0</v>
      </c>
      <c r="D175" s="2" t="s">
        <v>6</v>
      </c>
      <c r="E175" s="2" t="s">
        <v>349</v>
      </c>
      <c r="F175" s="1">
        <v>58.4064482815189</v>
      </c>
    </row>
    <row r="176">
      <c r="A176" s="2" t="s">
        <v>13</v>
      </c>
      <c r="B176" s="1" t="s">
        <v>403</v>
      </c>
      <c r="C176" s="1">
        <v>2014.0</v>
      </c>
      <c r="D176" s="2" t="s">
        <v>6</v>
      </c>
      <c r="E176" s="2" t="s">
        <v>349</v>
      </c>
      <c r="F176" s="1">
        <v>23.969645764213702</v>
      </c>
    </row>
    <row r="177">
      <c r="A177" s="2" t="s">
        <v>14</v>
      </c>
      <c r="B177" s="1" t="s">
        <v>395</v>
      </c>
      <c r="C177" s="1">
        <v>2014.0</v>
      </c>
      <c r="D177" s="2" t="s">
        <v>6</v>
      </c>
      <c r="E177" s="2" t="s">
        <v>349</v>
      </c>
      <c r="F177" s="1">
        <v>17.5608582193378</v>
      </c>
    </row>
    <row r="178">
      <c r="A178" s="2" t="s">
        <v>15</v>
      </c>
      <c r="B178" s="1" t="s">
        <v>377</v>
      </c>
      <c r="C178" s="1">
        <v>2014.0</v>
      </c>
      <c r="D178" s="2" t="s">
        <v>6</v>
      </c>
      <c r="E178" s="2" t="s">
        <v>349</v>
      </c>
      <c r="F178" s="1">
        <v>15.4522757346516</v>
      </c>
    </row>
    <row r="179">
      <c r="A179" s="2" t="s">
        <v>16</v>
      </c>
      <c r="B179" s="1" t="s">
        <v>382</v>
      </c>
      <c r="C179" s="1">
        <v>2014.0</v>
      </c>
      <c r="D179" s="2" t="s">
        <v>6</v>
      </c>
      <c r="E179" s="2" t="s">
        <v>349</v>
      </c>
      <c r="F179" s="1">
        <v>28.7454152475766</v>
      </c>
    </row>
    <row r="180">
      <c r="A180" s="2" t="s">
        <v>17</v>
      </c>
      <c r="B180" s="1" t="s">
        <v>404</v>
      </c>
      <c r="C180" s="1">
        <v>2014.0</v>
      </c>
      <c r="D180" s="2" t="s">
        <v>6</v>
      </c>
      <c r="E180" s="2" t="s">
        <v>349</v>
      </c>
      <c r="F180" s="1">
        <v>26.3353051044243</v>
      </c>
    </row>
    <row r="181">
      <c r="A181" s="2" t="s">
        <v>18</v>
      </c>
      <c r="B181" s="1" t="s">
        <v>383</v>
      </c>
      <c r="C181" s="1">
        <v>2014.0</v>
      </c>
      <c r="D181" s="2" t="s">
        <v>6</v>
      </c>
      <c r="E181" s="2" t="s">
        <v>349</v>
      </c>
      <c r="F181" s="1">
        <v>22.3950768096585</v>
      </c>
    </row>
    <row r="182">
      <c r="A182" s="2" t="s">
        <v>19</v>
      </c>
      <c r="B182" s="1" t="s">
        <v>380</v>
      </c>
      <c r="C182" s="1">
        <v>2014.0</v>
      </c>
      <c r="D182" s="2" t="s">
        <v>6</v>
      </c>
      <c r="E182" s="2" t="s">
        <v>349</v>
      </c>
      <c r="F182" s="1">
        <v>19.249220554215903</v>
      </c>
    </row>
    <row r="183">
      <c r="A183" s="2" t="s">
        <v>20</v>
      </c>
      <c r="B183" s="1" t="s">
        <v>387</v>
      </c>
      <c r="C183" s="1">
        <v>2014.0</v>
      </c>
      <c r="D183" s="2" t="s">
        <v>6</v>
      </c>
      <c r="E183" s="2" t="s">
        <v>349</v>
      </c>
      <c r="F183" s="1">
        <v>26.944619105199504</v>
      </c>
    </row>
    <row r="184">
      <c r="A184" s="2" t="s">
        <v>21</v>
      </c>
      <c r="B184" s="1" t="s">
        <v>393</v>
      </c>
      <c r="C184" s="1">
        <v>2014.0</v>
      </c>
      <c r="D184" s="2" t="s">
        <v>6</v>
      </c>
      <c r="E184" s="2" t="s">
        <v>349</v>
      </c>
      <c r="F184" s="1">
        <v>25.9213875756953</v>
      </c>
    </row>
    <row r="185">
      <c r="A185" s="2" t="s">
        <v>22</v>
      </c>
      <c r="B185" s="1" t="s">
        <v>408</v>
      </c>
      <c r="C185" s="1">
        <v>2014.0</v>
      </c>
      <c r="D185" s="2" t="s">
        <v>6</v>
      </c>
      <c r="E185" s="2" t="s">
        <v>349</v>
      </c>
      <c r="F185" s="1">
        <v>32.956766211526</v>
      </c>
    </row>
    <row r="186">
      <c r="A186" s="2" t="s">
        <v>23</v>
      </c>
      <c r="B186" s="1" t="s">
        <v>379</v>
      </c>
      <c r="C186" s="1">
        <v>2014.0</v>
      </c>
      <c r="D186" s="2" t="s">
        <v>6</v>
      </c>
      <c r="E186" s="2" t="s">
        <v>349</v>
      </c>
      <c r="F186" s="1">
        <v>15.6536049254848</v>
      </c>
    </row>
    <row r="187">
      <c r="A187" s="2" t="s">
        <v>24</v>
      </c>
      <c r="B187" s="1" t="s">
        <v>386</v>
      </c>
      <c r="C187" s="1">
        <v>2014.0</v>
      </c>
      <c r="D187" s="2" t="s">
        <v>6</v>
      </c>
      <c r="E187" s="2" t="s">
        <v>349</v>
      </c>
      <c r="F187" s="1">
        <v>30.0285783690325</v>
      </c>
    </row>
    <row r="188">
      <c r="A188" s="2" t="s">
        <v>25</v>
      </c>
      <c r="B188" s="1" t="s">
        <v>406</v>
      </c>
      <c r="C188" s="1">
        <v>2014.0</v>
      </c>
      <c r="D188" s="2" t="s">
        <v>6</v>
      </c>
      <c r="E188" s="2" t="s">
        <v>349</v>
      </c>
      <c r="F188" s="1">
        <v>27.3433579623125</v>
      </c>
    </row>
    <row r="189">
      <c r="A189" s="2" t="s">
        <v>26</v>
      </c>
      <c r="B189" s="1" t="s">
        <v>392</v>
      </c>
      <c r="C189" s="1">
        <v>2014.0</v>
      </c>
      <c r="D189" s="2" t="s">
        <v>6</v>
      </c>
      <c r="E189" s="2" t="s">
        <v>349</v>
      </c>
      <c r="F189" s="1">
        <v>19.057192893518</v>
      </c>
    </row>
    <row r="190">
      <c r="A190" s="2" t="s">
        <v>27</v>
      </c>
      <c r="B190" s="1" t="s">
        <v>389</v>
      </c>
      <c r="C190" s="1">
        <v>2014.0</v>
      </c>
      <c r="D190" s="2" t="s">
        <v>6</v>
      </c>
      <c r="E190" s="2" t="s">
        <v>349</v>
      </c>
      <c r="F190" s="1">
        <v>23.824543946932</v>
      </c>
    </row>
    <row r="191">
      <c r="A191" s="2" t="s">
        <v>28</v>
      </c>
      <c r="B191" s="1" t="s">
        <v>391</v>
      </c>
      <c r="C191" s="1">
        <v>2014.0</v>
      </c>
      <c r="D191" s="2" t="s">
        <v>6</v>
      </c>
      <c r="E191" s="2" t="s">
        <v>349</v>
      </c>
      <c r="F191" s="1">
        <v>34.652256740011</v>
      </c>
    </row>
    <row r="192">
      <c r="A192" s="2" t="s">
        <v>29</v>
      </c>
      <c r="B192" s="1" t="s">
        <v>396</v>
      </c>
      <c r="C192" s="1">
        <v>2014.0</v>
      </c>
      <c r="D192" s="2" t="s">
        <v>6</v>
      </c>
      <c r="E192" s="2" t="s">
        <v>349</v>
      </c>
      <c r="F192" s="1">
        <v>33.4343388167991</v>
      </c>
    </row>
    <row r="193">
      <c r="A193" s="2" t="s">
        <v>30</v>
      </c>
      <c r="B193" s="1" t="s">
        <v>376</v>
      </c>
      <c r="C193" s="1">
        <v>2014.0</v>
      </c>
      <c r="D193" s="2" t="s">
        <v>6</v>
      </c>
      <c r="E193" s="2" t="s">
        <v>349</v>
      </c>
      <c r="F193" s="1">
        <v>27.002426043292598</v>
      </c>
    </row>
    <row r="194">
      <c r="A194" s="2" t="s">
        <v>31</v>
      </c>
      <c r="B194" s="1" t="s">
        <v>407</v>
      </c>
      <c r="C194" s="1">
        <v>2014.0</v>
      </c>
      <c r="D194" s="2" t="s">
        <v>6</v>
      </c>
      <c r="E194" s="2" t="s">
        <v>349</v>
      </c>
      <c r="F194" s="1">
        <v>30.5476043685045</v>
      </c>
    </row>
    <row r="195">
      <c r="A195" s="2" t="s">
        <v>32</v>
      </c>
      <c r="B195" s="1" t="s">
        <v>381</v>
      </c>
      <c r="C195" s="1">
        <v>2014.0</v>
      </c>
      <c r="D195" s="2" t="s">
        <v>6</v>
      </c>
      <c r="E195" s="2" t="s">
        <v>349</v>
      </c>
      <c r="F195" s="1">
        <v>20.6488044839723</v>
      </c>
    </row>
    <row r="196">
      <c r="A196" s="2" t="s">
        <v>33</v>
      </c>
      <c r="B196" s="1" t="s">
        <v>390</v>
      </c>
      <c r="C196" s="1">
        <v>2014.0</v>
      </c>
      <c r="D196" s="2" t="s">
        <v>6</v>
      </c>
      <c r="E196" s="2" t="s">
        <v>349</v>
      </c>
      <c r="F196" s="1">
        <v>20.782023657100403</v>
      </c>
    </row>
    <row r="197">
      <c r="A197" s="2" t="s">
        <v>34</v>
      </c>
      <c r="B197" s="1" t="s">
        <v>398</v>
      </c>
      <c r="C197" s="1">
        <v>2014.0</v>
      </c>
      <c r="D197" s="2" t="s">
        <v>6</v>
      </c>
      <c r="E197" s="2" t="s">
        <v>349</v>
      </c>
      <c r="F197" s="1">
        <v>29.1117385905527</v>
      </c>
    </row>
    <row r="198">
      <c r="A198" s="2" t="s">
        <v>35</v>
      </c>
      <c r="B198" s="1" t="s">
        <v>399</v>
      </c>
      <c r="C198" s="1">
        <v>2014.0</v>
      </c>
      <c r="D198" s="2" t="s">
        <v>6</v>
      </c>
      <c r="E198" s="2" t="s">
        <v>349</v>
      </c>
      <c r="F198" s="1">
        <v>25.8090059037926</v>
      </c>
    </row>
    <row r="199">
      <c r="A199" s="2" t="s">
        <v>3</v>
      </c>
      <c r="B199" s="1" t="s">
        <v>400</v>
      </c>
      <c r="C199" s="1">
        <v>2014.0</v>
      </c>
      <c r="D199" s="2" t="s">
        <v>6</v>
      </c>
      <c r="E199" s="2" t="s">
        <v>349</v>
      </c>
      <c r="F199" s="1">
        <v>26.8120682389775</v>
      </c>
    </row>
    <row r="200">
      <c r="A200" s="2" t="s">
        <v>4</v>
      </c>
      <c r="B200" s="1" t="s">
        <v>378</v>
      </c>
      <c r="C200" s="1">
        <v>2015.0</v>
      </c>
      <c r="D200" s="2" t="s">
        <v>6</v>
      </c>
      <c r="E200" s="2" t="s">
        <v>349</v>
      </c>
      <c r="F200" s="1">
        <v>31.3877276503712</v>
      </c>
    </row>
    <row r="201">
      <c r="A201" s="2" t="s">
        <v>5</v>
      </c>
      <c r="B201" s="1" t="s">
        <v>384</v>
      </c>
      <c r="C201" s="1">
        <v>2015.0</v>
      </c>
      <c r="D201" s="2" t="s">
        <v>6</v>
      </c>
      <c r="E201" s="2" t="s">
        <v>349</v>
      </c>
      <c r="F201" s="1">
        <v>30.818219241107098</v>
      </c>
    </row>
    <row r="202">
      <c r="A202" s="2" t="s">
        <v>6</v>
      </c>
      <c r="B202" s="1" t="s">
        <v>394</v>
      </c>
      <c r="C202" s="1">
        <v>2015.0</v>
      </c>
      <c r="D202" s="2" t="s">
        <v>6</v>
      </c>
      <c r="E202" s="2" t="s">
        <v>349</v>
      </c>
      <c r="F202" s="1">
        <v>28.8129032258065</v>
      </c>
    </row>
    <row r="203">
      <c r="A203" s="2" t="s">
        <v>7</v>
      </c>
      <c r="B203" s="1" t="s">
        <v>385</v>
      </c>
      <c r="C203" s="1">
        <v>2015.0</v>
      </c>
      <c r="D203" s="2" t="s">
        <v>6</v>
      </c>
      <c r="E203" s="2" t="s">
        <v>349</v>
      </c>
      <c r="F203" s="1">
        <v>26.949921135646697</v>
      </c>
    </row>
    <row r="204">
      <c r="A204" s="2" t="s">
        <v>10</v>
      </c>
      <c r="B204" s="1" t="s">
        <v>388</v>
      </c>
      <c r="C204" s="1">
        <v>2015.0</v>
      </c>
      <c r="D204" s="2" t="s">
        <v>6</v>
      </c>
      <c r="E204" s="2" t="s">
        <v>349</v>
      </c>
      <c r="F204" s="1">
        <v>13.400287702295799</v>
      </c>
    </row>
    <row r="205">
      <c r="A205" s="2" t="s">
        <v>11</v>
      </c>
      <c r="B205" s="1" t="s">
        <v>402</v>
      </c>
      <c r="C205" s="1">
        <v>2015.0</v>
      </c>
      <c r="D205" s="2" t="s">
        <v>6</v>
      </c>
      <c r="E205" s="2" t="s">
        <v>349</v>
      </c>
      <c r="F205" s="1">
        <v>31.810630803385997</v>
      </c>
    </row>
    <row r="206">
      <c r="A206" s="2" t="s">
        <v>12</v>
      </c>
      <c r="B206" s="1" t="s">
        <v>401</v>
      </c>
      <c r="C206" s="1">
        <v>2015.0</v>
      </c>
      <c r="D206" s="2" t="s">
        <v>6</v>
      </c>
      <c r="E206" s="2" t="s">
        <v>349</v>
      </c>
      <c r="F206" s="1">
        <v>59.174031286423</v>
      </c>
    </row>
    <row r="207">
      <c r="A207" s="2" t="s">
        <v>8</v>
      </c>
      <c r="B207" s="1" t="s">
        <v>405</v>
      </c>
      <c r="C207" s="1">
        <v>2015.0</v>
      </c>
      <c r="D207" s="2" t="s">
        <v>6</v>
      </c>
      <c r="E207" s="2" t="s">
        <v>349</v>
      </c>
      <c r="F207" s="1">
        <v>29.889035840579297</v>
      </c>
    </row>
    <row r="208">
      <c r="A208" s="2" t="s">
        <v>9</v>
      </c>
      <c r="B208" s="1" t="s">
        <v>397</v>
      </c>
      <c r="C208" s="1">
        <v>2015.0</v>
      </c>
      <c r="D208" s="2" t="s">
        <v>6</v>
      </c>
      <c r="E208" s="2" t="s">
        <v>349</v>
      </c>
      <c r="F208" s="1">
        <v>28.413690628682698</v>
      </c>
    </row>
    <row r="209">
      <c r="A209" s="2" t="s">
        <v>13</v>
      </c>
      <c r="B209" s="1" t="s">
        <v>403</v>
      </c>
      <c r="C209" s="1">
        <v>2015.0</v>
      </c>
      <c r="D209" s="2" t="s">
        <v>6</v>
      </c>
      <c r="E209" s="2" t="s">
        <v>349</v>
      </c>
      <c r="F209" s="1">
        <v>24.8601921461786</v>
      </c>
    </row>
    <row r="210">
      <c r="A210" s="2" t="s">
        <v>14</v>
      </c>
      <c r="B210" s="1" t="s">
        <v>395</v>
      </c>
      <c r="C210" s="1">
        <v>2015.0</v>
      </c>
      <c r="D210" s="2" t="s">
        <v>6</v>
      </c>
      <c r="E210" s="2" t="s">
        <v>349</v>
      </c>
      <c r="F210" s="1">
        <v>18.9591361233085</v>
      </c>
    </row>
    <row r="211">
      <c r="A211" s="2" t="s">
        <v>15</v>
      </c>
      <c r="B211" s="1" t="s">
        <v>377</v>
      </c>
      <c r="C211" s="1">
        <v>2015.0</v>
      </c>
      <c r="D211" s="2" t="s">
        <v>6</v>
      </c>
      <c r="E211" s="2" t="s">
        <v>349</v>
      </c>
      <c r="F211" s="1">
        <v>16.6313458722154</v>
      </c>
    </row>
    <row r="212">
      <c r="A212" s="2" t="s">
        <v>16</v>
      </c>
      <c r="B212" s="1" t="s">
        <v>382</v>
      </c>
      <c r="C212" s="1">
        <v>2015.0</v>
      </c>
      <c r="D212" s="2" t="s">
        <v>6</v>
      </c>
      <c r="E212" s="2" t="s">
        <v>349</v>
      </c>
      <c r="F212" s="1">
        <v>30.1178484730667</v>
      </c>
    </row>
    <row r="213">
      <c r="A213" s="2" t="s">
        <v>17</v>
      </c>
      <c r="B213" s="1" t="s">
        <v>404</v>
      </c>
      <c r="C213" s="1">
        <v>2015.0</v>
      </c>
      <c r="D213" s="2" t="s">
        <v>6</v>
      </c>
      <c r="E213" s="2" t="s">
        <v>349</v>
      </c>
      <c r="F213" s="1">
        <v>26.6524539733689</v>
      </c>
    </row>
    <row r="214">
      <c r="A214" s="2" t="s">
        <v>18</v>
      </c>
      <c r="B214" s="1" t="s">
        <v>383</v>
      </c>
      <c r="C214" s="1">
        <v>2015.0</v>
      </c>
      <c r="D214" s="2" t="s">
        <v>6</v>
      </c>
      <c r="E214" s="2" t="s">
        <v>349</v>
      </c>
      <c r="F214" s="1">
        <v>23.2825047865448</v>
      </c>
    </row>
    <row r="215">
      <c r="A215" s="2" t="s">
        <v>19</v>
      </c>
      <c r="B215" s="1" t="s">
        <v>380</v>
      </c>
      <c r="C215" s="1">
        <v>2015.0</v>
      </c>
      <c r="D215" s="2" t="s">
        <v>6</v>
      </c>
      <c r="E215" s="2" t="s">
        <v>349</v>
      </c>
      <c r="F215" s="1">
        <v>20.7284844983859</v>
      </c>
    </row>
    <row r="216">
      <c r="A216" s="2" t="s">
        <v>20</v>
      </c>
      <c r="B216" s="1" t="s">
        <v>387</v>
      </c>
      <c r="C216" s="1">
        <v>2015.0</v>
      </c>
      <c r="D216" s="2" t="s">
        <v>6</v>
      </c>
      <c r="E216" s="2" t="s">
        <v>349</v>
      </c>
      <c r="F216" s="1">
        <v>27.6263786985663</v>
      </c>
    </row>
    <row r="217">
      <c r="A217" s="2" t="s">
        <v>21</v>
      </c>
      <c r="B217" s="1" t="s">
        <v>393</v>
      </c>
      <c r="C217" s="1">
        <v>2015.0</v>
      </c>
      <c r="D217" s="2" t="s">
        <v>6</v>
      </c>
      <c r="E217" s="2" t="s">
        <v>349</v>
      </c>
      <c r="F217" s="1">
        <v>25.6305652532068</v>
      </c>
    </row>
    <row r="218">
      <c r="A218" s="2" t="s">
        <v>22</v>
      </c>
      <c r="B218" s="1" t="s">
        <v>408</v>
      </c>
      <c r="C218" s="1">
        <v>2015.0</v>
      </c>
      <c r="D218" s="2" t="s">
        <v>6</v>
      </c>
      <c r="E218" s="2" t="s">
        <v>349</v>
      </c>
      <c r="F218" s="1">
        <v>34.0713908357059</v>
      </c>
    </row>
    <row r="219">
      <c r="A219" s="2" t="s">
        <v>23</v>
      </c>
      <c r="B219" s="1" t="s">
        <v>379</v>
      </c>
      <c r="C219" s="1">
        <v>2015.0</v>
      </c>
      <c r="D219" s="2" t="s">
        <v>6</v>
      </c>
      <c r="E219" s="2" t="s">
        <v>349</v>
      </c>
      <c r="F219" s="1">
        <v>16.4950429213286</v>
      </c>
    </row>
    <row r="220">
      <c r="A220" s="2" t="s">
        <v>24</v>
      </c>
      <c r="B220" s="1" t="s">
        <v>386</v>
      </c>
      <c r="C220" s="1">
        <v>2015.0</v>
      </c>
      <c r="D220" s="2" t="s">
        <v>6</v>
      </c>
      <c r="E220" s="2" t="s">
        <v>349</v>
      </c>
      <c r="F220" s="1">
        <v>31.176188231017</v>
      </c>
    </row>
    <row r="221">
      <c r="A221" s="2" t="s">
        <v>25</v>
      </c>
      <c r="B221" s="1" t="s">
        <v>406</v>
      </c>
      <c r="C221" s="1">
        <v>2015.0</v>
      </c>
      <c r="D221" s="2" t="s">
        <v>6</v>
      </c>
      <c r="E221" s="2" t="s">
        <v>349</v>
      </c>
      <c r="F221" s="1">
        <v>29.1548180564306</v>
      </c>
    </row>
    <row r="222">
      <c r="A222" s="2" t="s">
        <v>26</v>
      </c>
      <c r="B222" s="1" t="s">
        <v>392</v>
      </c>
      <c r="C222" s="1">
        <v>2015.0</v>
      </c>
      <c r="D222" s="2" t="s">
        <v>6</v>
      </c>
      <c r="E222" s="2" t="s">
        <v>349</v>
      </c>
      <c r="F222" s="1">
        <v>19.7946231920256</v>
      </c>
    </row>
    <row r="223">
      <c r="A223" s="2" t="s">
        <v>27</v>
      </c>
      <c r="B223" s="1" t="s">
        <v>389</v>
      </c>
      <c r="C223" s="1">
        <v>2015.0</v>
      </c>
      <c r="D223" s="2" t="s">
        <v>6</v>
      </c>
      <c r="E223" s="2" t="s">
        <v>349</v>
      </c>
      <c r="F223" s="1">
        <v>24.5964258406623</v>
      </c>
    </row>
    <row r="224">
      <c r="A224" s="2" t="s">
        <v>28</v>
      </c>
      <c r="B224" s="1" t="s">
        <v>391</v>
      </c>
      <c r="C224" s="1">
        <v>2015.0</v>
      </c>
      <c r="D224" s="2" t="s">
        <v>6</v>
      </c>
      <c r="E224" s="2" t="s">
        <v>349</v>
      </c>
      <c r="F224" s="1">
        <v>36.4097381717961</v>
      </c>
    </row>
    <row r="225">
      <c r="A225" s="2" t="s">
        <v>29</v>
      </c>
      <c r="B225" s="1" t="s">
        <v>396</v>
      </c>
      <c r="C225" s="1">
        <v>2015.0</v>
      </c>
      <c r="D225" s="2" t="s">
        <v>6</v>
      </c>
      <c r="E225" s="2" t="s">
        <v>349</v>
      </c>
      <c r="F225" s="1">
        <v>34.259955408068</v>
      </c>
    </row>
    <row r="226">
      <c r="A226" s="2" t="s">
        <v>30</v>
      </c>
      <c r="B226" s="1" t="s">
        <v>376</v>
      </c>
      <c r="C226" s="1">
        <v>2015.0</v>
      </c>
      <c r="D226" s="2" t="s">
        <v>6</v>
      </c>
      <c r="E226" s="2" t="s">
        <v>349</v>
      </c>
      <c r="F226" s="1">
        <v>27.609757199492503</v>
      </c>
    </row>
    <row r="227">
      <c r="A227" s="2" t="s">
        <v>31</v>
      </c>
      <c r="B227" s="1" t="s">
        <v>407</v>
      </c>
      <c r="C227" s="1">
        <v>2015.0</v>
      </c>
      <c r="D227" s="2" t="s">
        <v>6</v>
      </c>
      <c r="E227" s="2" t="s">
        <v>349</v>
      </c>
      <c r="F227" s="1">
        <v>31.230985223984796</v>
      </c>
    </row>
    <row r="228">
      <c r="A228" s="2" t="s">
        <v>32</v>
      </c>
      <c r="B228" s="1" t="s">
        <v>381</v>
      </c>
      <c r="C228" s="1">
        <v>2015.0</v>
      </c>
      <c r="D228" s="2" t="s">
        <v>6</v>
      </c>
      <c r="E228" s="2" t="s">
        <v>349</v>
      </c>
      <c r="F228" s="1">
        <v>22.2659552352574</v>
      </c>
    </row>
    <row r="229">
      <c r="A229" s="2" t="s">
        <v>33</v>
      </c>
      <c r="B229" s="1" t="s">
        <v>390</v>
      </c>
      <c r="C229" s="1">
        <v>2015.0</v>
      </c>
      <c r="D229" s="2" t="s">
        <v>6</v>
      </c>
      <c r="E229" s="2" t="s">
        <v>349</v>
      </c>
      <c r="F229" s="1">
        <v>21.603307179227098</v>
      </c>
    </row>
    <row r="230">
      <c r="A230" s="2" t="s">
        <v>34</v>
      </c>
      <c r="B230" s="1" t="s">
        <v>398</v>
      </c>
      <c r="C230" s="1">
        <v>2015.0</v>
      </c>
      <c r="D230" s="2" t="s">
        <v>6</v>
      </c>
      <c r="E230" s="2" t="s">
        <v>349</v>
      </c>
      <c r="F230" s="1">
        <v>29.9222354249566</v>
      </c>
    </row>
    <row r="231">
      <c r="A231" s="2" t="s">
        <v>35</v>
      </c>
      <c r="B231" s="1" t="s">
        <v>399</v>
      </c>
      <c r="C231" s="1">
        <v>2015.0</v>
      </c>
      <c r="D231" s="2" t="s">
        <v>6</v>
      </c>
      <c r="E231" s="2" t="s">
        <v>349</v>
      </c>
      <c r="F231" s="1">
        <v>27.2310467213592</v>
      </c>
    </row>
    <row r="232">
      <c r="A232" s="2" t="s">
        <v>3</v>
      </c>
      <c r="B232" s="1" t="s">
        <v>400</v>
      </c>
      <c r="C232" s="1">
        <v>2015.0</v>
      </c>
      <c r="D232" s="2" t="s">
        <v>6</v>
      </c>
      <c r="E232" s="2" t="s">
        <v>349</v>
      </c>
      <c r="F232" s="1">
        <v>27.741646190833603</v>
      </c>
    </row>
    <row r="233">
      <c r="A233" s="2" t="s">
        <v>4</v>
      </c>
      <c r="B233" s="1" t="s">
        <v>378</v>
      </c>
      <c r="C233" s="1">
        <v>2016.0</v>
      </c>
      <c r="D233" s="2" t="s">
        <v>6</v>
      </c>
      <c r="E233" s="2" t="s">
        <v>349</v>
      </c>
      <c r="F233" s="1">
        <v>33.2039817783027</v>
      </c>
    </row>
    <row r="234">
      <c r="A234" s="2" t="s">
        <v>5</v>
      </c>
      <c r="B234" s="1" t="s">
        <v>384</v>
      </c>
      <c r="C234" s="1">
        <v>2016.0</v>
      </c>
      <c r="D234" s="2" t="s">
        <v>6</v>
      </c>
      <c r="E234" s="2" t="s">
        <v>349</v>
      </c>
      <c r="F234" s="1">
        <v>31.490717836772802</v>
      </c>
    </row>
    <row r="235">
      <c r="A235" s="2" t="s">
        <v>6</v>
      </c>
      <c r="B235" s="1" t="s">
        <v>394</v>
      </c>
      <c r="C235" s="1">
        <v>2016.0</v>
      </c>
      <c r="D235" s="2" t="s">
        <v>6</v>
      </c>
      <c r="E235" s="2" t="s">
        <v>349</v>
      </c>
      <c r="F235" s="1">
        <v>29.268448568981597</v>
      </c>
    </row>
    <row r="236">
      <c r="A236" s="2" t="s">
        <v>7</v>
      </c>
      <c r="B236" s="1" t="s">
        <v>385</v>
      </c>
      <c r="C236" s="1">
        <v>2016.0</v>
      </c>
      <c r="D236" s="2" t="s">
        <v>6</v>
      </c>
      <c r="E236" s="2" t="s">
        <v>349</v>
      </c>
      <c r="F236" s="1">
        <v>27.1918204743261</v>
      </c>
    </row>
    <row r="237">
      <c r="A237" s="2" t="s">
        <v>10</v>
      </c>
      <c r="B237" s="1" t="s">
        <v>388</v>
      </c>
      <c r="C237" s="1">
        <v>2016.0</v>
      </c>
      <c r="D237" s="2" t="s">
        <v>6</v>
      </c>
      <c r="E237" s="2" t="s">
        <v>349</v>
      </c>
      <c r="F237" s="1">
        <v>13.6950738494564</v>
      </c>
    </row>
    <row r="238">
      <c r="A238" s="2" t="s">
        <v>11</v>
      </c>
      <c r="B238" s="1" t="s">
        <v>402</v>
      </c>
      <c r="C238" s="1">
        <v>2016.0</v>
      </c>
      <c r="D238" s="2" t="s">
        <v>6</v>
      </c>
      <c r="E238" s="2" t="s">
        <v>349</v>
      </c>
      <c r="F238" s="1">
        <v>33.0925989567037</v>
      </c>
    </row>
    <row r="239">
      <c r="A239" s="2" t="s">
        <v>12</v>
      </c>
      <c r="B239" s="1" t="s">
        <v>401</v>
      </c>
      <c r="C239" s="1">
        <v>2016.0</v>
      </c>
      <c r="D239" s="2" t="s">
        <v>6</v>
      </c>
      <c r="E239" s="2" t="s">
        <v>349</v>
      </c>
      <c r="F239" s="1">
        <v>62.433291216407206</v>
      </c>
    </row>
    <row r="240">
      <c r="A240" s="2" t="s">
        <v>8</v>
      </c>
      <c r="B240" s="1" t="s">
        <v>405</v>
      </c>
      <c r="C240" s="1">
        <v>2016.0</v>
      </c>
      <c r="D240" s="2" t="s">
        <v>6</v>
      </c>
      <c r="E240" s="2" t="s">
        <v>349</v>
      </c>
      <c r="F240" s="1">
        <v>30.5682450733746</v>
      </c>
    </row>
    <row r="241">
      <c r="A241" s="2" t="s">
        <v>9</v>
      </c>
      <c r="B241" s="1" t="s">
        <v>397</v>
      </c>
      <c r="C241" s="1">
        <v>2016.0</v>
      </c>
      <c r="D241" s="2" t="s">
        <v>6</v>
      </c>
      <c r="E241" s="2" t="s">
        <v>349</v>
      </c>
      <c r="F241" s="1">
        <v>27.656486703244898</v>
      </c>
    </row>
    <row r="242">
      <c r="A242" s="2" t="s">
        <v>13</v>
      </c>
      <c r="B242" s="1" t="s">
        <v>403</v>
      </c>
      <c r="C242" s="1">
        <v>2016.0</v>
      </c>
      <c r="D242" s="2" t="s">
        <v>6</v>
      </c>
      <c r="E242" s="2" t="s">
        <v>349</v>
      </c>
      <c r="F242" s="1">
        <v>25.5758887108462</v>
      </c>
    </row>
    <row r="243">
      <c r="A243" s="2" t="s">
        <v>14</v>
      </c>
      <c r="B243" s="1" t="s">
        <v>395</v>
      </c>
      <c r="C243" s="1">
        <v>2016.0</v>
      </c>
      <c r="D243" s="2" t="s">
        <v>6</v>
      </c>
      <c r="E243" s="2" t="s">
        <v>349</v>
      </c>
      <c r="F243" s="1">
        <v>20.7285507632061</v>
      </c>
    </row>
    <row r="244">
      <c r="A244" s="2" t="s">
        <v>15</v>
      </c>
      <c r="B244" s="1" t="s">
        <v>377</v>
      </c>
      <c r="C244" s="1">
        <v>2016.0</v>
      </c>
      <c r="D244" s="2" t="s">
        <v>6</v>
      </c>
      <c r="E244" s="2" t="s">
        <v>349</v>
      </c>
      <c r="F244" s="1">
        <v>17.4410411364235</v>
      </c>
    </row>
    <row r="245">
      <c r="A245" s="2" t="s">
        <v>16</v>
      </c>
      <c r="B245" s="1" t="s">
        <v>382</v>
      </c>
      <c r="C245" s="1">
        <v>2016.0</v>
      </c>
      <c r="D245" s="2" t="s">
        <v>6</v>
      </c>
      <c r="E245" s="2" t="s">
        <v>349</v>
      </c>
      <c r="F245" s="1">
        <v>31.3893799237362</v>
      </c>
    </row>
    <row r="246">
      <c r="A246" s="2" t="s">
        <v>17</v>
      </c>
      <c r="B246" s="1" t="s">
        <v>404</v>
      </c>
      <c r="C246" s="1">
        <v>2016.0</v>
      </c>
      <c r="D246" s="2" t="s">
        <v>6</v>
      </c>
      <c r="E246" s="2" t="s">
        <v>349</v>
      </c>
      <c r="F246" s="1">
        <v>26.7612293144208</v>
      </c>
    </row>
    <row r="247">
      <c r="A247" s="2" t="s">
        <v>18</v>
      </c>
      <c r="B247" s="1" t="s">
        <v>383</v>
      </c>
      <c r="C247" s="1">
        <v>2016.0</v>
      </c>
      <c r="D247" s="2" t="s">
        <v>6</v>
      </c>
      <c r="E247" s="2" t="s">
        <v>349</v>
      </c>
      <c r="F247" s="1">
        <v>24.2992623578321</v>
      </c>
    </row>
    <row r="248">
      <c r="A248" s="2" t="s">
        <v>19</v>
      </c>
      <c r="B248" s="1" t="s">
        <v>380</v>
      </c>
      <c r="C248" s="1">
        <v>2016.0</v>
      </c>
      <c r="D248" s="2" t="s">
        <v>6</v>
      </c>
      <c r="E248" s="2" t="s">
        <v>349</v>
      </c>
      <c r="F248" s="1">
        <v>20.9180221813283</v>
      </c>
    </row>
    <row r="249">
      <c r="A249" s="2" t="s">
        <v>20</v>
      </c>
      <c r="B249" s="1" t="s">
        <v>387</v>
      </c>
      <c r="C249" s="1">
        <v>2016.0</v>
      </c>
      <c r="D249" s="2" t="s">
        <v>6</v>
      </c>
      <c r="E249" s="2" t="s">
        <v>349</v>
      </c>
      <c r="F249" s="1">
        <v>29.1705994241006</v>
      </c>
    </row>
    <row r="250">
      <c r="A250" s="2" t="s">
        <v>21</v>
      </c>
      <c r="B250" s="1" t="s">
        <v>393</v>
      </c>
      <c r="C250" s="1">
        <v>2016.0</v>
      </c>
      <c r="D250" s="2" t="s">
        <v>6</v>
      </c>
      <c r="E250" s="2" t="s">
        <v>349</v>
      </c>
      <c r="F250" s="1">
        <v>26.2871994193261</v>
      </c>
    </row>
    <row r="251">
      <c r="A251" s="2" t="s">
        <v>22</v>
      </c>
      <c r="B251" s="1" t="s">
        <v>408</v>
      </c>
      <c r="C251" s="1">
        <v>2016.0</v>
      </c>
      <c r="D251" s="2" t="s">
        <v>6</v>
      </c>
      <c r="E251" s="2" t="s">
        <v>349</v>
      </c>
      <c r="F251" s="1">
        <v>34.9503280024774</v>
      </c>
    </row>
    <row r="252">
      <c r="A252" s="2" t="s">
        <v>23</v>
      </c>
      <c r="B252" s="1" t="s">
        <v>379</v>
      </c>
      <c r="C252" s="1">
        <v>2016.0</v>
      </c>
      <c r="D252" s="2" t="s">
        <v>6</v>
      </c>
      <c r="E252" s="2" t="s">
        <v>349</v>
      </c>
      <c r="F252" s="1">
        <v>16.1298486012858</v>
      </c>
    </row>
    <row r="253">
      <c r="A253" s="2" t="s">
        <v>24</v>
      </c>
      <c r="B253" s="1" t="s">
        <v>386</v>
      </c>
      <c r="C253" s="1">
        <v>2016.0</v>
      </c>
      <c r="D253" s="2" t="s">
        <v>6</v>
      </c>
      <c r="E253" s="2" t="s">
        <v>349</v>
      </c>
      <c r="F253" s="1">
        <v>32.6525183927561</v>
      </c>
    </row>
    <row r="254">
      <c r="A254" s="2" t="s">
        <v>25</v>
      </c>
      <c r="B254" s="1" t="s">
        <v>406</v>
      </c>
      <c r="C254" s="1">
        <v>2016.0</v>
      </c>
      <c r="D254" s="2" t="s">
        <v>6</v>
      </c>
      <c r="E254" s="2" t="s">
        <v>349</v>
      </c>
      <c r="F254" s="1">
        <v>30.053550053550097</v>
      </c>
    </row>
    <row r="255">
      <c r="A255" s="2" t="s">
        <v>26</v>
      </c>
      <c r="B255" s="1" t="s">
        <v>392</v>
      </c>
      <c r="C255" s="1">
        <v>2016.0</v>
      </c>
      <c r="D255" s="2" t="s">
        <v>6</v>
      </c>
      <c r="E255" s="2" t="s">
        <v>349</v>
      </c>
      <c r="F255" s="1">
        <v>19.9369644219122</v>
      </c>
    </row>
    <row r="256">
      <c r="A256" s="2" t="s">
        <v>27</v>
      </c>
      <c r="B256" s="1" t="s">
        <v>389</v>
      </c>
      <c r="C256" s="1">
        <v>2016.0</v>
      </c>
      <c r="D256" s="2" t="s">
        <v>6</v>
      </c>
      <c r="E256" s="2" t="s">
        <v>349</v>
      </c>
      <c r="F256" s="1">
        <v>25.192384105960304</v>
      </c>
    </row>
    <row r="257">
      <c r="A257" s="2" t="s">
        <v>28</v>
      </c>
      <c r="B257" s="1" t="s">
        <v>391</v>
      </c>
      <c r="C257" s="1">
        <v>2016.0</v>
      </c>
      <c r="D257" s="2" t="s">
        <v>6</v>
      </c>
      <c r="E257" s="2" t="s">
        <v>349</v>
      </c>
      <c r="F257" s="1">
        <v>37.4587529200798</v>
      </c>
    </row>
    <row r="258">
      <c r="A258" s="2" t="s">
        <v>29</v>
      </c>
      <c r="B258" s="1" t="s">
        <v>396</v>
      </c>
      <c r="C258" s="1">
        <v>2016.0</v>
      </c>
      <c r="D258" s="2" t="s">
        <v>6</v>
      </c>
      <c r="E258" s="2" t="s">
        <v>349</v>
      </c>
      <c r="F258" s="1">
        <v>34.6257270722365</v>
      </c>
    </row>
    <row r="259">
      <c r="A259" s="2" t="s">
        <v>30</v>
      </c>
      <c r="B259" s="1" t="s">
        <v>376</v>
      </c>
      <c r="C259" s="1">
        <v>2016.0</v>
      </c>
      <c r="D259" s="2" t="s">
        <v>6</v>
      </c>
      <c r="E259" s="2" t="s">
        <v>349</v>
      </c>
      <c r="F259" s="1">
        <v>27.2281828485077</v>
      </c>
    </row>
    <row r="260">
      <c r="A260" s="2" t="s">
        <v>31</v>
      </c>
      <c r="B260" s="1" t="s">
        <v>407</v>
      </c>
      <c r="C260" s="1">
        <v>2016.0</v>
      </c>
      <c r="D260" s="2" t="s">
        <v>6</v>
      </c>
      <c r="E260" s="2" t="s">
        <v>349</v>
      </c>
      <c r="F260" s="1">
        <v>31.542339016962202</v>
      </c>
    </row>
    <row r="261">
      <c r="A261" s="2" t="s">
        <v>32</v>
      </c>
      <c r="B261" s="1" t="s">
        <v>381</v>
      </c>
      <c r="C261" s="1">
        <v>2016.0</v>
      </c>
      <c r="D261" s="2" t="s">
        <v>6</v>
      </c>
      <c r="E261" s="2" t="s">
        <v>349</v>
      </c>
      <c r="F261" s="1">
        <v>23.3247803864648</v>
      </c>
    </row>
    <row r="262">
      <c r="A262" s="2" t="s">
        <v>33</v>
      </c>
      <c r="B262" s="1" t="s">
        <v>390</v>
      </c>
      <c r="C262" s="1">
        <v>2016.0</v>
      </c>
      <c r="D262" s="2" t="s">
        <v>6</v>
      </c>
      <c r="E262" s="2" t="s">
        <v>349</v>
      </c>
      <c r="F262" s="1">
        <v>21.7872906603419</v>
      </c>
    </row>
    <row r="263">
      <c r="A263" s="2" t="s">
        <v>34</v>
      </c>
      <c r="B263" s="1" t="s">
        <v>398</v>
      </c>
      <c r="C263" s="1">
        <v>2016.0</v>
      </c>
      <c r="D263" s="2" t="s">
        <v>6</v>
      </c>
      <c r="E263" s="2" t="s">
        <v>349</v>
      </c>
      <c r="F263" s="1">
        <v>30.1000257124672</v>
      </c>
    </row>
    <row r="264">
      <c r="A264" s="2" t="s">
        <v>35</v>
      </c>
      <c r="B264" s="1" t="s">
        <v>399</v>
      </c>
      <c r="C264" s="1">
        <v>2016.0</v>
      </c>
      <c r="D264" s="2" t="s">
        <v>6</v>
      </c>
      <c r="E264" s="2" t="s">
        <v>349</v>
      </c>
      <c r="F264" s="1">
        <v>27.9014734682458</v>
      </c>
    </row>
    <row r="265">
      <c r="A265" s="2" t="s">
        <v>3</v>
      </c>
      <c r="B265" s="1" t="s">
        <v>400</v>
      </c>
      <c r="C265" s="1">
        <v>2016.0</v>
      </c>
      <c r="D265" s="2" t="s">
        <v>6</v>
      </c>
      <c r="E265" s="2" t="s">
        <v>349</v>
      </c>
      <c r="F265" s="1">
        <v>28.5844332593782</v>
      </c>
    </row>
    <row r="266">
      <c r="A266" s="2" t="s">
        <v>4</v>
      </c>
      <c r="B266" s="1" t="s">
        <v>378</v>
      </c>
      <c r="C266" s="1">
        <v>2017.0</v>
      </c>
      <c r="D266" s="2" t="s">
        <v>6</v>
      </c>
      <c r="E266" s="2" t="s">
        <v>349</v>
      </c>
      <c r="F266" s="1">
        <v>33.729202376503</v>
      </c>
    </row>
    <row r="267">
      <c r="A267" s="2" t="s">
        <v>5</v>
      </c>
      <c r="B267" s="1" t="s">
        <v>384</v>
      </c>
      <c r="C267" s="1">
        <v>2017.0</v>
      </c>
      <c r="D267" s="2" t="s">
        <v>6</v>
      </c>
      <c r="E267" s="2" t="s">
        <v>349</v>
      </c>
      <c r="F267" s="1">
        <v>32.5095458911862</v>
      </c>
    </row>
    <row r="268">
      <c r="A268" s="2" t="s">
        <v>6</v>
      </c>
      <c r="B268" s="1" t="s">
        <v>394</v>
      </c>
      <c r="C268" s="1">
        <v>2017.0</v>
      </c>
      <c r="D268" s="2" t="s">
        <v>6</v>
      </c>
      <c r="E268" s="2" t="s">
        <v>349</v>
      </c>
      <c r="F268" s="1">
        <v>29.473312213653703</v>
      </c>
    </row>
    <row r="269">
      <c r="A269" s="2" t="s">
        <v>7</v>
      </c>
      <c r="B269" s="1" t="s">
        <v>385</v>
      </c>
      <c r="C269" s="1">
        <v>2017.0</v>
      </c>
      <c r="D269" s="2" t="s">
        <v>6</v>
      </c>
      <c r="E269" s="2" t="s">
        <v>349</v>
      </c>
      <c r="F269" s="1">
        <v>26.982355129937503</v>
      </c>
    </row>
    <row r="270">
      <c r="A270" s="2" t="s">
        <v>10</v>
      </c>
      <c r="B270" s="1" t="s">
        <v>388</v>
      </c>
      <c r="C270" s="1">
        <v>2017.0</v>
      </c>
      <c r="D270" s="2" t="s">
        <v>6</v>
      </c>
      <c r="E270" s="2" t="s">
        <v>349</v>
      </c>
      <c r="F270" s="1">
        <v>13.5104907031739</v>
      </c>
    </row>
    <row r="271">
      <c r="A271" s="2" t="s">
        <v>11</v>
      </c>
      <c r="B271" s="1" t="s">
        <v>402</v>
      </c>
      <c r="C271" s="1">
        <v>2017.0</v>
      </c>
      <c r="D271" s="2" t="s">
        <v>6</v>
      </c>
      <c r="E271" s="2" t="s">
        <v>349</v>
      </c>
      <c r="F271" s="1">
        <v>33.2733274861727</v>
      </c>
    </row>
    <row r="272">
      <c r="A272" s="2" t="s">
        <v>12</v>
      </c>
      <c r="B272" s="1" t="s">
        <v>401</v>
      </c>
      <c r="C272" s="1">
        <v>2017.0</v>
      </c>
      <c r="D272" s="2" t="s">
        <v>6</v>
      </c>
      <c r="E272" s="2" t="s">
        <v>349</v>
      </c>
      <c r="F272" s="1">
        <v>64.9496459180141</v>
      </c>
    </row>
    <row r="273">
      <c r="A273" s="2" t="s">
        <v>8</v>
      </c>
      <c r="B273" s="1" t="s">
        <v>405</v>
      </c>
      <c r="C273" s="1">
        <v>2017.0</v>
      </c>
      <c r="D273" s="2" t="s">
        <v>6</v>
      </c>
      <c r="E273" s="2" t="s">
        <v>349</v>
      </c>
      <c r="F273" s="1">
        <v>31.4200564482187</v>
      </c>
    </row>
    <row r="274">
      <c r="A274" s="2" t="s">
        <v>9</v>
      </c>
      <c r="B274" s="1" t="s">
        <v>397</v>
      </c>
      <c r="C274" s="1">
        <v>2017.0</v>
      </c>
      <c r="D274" s="2" t="s">
        <v>6</v>
      </c>
      <c r="E274" s="2" t="s">
        <v>349</v>
      </c>
      <c r="F274" s="1">
        <v>26.515199674519703</v>
      </c>
    </row>
    <row r="275">
      <c r="A275" s="2" t="s">
        <v>13</v>
      </c>
      <c r="B275" s="1" t="s">
        <v>403</v>
      </c>
      <c r="C275" s="1">
        <v>2017.0</v>
      </c>
      <c r="D275" s="2" t="s">
        <v>6</v>
      </c>
      <c r="E275" s="2" t="s">
        <v>349</v>
      </c>
      <c r="F275" s="1">
        <v>26.059381489588603</v>
      </c>
    </row>
    <row r="276">
      <c r="A276" s="2" t="s">
        <v>14</v>
      </c>
      <c r="B276" s="1" t="s">
        <v>395</v>
      </c>
      <c r="C276" s="1">
        <v>2017.0</v>
      </c>
      <c r="D276" s="2" t="s">
        <v>6</v>
      </c>
      <c r="E276" s="2" t="s">
        <v>349</v>
      </c>
      <c r="F276" s="1">
        <v>21.9411385529944</v>
      </c>
    </row>
    <row r="277">
      <c r="A277" s="2" t="s">
        <v>15</v>
      </c>
      <c r="B277" s="1" t="s">
        <v>377</v>
      </c>
      <c r="C277" s="1">
        <v>2017.0</v>
      </c>
      <c r="D277" s="2" t="s">
        <v>6</v>
      </c>
      <c r="E277" s="2" t="s">
        <v>349</v>
      </c>
      <c r="F277" s="1">
        <v>18.0389012740054</v>
      </c>
    </row>
    <row r="278">
      <c r="A278" s="2" t="s">
        <v>16</v>
      </c>
      <c r="B278" s="1" t="s">
        <v>382</v>
      </c>
      <c r="C278" s="1">
        <v>2017.0</v>
      </c>
      <c r="D278" s="2" t="s">
        <v>6</v>
      </c>
      <c r="E278" s="2" t="s">
        <v>349</v>
      </c>
      <c r="F278" s="1">
        <v>32.5270928735557</v>
      </c>
    </row>
    <row r="279">
      <c r="A279" s="2" t="s">
        <v>17</v>
      </c>
      <c r="B279" s="1" t="s">
        <v>404</v>
      </c>
      <c r="C279" s="1">
        <v>2017.0</v>
      </c>
      <c r="D279" s="2" t="s">
        <v>6</v>
      </c>
      <c r="E279" s="2" t="s">
        <v>349</v>
      </c>
      <c r="F279" s="1">
        <v>27.5112037840346</v>
      </c>
    </row>
    <row r="280">
      <c r="A280" s="2" t="s">
        <v>18</v>
      </c>
      <c r="B280" s="1" t="s">
        <v>383</v>
      </c>
      <c r="C280" s="1">
        <v>2017.0</v>
      </c>
      <c r="D280" s="2" t="s">
        <v>6</v>
      </c>
      <c r="E280" s="2" t="s">
        <v>349</v>
      </c>
      <c r="F280" s="1">
        <v>25.0519315855733</v>
      </c>
    </row>
    <row r="281">
      <c r="A281" s="2" t="s">
        <v>19</v>
      </c>
      <c r="B281" s="1" t="s">
        <v>380</v>
      </c>
      <c r="C281" s="1">
        <v>2017.0</v>
      </c>
      <c r="D281" s="2" t="s">
        <v>6</v>
      </c>
      <c r="E281" s="2" t="s">
        <v>349</v>
      </c>
      <c r="F281" s="1">
        <v>21.9136133452487</v>
      </c>
    </row>
    <row r="282">
      <c r="A282" s="2" t="s">
        <v>20</v>
      </c>
      <c r="B282" s="1" t="s">
        <v>387</v>
      </c>
      <c r="C282" s="1">
        <v>2017.0</v>
      </c>
      <c r="D282" s="2" t="s">
        <v>6</v>
      </c>
      <c r="E282" s="2" t="s">
        <v>349</v>
      </c>
      <c r="F282" s="1">
        <v>29.873273051195</v>
      </c>
    </row>
    <row r="283">
      <c r="A283" s="2" t="s">
        <v>21</v>
      </c>
      <c r="B283" s="1" t="s">
        <v>393</v>
      </c>
      <c r="C283" s="1">
        <v>2017.0</v>
      </c>
      <c r="D283" s="2" t="s">
        <v>6</v>
      </c>
      <c r="E283" s="2" t="s">
        <v>349</v>
      </c>
      <c r="F283" s="1">
        <v>26.378568482971698</v>
      </c>
    </row>
    <row r="284">
      <c r="A284" s="2" t="s">
        <v>22</v>
      </c>
      <c r="B284" s="1" t="s">
        <v>408</v>
      </c>
      <c r="C284" s="1">
        <v>2017.0</v>
      </c>
      <c r="D284" s="2" t="s">
        <v>6</v>
      </c>
      <c r="E284" s="2" t="s">
        <v>349</v>
      </c>
      <c r="F284" s="1">
        <v>35.7994264680403</v>
      </c>
    </row>
    <row r="285">
      <c r="A285" s="2" t="s">
        <v>23</v>
      </c>
      <c r="B285" s="1" t="s">
        <v>379</v>
      </c>
      <c r="C285" s="1">
        <v>2017.0</v>
      </c>
      <c r="D285" s="2" t="s">
        <v>6</v>
      </c>
      <c r="E285" s="2" t="s">
        <v>349</v>
      </c>
      <c r="F285" s="1">
        <v>16.6549896536233</v>
      </c>
    </row>
    <row r="286">
      <c r="A286" s="2" t="s">
        <v>24</v>
      </c>
      <c r="B286" s="1" t="s">
        <v>386</v>
      </c>
      <c r="C286" s="1">
        <v>2017.0</v>
      </c>
      <c r="D286" s="2" t="s">
        <v>6</v>
      </c>
      <c r="E286" s="2" t="s">
        <v>349</v>
      </c>
      <c r="F286" s="1">
        <v>34.755978698458904</v>
      </c>
    </row>
    <row r="287">
      <c r="A287" s="2" t="s">
        <v>25</v>
      </c>
      <c r="B287" s="1" t="s">
        <v>406</v>
      </c>
      <c r="C287" s="1">
        <v>2017.0</v>
      </c>
      <c r="D287" s="2" t="s">
        <v>6</v>
      </c>
      <c r="E287" s="2" t="s">
        <v>349</v>
      </c>
      <c r="F287" s="1">
        <v>31.3159884850485</v>
      </c>
    </row>
    <row r="288">
      <c r="A288" s="2" t="s">
        <v>26</v>
      </c>
      <c r="B288" s="1" t="s">
        <v>392</v>
      </c>
      <c r="C288" s="1">
        <v>2017.0</v>
      </c>
      <c r="D288" s="2" t="s">
        <v>6</v>
      </c>
      <c r="E288" s="2" t="s">
        <v>349</v>
      </c>
      <c r="F288" s="1">
        <v>20.2830947402284</v>
      </c>
    </row>
    <row r="289">
      <c r="A289" s="2" t="s">
        <v>27</v>
      </c>
      <c r="B289" s="1" t="s">
        <v>389</v>
      </c>
      <c r="C289" s="1">
        <v>2017.0</v>
      </c>
      <c r="D289" s="2" t="s">
        <v>6</v>
      </c>
      <c r="E289" s="2" t="s">
        <v>349</v>
      </c>
      <c r="F289" s="1">
        <v>25.5977692114083</v>
      </c>
    </row>
    <row r="290">
      <c r="A290" s="2" t="s">
        <v>28</v>
      </c>
      <c r="B290" s="1" t="s">
        <v>391</v>
      </c>
      <c r="C290" s="1">
        <v>2017.0</v>
      </c>
      <c r="D290" s="2" t="s">
        <v>6</v>
      </c>
      <c r="E290" s="2" t="s">
        <v>349</v>
      </c>
      <c r="F290" s="1">
        <v>37.62925084034</v>
      </c>
    </row>
    <row r="291">
      <c r="A291" s="2" t="s">
        <v>29</v>
      </c>
      <c r="B291" s="1" t="s">
        <v>396</v>
      </c>
      <c r="C291" s="1">
        <v>2017.0</v>
      </c>
      <c r="D291" s="2" t="s">
        <v>6</v>
      </c>
      <c r="E291" s="2" t="s">
        <v>349</v>
      </c>
      <c r="F291" s="1">
        <v>34.7980997624703</v>
      </c>
    </row>
    <row r="292">
      <c r="A292" s="2" t="s">
        <v>30</v>
      </c>
      <c r="B292" s="1" t="s">
        <v>376</v>
      </c>
      <c r="C292" s="1">
        <v>2017.0</v>
      </c>
      <c r="D292" s="2" t="s">
        <v>6</v>
      </c>
      <c r="E292" s="2" t="s">
        <v>349</v>
      </c>
      <c r="F292" s="1">
        <v>27.0274067801116</v>
      </c>
    </row>
    <row r="293">
      <c r="A293" s="2" t="s">
        <v>31</v>
      </c>
      <c r="B293" s="1" t="s">
        <v>407</v>
      </c>
      <c r="C293" s="1">
        <v>2017.0</v>
      </c>
      <c r="D293" s="2" t="s">
        <v>6</v>
      </c>
      <c r="E293" s="2" t="s">
        <v>349</v>
      </c>
      <c r="F293" s="1">
        <v>33.468287221778795</v>
      </c>
    </row>
    <row r="294">
      <c r="A294" s="2" t="s">
        <v>32</v>
      </c>
      <c r="B294" s="1" t="s">
        <v>381</v>
      </c>
      <c r="C294" s="1">
        <v>2017.0</v>
      </c>
      <c r="D294" s="2" t="s">
        <v>6</v>
      </c>
      <c r="E294" s="2" t="s">
        <v>349</v>
      </c>
      <c r="F294" s="1">
        <v>23.9809357441043</v>
      </c>
    </row>
    <row r="295">
      <c r="A295" s="2" t="s">
        <v>33</v>
      </c>
      <c r="B295" s="1" t="s">
        <v>390</v>
      </c>
      <c r="C295" s="1">
        <v>2017.0</v>
      </c>
      <c r="D295" s="2" t="s">
        <v>6</v>
      </c>
      <c r="E295" s="2" t="s">
        <v>349</v>
      </c>
      <c r="F295" s="1">
        <v>22.1891111341337</v>
      </c>
    </row>
    <row r="296">
      <c r="A296" s="2" t="s">
        <v>34</v>
      </c>
      <c r="B296" s="1" t="s">
        <v>398</v>
      </c>
      <c r="C296" s="1">
        <v>2017.0</v>
      </c>
      <c r="D296" s="2" t="s">
        <v>6</v>
      </c>
      <c r="E296" s="2" t="s">
        <v>349</v>
      </c>
      <c r="F296" s="1">
        <v>30.6442818558766</v>
      </c>
    </row>
    <row r="297">
      <c r="A297" s="2" t="s">
        <v>35</v>
      </c>
      <c r="B297" s="1" t="s">
        <v>399</v>
      </c>
      <c r="C297" s="1">
        <v>2017.0</v>
      </c>
      <c r="D297" s="2" t="s">
        <v>6</v>
      </c>
      <c r="E297" s="2" t="s">
        <v>349</v>
      </c>
      <c r="F297" s="1">
        <v>29.152082040716</v>
      </c>
    </row>
    <row r="298">
      <c r="A298" s="2" t="s">
        <v>3</v>
      </c>
      <c r="B298" s="1" t="s">
        <v>400</v>
      </c>
      <c r="C298" s="1">
        <v>2017.0</v>
      </c>
      <c r="D298" s="2" t="s">
        <v>6</v>
      </c>
      <c r="E298" s="2" t="s">
        <v>349</v>
      </c>
      <c r="F298" s="1">
        <v>29.3978252730959</v>
      </c>
    </row>
    <row r="299">
      <c r="A299" s="2" t="s">
        <v>4</v>
      </c>
      <c r="B299" s="1" t="s">
        <v>378</v>
      </c>
      <c r="C299" s="1">
        <v>2018.0</v>
      </c>
      <c r="D299" s="2" t="s">
        <v>6</v>
      </c>
      <c r="E299" s="2" t="s">
        <v>349</v>
      </c>
      <c r="F299" s="1">
        <v>34.718857743428</v>
      </c>
    </row>
    <row r="300">
      <c r="A300" s="2" t="s">
        <v>5</v>
      </c>
      <c r="B300" s="1" t="s">
        <v>384</v>
      </c>
      <c r="C300" s="1">
        <v>2018.0</v>
      </c>
      <c r="D300" s="2" t="s">
        <v>6</v>
      </c>
      <c r="E300" s="2" t="s">
        <v>349</v>
      </c>
      <c r="F300" s="1">
        <v>32.7047208539681</v>
      </c>
    </row>
    <row r="301">
      <c r="A301" s="2" t="s">
        <v>6</v>
      </c>
      <c r="B301" s="1" t="s">
        <v>394</v>
      </c>
      <c r="C301" s="1">
        <v>2018.0</v>
      </c>
      <c r="D301" s="2" t="s">
        <v>6</v>
      </c>
      <c r="E301" s="2" t="s">
        <v>349</v>
      </c>
      <c r="F301" s="1">
        <v>31.066167290886398</v>
      </c>
    </row>
    <row r="302">
      <c r="A302" s="2" t="s">
        <v>7</v>
      </c>
      <c r="B302" s="1" t="s">
        <v>385</v>
      </c>
      <c r="C302" s="1">
        <v>2018.0</v>
      </c>
      <c r="D302" s="2" t="s">
        <v>6</v>
      </c>
      <c r="E302" s="2" t="s">
        <v>349</v>
      </c>
      <c r="F302" s="1">
        <v>27.227538699387498</v>
      </c>
    </row>
    <row r="303">
      <c r="A303" s="2" t="s">
        <v>10</v>
      </c>
      <c r="B303" s="1" t="s">
        <v>388</v>
      </c>
      <c r="C303" s="1">
        <v>2018.0</v>
      </c>
      <c r="D303" s="2" t="s">
        <v>6</v>
      </c>
      <c r="E303" s="2" t="s">
        <v>349</v>
      </c>
      <c r="F303" s="1">
        <v>13.157473184542</v>
      </c>
    </row>
    <row r="304">
      <c r="A304" s="2" t="s">
        <v>11</v>
      </c>
      <c r="B304" s="1" t="s">
        <v>402</v>
      </c>
      <c r="C304" s="1">
        <v>2018.0</v>
      </c>
      <c r="D304" s="2" t="s">
        <v>6</v>
      </c>
      <c r="E304" s="2" t="s">
        <v>349</v>
      </c>
      <c r="F304" s="1">
        <v>33.804602656693596</v>
      </c>
    </row>
    <row r="305">
      <c r="A305" s="2" t="s">
        <v>12</v>
      </c>
      <c r="B305" s="1" t="s">
        <v>401</v>
      </c>
      <c r="C305" s="1">
        <v>2018.0</v>
      </c>
      <c r="D305" s="2" t="s">
        <v>6</v>
      </c>
      <c r="E305" s="2" t="s">
        <v>349</v>
      </c>
      <c r="F305" s="1">
        <v>64.9057749467208</v>
      </c>
    </row>
    <row r="306">
      <c r="A306" s="2" t="s">
        <v>8</v>
      </c>
      <c r="B306" s="1" t="s">
        <v>405</v>
      </c>
      <c r="C306" s="1">
        <v>2018.0</v>
      </c>
      <c r="D306" s="2" t="s">
        <v>6</v>
      </c>
      <c r="E306" s="2" t="s">
        <v>349</v>
      </c>
      <c r="F306" s="1">
        <v>32.4722575950518</v>
      </c>
    </row>
    <row r="307">
      <c r="A307" s="2" t="s">
        <v>9</v>
      </c>
      <c r="B307" s="1" t="s">
        <v>397</v>
      </c>
      <c r="C307" s="1">
        <v>2018.0</v>
      </c>
      <c r="D307" s="2" t="s">
        <v>6</v>
      </c>
      <c r="E307" s="2" t="s">
        <v>349</v>
      </c>
      <c r="F307" s="1">
        <v>26.6257528398262</v>
      </c>
    </row>
    <row r="308">
      <c r="A308" s="2" t="s">
        <v>13</v>
      </c>
      <c r="B308" s="1" t="s">
        <v>403</v>
      </c>
      <c r="C308" s="1">
        <v>2018.0</v>
      </c>
      <c r="D308" s="2" t="s">
        <v>6</v>
      </c>
      <c r="E308" s="2" t="s">
        <v>349</v>
      </c>
      <c r="F308" s="1">
        <v>26.4053548999786</v>
      </c>
    </row>
    <row r="309">
      <c r="A309" s="2" t="s">
        <v>14</v>
      </c>
      <c r="B309" s="1" t="s">
        <v>395</v>
      </c>
      <c r="C309" s="1">
        <v>2018.0</v>
      </c>
      <c r="D309" s="2" t="s">
        <v>6</v>
      </c>
      <c r="E309" s="2" t="s">
        <v>349</v>
      </c>
      <c r="F309" s="1">
        <v>23.2742726087152</v>
      </c>
    </row>
    <row r="310">
      <c r="A310" s="2" t="s">
        <v>15</v>
      </c>
      <c r="B310" s="1" t="s">
        <v>377</v>
      </c>
      <c r="C310" s="1">
        <v>2018.0</v>
      </c>
      <c r="D310" s="2" t="s">
        <v>6</v>
      </c>
      <c r="E310" s="2" t="s">
        <v>349</v>
      </c>
      <c r="F310" s="1">
        <v>18.8042551689003</v>
      </c>
    </row>
    <row r="311">
      <c r="A311" s="2" t="s">
        <v>16</v>
      </c>
      <c r="B311" s="1" t="s">
        <v>382</v>
      </c>
      <c r="C311" s="1">
        <v>2018.0</v>
      </c>
      <c r="D311" s="2" t="s">
        <v>6</v>
      </c>
      <c r="E311" s="2" t="s">
        <v>349</v>
      </c>
      <c r="F311" s="1">
        <v>33.898316106398404</v>
      </c>
    </row>
    <row r="312">
      <c r="A312" s="2" t="s">
        <v>17</v>
      </c>
      <c r="B312" s="1" t="s">
        <v>404</v>
      </c>
      <c r="C312" s="1">
        <v>2018.0</v>
      </c>
      <c r="D312" s="2" t="s">
        <v>6</v>
      </c>
      <c r="E312" s="2" t="s">
        <v>349</v>
      </c>
      <c r="F312" s="1">
        <v>27.9918583917241</v>
      </c>
    </row>
    <row r="313">
      <c r="A313" s="2" t="s">
        <v>18</v>
      </c>
      <c r="B313" s="1" t="s">
        <v>383</v>
      </c>
      <c r="C313" s="1">
        <v>2018.0</v>
      </c>
      <c r="D313" s="2" t="s">
        <v>6</v>
      </c>
      <c r="E313" s="2" t="s">
        <v>349</v>
      </c>
      <c r="F313" s="1">
        <v>25.851514923097902</v>
      </c>
    </row>
    <row r="314">
      <c r="A314" s="2" t="s">
        <v>19</v>
      </c>
      <c r="B314" s="1" t="s">
        <v>380</v>
      </c>
      <c r="C314" s="1">
        <v>2018.0</v>
      </c>
      <c r="D314" s="2" t="s">
        <v>6</v>
      </c>
      <c r="E314" s="2" t="s">
        <v>349</v>
      </c>
      <c r="F314" s="1">
        <v>22.6574752744615</v>
      </c>
    </row>
    <row r="315">
      <c r="A315" s="2" t="s">
        <v>20</v>
      </c>
      <c r="B315" s="1" t="s">
        <v>387</v>
      </c>
      <c r="C315" s="1">
        <v>2018.0</v>
      </c>
      <c r="D315" s="2" t="s">
        <v>6</v>
      </c>
      <c r="E315" s="2" t="s">
        <v>349</v>
      </c>
      <c r="F315" s="1">
        <v>31.0577326245476</v>
      </c>
    </row>
    <row r="316">
      <c r="A316" s="2" t="s">
        <v>21</v>
      </c>
      <c r="B316" s="1" t="s">
        <v>393</v>
      </c>
      <c r="C316" s="1">
        <v>2018.0</v>
      </c>
      <c r="D316" s="2" t="s">
        <v>6</v>
      </c>
      <c r="E316" s="2" t="s">
        <v>349</v>
      </c>
      <c r="F316" s="1">
        <v>26.226696263640697</v>
      </c>
    </row>
    <row r="317">
      <c r="A317" s="2" t="s">
        <v>22</v>
      </c>
      <c r="B317" s="1" t="s">
        <v>408</v>
      </c>
      <c r="C317" s="1">
        <v>2018.0</v>
      </c>
      <c r="D317" s="2" t="s">
        <v>6</v>
      </c>
      <c r="E317" s="2" t="s">
        <v>349</v>
      </c>
      <c r="F317" s="1">
        <v>37.8924121633264</v>
      </c>
    </row>
    <row r="318">
      <c r="A318" s="2" t="s">
        <v>23</v>
      </c>
      <c r="B318" s="1" t="s">
        <v>379</v>
      </c>
      <c r="C318" s="1">
        <v>2018.0</v>
      </c>
      <c r="D318" s="2" t="s">
        <v>6</v>
      </c>
      <c r="E318" s="2" t="s">
        <v>349</v>
      </c>
      <c r="F318" s="1">
        <v>17.2646655820131</v>
      </c>
    </row>
    <row r="319">
      <c r="A319" s="2" t="s">
        <v>24</v>
      </c>
      <c r="B319" s="1" t="s">
        <v>386</v>
      </c>
      <c r="C319" s="1">
        <v>2018.0</v>
      </c>
      <c r="D319" s="2" t="s">
        <v>6</v>
      </c>
      <c r="E319" s="2" t="s">
        <v>349</v>
      </c>
      <c r="F319" s="1">
        <v>35.2251458769129</v>
      </c>
    </row>
    <row r="320">
      <c r="A320" s="2" t="s">
        <v>25</v>
      </c>
      <c r="B320" s="1" t="s">
        <v>406</v>
      </c>
      <c r="C320" s="1">
        <v>2018.0</v>
      </c>
      <c r="D320" s="2" t="s">
        <v>6</v>
      </c>
      <c r="E320" s="2" t="s">
        <v>349</v>
      </c>
      <c r="F320" s="1">
        <v>32.734660571695</v>
      </c>
    </row>
    <row r="321">
      <c r="A321" s="2" t="s">
        <v>26</v>
      </c>
      <c r="B321" s="1" t="s">
        <v>392</v>
      </c>
      <c r="C321" s="1">
        <v>2018.0</v>
      </c>
      <c r="D321" s="2" t="s">
        <v>6</v>
      </c>
      <c r="E321" s="2" t="s">
        <v>349</v>
      </c>
      <c r="F321" s="1">
        <v>20.365008817567002</v>
      </c>
    </row>
    <row r="322">
      <c r="A322" s="2" t="s">
        <v>27</v>
      </c>
      <c r="B322" s="1" t="s">
        <v>389</v>
      </c>
      <c r="C322" s="1">
        <v>2018.0</v>
      </c>
      <c r="D322" s="2" t="s">
        <v>6</v>
      </c>
      <c r="E322" s="2" t="s">
        <v>349</v>
      </c>
      <c r="F322" s="1">
        <v>25.686321317736898</v>
      </c>
    </row>
    <row r="323">
      <c r="A323" s="2" t="s">
        <v>28</v>
      </c>
      <c r="B323" s="1" t="s">
        <v>391</v>
      </c>
      <c r="C323" s="1">
        <v>2018.0</v>
      </c>
      <c r="D323" s="2" t="s">
        <v>6</v>
      </c>
      <c r="E323" s="2" t="s">
        <v>349</v>
      </c>
      <c r="F323" s="1">
        <v>39.2523620930935</v>
      </c>
    </row>
    <row r="324">
      <c r="A324" s="2" t="s">
        <v>29</v>
      </c>
      <c r="B324" s="1" t="s">
        <v>396</v>
      </c>
      <c r="C324" s="1">
        <v>2018.0</v>
      </c>
      <c r="D324" s="2" t="s">
        <v>6</v>
      </c>
      <c r="E324" s="2" t="s">
        <v>349</v>
      </c>
      <c r="F324" s="1">
        <v>34.7055813209659</v>
      </c>
    </row>
    <row r="325">
      <c r="A325" s="2" t="s">
        <v>30</v>
      </c>
      <c r="B325" s="1" t="s">
        <v>376</v>
      </c>
      <c r="C325" s="1">
        <v>2018.0</v>
      </c>
      <c r="D325" s="2" t="s">
        <v>6</v>
      </c>
      <c r="E325" s="2" t="s">
        <v>349</v>
      </c>
      <c r="F325" s="1">
        <v>27.2119257124315</v>
      </c>
    </row>
    <row r="326">
      <c r="A326" s="2" t="s">
        <v>31</v>
      </c>
      <c r="B326" s="1" t="s">
        <v>407</v>
      </c>
      <c r="C326" s="1">
        <v>2018.0</v>
      </c>
      <c r="D326" s="2" t="s">
        <v>6</v>
      </c>
      <c r="E326" s="2" t="s">
        <v>349</v>
      </c>
      <c r="F326" s="1">
        <v>34.9348486821508</v>
      </c>
    </row>
    <row r="327">
      <c r="A327" s="2" t="s">
        <v>32</v>
      </c>
      <c r="B327" s="1" t="s">
        <v>381</v>
      </c>
      <c r="C327" s="1">
        <v>2018.0</v>
      </c>
      <c r="D327" s="2" t="s">
        <v>6</v>
      </c>
      <c r="E327" s="2" t="s">
        <v>349</v>
      </c>
      <c r="F327" s="1">
        <v>24.7829138398448</v>
      </c>
    </row>
    <row r="328">
      <c r="A328" s="2" t="s">
        <v>33</v>
      </c>
      <c r="B328" s="1" t="s">
        <v>390</v>
      </c>
      <c r="C328" s="1">
        <v>2018.0</v>
      </c>
      <c r="D328" s="2" t="s">
        <v>6</v>
      </c>
      <c r="E328" s="2" t="s">
        <v>349</v>
      </c>
      <c r="F328" s="1">
        <v>22.720378458083403</v>
      </c>
    </row>
    <row r="329">
      <c r="A329" s="2" t="s">
        <v>34</v>
      </c>
      <c r="B329" s="1" t="s">
        <v>398</v>
      </c>
      <c r="C329" s="1">
        <v>2018.0</v>
      </c>
      <c r="D329" s="2" t="s">
        <v>6</v>
      </c>
      <c r="E329" s="2" t="s">
        <v>349</v>
      </c>
      <c r="F329" s="1">
        <v>32.1647848538466</v>
      </c>
    </row>
    <row r="330">
      <c r="A330" s="2" t="s">
        <v>35</v>
      </c>
      <c r="B330" s="1" t="s">
        <v>399</v>
      </c>
      <c r="C330" s="1">
        <v>2018.0</v>
      </c>
      <c r="D330" s="2" t="s">
        <v>6</v>
      </c>
      <c r="E330" s="2" t="s">
        <v>349</v>
      </c>
      <c r="F330" s="1">
        <v>29.7731013402304</v>
      </c>
    </row>
    <row r="331">
      <c r="A331" s="2" t="s">
        <v>3</v>
      </c>
      <c r="B331" s="1" t="s">
        <v>400</v>
      </c>
      <c r="C331" s="1">
        <v>2018.0</v>
      </c>
      <c r="D331" s="2" t="s">
        <v>6</v>
      </c>
      <c r="E331" s="2" t="s">
        <v>349</v>
      </c>
      <c r="F331" s="1">
        <v>30.0547762858991</v>
      </c>
    </row>
    <row r="332">
      <c r="A332" s="2" t="s">
        <v>4</v>
      </c>
      <c r="B332" s="1" t="s">
        <v>378</v>
      </c>
      <c r="C332" s="1">
        <v>2019.0</v>
      </c>
      <c r="D332" s="2" t="s">
        <v>6</v>
      </c>
      <c r="E332" s="2" t="s">
        <v>349</v>
      </c>
      <c r="F332" s="1">
        <v>34.9767489331301</v>
      </c>
    </row>
    <row r="333">
      <c r="A333" s="2" t="s">
        <v>5</v>
      </c>
      <c r="B333" s="1" t="s">
        <v>384</v>
      </c>
      <c r="C333" s="1">
        <v>2019.0</v>
      </c>
      <c r="D333" s="2" t="s">
        <v>6</v>
      </c>
      <c r="E333" s="2" t="s">
        <v>349</v>
      </c>
      <c r="F333" s="1">
        <v>34.6413017226965</v>
      </c>
    </row>
    <row r="334">
      <c r="A334" s="2" t="s">
        <v>6</v>
      </c>
      <c r="B334" s="1" t="s">
        <v>394</v>
      </c>
      <c r="C334" s="1">
        <v>2019.0</v>
      </c>
      <c r="D334" s="2" t="s">
        <v>6</v>
      </c>
      <c r="E334" s="2" t="s">
        <v>349</v>
      </c>
      <c r="F334" s="1">
        <v>31.628136976140397</v>
      </c>
    </row>
    <row r="335">
      <c r="A335" s="2" t="s">
        <v>7</v>
      </c>
      <c r="B335" s="1" t="s">
        <v>385</v>
      </c>
      <c r="C335" s="1">
        <v>2019.0</v>
      </c>
      <c r="D335" s="2" t="s">
        <v>6</v>
      </c>
      <c r="E335" s="2" t="s">
        <v>349</v>
      </c>
      <c r="F335" s="1">
        <v>27.611808897758</v>
      </c>
    </row>
    <row r="336">
      <c r="A336" s="2" t="s">
        <v>10</v>
      </c>
      <c r="B336" s="1" t="s">
        <v>388</v>
      </c>
      <c r="C336" s="1">
        <v>2019.0</v>
      </c>
      <c r="D336" s="2" t="s">
        <v>6</v>
      </c>
      <c r="E336" s="2" t="s">
        <v>349</v>
      </c>
      <c r="F336" s="1">
        <v>13.061477179234398</v>
      </c>
    </row>
    <row r="337">
      <c r="A337" s="2" t="s">
        <v>11</v>
      </c>
      <c r="B337" s="1" t="s">
        <v>402</v>
      </c>
      <c r="C337" s="1">
        <v>2019.0</v>
      </c>
      <c r="D337" s="2" t="s">
        <v>6</v>
      </c>
      <c r="E337" s="2" t="s">
        <v>349</v>
      </c>
      <c r="F337" s="1">
        <v>34.550956419053</v>
      </c>
    </row>
    <row r="338">
      <c r="A338" s="2" t="s">
        <v>12</v>
      </c>
      <c r="B338" s="1" t="s">
        <v>401</v>
      </c>
      <c r="C338" s="1">
        <v>2019.0</v>
      </c>
      <c r="D338" s="2" t="s">
        <v>6</v>
      </c>
      <c r="E338" s="2" t="s">
        <v>349</v>
      </c>
      <c r="F338" s="1">
        <v>67.56751871218249</v>
      </c>
    </row>
    <row r="339">
      <c r="A339" s="2" t="s">
        <v>8</v>
      </c>
      <c r="B339" s="1" t="s">
        <v>405</v>
      </c>
      <c r="C339" s="1">
        <v>2019.0</v>
      </c>
      <c r="D339" s="2" t="s">
        <v>6</v>
      </c>
      <c r="E339" s="2" t="s">
        <v>349</v>
      </c>
      <c r="F339" s="1">
        <v>34.2904128116067</v>
      </c>
    </row>
    <row r="340">
      <c r="A340" s="2" t="s">
        <v>9</v>
      </c>
      <c r="B340" s="1" t="s">
        <v>397</v>
      </c>
      <c r="C340" s="1">
        <v>2019.0</v>
      </c>
      <c r="D340" s="2" t="s">
        <v>6</v>
      </c>
      <c r="E340" s="2" t="s">
        <v>349</v>
      </c>
      <c r="F340" s="1">
        <v>26.7071204600561</v>
      </c>
    </row>
    <row r="341">
      <c r="A341" s="2" t="s">
        <v>13</v>
      </c>
      <c r="B341" s="1" t="s">
        <v>403</v>
      </c>
      <c r="C341" s="1">
        <v>2019.0</v>
      </c>
      <c r="D341" s="2" t="s">
        <v>6</v>
      </c>
      <c r="E341" s="2" t="s">
        <v>349</v>
      </c>
      <c r="F341" s="1">
        <v>27.0230084154698</v>
      </c>
    </row>
    <row r="342">
      <c r="A342" s="2" t="s">
        <v>14</v>
      </c>
      <c r="B342" s="1" t="s">
        <v>395</v>
      </c>
      <c r="C342" s="1">
        <v>2019.0</v>
      </c>
      <c r="D342" s="2" t="s">
        <v>6</v>
      </c>
      <c r="E342" s="2" t="s">
        <v>349</v>
      </c>
      <c r="F342" s="1">
        <v>24.2258065001981</v>
      </c>
    </row>
    <row r="343">
      <c r="A343" s="2" t="s">
        <v>15</v>
      </c>
      <c r="B343" s="1" t="s">
        <v>377</v>
      </c>
      <c r="C343" s="1">
        <v>2019.0</v>
      </c>
      <c r="D343" s="2" t="s">
        <v>6</v>
      </c>
      <c r="E343" s="2" t="s">
        <v>349</v>
      </c>
      <c r="F343" s="1">
        <v>19.643001843486</v>
      </c>
    </row>
    <row r="344">
      <c r="A344" s="2" t="s">
        <v>16</v>
      </c>
      <c r="B344" s="1" t="s">
        <v>382</v>
      </c>
      <c r="C344" s="1">
        <v>2019.0</v>
      </c>
      <c r="D344" s="2" t="s">
        <v>6</v>
      </c>
      <c r="E344" s="2" t="s">
        <v>349</v>
      </c>
      <c r="F344" s="1">
        <v>34.898121281872605</v>
      </c>
    </row>
    <row r="345">
      <c r="A345" s="2" t="s">
        <v>17</v>
      </c>
      <c r="B345" s="1" t="s">
        <v>404</v>
      </c>
      <c r="C345" s="1">
        <v>2019.0</v>
      </c>
      <c r="D345" s="2" t="s">
        <v>6</v>
      </c>
      <c r="E345" s="2" t="s">
        <v>349</v>
      </c>
      <c r="F345" s="1">
        <v>28.621915397012298</v>
      </c>
    </row>
    <row r="346">
      <c r="A346" s="2" t="s">
        <v>18</v>
      </c>
      <c r="B346" s="1" t="s">
        <v>383</v>
      </c>
      <c r="C346" s="1">
        <v>2019.0</v>
      </c>
      <c r="D346" s="2" t="s">
        <v>6</v>
      </c>
      <c r="E346" s="2" t="s">
        <v>349</v>
      </c>
      <c r="F346" s="1">
        <v>25.967367281584096</v>
      </c>
    </row>
    <row r="347">
      <c r="A347" s="2" t="s">
        <v>19</v>
      </c>
      <c r="B347" s="1" t="s">
        <v>380</v>
      </c>
      <c r="C347" s="1">
        <v>2019.0</v>
      </c>
      <c r="D347" s="2" t="s">
        <v>6</v>
      </c>
      <c r="E347" s="2" t="s">
        <v>349</v>
      </c>
      <c r="F347" s="1">
        <v>22.8371674250252</v>
      </c>
    </row>
    <row r="348">
      <c r="A348" s="2" t="s">
        <v>20</v>
      </c>
      <c r="B348" s="1" t="s">
        <v>387</v>
      </c>
      <c r="C348" s="1">
        <v>2019.0</v>
      </c>
      <c r="D348" s="2" t="s">
        <v>6</v>
      </c>
      <c r="E348" s="2" t="s">
        <v>349</v>
      </c>
      <c r="F348" s="1">
        <v>31.589287961054204</v>
      </c>
    </row>
    <row r="349">
      <c r="A349" s="2" t="s">
        <v>21</v>
      </c>
      <c r="B349" s="1" t="s">
        <v>393</v>
      </c>
      <c r="C349" s="1">
        <v>2019.0</v>
      </c>
      <c r="D349" s="2" t="s">
        <v>6</v>
      </c>
      <c r="E349" s="2" t="s">
        <v>349</v>
      </c>
      <c r="F349" s="1">
        <v>26.9276017399111</v>
      </c>
    </row>
    <row r="350">
      <c r="A350" s="2" t="s">
        <v>22</v>
      </c>
      <c r="B350" s="1" t="s">
        <v>408</v>
      </c>
      <c r="C350" s="1">
        <v>2019.0</v>
      </c>
      <c r="D350" s="2" t="s">
        <v>6</v>
      </c>
      <c r="E350" s="2" t="s">
        <v>349</v>
      </c>
      <c r="F350" s="1">
        <v>40.0762036716314</v>
      </c>
    </row>
    <row r="351">
      <c r="A351" s="2" t="s">
        <v>23</v>
      </c>
      <c r="B351" s="1" t="s">
        <v>379</v>
      </c>
      <c r="C351" s="1">
        <v>2019.0</v>
      </c>
      <c r="D351" s="2" t="s">
        <v>6</v>
      </c>
      <c r="E351" s="2" t="s">
        <v>349</v>
      </c>
      <c r="F351" s="1">
        <v>17.705137475983502</v>
      </c>
    </row>
    <row r="352">
      <c r="A352" s="2" t="s">
        <v>24</v>
      </c>
      <c r="B352" s="1" t="s">
        <v>386</v>
      </c>
      <c r="C352" s="1">
        <v>2019.0</v>
      </c>
      <c r="D352" s="2" t="s">
        <v>6</v>
      </c>
      <c r="E352" s="2" t="s">
        <v>349</v>
      </c>
      <c r="F352" s="1">
        <v>36.6434051773389</v>
      </c>
    </row>
    <row r="353">
      <c r="A353" s="2" t="s">
        <v>25</v>
      </c>
      <c r="B353" s="1" t="s">
        <v>406</v>
      </c>
      <c r="C353" s="1">
        <v>2019.0</v>
      </c>
      <c r="D353" s="2" t="s">
        <v>6</v>
      </c>
      <c r="E353" s="2" t="s">
        <v>349</v>
      </c>
      <c r="F353" s="1">
        <v>34.8053317392911</v>
      </c>
    </row>
    <row r="354">
      <c r="A354" s="2" t="s">
        <v>26</v>
      </c>
      <c r="B354" s="1" t="s">
        <v>392</v>
      </c>
      <c r="C354" s="1">
        <v>2019.0</v>
      </c>
      <c r="D354" s="2" t="s">
        <v>6</v>
      </c>
      <c r="E354" s="2" t="s">
        <v>349</v>
      </c>
      <c r="F354" s="1">
        <v>21.041084853532798</v>
      </c>
    </row>
    <row r="355">
      <c r="A355" s="2" t="s">
        <v>27</v>
      </c>
      <c r="B355" s="1" t="s">
        <v>389</v>
      </c>
      <c r="C355" s="1">
        <v>2019.0</v>
      </c>
      <c r="D355" s="2" t="s">
        <v>6</v>
      </c>
      <c r="E355" s="2" t="s">
        <v>349</v>
      </c>
      <c r="F355" s="1">
        <v>26.424023832534598</v>
      </c>
    </row>
    <row r="356">
      <c r="A356" s="2" t="s">
        <v>28</v>
      </c>
      <c r="B356" s="1" t="s">
        <v>391</v>
      </c>
      <c r="C356" s="1">
        <v>2019.0</v>
      </c>
      <c r="D356" s="2" t="s">
        <v>6</v>
      </c>
      <c r="E356" s="2" t="s">
        <v>349</v>
      </c>
      <c r="F356" s="1">
        <v>39.795093099270304</v>
      </c>
    </row>
    <row r="357">
      <c r="A357" s="2" t="s">
        <v>29</v>
      </c>
      <c r="B357" s="1" t="s">
        <v>396</v>
      </c>
      <c r="C357" s="1">
        <v>2019.0</v>
      </c>
      <c r="D357" s="2" t="s">
        <v>6</v>
      </c>
      <c r="E357" s="2" t="s">
        <v>349</v>
      </c>
      <c r="F357" s="1">
        <v>37.422685013964504</v>
      </c>
    </row>
    <row r="358">
      <c r="A358" s="2" t="s">
        <v>30</v>
      </c>
      <c r="B358" s="1" t="s">
        <v>376</v>
      </c>
      <c r="C358" s="1">
        <v>2019.0</v>
      </c>
      <c r="D358" s="2" t="s">
        <v>6</v>
      </c>
      <c r="E358" s="2" t="s">
        <v>349</v>
      </c>
      <c r="F358" s="1">
        <v>28.1941839908269</v>
      </c>
    </row>
    <row r="359">
      <c r="A359" s="2" t="s">
        <v>31</v>
      </c>
      <c r="B359" s="1" t="s">
        <v>407</v>
      </c>
      <c r="C359" s="1">
        <v>2019.0</v>
      </c>
      <c r="D359" s="2" t="s">
        <v>6</v>
      </c>
      <c r="E359" s="2" t="s">
        <v>349</v>
      </c>
      <c r="F359" s="1">
        <v>37.6512827894719</v>
      </c>
    </row>
    <row r="360">
      <c r="A360" s="2" t="s">
        <v>32</v>
      </c>
      <c r="B360" s="1" t="s">
        <v>381</v>
      </c>
      <c r="C360" s="1">
        <v>2019.0</v>
      </c>
      <c r="D360" s="2" t="s">
        <v>6</v>
      </c>
      <c r="E360" s="2" t="s">
        <v>349</v>
      </c>
      <c r="F360" s="1">
        <v>25.830413261828898</v>
      </c>
    </row>
    <row r="361">
      <c r="A361" s="2" t="s">
        <v>33</v>
      </c>
      <c r="B361" s="1" t="s">
        <v>390</v>
      </c>
      <c r="C361" s="1">
        <v>2019.0</v>
      </c>
      <c r="D361" s="2" t="s">
        <v>6</v>
      </c>
      <c r="E361" s="2" t="s">
        <v>349</v>
      </c>
      <c r="F361" s="1">
        <v>23.2696064832577</v>
      </c>
    </row>
    <row r="362">
      <c r="A362" s="2" t="s">
        <v>34</v>
      </c>
      <c r="B362" s="1" t="s">
        <v>398</v>
      </c>
      <c r="C362" s="1">
        <v>2019.0</v>
      </c>
      <c r="D362" s="2" t="s">
        <v>6</v>
      </c>
      <c r="E362" s="2" t="s">
        <v>349</v>
      </c>
      <c r="F362" s="1">
        <v>34.0571404222681</v>
      </c>
    </row>
    <row r="363">
      <c r="A363" s="2" t="s">
        <v>35</v>
      </c>
      <c r="B363" s="1" t="s">
        <v>399</v>
      </c>
      <c r="C363" s="1">
        <v>2019.0</v>
      </c>
      <c r="D363" s="2" t="s">
        <v>6</v>
      </c>
      <c r="E363" s="2" t="s">
        <v>349</v>
      </c>
      <c r="F363" s="1">
        <v>30.342870961843598</v>
      </c>
    </row>
    <row r="364">
      <c r="A364" s="2" t="s">
        <v>3</v>
      </c>
      <c r="B364" s="1" t="s">
        <v>400</v>
      </c>
      <c r="C364" s="1">
        <v>2019.0</v>
      </c>
      <c r="D364" s="2" t="s">
        <v>6</v>
      </c>
      <c r="E364" s="2" t="s">
        <v>349</v>
      </c>
      <c r="F364" s="1">
        <v>31.017526667712396</v>
      </c>
    </row>
    <row r="365">
      <c r="A365" s="2" t="s">
        <v>4</v>
      </c>
      <c r="B365" s="1" t="s">
        <v>378</v>
      </c>
      <c r="C365" s="1">
        <v>2020.0</v>
      </c>
      <c r="D365" s="2" t="s">
        <v>6</v>
      </c>
      <c r="E365" s="2" t="s">
        <v>349</v>
      </c>
      <c r="F365" s="1">
        <v>34.0902308156332</v>
      </c>
    </row>
    <row r="366">
      <c r="A366" s="2" t="s">
        <v>5</v>
      </c>
      <c r="B366" s="1" t="s">
        <v>384</v>
      </c>
      <c r="C366" s="1">
        <v>2020.0</v>
      </c>
      <c r="D366" s="2" t="s">
        <v>6</v>
      </c>
      <c r="E366" s="2" t="s">
        <v>349</v>
      </c>
      <c r="F366" s="1">
        <v>34.1780151783589</v>
      </c>
    </row>
    <row r="367">
      <c r="A367" s="2" t="s">
        <v>6</v>
      </c>
      <c r="B367" s="1" t="s">
        <v>394</v>
      </c>
      <c r="C367" s="1">
        <v>2020.0</v>
      </c>
      <c r="D367" s="2" t="s">
        <v>6</v>
      </c>
      <c r="E367" s="2" t="s">
        <v>349</v>
      </c>
      <c r="F367" s="1">
        <v>29.4005219245047</v>
      </c>
    </row>
    <row r="368">
      <c r="A368" s="2" t="s">
        <v>7</v>
      </c>
      <c r="B368" s="1" t="s">
        <v>385</v>
      </c>
      <c r="C368" s="1">
        <v>2020.0</v>
      </c>
      <c r="D368" s="2" t="s">
        <v>6</v>
      </c>
      <c r="E368" s="2" t="s">
        <v>349</v>
      </c>
      <c r="F368" s="1">
        <v>27.7494843647667</v>
      </c>
    </row>
    <row r="369">
      <c r="A369" s="2" t="s">
        <v>10</v>
      </c>
      <c r="B369" s="1" t="s">
        <v>388</v>
      </c>
      <c r="C369" s="1">
        <v>2020.0</v>
      </c>
      <c r="D369" s="2" t="s">
        <v>6</v>
      </c>
      <c r="E369" s="2" t="s">
        <v>349</v>
      </c>
      <c r="F369" s="1">
        <v>12.730767359252601</v>
      </c>
    </row>
    <row r="370">
      <c r="A370" s="2" t="s">
        <v>11</v>
      </c>
      <c r="B370" s="1" t="s">
        <v>402</v>
      </c>
      <c r="C370" s="1">
        <v>2020.0</v>
      </c>
      <c r="D370" s="2" t="s">
        <v>6</v>
      </c>
      <c r="E370" s="2" t="s">
        <v>349</v>
      </c>
      <c r="F370" s="1">
        <v>34.8546822903715</v>
      </c>
    </row>
    <row r="371">
      <c r="A371" s="2" t="s">
        <v>12</v>
      </c>
      <c r="B371" s="1" t="s">
        <v>401</v>
      </c>
      <c r="C371" s="1">
        <v>2020.0</v>
      </c>
      <c r="D371" s="2" t="s">
        <v>6</v>
      </c>
      <c r="E371" s="2" t="s">
        <v>349</v>
      </c>
      <c r="F371" s="1">
        <v>68.1656836711383</v>
      </c>
    </row>
    <row r="372">
      <c r="A372" s="2" t="s">
        <v>8</v>
      </c>
      <c r="B372" s="1" t="s">
        <v>405</v>
      </c>
      <c r="C372" s="1">
        <v>2020.0</v>
      </c>
      <c r="D372" s="2" t="s">
        <v>6</v>
      </c>
      <c r="E372" s="2" t="s">
        <v>349</v>
      </c>
      <c r="F372" s="1">
        <v>35.428214249602405</v>
      </c>
    </row>
    <row r="373">
      <c r="A373" s="2" t="s">
        <v>9</v>
      </c>
      <c r="B373" s="1" t="s">
        <v>397</v>
      </c>
      <c r="C373" s="1">
        <v>2020.0</v>
      </c>
      <c r="D373" s="2" t="s">
        <v>6</v>
      </c>
      <c r="E373" s="2" t="s">
        <v>349</v>
      </c>
      <c r="F373" s="1">
        <v>26.8466664977321</v>
      </c>
    </row>
    <row r="374">
      <c r="A374" s="2" t="s">
        <v>13</v>
      </c>
      <c r="B374" s="1" t="s">
        <v>403</v>
      </c>
      <c r="C374" s="1">
        <v>2020.0</v>
      </c>
      <c r="D374" s="2" t="s">
        <v>6</v>
      </c>
      <c r="E374" s="2" t="s">
        <v>349</v>
      </c>
      <c r="F374" s="1">
        <v>27.0872392706987</v>
      </c>
    </row>
    <row r="375">
      <c r="A375" s="2" t="s">
        <v>14</v>
      </c>
      <c r="B375" s="1" t="s">
        <v>395</v>
      </c>
      <c r="C375" s="1">
        <v>2020.0</v>
      </c>
      <c r="D375" s="2" t="s">
        <v>6</v>
      </c>
      <c r="E375" s="2" t="s">
        <v>349</v>
      </c>
      <c r="F375" s="1">
        <v>23.9599651607986</v>
      </c>
    </row>
    <row r="376">
      <c r="A376" s="2" t="s">
        <v>15</v>
      </c>
      <c r="B376" s="1" t="s">
        <v>377</v>
      </c>
      <c r="C376" s="1">
        <v>2020.0</v>
      </c>
      <c r="D376" s="2" t="s">
        <v>6</v>
      </c>
      <c r="E376" s="2" t="s">
        <v>349</v>
      </c>
      <c r="F376" s="1">
        <v>19.4204290746077</v>
      </c>
    </row>
    <row r="377">
      <c r="A377" s="2" t="s">
        <v>16</v>
      </c>
      <c r="B377" s="1" t="s">
        <v>382</v>
      </c>
      <c r="C377" s="1">
        <v>2020.0</v>
      </c>
      <c r="D377" s="2" t="s">
        <v>6</v>
      </c>
      <c r="E377" s="2" t="s">
        <v>349</v>
      </c>
      <c r="F377" s="1">
        <v>34.6535005035767</v>
      </c>
    </row>
    <row r="378">
      <c r="A378" s="2" t="s">
        <v>17</v>
      </c>
      <c r="B378" s="1" t="s">
        <v>404</v>
      </c>
      <c r="C378" s="1">
        <v>2020.0</v>
      </c>
      <c r="D378" s="2" t="s">
        <v>6</v>
      </c>
      <c r="E378" s="2" t="s">
        <v>349</v>
      </c>
      <c r="F378" s="1">
        <v>28.855477343725</v>
      </c>
    </row>
    <row r="379">
      <c r="A379" s="2" t="s">
        <v>18</v>
      </c>
      <c r="B379" s="1" t="s">
        <v>383</v>
      </c>
      <c r="C379" s="1">
        <v>2020.0</v>
      </c>
      <c r="D379" s="2" t="s">
        <v>6</v>
      </c>
      <c r="E379" s="2" t="s">
        <v>349</v>
      </c>
      <c r="F379" s="1">
        <v>25.283077041226598</v>
      </c>
    </row>
    <row r="380">
      <c r="A380" s="2" t="s">
        <v>19</v>
      </c>
      <c r="B380" s="1" t="s">
        <v>380</v>
      </c>
      <c r="C380" s="1">
        <v>2020.0</v>
      </c>
      <c r="D380" s="2" t="s">
        <v>6</v>
      </c>
      <c r="E380" s="2" t="s">
        <v>349</v>
      </c>
      <c r="F380" s="1">
        <v>23.4717989734037</v>
      </c>
    </row>
    <row r="381">
      <c r="A381" s="2" t="s">
        <v>20</v>
      </c>
      <c r="B381" s="1" t="s">
        <v>387</v>
      </c>
      <c r="C381" s="1">
        <v>2020.0</v>
      </c>
      <c r="D381" s="2" t="s">
        <v>6</v>
      </c>
      <c r="E381" s="2" t="s">
        <v>349</v>
      </c>
      <c r="F381" s="1">
        <v>31.840411840411797</v>
      </c>
    </row>
    <row r="382">
      <c r="A382" s="2" t="s">
        <v>21</v>
      </c>
      <c r="B382" s="1" t="s">
        <v>393</v>
      </c>
      <c r="C382" s="1">
        <v>2020.0</v>
      </c>
      <c r="D382" s="2" t="s">
        <v>6</v>
      </c>
      <c r="E382" s="2" t="s">
        <v>349</v>
      </c>
      <c r="F382" s="1">
        <v>25.965436971033</v>
      </c>
    </row>
    <row r="383">
      <c r="A383" s="2" t="s">
        <v>22</v>
      </c>
      <c r="B383" s="1" t="s">
        <v>408</v>
      </c>
      <c r="C383" s="1">
        <v>2020.0</v>
      </c>
      <c r="D383" s="2" t="s">
        <v>6</v>
      </c>
      <c r="E383" s="2" t="s">
        <v>349</v>
      </c>
      <c r="F383" s="1">
        <v>41.802535364735</v>
      </c>
    </row>
    <row r="384">
      <c r="A384" s="2" t="s">
        <v>23</v>
      </c>
      <c r="B384" s="1" t="s">
        <v>379</v>
      </c>
      <c r="C384" s="1">
        <v>2020.0</v>
      </c>
      <c r="D384" s="2" t="s">
        <v>6</v>
      </c>
      <c r="E384" s="2" t="s">
        <v>349</v>
      </c>
      <c r="F384" s="1">
        <v>17.6893429083539</v>
      </c>
    </row>
    <row r="385">
      <c r="A385" s="2" t="s">
        <v>24</v>
      </c>
      <c r="B385" s="1" t="s">
        <v>386</v>
      </c>
      <c r="C385" s="1">
        <v>2020.0</v>
      </c>
      <c r="D385" s="2" t="s">
        <v>6</v>
      </c>
      <c r="E385" s="2" t="s">
        <v>349</v>
      </c>
      <c r="F385" s="1">
        <v>34.5989819394997</v>
      </c>
    </row>
    <row r="386">
      <c r="A386" s="2" t="s">
        <v>25</v>
      </c>
      <c r="B386" s="1" t="s">
        <v>406</v>
      </c>
      <c r="C386" s="1">
        <v>2020.0</v>
      </c>
      <c r="D386" s="2" t="s">
        <v>6</v>
      </c>
      <c r="E386" s="2" t="s">
        <v>349</v>
      </c>
      <c r="F386" s="1">
        <v>35.8046918976193</v>
      </c>
    </row>
    <row r="387">
      <c r="A387" s="2" t="s">
        <v>26</v>
      </c>
      <c r="B387" s="1" t="s">
        <v>392</v>
      </c>
      <c r="C387" s="1">
        <v>2020.0</v>
      </c>
      <c r="D387" s="2" t="s">
        <v>6</v>
      </c>
      <c r="E387" s="2" t="s">
        <v>349</v>
      </c>
      <c r="F387" s="1">
        <v>20.8606269896941</v>
      </c>
    </row>
    <row r="388">
      <c r="A388" s="2" t="s">
        <v>27</v>
      </c>
      <c r="B388" s="1" t="s">
        <v>389</v>
      </c>
      <c r="C388" s="1">
        <v>2020.0</v>
      </c>
      <c r="D388" s="2" t="s">
        <v>6</v>
      </c>
      <c r="E388" s="2" t="s">
        <v>349</v>
      </c>
      <c r="F388" s="1">
        <v>26.4357571625734</v>
      </c>
    </row>
    <row r="389">
      <c r="A389" s="2" t="s">
        <v>28</v>
      </c>
      <c r="B389" s="1" t="s">
        <v>391</v>
      </c>
      <c r="C389" s="1">
        <v>2020.0</v>
      </c>
      <c r="D389" s="2" t="s">
        <v>6</v>
      </c>
      <c r="E389" s="2" t="s">
        <v>349</v>
      </c>
      <c r="F389" s="1">
        <v>40.4237513324313</v>
      </c>
    </row>
    <row r="390">
      <c r="A390" s="2" t="s">
        <v>29</v>
      </c>
      <c r="B390" s="1" t="s">
        <v>396</v>
      </c>
      <c r="C390" s="1">
        <v>2020.0</v>
      </c>
      <c r="D390" s="2" t="s">
        <v>6</v>
      </c>
      <c r="E390" s="2" t="s">
        <v>349</v>
      </c>
      <c r="F390" s="1">
        <v>38.190356063759104</v>
      </c>
    </row>
    <row r="391">
      <c r="A391" s="2" t="s">
        <v>30</v>
      </c>
      <c r="B391" s="1" t="s">
        <v>376</v>
      </c>
      <c r="C391" s="1">
        <v>2020.0</v>
      </c>
      <c r="D391" s="2" t="s">
        <v>6</v>
      </c>
      <c r="E391" s="2" t="s">
        <v>349</v>
      </c>
      <c r="F391" s="1">
        <v>25.938304033967004</v>
      </c>
    </row>
    <row r="392">
      <c r="A392" s="2" t="s">
        <v>31</v>
      </c>
      <c r="B392" s="1" t="s">
        <v>407</v>
      </c>
      <c r="C392" s="1">
        <v>2020.0</v>
      </c>
      <c r="D392" s="2" t="s">
        <v>6</v>
      </c>
      <c r="E392" s="2" t="s">
        <v>349</v>
      </c>
      <c r="F392" s="1">
        <v>37.2307131354258</v>
      </c>
    </row>
    <row r="393">
      <c r="A393" s="2" t="s">
        <v>32</v>
      </c>
      <c r="B393" s="1" t="s">
        <v>381</v>
      </c>
      <c r="C393" s="1">
        <v>2020.0</v>
      </c>
      <c r="D393" s="2" t="s">
        <v>6</v>
      </c>
      <c r="E393" s="2" t="s">
        <v>349</v>
      </c>
      <c r="F393" s="1">
        <v>25.097037934262</v>
      </c>
    </row>
    <row r="394">
      <c r="A394" s="2" t="s">
        <v>33</v>
      </c>
      <c r="B394" s="1" t="s">
        <v>390</v>
      </c>
      <c r="C394" s="1">
        <v>2020.0</v>
      </c>
      <c r="D394" s="2" t="s">
        <v>6</v>
      </c>
      <c r="E394" s="2" t="s">
        <v>349</v>
      </c>
      <c r="F394" s="1">
        <v>22.4851726599648</v>
      </c>
    </row>
    <row r="395">
      <c r="A395" s="2" t="s">
        <v>34</v>
      </c>
      <c r="B395" s="1" t="s">
        <v>398</v>
      </c>
      <c r="C395" s="1">
        <v>2020.0</v>
      </c>
      <c r="D395" s="2" t="s">
        <v>6</v>
      </c>
      <c r="E395" s="2" t="s">
        <v>349</v>
      </c>
      <c r="F395" s="1">
        <v>34.070243869058295</v>
      </c>
    </row>
    <row r="396">
      <c r="A396" s="2" t="s">
        <v>35</v>
      </c>
      <c r="B396" s="1" t="s">
        <v>399</v>
      </c>
      <c r="C396" s="1">
        <v>2020.0</v>
      </c>
      <c r="D396" s="2" t="s">
        <v>6</v>
      </c>
      <c r="E396" s="2" t="s">
        <v>349</v>
      </c>
      <c r="F396" s="1">
        <v>30.1485748043125</v>
      </c>
    </row>
    <row r="397">
      <c r="A397" s="2" t="s">
        <v>3</v>
      </c>
      <c r="B397" s="1" t="s">
        <v>400</v>
      </c>
      <c r="C397" s="1">
        <v>2020.0</v>
      </c>
      <c r="D397" s="2" t="s">
        <v>6</v>
      </c>
      <c r="E397" s="2" t="s">
        <v>349</v>
      </c>
      <c r="F397" s="1">
        <v>30.8194448469391</v>
      </c>
    </row>
    <row r="398">
      <c r="A398" s="2" t="s">
        <v>4</v>
      </c>
      <c r="B398" s="1" t="s">
        <v>378</v>
      </c>
      <c r="C398" s="1">
        <v>2021.0</v>
      </c>
      <c r="D398" s="2" t="s">
        <v>6</v>
      </c>
      <c r="E398" s="2" t="s">
        <v>349</v>
      </c>
      <c r="F398" s="1">
        <v>34.7219325356946</v>
      </c>
    </row>
    <row r="399">
      <c r="A399" s="2" t="s">
        <v>5</v>
      </c>
      <c r="B399" s="1" t="s">
        <v>384</v>
      </c>
      <c r="C399" s="1">
        <v>2021.0</v>
      </c>
      <c r="D399" s="2" t="s">
        <v>6</v>
      </c>
      <c r="E399" s="2" t="s">
        <v>349</v>
      </c>
      <c r="F399" s="1">
        <v>34.5993228734406</v>
      </c>
    </row>
    <row r="400">
      <c r="A400" s="2" t="s">
        <v>6</v>
      </c>
      <c r="B400" s="1" t="s">
        <v>394</v>
      </c>
      <c r="C400" s="1">
        <v>2021.0</v>
      </c>
      <c r="D400" s="2" t="s">
        <v>6</v>
      </c>
      <c r="E400" s="2" t="s">
        <v>349</v>
      </c>
      <c r="F400" s="1">
        <v>27.636725867975397</v>
      </c>
    </row>
    <row r="401">
      <c r="A401" s="2" t="s">
        <v>7</v>
      </c>
      <c r="B401" s="1" t="s">
        <v>385</v>
      </c>
      <c r="C401" s="1">
        <v>2021.0</v>
      </c>
      <c r="D401" s="2" t="s">
        <v>6</v>
      </c>
      <c r="E401" s="2" t="s">
        <v>349</v>
      </c>
      <c r="F401" s="1">
        <v>28.0345466965941</v>
      </c>
    </row>
    <row r="402">
      <c r="A402" s="2" t="s">
        <v>10</v>
      </c>
      <c r="B402" s="1" t="s">
        <v>388</v>
      </c>
      <c r="C402" s="1">
        <v>2021.0</v>
      </c>
      <c r="D402" s="2" t="s">
        <v>6</v>
      </c>
      <c r="E402" s="2" t="s">
        <v>349</v>
      </c>
      <c r="F402" s="1">
        <v>13.119876181954501</v>
      </c>
    </row>
    <row r="403">
      <c r="A403" s="2" t="s">
        <v>11</v>
      </c>
      <c r="B403" s="1" t="s">
        <v>402</v>
      </c>
      <c r="C403" s="1">
        <v>2021.0</v>
      </c>
      <c r="D403" s="2" t="s">
        <v>6</v>
      </c>
      <c r="E403" s="2" t="s">
        <v>349</v>
      </c>
      <c r="F403" s="1">
        <v>33.5572709780352</v>
      </c>
    </row>
    <row r="404">
      <c r="A404" s="2" t="s">
        <v>12</v>
      </c>
      <c r="B404" s="1" t="s">
        <v>401</v>
      </c>
      <c r="C404" s="1">
        <v>2021.0</v>
      </c>
      <c r="D404" s="2" t="s">
        <v>6</v>
      </c>
      <c r="E404" s="2" t="s">
        <v>349</v>
      </c>
      <c r="F404" s="1">
        <v>68.6367508058071</v>
      </c>
    </row>
    <row r="405">
      <c r="A405" s="2" t="s">
        <v>8</v>
      </c>
      <c r="B405" s="1" t="s">
        <v>405</v>
      </c>
      <c r="C405" s="1">
        <v>2021.0</v>
      </c>
      <c r="D405" s="2" t="s">
        <v>6</v>
      </c>
      <c r="E405" s="2" t="s">
        <v>349</v>
      </c>
      <c r="F405" s="1">
        <v>34.681101220014995</v>
      </c>
    </row>
    <row r="406">
      <c r="A406" s="2" t="s">
        <v>9</v>
      </c>
      <c r="B406" s="1" t="s">
        <v>397</v>
      </c>
      <c r="C406" s="1">
        <v>2021.0</v>
      </c>
      <c r="D406" s="2" t="s">
        <v>6</v>
      </c>
      <c r="E406" s="2" t="s">
        <v>349</v>
      </c>
      <c r="F406" s="1">
        <v>27.0999115826702</v>
      </c>
    </row>
    <row r="407">
      <c r="A407" s="2" t="s">
        <v>13</v>
      </c>
      <c r="B407" s="1" t="s">
        <v>403</v>
      </c>
      <c r="C407" s="1">
        <v>2021.0</v>
      </c>
      <c r="D407" s="2" t="s">
        <v>6</v>
      </c>
      <c r="E407" s="2" t="s">
        <v>349</v>
      </c>
      <c r="F407" s="1">
        <v>26.3639285222386</v>
      </c>
    </row>
    <row r="408">
      <c r="A408" s="2" t="s">
        <v>14</v>
      </c>
      <c r="B408" s="1" t="s">
        <v>395</v>
      </c>
      <c r="C408" s="1">
        <v>2021.0</v>
      </c>
      <c r="D408" s="2" t="s">
        <v>6</v>
      </c>
      <c r="E408" s="2" t="s">
        <v>349</v>
      </c>
      <c r="F408" s="1">
        <v>23.948403611625903</v>
      </c>
    </row>
    <row r="409">
      <c r="A409" s="2" t="s">
        <v>15</v>
      </c>
      <c r="B409" s="1" t="s">
        <v>377</v>
      </c>
      <c r="C409" s="1">
        <v>2021.0</v>
      </c>
      <c r="D409" s="2" t="s">
        <v>6</v>
      </c>
      <c r="E409" s="2" t="s">
        <v>349</v>
      </c>
      <c r="F409" s="1">
        <v>18.9921216506823</v>
      </c>
    </row>
    <row r="410">
      <c r="A410" s="2" t="s">
        <v>16</v>
      </c>
      <c r="B410" s="1" t="s">
        <v>382</v>
      </c>
      <c r="C410" s="1">
        <v>2021.0</v>
      </c>
      <c r="D410" s="2" t="s">
        <v>6</v>
      </c>
      <c r="E410" s="2" t="s">
        <v>349</v>
      </c>
      <c r="F410" s="1">
        <v>34.1010467944727</v>
      </c>
    </row>
    <row r="411">
      <c r="A411" s="2" t="s">
        <v>17</v>
      </c>
      <c r="B411" s="1" t="s">
        <v>404</v>
      </c>
      <c r="C411" s="1">
        <v>2021.0</v>
      </c>
      <c r="D411" s="2" t="s">
        <v>6</v>
      </c>
      <c r="E411" s="2" t="s">
        <v>349</v>
      </c>
      <c r="F411" s="1">
        <v>28.4252704627067</v>
      </c>
    </row>
    <row r="412">
      <c r="A412" s="2" t="s">
        <v>18</v>
      </c>
      <c r="B412" s="1" t="s">
        <v>383</v>
      </c>
      <c r="C412" s="1">
        <v>2021.0</v>
      </c>
      <c r="D412" s="2" t="s">
        <v>6</v>
      </c>
      <c r="E412" s="2" t="s">
        <v>349</v>
      </c>
      <c r="F412" s="1">
        <v>24.6970589199349</v>
      </c>
    </row>
    <row r="413">
      <c r="A413" s="2" t="s">
        <v>19</v>
      </c>
      <c r="B413" s="1" t="s">
        <v>380</v>
      </c>
      <c r="C413" s="1">
        <v>2021.0</v>
      </c>
      <c r="D413" s="2" t="s">
        <v>6</v>
      </c>
      <c r="E413" s="2" t="s">
        <v>349</v>
      </c>
      <c r="F413" s="1">
        <v>22.907466615749</v>
      </c>
    </row>
    <row r="414">
      <c r="A414" s="2" t="s">
        <v>20</v>
      </c>
      <c r="B414" s="1" t="s">
        <v>387</v>
      </c>
      <c r="C414" s="1">
        <v>2021.0</v>
      </c>
      <c r="D414" s="2" t="s">
        <v>6</v>
      </c>
      <c r="E414" s="2" t="s">
        <v>349</v>
      </c>
      <c r="F414" s="1">
        <v>31.274533677494798</v>
      </c>
    </row>
    <row r="415">
      <c r="A415" s="2" t="s">
        <v>21</v>
      </c>
      <c r="B415" s="1" t="s">
        <v>393</v>
      </c>
      <c r="C415" s="1">
        <v>2021.0</v>
      </c>
      <c r="D415" s="2" t="s">
        <v>6</v>
      </c>
      <c r="E415" s="2" t="s">
        <v>349</v>
      </c>
      <c r="F415" s="1">
        <v>25.851695727150798</v>
      </c>
    </row>
    <row r="416">
      <c r="A416" s="2" t="s">
        <v>22</v>
      </c>
      <c r="B416" s="1" t="s">
        <v>408</v>
      </c>
      <c r="C416" s="1">
        <v>2021.0</v>
      </c>
      <c r="D416" s="2" t="s">
        <v>6</v>
      </c>
      <c r="E416" s="2" t="s">
        <v>349</v>
      </c>
      <c r="F416" s="1">
        <v>42.8270985132752</v>
      </c>
    </row>
    <row r="417">
      <c r="A417" s="2" t="s">
        <v>23</v>
      </c>
      <c r="B417" s="1" t="s">
        <v>379</v>
      </c>
      <c r="C417" s="1">
        <v>2021.0</v>
      </c>
      <c r="D417" s="2" t="s">
        <v>6</v>
      </c>
      <c r="E417" s="2" t="s">
        <v>349</v>
      </c>
      <c r="F417" s="1">
        <v>17.6451029014726</v>
      </c>
    </row>
    <row r="418">
      <c r="A418" s="2" t="s">
        <v>24</v>
      </c>
      <c r="B418" s="1" t="s">
        <v>386</v>
      </c>
      <c r="C418" s="1">
        <v>2021.0</v>
      </c>
      <c r="D418" s="2" t="s">
        <v>6</v>
      </c>
      <c r="E418" s="2" t="s">
        <v>349</v>
      </c>
      <c r="F418" s="1">
        <v>36.493247537784</v>
      </c>
    </row>
    <row r="419">
      <c r="A419" s="2" t="s">
        <v>25</v>
      </c>
      <c r="B419" s="1" t="s">
        <v>406</v>
      </c>
      <c r="C419" s="1">
        <v>2021.0</v>
      </c>
      <c r="D419" s="2" t="s">
        <v>6</v>
      </c>
      <c r="E419" s="2" t="s">
        <v>349</v>
      </c>
      <c r="F419" s="1">
        <v>35.7364753641843</v>
      </c>
    </row>
    <row r="420">
      <c r="A420" s="2" t="s">
        <v>26</v>
      </c>
      <c r="B420" s="1" t="s">
        <v>392</v>
      </c>
      <c r="C420" s="1">
        <v>2021.0</v>
      </c>
      <c r="D420" s="2" t="s">
        <v>6</v>
      </c>
      <c r="E420" s="2" t="s">
        <v>349</v>
      </c>
      <c r="F420" s="1">
        <v>20.2607421039117</v>
      </c>
    </row>
    <row r="421">
      <c r="A421" s="2" t="s">
        <v>27</v>
      </c>
      <c r="B421" s="1" t="s">
        <v>389</v>
      </c>
      <c r="C421" s="1">
        <v>2021.0</v>
      </c>
      <c r="D421" s="2" t="s">
        <v>6</v>
      </c>
      <c r="E421" s="2" t="s">
        <v>349</v>
      </c>
      <c r="F421" s="1">
        <v>26.5949090715446</v>
      </c>
    </row>
    <row r="422">
      <c r="A422" s="2" t="s">
        <v>28</v>
      </c>
      <c r="B422" s="1" t="s">
        <v>391</v>
      </c>
      <c r="C422" s="1">
        <v>2021.0</v>
      </c>
      <c r="D422" s="2" t="s">
        <v>6</v>
      </c>
      <c r="E422" s="2" t="s">
        <v>349</v>
      </c>
      <c r="F422" s="1">
        <v>37.6107709043795</v>
      </c>
    </row>
    <row r="423">
      <c r="A423" s="2" t="s">
        <v>29</v>
      </c>
      <c r="B423" s="1" t="s">
        <v>396</v>
      </c>
      <c r="C423" s="1">
        <v>2021.0</v>
      </c>
      <c r="D423" s="2" t="s">
        <v>6</v>
      </c>
      <c r="E423" s="2" t="s">
        <v>349</v>
      </c>
      <c r="F423" s="1">
        <v>36.0968245276987</v>
      </c>
    </row>
    <row r="424">
      <c r="A424" s="2" t="s">
        <v>30</v>
      </c>
      <c r="B424" s="1" t="s">
        <v>376</v>
      </c>
      <c r="C424" s="1">
        <v>2021.0</v>
      </c>
      <c r="D424" s="2" t="s">
        <v>6</v>
      </c>
      <c r="E424" s="2" t="s">
        <v>349</v>
      </c>
      <c r="F424" s="1">
        <v>26.885134849062197</v>
      </c>
    </row>
    <row r="425">
      <c r="A425" s="2" t="s">
        <v>31</v>
      </c>
      <c r="B425" s="1" t="s">
        <v>407</v>
      </c>
      <c r="C425" s="1">
        <v>2021.0</v>
      </c>
      <c r="D425" s="2" t="s">
        <v>6</v>
      </c>
      <c r="E425" s="2" t="s">
        <v>349</v>
      </c>
      <c r="F425" s="1">
        <v>36.266994862306504</v>
      </c>
    </row>
    <row r="426">
      <c r="A426" s="2" t="s">
        <v>32</v>
      </c>
      <c r="B426" s="1" t="s">
        <v>381</v>
      </c>
      <c r="C426" s="1">
        <v>2021.0</v>
      </c>
      <c r="D426" s="2" t="s">
        <v>6</v>
      </c>
      <c r="E426" s="2" t="s">
        <v>349</v>
      </c>
      <c r="F426" s="1">
        <v>25.4147709309838</v>
      </c>
    </row>
    <row r="427">
      <c r="A427" s="2" t="s">
        <v>33</v>
      </c>
      <c r="B427" s="1" t="s">
        <v>390</v>
      </c>
      <c r="C427" s="1">
        <v>2021.0</v>
      </c>
      <c r="D427" s="2" t="s">
        <v>6</v>
      </c>
      <c r="E427" s="2" t="s">
        <v>349</v>
      </c>
      <c r="F427" s="1">
        <v>22.3115349953149</v>
      </c>
    </row>
    <row r="428">
      <c r="A428" s="2" t="s">
        <v>34</v>
      </c>
      <c r="B428" s="1" t="s">
        <v>398</v>
      </c>
      <c r="C428" s="1">
        <v>2021.0</v>
      </c>
      <c r="D428" s="2" t="s">
        <v>6</v>
      </c>
      <c r="E428" s="2" t="s">
        <v>349</v>
      </c>
      <c r="F428" s="1">
        <v>36.135481241553904</v>
      </c>
    </row>
    <row r="429">
      <c r="A429" s="2" t="s">
        <v>35</v>
      </c>
      <c r="B429" s="1" t="s">
        <v>399</v>
      </c>
      <c r="C429" s="1">
        <v>2021.0</v>
      </c>
      <c r="D429" s="2" t="s">
        <v>6</v>
      </c>
      <c r="E429" s="2" t="s">
        <v>349</v>
      </c>
      <c r="F429" s="1">
        <v>28.8697346282138</v>
      </c>
    </row>
    <row r="430">
      <c r="A430" s="2" t="s">
        <v>3</v>
      </c>
      <c r="B430" s="1" t="s">
        <v>400</v>
      </c>
      <c r="C430" s="1">
        <v>2021.0</v>
      </c>
      <c r="D430" s="2" t="s">
        <v>6</v>
      </c>
      <c r="E430" s="2" t="s">
        <v>349</v>
      </c>
      <c r="F430" s="1">
        <v>30.631491306807103</v>
      </c>
    </row>
    <row r="431">
      <c r="A431" s="2" t="s">
        <v>4</v>
      </c>
      <c r="B431" s="1" t="s">
        <v>378</v>
      </c>
      <c r="C431" s="1">
        <v>2022.0</v>
      </c>
      <c r="D431" s="2" t="s">
        <v>6</v>
      </c>
      <c r="E431" s="2" t="s">
        <v>349</v>
      </c>
      <c r="F431" s="1">
        <v>34.0926104159983</v>
      </c>
    </row>
    <row r="432">
      <c r="A432" s="2" t="s">
        <v>5</v>
      </c>
      <c r="B432" s="1" t="s">
        <v>384</v>
      </c>
      <c r="C432" s="1">
        <v>2022.0</v>
      </c>
      <c r="D432" s="2" t="s">
        <v>6</v>
      </c>
      <c r="E432" s="2" t="s">
        <v>349</v>
      </c>
      <c r="F432" s="1">
        <v>33.7556064697808</v>
      </c>
    </row>
    <row r="433">
      <c r="A433" s="2" t="s">
        <v>6</v>
      </c>
      <c r="B433" s="1" t="s">
        <v>394</v>
      </c>
      <c r="C433" s="1">
        <v>2022.0</v>
      </c>
      <c r="D433" s="2" t="s">
        <v>6</v>
      </c>
      <c r="E433" s="2" t="s">
        <v>349</v>
      </c>
      <c r="F433" s="1">
        <v>27.205722956861</v>
      </c>
    </row>
    <row r="434">
      <c r="A434" s="2" t="s">
        <v>7</v>
      </c>
      <c r="B434" s="1" t="s">
        <v>385</v>
      </c>
      <c r="C434" s="1">
        <v>2022.0</v>
      </c>
      <c r="D434" s="2" t="s">
        <v>6</v>
      </c>
      <c r="E434" s="2" t="s">
        <v>349</v>
      </c>
      <c r="F434" s="1">
        <v>28.718746959821</v>
      </c>
    </row>
    <row r="435">
      <c r="A435" s="2" t="s">
        <v>10</v>
      </c>
      <c r="B435" s="1" t="s">
        <v>388</v>
      </c>
      <c r="C435" s="1">
        <v>2022.0</v>
      </c>
      <c r="D435" s="2" t="s">
        <v>6</v>
      </c>
      <c r="E435" s="2" t="s">
        <v>349</v>
      </c>
      <c r="F435" s="1">
        <v>13.1132013586787</v>
      </c>
    </row>
    <row r="436">
      <c r="A436" s="2" t="s">
        <v>11</v>
      </c>
      <c r="B436" s="1" t="s">
        <v>402</v>
      </c>
      <c r="C436" s="1">
        <v>2022.0</v>
      </c>
      <c r="D436" s="2" t="s">
        <v>6</v>
      </c>
      <c r="E436" s="2" t="s">
        <v>349</v>
      </c>
      <c r="F436" s="1">
        <v>32.6294343119922</v>
      </c>
    </row>
    <row r="437">
      <c r="A437" s="2" t="s">
        <v>12</v>
      </c>
      <c r="B437" s="1" t="s">
        <v>401</v>
      </c>
      <c r="C437" s="1">
        <v>2022.0</v>
      </c>
      <c r="D437" s="2" t="s">
        <v>6</v>
      </c>
      <c r="E437" s="2" t="s">
        <v>349</v>
      </c>
      <c r="F437" s="1">
        <v>70.2160252324189</v>
      </c>
    </row>
    <row r="438">
      <c r="A438" s="2" t="s">
        <v>8</v>
      </c>
      <c r="B438" s="1" t="s">
        <v>405</v>
      </c>
      <c r="C438" s="1">
        <v>2022.0</v>
      </c>
      <c r="D438" s="2" t="s">
        <v>6</v>
      </c>
      <c r="E438" s="2" t="s">
        <v>349</v>
      </c>
      <c r="F438" s="1">
        <v>34.3703401642088</v>
      </c>
    </row>
    <row r="439">
      <c r="A439" s="2" t="s">
        <v>9</v>
      </c>
      <c r="B439" s="1" t="s">
        <v>397</v>
      </c>
      <c r="C439" s="1">
        <v>2022.0</v>
      </c>
      <c r="D439" s="2" t="s">
        <v>6</v>
      </c>
      <c r="E439" s="2" t="s">
        <v>349</v>
      </c>
      <c r="F439" s="1">
        <v>27.170304798310003</v>
      </c>
    </row>
    <row r="440">
      <c r="A440" s="2" t="s">
        <v>13</v>
      </c>
      <c r="B440" s="1" t="s">
        <v>403</v>
      </c>
      <c r="C440" s="1">
        <v>2022.0</v>
      </c>
      <c r="D440" s="2" t="s">
        <v>6</v>
      </c>
      <c r="E440" s="2" t="s">
        <v>349</v>
      </c>
      <c r="F440" s="1">
        <v>26.2133798625489</v>
      </c>
    </row>
    <row r="441">
      <c r="A441" s="2" t="s">
        <v>14</v>
      </c>
      <c r="B441" s="1" t="s">
        <v>395</v>
      </c>
      <c r="C441" s="1">
        <v>2022.0</v>
      </c>
      <c r="D441" s="2" t="s">
        <v>6</v>
      </c>
      <c r="E441" s="2" t="s">
        <v>349</v>
      </c>
      <c r="F441" s="1">
        <v>24.39762375997</v>
      </c>
    </row>
    <row r="442">
      <c r="A442" s="2" t="s">
        <v>15</v>
      </c>
      <c r="B442" s="1" t="s">
        <v>377</v>
      </c>
      <c r="C442" s="1">
        <v>2022.0</v>
      </c>
      <c r="D442" s="2" t="s">
        <v>6</v>
      </c>
      <c r="E442" s="2" t="s">
        <v>349</v>
      </c>
      <c r="F442" s="1">
        <v>18.6557126851292</v>
      </c>
    </row>
    <row r="443">
      <c r="A443" s="2" t="s">
        <v>16</v>
      </c>
      <c r="B443" s="1" t="s">
        <v>382</v>
      </c>
      <c r="C443" s="1">
        <v>2022.0</v>
      </c>
      <c r="D443" s="2" t="s">
        <v>6</v>
      </c>
      <c r="E443" s="2" t="s">
        <v>349</v>
      </c>
      <c r="F443" s="1">
        <v>33.9295044155315</v>
      </c>
    </row>
    <row r="444">
      <c r="A444" s="2" t="s">
        <v>17</v>
      </c>
      <c r="B444" s="1" t="s">
        <v>404</v>
      </c>
      <c r="C444" s="1">
        <v>2022.0</v>
      </c>
      <c r="D444" s="2" t="s">
        <v>6</v>
      </c>
      <c r="E444" s="2" t="s">
        <v>349</v>
      </c>
      <c r="F444" s="1">
        <v>29.304343658204203</v>
      </c>
    </row>
    <row r="445">
      <c r="A445" s="2" t="s">
        <v>18</v>
      </c>
      <c r="B445" s="1" t="s">
        <v>383</v>
      </c>
      <c r="C445" s="1">
        <v>2022.0</v>
      </c>
      <c r="D445" s="2" t="s">
        <v>6</v>
      </c>
      <c r="E445" s="2" t="s">
        <v>349</v>
      </c>
      <c r="F445" s="1">
        <v>25.398989231049203</v>
      </c>
    </row>
    <row r="446">
      <c r="A446" s="2" t="s">
        <v>19</v>
      </c>
      <c r="B446" s="1" t="s">
        <v>380</v>
      </c>
      <c r="C446" s="1">
        <v>2022.0</v>
      </c>
      <c r="D446" s="2" t="s">
        <v>6</v>
      </c>
      <c r="E446" s="2" t="s">
        <v>349</v>
      </c>
      <c r="F446" s="1">
        <v>23.2876433784133</v>
      </c>
    </row>
    <row r="447">
      <c r="A447" s="2" t="s">
        <v>20</v>
      </c>
      <c r="B447" s="1" t="s">
        <v>387</v>
      </c>
      <c r="C447" s="1">
        <v>2022.0</v>
      </c>
      <c r="D447" s="2" t="s">
        <v>6</v>
      </c>
      <c r="E447" s="2" t="s">
        <v>349</v>
      </c>
      <c r="F447" s="1">
        <v>30.818248353256898</v>
      </c>
    </row>
    <row r="448">
      <c r="A448" s="2" t="s">
        <v>21</v>
      </c>
      <c r="B448" s="1" t="s">
        <v>393</v>
      </c>
      <c r="C448" s="1">
        <v>2022.0</v>
      </c>
      <c r="D448" s="2" t="s">
        <v>6</v>
      </c>
      <c r="E448" s="2" t="s">
        <v>349</v>
      </c>
      <c r="F448" s="1">
        <v>25.716220122628403</v>
      </c>
    </row>
    <row r="449">
      <c r="A449" s="2" t="s">
        <v>22</v>
      </c>
      <c r="B449" s="1" t="s">
        <v>408</v>
      </c>
      <c r="C449" s="1">
        <v>2022.0</v>
      </c>
      <c r="D449" s="2" t="s">
        <v>6</v>
      </c>
      <c r="E449" s="2" t="s">
        <v>349</v>
      </c>
      <c r="F449" s="1">
        <v>41.5193313479781</v>
      </c>
    </row>
    <row r="450">
      <c r="A450" s="2" t="s">
        <v>23</v>
      </c>
      <c r="B450" s="1" t="s">
        <v>379</v>
      </c>
      <c r="C450" s="1">
        <v>2022.0</v>
      </c>
      <c r="D450" s="2" t="s">
        <v>6</v>
      </c>
      <c r="E450" s="2" t="s">
        <v>349</v>
      </c>
      <c r="F450" s="1">
        <v>17.200251391884</v>
      </c>
    </row>
    <row r="451">
      <c r="A451" s="2" t="s">
        <v>24</v>
      </c>
      <c r="B451" s="1" t="s">
        <v>386</v>
      </c>
      <c r="C451" s="1">
        <v>2022.0</v>
      </c>
      <c r="D451" s="2" t="s">
        <v>6</v>
      </c>
      <c r="E451" s="2" t="s">
        <v>349</v>
      </c>
      <c r="F451" s="1">
        <v>36.7976188472393</v>
      </c>
    </row>
    <row r="452">
      <c r="A452" s="2" t="s">
        <v>25</v>
      </c>
      <c r="B452" s="1" t="s">
        <v>406</v>
      </c>
      <c r="C452" s="1">
        <v>2022.0</v>
      </c>
      <c r="D452" s="2" t="s">
        <v>6</v>
      </c>
      <c r="E452" s="2" t="s">
        <v>349</v>
      </c>
      <c r="F452" s="1">
        <v>34.8306341920452</v>
      </c>
    </row>
    <row r="453">
      <c r="A453" s="2" t="s">
        <v>26</v>
      </c>
      <c r="B453" s="1" t="s">
        <v>392</v>
      </c>
      <c r="C453" s="1">
        <v>2022.0</v>
      </c>
      <c r="D453" s="2" t="s">
        <v>6</v>
      </c>
      <c r="E453" s="2" t="s">
        <v>349</v>
      </c>
      <c r="F453" s="1">
        <v>20.5795964244436</v>
      </c>
    </row>
    <row r="454">
      <c r="A454" s="2" t="s">
        <v>27</v>
      </c>
      <c r="B454" s="1" t="s">
        <v>389</v>
      </c>
      <c r="C454" s="1">
        <v>2022.0</v>
      </c>
      <c r="D454" s="2" t="s">
        <v>6</v>
      </c>
      <c r="E454" s="2" t="s">
        <v>349</v>
      </c>
      <c r="F454" s="1">
        <v>26.478873239436602</v>
      </c>
    </row>
    <row r="455">
      <c r="A455" s="2" t="s">
        <v>28</v>
      </c>
      <c r="B455" s="1" t="s">
        <v>391</v>
      </c>
      <c r="C455" s="1">
        <v>2022.0</v>
      </c>
      <c r="D455" s="2" t="s">
        <v>6</v>
      </c>
      <c r="E455" s="2" t="s">
        <v>349</v>
      </c>
      <c r="F455" s="1">
        <v>40.2534083267103</v>
      </c>
    </row>
    <row r="456">
      <c r="A456" s="2" t="s">
        <v>29</v>
      </c>
      <c r="B456" s="1" t="s">
        <v>396</v>
      </c>
      <c r="C456" s="1">
        <v>2022.0</v>
      </c>
      <c r="D456" s="2" t="s">
        <v>6</v>
      </c>
      <c r="E456" s="2" t="s">
        <v>349</v>
      </c>
      <c r="F456" s="1">
        <v>35.8028115741033</v>
      </c>
    </row>
    <row r="457">
      <c r="A457" s="2" t="s">
        <v>30</v>
      </c>
      <c r="B457" s="1" t="s">
        <v>376</v>
      </c>
      <c r="C457" s="1">
        <v>2022.0</v>
      </c>
      <c r="D457" s="2" t="s">
        <v>6</v>
      </c>
      <c r="E457" s="2" t="s">
        <v>349</v>
      </c>
      <c r="F457" s="1">
        <v>27.334686440482496</v>
      </c>
    </row>
    <row r="458">
      <c r="A458" s="2" t="s">
        <v>31</v>
      </c>
      <c r="B458" s="1" t="s">
        <v>407</v>
      </c>
      <c r="C458" s="1">
        <v>2022.0</v>
      </c>
      <c r="D458" s="2" t="s">
        <v>6</v>
      </c>
      <c r="E458" s="2" t="s">
        <v>349</v>
      </c>
      <c r="F458" s="1">
        <v>37.2598645424881</v>
      </c>
    </row>
    <row r="459">
      <c r="A459" s="2" t="s">
        <v>32</v>
      </c>
      <c r="B459" s="1" t="s">
        <v>381</v>
      </c>
      <c r="C459" s="1">
        <v>2022.0</v>
      </c>
      <c r="D459" s="2" t="s">
        <v>6</v>
      </c>
      <c r="E459" s="2" t="s">
        <v>349</v>
      </c>
      <c r="F459" s="1">
        <v>27.023246245628503</v>
      </c>
    </row>
    <row r="460">
      <c r="A460" s="2" t="s">
        <v>33</v>
      </c>
      <c r="B460" s="1" t="s">
        <v>390</v>
      </c>
      <c r="C460" s="1">
        <v>2022.0</v>
      </c>
      <c r="D460" s="2" t="s">
        <v>6</v>
      </c>
      <c r="E460" s="2" t="s">
        <v>349</v>
      </c>
      <c r="F460" s="1">
        <v>22.3082507523337</v>
      </c>
    </row>
    <row r="461">
      <c r="A461" s="2" t="s">
        <v>34</v>
      </c>
      <c r="B461" s="1" t="s">
        <v>398</v>
      </c>
      <c r="C461" s="1">
        <v>2022.0</v>
      </c>
      <c r="D461" s="2" t="s">
        <v>6</v>
      </c>
      <c r="E461" s="2" t="s">
        <v>349</v>
      </c>
      <c r="F461" s="1">
        <v>35.9818510235679</v>
      </c>
    </row>
    <row r="462">
      <c r="A462" s="2" t="s">
        <v>35</v>
      </c>
      <c r="B462" s="1" t="s">
        <v>399</v>
      </c>
      <c r="C462" s="1">
        <v>2022.0</v>
      </c>
      <c r="D462" s="2" t="s">
        <v>6</v>
      </c>
      <c r="E462" s="2" t="s">
        <v>349</v>
      </c>
      <c r="F462" s="1">
        <v>28.9858826576868</v>
      </c>
    </row>
    <row r="463">
      <c r="A463" s="2" t="s">
        <v>3</v>
      </c>
      <c r="B463" s="1" t="s">
        <v>400</v>
      </c>
      <c r="C463" s="1">
        <v>2022.0</v>
      </c>
      <c r="D463" s="2" t="s">
        <v>6</v>
      </c>
      <c r="E463" s="2" t="s">
        <v>349</v>
      </c>
      <c r="F463" s="1">
        <v>30.8285374249789</v>
      </c>
    </row>
  </sheetData>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9" t="s">
        <v>1131</v>
      </c>
      <c r="D2" s="9" t="s">
        <v>6</v>
      </c>
      <c r="E2" s="9" t="s">
        <v>355</v>
      </c>
      <c r="F2" s="7">
        <v>7.21</v>
      </c>
    </row>
    <row r="3">
      <c r="A3" s="49" t="s">
        <v>4</v>
      </c>
      <c r="B3" s="23" t="s">
        <v>378</v>
      </c>
      <c r="C3" s="9" t="s">
        <v>1131</v>
      </c>
      <c r="D3" s="9" t="s">
        <v>6</v>
      </c>
      <c r="E3" s="9" t="s">
        <v>355</v>
      </c>
      <c r="F3" s="7">
        <v>7.83</v>
      </c>
    </row>
    <row r="4">
      <c r="A4" s="23" t="s">
        <v>5</v>
      </c>
      <c r="B4" s="23" t="s">
        <v>384</v>
      </c>
      <c r="C4" s="7" t="s">
        <v>1131</v>
      </c>
      <c r="D4" s="7" t="s">
        <v>6</v>
      </c>
      <c r="E4" s="7" t="s">
        <v>355</v>
      </c>
      <c r="F4" s="7">
        <v>8.05</v>
      </c>
    </row>
    <row r="5">
      <c r="A5" s="23" t="s">
        <v>6</v>
      </c>
      <c r="B5" s="23" t="s">
        <v>394</v>
      </c>
      <c r="C5" s="7" t="s">
        <v>1131</v>
      </c>
      <c r="D5" s="7" t="s">
        <v>6</v>
      </c>
      <c r="E5" s="7" t="s">
        <v>355</v>
      </c>
      <c r="F5" s="7">
        <v>8.23</v>
      </c>
    </row>
    <row r="6">
      <c r="A6" s="23" t="s">
        <v>7</v>
      </c>
      <c r="B6" s="23" t="s">
        <v>385</v>
      </c>
      <c r="C6" s="7" t="s">
        <v>1131</v>
      </c>
      <c r="D6" s="7" t="s">
        <v>6</v>
      </c>
      <c r="E6" s="7" t="s">
        <v>355</v>
      </c>
      <c r="F6" s="7">
        <v>6.71</v>
      </c>
    </row>
    <row r="7">
      <c r="A7" s="23" t="s">
        <v>8</v>
      </c>
      <c r="B7" s="23" t="s">
        <v>405</v>
      </c>
      <c r="C7" s="7" t="s">
        <v>1131</v>
      </c>
      <c r="D7" s="7" t="s">
        <v>6</v>
      </c>
      <c r="E7" s="7" t="s">
        <v>355</v>
      </c>
      <c r="F7" s="7">
        <v>8.24</v>
      </c>
    </row>
    <row r="8">
      <c r="A8" s="23" t="s">
        <v>9</v>
      </c>
      <c r="B8" s="23" t="s">
        <v>397</v>
      </c>
      <c r="C8" s="7" t="s">
        <v>1131</v>
      </c>
      <c r="D8" s="7" t="s">
        <v>6</v>
      </c>
      <c r="E8" s="7" t="s">
        <v>355</v>
      </c>
      <c r="F8" s="7">
        <v>7.55</v>
      </c>
    </row>
    <row r="9">
      <c r="A9" s="23" t="s">
        <v>10</v>
      </c>
      <c r="B9" s="23" t="s">
        <v>388</v>
      </c>
      <c r="C9" s="7" t="s">
        <v>1131</v>
      </c>
      <c r="D9" s="7" t="s">
        <v>6</v>
      </c>
      <c r="E9" s="7" t="s">
        <v>355</v>
      </c>
      <c r="F9" s="7">
        <v>4.86</v>
      </c>
    </row>
    <row r="10">
      <c r="A10" s="23" t="s">
        <v>11</v>
      </c>
      <c r="B10" s="23" t="s">
        <v>402</v>
      </c>
      <c r="C10" s="7" t="s">
        <v>1131</v>
      </c>
      <c r="D10" s="7" t="s">
        <v>6</v>
      </c>
      <c r="E10" s="7" t="s">
        <v>355</v>
      </c>
      <c r="F10" s="7">
        <v>7.66</v>
      </c>
    </row>
    <row r="11">
      <c r="A11" s="23" t="s">
        <v>12</v>
      </c>
      <c r="B11" s="23" t="s">
        <v>401</v>
      </c>
      <c r="C11" s="7" t="s">
        <v>1131</v>
      </c>
      <c r="D11" s="7" t="s">
        <v>6</v>
      </c>
      <c r="E11" s="7" t="s">
        <v>355</v>
      </c>
      <c r="F11" s="7">
        <v>9.23</v>
      </c>
    </row>
    <row r="12">
      <c r="A12" s="23" t="s">
        <v>13</v>
      </c>
      <c r="B12" s="23" t="s">
        <v>403</v>
      </c>
      <c r="C12" s="7" t="s">
        <v>1131</v>
      </c>
      <c r="D12" s="7" t="s">
        <v>6</v>
      </c>
      <c r="E12" s="7" t="s">
        <v>355</v>
      </c>
      <c r="F12" s="7">
        <v>7.28</v>
      </c>
    </row>
    <row r="13">
      <c r="A13" s="23" t="s">
        <v>14</v>
      </c>
      <c r="B13" s="23" t="s">
        <v>395</v>
      </c>
      <c r="C13" s="7" t="s">
        <v>1131</v>
      </c>
      <c r="D13" s="7" t="s">
        <v>6</v>
      </c>
      <c r="E13" s="7" t="s">
        <v>355</v>
      </c>
      <c r="F13" s="7">
        <v>6.16</v>
      </c>
    </row>
    <row r="14">
      <c r="A14" s="23" t="s">
        <v>15</v>
      </c>
      <c r="B14" s="23" t="s">
        <v>377</v>
      </c>
      <c r="C14" s="7" t="s">
        <v>1131</v>
      </c>
      <c r="D14" s="7" t="s">
        <v>6</v>
      </c>
      <c r="E14" s="7" t="s">
        <v>355</v>
      </c>
      <c r="F14" s="7">
        <v>5.8</v>
      </c>
    </row>
    <row r="15">
      <c r="A15" s="23" t="s">
        <v>16</v>
      </c>
      <c r="B15" s="23" t="s">
        <v>382</v>
      </c>
      <c r="C15" s="7" t="s">
        <v>1131</v>
      </c>
      <c r="D15" s="7" t="s">
        <v>6</v>
      </c>
      <c r="E15" s="7" t="s">
        <v>355</v>
      </c>
      <c r="F15" s="7">
        <v>6.43</v>
      </c>
    </row>
    <row r="16">
      <c r="A16" s="23" t="s">
        <v>17</v>
      </c>
      <c r="B16" s="23" t="s">
        <v>404</v>
      </c>
      <c r="C16" s="7" t="s">
        <v>1131</v>
      </c>
      <c r="D16" s="7" t="s">
        <v>6</v>
      </c>
      <c r="E16" s="7" t="s">
        <v>355</v>
      </c>
      <c r="F16" s="7">
        <v>7.35</v>
      </c>
    </row>
    <row r="17">
      <c r="A17" s="23" t="s">
        <v>18</v>
      </c>
      <c r="B17" s="23" t="s">
        <v>383</v>
      </c>
      <c r="C17" s="7" t="s">
        <v>1131</v>
      </c>
      <c r="D17" s="7" t="s">
        <v>6</v>
      </c>
      <c r="E17" s="7" t="s">
        <v>355</v>
      </c>
      <c r="F17" s="7">
        <v>7.69</v>
      </c>
    </row>
    <row r="18">
      <c r="A18" s="23" t="s">
        <v>19</v>
      </c>
      <c r="B18" s="23" t="s">
        <v>380</v>
      </c>
      <c r="C18" s="7" t="s">
        <v>1131</v>
      </c>
      <c r="D18" s="7" t="s">
        <v>6</v>
      </c>
      <c r="E18" s="7" t="s">
        <v>355</v>
      </c>
      <c r="F18" s="7">
        <v>6.08</v>
      </c>
    </row>
    <row r="19">
      <c r="A19" s="23" t="s">
        <v>20</v>
      </c>
      <c r="B19" s="23" t="s">
        <v>387</v>
      </c>
      <c r="C19" s="7" t="s">
        <v>1131</v>
      </c>
      <c r="D19" s="7" t="s">
        <v>6</v>
      </c>
      <c r="E19" s="7" t="s">
        <v>355</v>
      </c>
      <c r="F19" s="7">
        <v>7.56</v>
      </c>
    </row>
    <row r="20">
      <c r="A20" s="23" t="s">
        <v>21</v>
      </c>
      <c r="B20" s="23" t="s">
        <v>393</v>
      </c>
      <c r="C20" s="7" t="s">
        <v>1131</v>
      </c>
      <c r="D20" s="7" t="s">
        <v>6</v>
      </c>
      <c r="E20" s="7" t="s">
        <v>355</v>
      </c>
      <c r="F20" s="7">
        <v>7.33</v>
      </c>
    </row>
    <row r="21">
      <c r="A21" s="23" t="s">
        <v>22</v>
      </c>
      <c r="B21" s="23" t="s">
        <v>408</v>
      </c>
      <c r="C21" s="7" t="s">
        <v>1131</v>
      </c>
      <c r="D21" s="7" t="s">
        <v>6</v>
      </c>
      <c r="E21" s="7" t="s">
        <v>355</v>
      </c>
      <c r="F21" s="7">
        <v>8.6</v>
      </c>
    </row>
    <row r="22">
      <c r="A22" s="23" t="s">
        <v>23</v>
      </c>
      <c r="B22" s="23" t="s">
        <v>379</v>
      </c>
      <c r="C22" s="7" t="s">
        <v>1131</v>
      </c>
      <c r="D22" s="7" t="s">
        <v>6</v>
      </c>
      <c r="E22" s="7" t="s">
        <v>355</v>
      </c>
      <c r="F22" s="7">
        <v>5.23</v>
      </c>
    </row>
    <row r="23">
      <c r="A23" s="23" t="s">
        <v>24</v>
      </c>
      <c r="B23" s="23" t="s">
        <v>386</v>
      </c>
      <c r="C23" s="7" t="s">
        <v>1131</v>
      </c>
      <c r="D23" s="7" t="s">
        <v>6</v>
      </c>
      <c r="E23" s="7" t="s">
        <v>355</v>
      </c>
      <c r="F23" s="7">
        <v>6.39</v>
      </c>
    </row>
    <row r="24">
      <c r="A24" s="23" t="s">
        <v>25</v>
      </c>
      <c r="B24" s="23" t="s">
        <v>406</v>
      </c>
      <c r="C24" s="7" t="s">
        <v>1131</v>
      </c>
      <c r="D24" s="7" t="s">
        <v>6</v>
      </c>
      <c r="E24" s="7" t="s">
        <v>355</v>
      </c>
      <c r="F24" s="7">
        <v>7.23</v>
      </c>
    </row>
    <row r="25">
      <c r="A25" s="23" t="s">
        <v>26</v>
      </c>
      <c r="B25" s="23" t="s">
        <v>392</v>
      </c>
      <c r="C25" s="7" t="s">
        <v>1131</v>
      </c>
      <c r="D25" s="7" t="s">
        <v>6</v>
      </c>
      <c r="E25" s="7" t="s">
        <v>355</v>
      </c>
      <c r="F25" s="7">
        <v>7.45</v>
      </c>
    </row>
    <row r="26">
      <c r="A26" s="23" t="s">
        <v>27</v>
      </c>
      <c r="B26" s="23" t="s">
        <v>389</v>
      </c>
      <c r="C26" s="7" t="s">
        <v>1131</v>
      </c>
      <c r="D26" s="7" t="s">
        <v>6</v>
      </c>
      <c r="E26" s="7" t="s">
        <v>355</v>
      </c>
      <c r="F26" s="7">
        <v>6.78</v>
      </c>
    </row>
    <row r="27">
      <c r="A27" s="23" t="s">
        <v>28</v>
      </c>
      <c r="B27" s="23" t="s">
        <v>391</v>
      </c>
      <c r="C27" s="7" t="s">
        <v>1131</v>
      </c>
      <c r="D27" s="7" t="s">
        <v>6</v>
      </c>
      <c r="E27" s="7" t="s">
        <v>355</v>
      </c>
      <c r="F27" s="7">
        <v>7.64</v>
      </c>
    </row>
    <row r="28">
      <c r="A28" s="23" t="s">
        <v>29</v>
      </c>
      <c r="B28" s="23" t="s">
        <v>396</v>
      </c>
      <c r="C28" s="7" t="s">
        <v>1131</v>
      </c>
      <c r="D28" s="7" t="s">
        <v>6</v>
      </c>
      <c r="E28" s="7" t="s">
        <v>355</v>
      </c>
      <c r="F28" s="7">
        <v>8.16</v>
      </c>
    </row>
    <row r="29">
      <c r="A29" s="23" t="s">
        <v>30</v>
      </c>
      <c r="B29" s="23" t="s">
        <v>376</v>
      </c>
      <c r="C29" s="7" t="s">
        <v>1131</v>
      </c>
      <c r="D29" s="7" t="s">
        <v>6</v>
      </c>
      <c r="E29" s="7" t="s">
        <v>355</v>
      </c>
      <c r="F29" s="7">
        <v>6.82</v>
      </c>
    </row>
    <row r="30">
      <c r="A30" s="23" t="s">
        <v>31</v>
      </c>
      <c r="B30" s="23" t="s">
        <v>407</v>
      </c>
      <c r="C30" s="7" t="s">
        <v>1131</v>
      </c>
      <c r="D30" s="7" t="s">
        <v>6</v>
      </c>
      <c r="E30" s="7" t="s">
        <v>355</v>
      </c>
      <c r="F30" s="7">
        <v>7.89</v>
      </c>
    </row>
    <row r="31">
      <c r="A31" s="23" t="s">
        <v>32</v>
      </c>
      <c r="B31" s="23" t="s">
        <v>381</v>
      </c>
      <c r="C31" s="7" t="s">
        <v>1131</v>
      </c>
      <c r="D31" s="7" t="s">
        <v>6</v>
      </c>
      <c r="E31" s="7" t="s">
        <v>355</v>
      </c>
      <c r="F31" s="7">
        <v>7.37</v>
      </c>
    </row>
    <row r="32">
      <c r="A32" s="23" t="s">
        <v>33</v>
      </c>
      <c r="B32" s="23" t="s">
        <v>390</v>
      </c>
      <c r="C32" s="7" t="s">
        <v>1131</v>
      </c>
      <c r="D32" s="7" t="s">
        <v>6</v>
      </c>
      <c r="E32" s="7" t="s">
        <v>355</v>
      </c>
      <c r="F32" s="7">
        <v>6.17</v>
      </c>
    </row>
    <row r="33">
      <c r="A33" s="23" t="s">
        <v>34</v>
      </c>
      <c r="B33" s="23" t="s">
        <v>398</v>
      </c>
      <c r="C33" s="7" t="s">
        <v>1131</v>
      </c>
      <c r="D33" s="7" t="s">
        <v>6</v>
      </c>
      <c r="E33" s="7" t="s">
        <v>355</v>
      </c>
      <c r="F33" s="7">
        <v>6.54</v>
      </c>
    </row>
    <row r="34">
      <c r="A34" s="23" t="s">
        <v>35</v>
      </c>
      <c r="B34" s="23" t="s">
        <v>399</v>
      </c>
      <c r="C34" s="7" t="s">
        <v>1131</v>
      </c>
      <c r="D34" s="7" t="s">
        <v>6</v>
      </c>
      <c r="E34" s="7" t="s">
        <v>355</v>
      </c>
      <c r="F34" s="7">
        <v>6.42</v>
      </c>
    </row>
    <row r="35">
      <c r="A35" s="49" t="s">
        <v>3</v>
      </c>
      <c r="B35" s="23" t="s">
        <v>400</v>
      </c>
      <c r="C35" s="9" t="s">
        <v>425</v>
      </c>
      <c r="D35" s="9" t="s">
        <v>6</v>
      </c>
      <c r="E35" s="9" t="s">
        <v>355</v>
      </c>
      <c r="F35" s="7">
        <v>8.48</v>
      </c>
    </row>
    <row r="36">
      <c r="A36" s="49" t="s">
        <v>4</v>
      </c>
      <c r="B36" s="23" t="s">
        <v>378</v>
      </c>
      <c r="C36" s="9" t="s">
        <v>425</v>
      </c>
      <c r="D36" s="9" t="s">
        <v>6</v>
      </c>
      <c r="E36" s="9" t="s">
        <v>355</v>
      </c>
      <c r="F36" s="7">
        <v>9.17</v>
      </c>
    </row>
    <row r="37">
      <c r="A37" s="23" t="s">
        <v>5</v>
      </c>
      <c r="B37" s="23" t="s">
        <v>384</v>
      </c>
      <c r="C37" s="7" t="s">
        <v>425</v>
      </c>
      <c r="D37" s="7" t="s">
        <v>6</v>
      </c>
      <c r="E37" s="7" t="s">
        <v>355</v>
      </c>
      <c r="F37" s="7">
        <v>9.2</v>
      </c>
    </row>
    <row r="38">
      <c r="A38" s="23" t="s">
        <v>6</v>
      </c>
      <c r="B38" s="23" t="s">
        <v>394</v>
      </c>
      <c r="C38" s="7" t="s">
        <v>425</v>
      </c>
      <c r="D38" s="7" t="s">
        <v>6</v>
      </c>
      <c r="E38" s="7" t="s">
        <v>355</v>
      </c>
      <c r="F38" s="7">
        <v>9.42</v>
      </c>
    </row>
    <row r="39">
      <c r="A39" s="23" t="s">
        <v>7</v>
      </c>
      <c r="B39" s="23" t="s">
        <v>385</v>
      </c>
      <c r="C39" s="7" t="s">
        <v>425</v>
      </c>
      <c r="D39" s="7" t="s">
        <v>6</v>
      </c>
      <c r="E39" s="7" t="s">
        <v>355</v>
      </c>
      <c r="F39" s="7">
        <v>8.32</v>
      </c>
    </row>
    <row r="40">
      <c r="A40" s="23" t="s">
        <v>8</v>
      </c>
      <c r="B40" s="23" t="s">
        <v>405</v>
      </c>
      <c r="C40" s="7" t="s">
        <v>425</v>
      </c>
      <c r="D40" s="7" t="s">
        <v>6</v>
      </c>
      <c r="E40" s="7" t="s">
        <v>355</v>
      </c>
      <c r="F40" s="7">
        <v>9.37</v>
      </c>
    </row>
    <row r="41">
      <c r="A41" s="23" t="s">
        <v>9</v>
      </c>
      <c r="B41" s="23" t="s">
        <v>397</v>
      </c>
      <c r="C41" s="7" t="s">
        <v>425</v>
      </c>
      <c r="D41" s="7" t="s">
        <v>6</v>
      </c>
      <c r="E41" s="7" t="s">
        <v>355</v>
      </c>
      <c r="F41" s="7">
        <v>8.95</v>
      </c>
    </row>
    <row r="42">
      <c r="A42" s="23" t="s">
        <v>10</v>
      </c>
      <c r="B42" s="23" t="s">
        <v>388</v>
      </c>
      <c r="C42" s="7" t="s">
        <v>425</v>
      </c>
      <c r="D42" s="7" t="s">
        <v>6</v>
      </c>
      <c r="E42" s="7" t="s">
        <v>355</v>
      </c>
      <c r="F42" s="7">
        <v>6.28</v>
      </c>
    </row>
    <row r="43">
      <c r="A43" s="23" t="s">
        <v>11</v>
      </c>
      <c r="B43" s="23" t="s">
        <v>402</v>
      </c>
      <c r="C43" s="7" t="s">
        <v>425</v>
      </c>
      <c r="D43" s="7" t="s">
        <v>6</v>
      </c>
      <c r="E43" s="7" t="s">
        <v>355</v>
      </c>
      <c r="F43" s="7">
        <v>8.83</v>
      </c>
    </row>
    <row r="44">
      <c r="A44" s="23" t="s">
        <v>12</v>
      </c>
      <c r="B44" s="23" t="s">
        <v>401</v>
      </c>
      <c r="C44" s="7" t="s">
        <v>425</v>
      </c>
      <c r="D44" s="7" t="s">
        <v>6</v>
      </c>
      <c r="E44" s="7" t="s">
        <v>355</v>
      </c>
      <c r="F44" s="7">
        <v>10.31</v>
      </c>
    </row>
    <row r="45">
      <c r="A45" s="23" t="s">
        <v>13</v>
      </c>
      <c r="B45" s="23" t="s">
        <v>403</v>
      </c>
      <c r="C45" s="7" t="s">
        <v>425</v>
      </c>
      <c r="D45" s="7" t="s">
        <v>6</v>
      </c>
      <c r="E45" s="7" t="s">
        <v>355</v>
      </c>
      <c r="F45" s="7">
        <v>8.62</v>
      </c>
    </row>
    <row r="46">
      <c r="A46" s="23" t="s">
        <v>14</v>
      </c>
      <c r="B46" s="23" t="s">
        <v>395</v>
      </c>
      <c r="C46" s="7" t="s">
        <v>425</v>
      </c>
      <c r="D46" s="7" t="s">
        <v>6</v>
      </c>
      <c r="E46" s="7" t="s">
        <v>355</v>
      </c>
      <c r="F46" s="7">
        <v>7.64</v>
      </c>
    </row>
    <row r="47">
      <c r="A47" s="23" t="s">
        <v>15</v>
      </c>
      <c r="B47" s="23" t="s">
        <v>377</v>
      </c>
      <c r="C47" s="7" t="s">
        <v>425</v>
      </c>
      <c r="D47" s="7" t="s">
        <v>6</v>
      </c>
      <c r="E47" s="7" t="s">
        <v>355</v>
      </c>
      <c r="F47" s="7">
        <v>7.07</v>
      </c>
    </row>
    <row r="48">
      <c r="A48" s="23" t="s">
        <v>16</v>
      </c>
      <c r="B48" s="23" t="s">
        <v>382</v>
      </c>
      <c r="C48" s="7" t="s">
        <v>425</v>
      </c>
      <c r="D48" s="7" t="s">
        <v>6</v>
      </c>
      <c r="E48" s="7" t="s">
        <v>355</v>
      </c>
      <c r="F48" s="7">
        <v>7.98</v>
      </c>
    </row>
    <row r="49">
      <c r="A49" s="23" t="s">
        <v>17</v>
      </c>
      <c r="B49" s="23" t="s">
        <v>404</v>
      </c>
      <c r="C49" s="7" t="s">
        <v>425</v>
      </c>
      <c r="D49" s="7" t="s">
        <v>6</v>
      </c>
      <c r="E49" s="7" t="s">
        <v>355</v>
      </c>
      <c r="F49" s="7">
        <v>8.7</v>
      </c>
    </row>
    <row r="50">
      <c r="A50" s="23" t="s">
        <v>18</v>
      </c>
      <c r="B50" s="23" t="s">
        <v>383</v>
      </c>
      <c r="C50" s="7" t="s">
        <v>425</v>
      </c>
      <c r="D50" s="7" t="s">
        <v>6</v>
      </c>
      <c r="E50" s="7" t="s">
        <v>355</v>
      </c>
      <c r="F50" s="7">
        <v>8.88</v>
      </c>
    </row>
    <row r="51">
      <c r="A51" s="23" t="s">
        <v>19</v>
      </c>
      <c r="B51" s="23" t="s">
        <v>380</v>
      </c>
      <c r="C51" s="7" t="s">
        <v>425</v>
      </c>
      <c r="D51" s="7" t="s">
        <v>6</v>
      </c>
      <c r="E51" s="7" t="s">
        <v>355</v>
      </c>
      <c r="F51" s="7">
        <v>7.38</v>
      </c>
    </row>
    <row r="52">
      <c r="A52" s="23" t="s">
        <v>20</v>
      </c>
      <c r="B52" s="23" t="s">
        <v>387</v>
      </c>
      <c r="C52" s="7" t="s">
        <v>425</v>
      </c>
      <c r="D52" s="7" t="s">
        <v>6</v>
      </c>
      <c r="E52" s="7" t="s">
        <v>355</v>
      </c>
      <c r="F52" s="7">
        <v>8.81</v>
      </c>
    </row>
    <row r="53">
      <c r="A53" s="23" t="s">
        <v>21</v>
      </c>
      <c r="B53" s="23" t="s">
        <v>393</v>
      </c>
      <c r="C53" s="7" t="s">
        <v>425</v>
      </c>
      <c r="D53" s="7" t="s">
        <v>6</v>
      </c>
      <c r="E53" s="7" t="s">
        <v>355</v>
      </c>
      <c r="F53" s="7">
        <v>8.74</v>
      </c>
    </row>
    <row r="54">
      <c r="A54" s="23" t="s">
        <v>22</v>
      </c>
      <c r="B54" s="23" t="s">
        <v>408</v>
      </c>
      <c r="C54" s="7" t="s">
        <v>425</v>
      </c>
      <c r="D54" s="7" t="s">
        <v>6</v>
      </c>
      <c r="E54" s="7" t="s">
        <v>355</v>
      </c>
      <c r="F54" s="7">
        <v>9.63</v>
      </c>
    </row>
    <row r="55">
      <c r="A55" s="23" t="s">
        <v>23</v>
      </c>
      <c r="B55" s="23" t="s">
        <v>379</v>
      </c>
      <c r="C55" s="7" t="s">
        <v>425</v>
      </c>
      <c r="D55" s="7" t="s">
        <v>6</v>
      </c>
      <c r="E55" s="7" t="s">
        <v>355</v>
      </c>
      <c r="F55" s="7">
        <v>6.64</v>
      </c>
    </row>
    <row r="56">
      <c r="A56" s="23" t="s">
        <v>24</v>
      </c>
      <c r="B56" s="23" t="s">
        <v>386</v>
      </c>
      <c r="C56" s="7" t="s">
        <v>425</v>
      </c>
      <c r="D56" s="7" t="s">
        <v>6</v>
      </c>
      <c r="E56" s="7" t="s">
        <v>355</v>
      </c>
      <c r="F56" s="7">
        <v>7.75</v>
      </c>
    </row>
    <row r="57">
      <c r="A57" s="23" t="s">
        <v>25</v>
      </c>
      <c r="B57" s="23" t="s">
        <v>406</v>
      </c>
      <c r="C57" s="7" t="s">
        <v>425</v>
      </c>
      <c r="D57" s="7" t="s">
        <v>6</v>
      </c>
      <c r="E57" s="7" t="s">
        <v>355</v>
      </c>
      <c r="F57" s="7">
        <v>8.73</v>
      </c>
    </row>
    <row r="58">
      <c r="A58" s="23" t="s">
        <v>26</v>
      </c>
      <c r="B58" s="23" t="s">
        <v>392</v>
      </c>
      <c r="C58" s="7" t="s">
        <v>425</v>
      </c>
      <c r="D58" s="7" t="s">
        <v>6</v>
      </c>
      <c r="E58" s="7" t="s">
        <v>355</v>
      </c>
      <c r="F58" s="7">
        <v>8.92</v>
      </c>
    </row>
    <row r="59">
      <c r="A59" s="23" t="s">
        <v>27</v>
      </c>
      <c r="B59" s="23" t="s">
        <v>389</v>
      </c>
      <c r="C59" s="7" t="s">
        <v>425</v>
      </c>
      <c r="D59" s="7" t="s">
        <v>6</v>
      </c>
      <c r="E59" s="7" t="s">
        <v>355</v>
      </c>
      <c r="F59" s="7">
        <v>8.24</v>
      </c>
    </row>
    <row r="60">
      <c r="A60" s="23" t="s">
        <v>28</v>
      </c>
      <c r="B60" s="23" t="s">
        <v>391</v>
      </c>
      <c r="C60" s="7" t="s">
        <v>425</v>
      </c>
      <c r="D60" s="7" t="s">
        <v>6</v>
      </c>
      <c r="E60" s="7" t="s">
        <v>355</v>
      </c>
      <c r="F60" s="7">
        <v>9.14</v>
      </c>
    </row>
    <row r="61">
      <c r="A61" s="23" t="s">
        <v>29</v>
      </c>
      <c r="B61" s="23" t="s">
        <v>396</v>
      </c>
      <c r="C61" s="7" t="s">
        <v>425</v>
      </c>
      <c r="D61" s="7" t="s">
        <v>6</v>
      </c>
      <c r="E61" s="7" t="s">
        <v>355</v>
      </c>
      <c r="F61" s="7">
        <v>9.44</v>
      </c>
    </row>
    <row r="62">
      <c r="A62" s="23" t="s">
        <v>30</v>
      </c>
      <c r="B62" s="23" t="s">
        <v>376</v>
      </c>
      <c r="C62" s="7" t="s">
        <v>425</v>
      </c>
      <c r="D62" s="7" t="s">
        <v>6</v>
      </c>
      <c r="E62" s="7" t="s">
        <v>355</v>
      </c>
      <c r="F62" s="7">
        <v>8.41</v>
      </c>
    </row>
    <row r="63">
      <c r="A63" s="23" t="s">
        <v>31</v>
      </c>
      <c r="B63" s="23" t="s">
        <v>407</v>
      </c>
      <c r="C63" s="7" t="s">
        <v>425</v>
      </c>
      <c r="D63" s="7" t="s">
        <v>6</v>
      </c>
      <c r="E63" s="7" t="s">
        <v>355</v>
      </c>
      <c r="F63" s="7">
        <v>9.05</v>
      </c>
    </row>
    <row r="64">
      <c r="A64" s="23" t="s">
        <v>32</v>
      </c>
      <c r="B64" s="23" t="s">
        <v>381</v>
      </c>
      <c r="C64" s="7" t="s">
        <v>425</v>
      </c>
      <c r="D64" s="7" t="s">
        <v>6</v>
      </c>
      <c r="E64" s="7" t="s">
        <v>355</v>
      </c>
      <c r="F64" s="7">
        <v>8.62</v>
      </c>
    </row>
    <row r="65">
      <c r="A65" s="23" t="s">
        <v>33</v>
      </c>
      <c r="B65" s="23" t="s">
        <v>390</v>
      </c>
      <c r="C65" s="7" t="s">
        <v>425</v>
      </c>
      <c r="D65" s="7" t="s">
        <v>6</v>
      </c>
      <c r="E65" s="7" t="s">
        <v>355</v>
      </c>
      <c r="F65" s="7">
        <v>7.51</v>
      </c>
    </row>
    <row r="66">
      <c r="A66" s="23" t="s">
        <v>34</v>
      </c>
      <c r="B66" s="23" t="s">
        <v>398</v>
      </c>
      <c r="C66" s="7" t="s">
        <v>425</v>
      </c>
      <c r="D66" s="7" t="s">
        <v>6</v>
      </c>
      <c r="E66" s="7" t="s">
        <v>355</v>
      </c>
      <c r="F66" s="7">
        <v>8.03</v>
      </c>
    </row>
    <row r="67">
      <c r="A67" s="23" t="s">
        <v>35</v>
      </c>
      <c r="B67" s="23" t="s">
        <v>399</v>
      </c>
      <c r="C67" s="7" t="s">
        <v>425</v>
      </c>
      <c r="D67" s="7" t="s">
        <v>6</v>
      </c>
      <c r="E67" s="7" t="s">
        <v>355</v>
      </c>
      <c r="F67" s="7">
        <v>8.03</v>
      </c>
    </row>
    <row r="68">
      <c r="A68" s="49" t="s">
        <v>3</v>
      </c>
      <c r="B68" s="23" t="s">
        <v>400</v>
      </c>
      <c r="C68" s="9" t="s">
        <v>434</v>
      </c>
      <c r="D68" s="9" t="s">
        <v>6</v>
      </c>
      <c r="E68" s="9" t="s">
        <v>355</v>
      </c>
      <c r="F68" s="7">
        <v>9.01</v>
      </c>
    </row>
    <row r="69">
      <c r="A69" s="49" t="s">
        <v>4</v>
      </c>
      <c r="B69" s="23" t="s">
        <v>378</v>
      </c>
      <c r="C69" s="9" t="s">
        <v>434</v>
      </c>
      <c r="D69" s="9" t="s">
        <v>6</v>
      </c>
      <c r="E69" s="9" t="s">
        <v>355</v>
      </c>
      <c r="F69" s="7">
        <v>9.64</v>
      </c>
    </row>
    <row r="70">
      <c r="A70" s="23" t="s">
        <v>5</v>
      </c>
      <c r="B70" s="23" t="s">
        <v>384</v>
      </c>
      <c r="C70" s="7" t="s">
        <v>434</v>
      </c>
      <c r="D70" s="7" t="s">
        <v>6</v>
      </c>
      <c r="E70" s="7" t="s">
        <v>355</v>
      </c>
      <c r="F70" s="7">
        <v>9.68</v>
      </c>
    </row>
    <row r="71">
      <c r="A71" s="23" t="s">
        <v>6</v>
      </c>
      <c r="B71" s="23" t="s">
        <v>394</v>
      </c>
      <c r="C71" s="7" t="s">
        <v>434</v>
      </c>
      <c r="D71" s="7" t="s">
        <v>6</v>
      </c>
      <c r="E71" s="7" t="s">
        <v>355</v>
      </c>
      <c r="F71" s="7">
        <v>9.89</v>
      </c>
    </row>
    <row r="72">
      <c r="A72" s="23" t="s">
        <v>7</v>
      </c>
      <c r="B72" s="23" t="s">
        <v>385</v>
      </c>
      <c r="C72" s="7" t="s">
        <v>434</v>
      </c>
      <c r="D72" s="7" t="s">
        <v>6</v>
      </c>
      <c r="E72" s="7" t="s">
        <v>355</v>
      </c>
      <c r="F72" s="7">
        <v>8.94</v>
      </c>
    </row>
    <row r="73">
      <c r="A73" s="23" t="s">
        <v>8</v>
      </c>
      <c r="B73" s="23" t="s">
        <v>405</v>
      </c>
      <c r="C73" s="7" t="s">
        <v>434</v>
      </c>
      <c r="D73" s="7" t="s">
        <v>6</v>
      </c>
      <c r="E73" s="7" t="s">
        <v>355</v>
      </c>
      <c r="F73" s="7">
        <v>9.78</v>
      </c>
    </row>
    <row r="74">
      <c r="A74" s="23" t="s">
        <v>9</v>
      </c>
      <c r="B74" s="23" t="s">
        <v>397</v>
      </c>
      <c r="C74" s="7" t="s">
        <v>434</v>
      </c>
      <c r="D74" s="7" t="s">
        <v>6</v>
      </c>
      <c r="E74" s="7" t="s">
        <v>355</v>
      </c>
      <c r="F74" s="7">
        <v>9.52</v>
      </c>
    </row>
    <row r="75">
      <c r="A75" s="23" t="s">
        <v>10</v>
      </c>
      <c r="B75" s="23" t="s">
        <v>388</v>
      </c>
      <c r="C75" s="7" t="s">
        <v>434</v>
      </c>
      <c r="D75" s="7" t="s">
        <v>6</v>
      </c>
      <c r="E75" s="7" t="s">
        <v>355</v>
      </c>
      <c r="F75" s="7">
        <v>6.92</v>
      </c>
    </row>
    <row r="76">
      <c r="A76" s="23" t="s">
        <v>11</v>
      </c>
      <c r="B76" s="23" t="s">
        <v>402</v>
      </c>
      <c r="C76" s="7" t="s">
        <v>434</v>
      </c>
      <c r="D76" s="7" t="s">
        <v>6</v>
      </c>
      <c r="E76" s="7" t="s">
        <v>355</v>
      </c>
      <c r="F76" s="7">
        <v>9.45</v>
      </c>
    </row>
    <row r="77">
      <c r="A77" s="23" t="s">
        <v>12</v>
      </c>
      <c r="B77" s="23" t="s">
        <v>401</v>
      </c>
      <c r="C77" s="7" t="s">
        <v>434</v>
      </c>
      <c r="D77" s="7" t="s">
        <v>6</v>
      </c>
      <c r="E77" s="7" t="s">
        <v>355</v>
      </c>
      <c r="F77" s="7">
        <v>10.84</v>
      </c>
    </row>
    <row r="78">
      <c r="A78" s="23" t="s">
        <v>13</v>
      </c>
      <c r="B78" s="23" t="s">
        <v>403</v>
      </c>
      <c r="C78" s="7" t="s">
        <v>434</v>
      </c>
      <c r="D78" s="7" t="s">
        <v>6</v>
      </c>
      <c r="E78" s="7" t="s">
        <v>355</v>
      </c>
      <c r="F78" s="7">
        <v>9.17</v>
      </c>
    </row>
    <row r="79">
      <c r="A79" s="23" t="s">
        <v>14</v>
      </c>
      <c r="B79" s="23" t="s">
        <v>395</v>
      </c>
      <c r="C79" s="7" t="s">
        <v>434</v>
      </c>
      <c r="D79" s="7" t="s">
        <v>6</v>
      </c>
      <c r="E79" s="7" t="s">
        <v>355</v>
      </c>
      <c r="F79" s="7">
        <v>8.3</v>
      </c>
    </row>
    <row r="80">
      <c r="A80" s="23" t="s">
        <v>15</v>
      </c>
      <c r="B80" s="23" t="s">
        <v>377</v>
      </c>
      <c r="C80" s="7" t="s">
        <v>434</v>
      </c>
      <c r="D80" s="7" t="s">
        <v>6</v>
      </c>
      <c r="E80" s="7" t="s">
        <v>355</v>
      </c>
      <c r="F80" s="7">
        <v>7.6</v>
      </c>
    </row>
    <row r="81">
      <c r="A81" s="23" t="s">
        <v>16</v>
      </c>
      <c r="B81" s="23" t="s">
        <v>382</v>
      </c>
      <c r="C81" s="7" t="s">
        <v>434</v>
      </c>
      <c r="D81" s="7" t="s">
        <v>6</v>
      </c>
      <c r="E81" s="7" t="s">
        <v>355</v>
      </c>
      <c r="F81" s="7">
        <v>8.63</v>
      </c>
    </row>
    <row r="82">
      <c r="A82" s="23" t="s">
        <v>17</v>
      </c>
      <c r="B82" s="23" t="s">
        <v>404</v>
      </c>
      <c r="C82" s="7" t="s">
        <v>434</v>
      </c>
      <c r="D82" s="7" t="s">
        <v>6</v>
      </c>
      <c r="E82" s="7" t="s">
        <v>355</v>
      </c>
      <c r="F82" s="7">
        <v>9.17</v>
      </c>
    </row>
    <row r="83">
      <c r="A83" s="23" t="s">
        <v>18</v>
      </c>
      <c r="B83" s="23" t="s">
        <v>383</v>
      </c>
      <c r="C83" s="7" t="s">
        <v>434</v>
      </c>
      <c r="D83" s="7" t="s">
        <v>6</v>
      </c>
      <c r="E83" s="7" t="s">
        <v>355</v>
      </c>
      <c r="F83" s="7">
        <v>9.3</v>
      </c>
    </row>
    <row r="84">
      <c r="A84" s="23" t="s">
        <v>19</v>
      </c>
      <c r="B84" s="23" t="s">
        <v>380</v>
      </c>
      <c r="C84" s="7" t="s">
        <v>434</v>
      </c>
      <c r="D84" s="7" t="s">
        <v>6</v>
      </c>
      <c r="E84" s="7" t="s">
        <v>355</v>
      </c>
      <c r="F84" s="7">
        <v>7.9</v>
      </c>
    </row>
    <row r="85">
      <c r="A85" s="23" t="s">
        <v>20</v>
      </c>
      <c r="B85" s="23" t="s">
        <v>387</v>
      </c>
      <c r="C85" s="7" t="s">
        <v>434</v>
      </c>
      <c r="D85" s="7" t="s">
        <v>6</v>
      </c>
      <c r="E85" s="7" t="s">
        <v>355</v>
      </c>
      <c r="F85" s="7">
        <v>9.23</v>
      </c>
    </row>
    <row r="86">
      <c r="A86" s="23" t="s">
        <v>21</v>
      </c>
      <c r="B86" s="23" t="s">
        <v>393</v>
      </c>
      <c r="C86" s="7" t="s">
        <v>434</v>
      </c>
      <c r="D86" s="7" t="s">
        <v>6</v>
      </c>
      <c r="E86" s="7" t="s">
        <v>355</v>
      </c>
      <c r="F86" s="7">
        <v>9.26</v>
      </c>
    </row>
    <row r="87">
      <c r="A87" s="23" t="s">
        <v>22</v>
      </c>
      <c r="B87" s="23" t="s">
        <v>408</v>
      </c>
      <c r="C87" s="7" t="s">
        <v>434</v>
      </c>
      <c r="D87" s="7" t="s">
        <v>6</v>
      </c>
      <c r="E87" s="7" t="s">
        <v>355</v>
      </c>
      <c r="F87" s="7">
        <v>10.08</v>
      </c>
    </row>
    <row r="88">
      <c r="A88" s="23" t="s">
        <v>23</v>
      </c>
      <c r="B88" s="23" t="s">
        <v>379</v>
      </c>
      <c r="C88" s="7" t="s">
        <v>434</v>
      </c>
      <c r="D88" s="7" t="s">
        <v>6</v>
      </c>
      <c r="E88" s="7" t="s">
        <v>355</v>
      </c>
      <c r="F88" s="7">
        <v>7.25</v>
      </c>
    </row>
    <row r="89">
      <c r="A89" s="23" t="s">
        <v>24</v>
      </c>
      <c r="B89" s="23" t="s">
        <v>386</v>
      </c>
      <c r="C89" s="7" t="s">
        <v>434</v>
      </c>
      <c r="D89" s="7" t="s">
        <v>6</v>
      </c>
      <c r="E89" s="7" t="s">
        <v>355</v>
      </c>
      <c r="F89" s="7">
        <v>8.28</v>
      </c>
    </row>
    <row r="90">
      <c r="A90" s="23" t="s">
        <v>25</v>
      </c>
      <c r="B90" s="23" t="s">
        <v>406</v>
      </c>
      <c r="C90" s="7" t="s">
        <v>434</v>
      </c>
      <c r="D90" s="7" t="s">
        <v>6</v>
      </c>
      <c r="E90" s="7" t="s">
        <v>355</v>
      </c>
      <c r="F90" s="7">
        <v>9.35</v>
      </c>
    </row>
    <row r="91">
      <c r="A91" s="23" t="s">
        <v>26</v>
      </c>
      <c r="B91" s="23" t="s">
        <v>392</v>
      </c>
      <c r="C91" s="7" t="s">
        <v>434</v>
      </c>
      <c r="D91" s="7" t="s">
        <v>6</v>
      </c>
      <c r="E91" s="7" t="s">
        <v>355</v>
      </c>
      <c r="F91" s="7">
        <v>9.44</v>
      </c>
    </row>
    <row r="92">
      <c r="A92" s="23" t="s">
        <v>27</v>
      </c>
      <c r="B92" s="23" t="s">
        <v>389</v>
      </c>
      <c r="C92" s="7" t="s">
        <v>434</v>
      </c>
      <c r="D92" s="7" t="s">
        <v>6</v>
      </c>
      <c r="E92" s="7" t="s">
        <v>355</v>
      </c>
      <c r="F92" s="7">
        <v>8.85</v>
      </c>
    </row>
    <row r="93">
      <c r="A93" s="23" t="s">
        <v>28</v>
      </c>
      <c r="B93" s="23" t="s">
        <v>391</v>
      </c>
      <c r="C93" s="7" t="s">
        <v>434</v>
      </c>
      <c r="D93" s="7" t="s">
        <v>6</v>
      </c>
      <c r="E93" s="7" t="s">
        <v>355</v>
      </c>
      <c r="F93" s="7">
        <v>9.61</v>
      </c>
    </row>
    <row r="94">
      <c r="A94" s="23" t="s">
        <v>29</v>
      </c>
      <c r="B94" s="23" t="s">
        <v>396</v>
      </c>
      <c r="C94" s="7" t="s">
        <v>434</v>
      </c>
      <c r="D94" s="7" t="s">
        <v>6</v>
      </c>
      <c r="E94" s="7" t="s">
        <v>355</v>
      </c>
      <c r="F94" s="7">
        <v>10.01</v>
      </c>
    </row>
    <row r="95">
      <c r="A95" s="23" t="s">
        <v>30</v>
      </c>
      <c r="B95" s="23" t="s">
        <v>376</v>
      </c>
      <c r="C95" s="7" t="s">
        <v>434</v>
      </c>
      <c r="D95" s="7" t="s">
        <v>6</v>
      </c>
      <c r="E95" s="7" t="s">
        <v>355</v>
      </c>
      <c r="F95" s="7">
        <v>9.11</v>
      </c>
    </row>
    <row r="96">
      <c r="A96" s="23" t="s">
        <v>31</v>
      </c>
      <c r="B96" s="23" t="s">
        <v>407</v>
      </c>
      <c r="C96" s="7" t="s">
        <v>434</v>
      </c>
      <c r="D96" s="7" t="s">
        <v>6</v>
      </c>
      <c r="E96" s="7" t="s">
        <v>355</v>
      </c>
      <c r="F96" s="7">
        <v>9.41</v>
      </c>
    </row>
    <row r="97">
      <c r="A97" s="23" t="s">
        <v>32</v>
      </c>
      <c r="B97" s="23" t="s">
        <v>381</v>
      </c>
      <c r="C97" s="7" t="s">
        <v>434</v>
      </c>
      <c r="D97" s="7" t="s">
        <v>6</v>
      </c>
      <c r="E97" s="7" t="s">
        <v>355</v>
      </c>
      <c r="F97" s="7">
        <v>9.14</v>
      </c>
    </row>
    <row r="98">
      <c r="A98" s="23" t="s">
        <v>33</v>
      </c>
      <c r="B98" s="23" t="s">
        <v>390</v>
      </c>
      <c r="C98" s="7" t="s">
        <v>434</v>
      </c>
      <c r="D98" s="7" t="s">
        <v>6</v>
      </c>
      <c r="E98" s="7" t="s">
        <v>355</v>
      </c>
      <c r="F98" s="7">
        <v>8.04</v>
      </c>
    </row>
    <row r="99">
      <c r="A99" s="23" t="s">
        <v>34</v>
      </c>
      <c r="B99" s="23" t="s">
        <v>398</v>
      </c>
      <c r="C99" s="7" t="s">
        <v>434</v>
      </c>
      <c r="D99" s="7" t="s">
        <v>6</v>
      </c>
      <c r="E99" s="7" t="s">
        <v>355</v>
      </c>
      <c r="F99" s="7">
        <v>8.63</v>
      </c>
    </row>
    <row r="100">
      <c r="A100" s="23" t="s">
        <v>35</v>
      </c>
      <c r="B100" s="23" t="s">
        <v>399</v>
      </c>
      <c r="C100" s="7" t="s">
        <v>434</v>
      </c>
      <c r="D100" s="7" t="s">
        <v>6</v>
      </c>
      <c r="E100" s="7" t="s">
        <v>355</v>
      </c>
      <c r="F100" s="7">
        <v>8.77</v>
      </c>
    </row>
    <row r="101">
      <c r="A101" s="49" t="s">
        <v>3</v>
      </c>
      <c r="B101" s="23" t="s">
        <v>400</v>
      </c>
      <c r="C101" s="9" t="s">
        <v>444</v>
      </c>
      <c r="D101" s="9" t="s">
        <v>6</v>
      </c>
      <c r="E101" s="9" t="s">
        <v>355</v>
      </c>
      <c r="F101" s="7">
        <v>9.64</v>
      </c>
    </row>
    <row r="102">
      <c r="A102" s="49" t="s">
        <v>4</v>
      </c>
      <c r="B102" s="23" t="s">
        <v>378</v>
      </c>
      <c r="C102" s="9" t="s">
        <v>444</v>
      </c>
      <c r="D102" s="9" t="s">
        <v>6</v>
      </c>
      <c r="E102" s="9" t="s">
        <v>355</v>
      </c>
      <c r="F102" s="7">
        <v>10.32</v>
      </c>
    </row>
    <row r="103">
      <c r="A103" s="23" t="s">
        <v>5</v>
      </c>
      <c r="B103" s="23" t="s">
        <v>384</v>
      </c>
      <c r="C103" s="7" t="s">
        <v>444</v>
      </c>
      <c r="D103" s="7" t="s">
        <v>6</v>
      </c>
      <c r="E103" s="7" t="s">
        <v>355</v>
      </c>
      <c r="F103" s="7">
        <v>10.18</v>
      </c>
    </row>
    <row r="104">
      <c r="A104" s="23" t="s">
        <v>6</v>
      </c>
      <c r="B104" s="23" t="s">
        <v>394</v>
      </c>
      <c r="C104" s="7" t="s">
        <v>444</v>
      </c>
      <c r="D104" s="7" t="s">
        <v>6</v>
      </c>
      <c r="E104" s="7" t="s">
        <v>355</v>
      </c>
      <c r="F104" s="7">
        <v>10.4</v>
      </c>
    </row>
    <row r="105">
      <c r="A105" s="23" t="s">
        <v>7</v>
      </c>
      <c r="B105" s="23" t="s">
        <v>385</v>
      </c>
      <c r="C105" s="7" t="s">
        <v>444</v>
      </c>
      <c r="D105" s="7" t="s">
        <v>6</v>
      </c>
      <c r="E105" s="7" t="s">
        <v>355</v>
      </c>
      <c r="F105" s="7">
        <v>9.52</v>
      </c>
    </row>
    <row r="106">
      <c r="A106" s="23" t="s">
        <v>8</v>
      </c>
      <c r="B106" s="23" t="s">
        <v>405</v>
      </c>
      <c r="C106" s="7" t="s">
        <v>444</v>
      </c>
      <c r="D106" s="7" t="s">
        <v>6</v>
      </c>
      <c r="E106" s="7" t="s">
        <v>355</v>
      </c>
      <c r="F106" s="7">
        <v>10.36</v>
      </c>
    </row>
    <row r="107">
      <c r="A107" s="23" t="s">
        <v>9</v>
      </c>
      <c r="B107" s="23" t="s">
        <v>397</v>
      </c>
      <c r="C107" s="7" t="s">
        <v>444</v>
      </c>
      <c r="D107" s="7" t="s">
        <v>6</v>
      </c>
      <c r="E107" s="7" t="s">
        <v>355</v>
      </c>
      <c r="F107" s="7">
        <v>10.1</v>
      </c>
    </row>
    <row r="108">
      <c r="A108" s="23" t="s">
        <v>10</v>
      </c>
      <c r="B108" s="23" t="s">
        <v>388</v>
      </c>
      <c r="C108" s="7" t="s">
        <v>444</v>
      </c>
      <c r="D108" s="7" t="s">
        <v>6</v>
      </c>
      <c r="E108" s="7" t="s">
        <v>355</v>
      </c>
      <c r="F108" s="7">
        <v>7.5</v>
      </c>
    </row>
    <row r="109">
      <c r="A109" s="23" t="s">
        <v>11</v>
      </c>
      <c r="B109" s="23" t="s">
        <v>402</v>
      </c>
      <c r="C109" s="7" t="s">
        <v>444</v>
      </c>
      <c r="D109" s="7" t="s">
        <v>6</v>
      </c>
      <c r="E109" s="7" t="s">
        <v>355</v>
      </c>
      <c r="F109" s="7">
        <v>10.02</v>
      </c>
    </row>
    <row r="110">
      <c r="A110" s="23" t="s">
        <v>12</v>
      </c>
      <c r="B110" s="23" t="s">
        <v>401</v>
      </c>
      <c r="C110" s="7" t="s">
        <v>444</v>
      </c>
      <c r="D110" s="7" t="s">
        <v>6</v>
      </c>
      <c r="E110" s="7" t="s">
        <v>355</v>
      </c>
      <c r="F110" s="7">
        <v>11.32</v>
      </c>
    </row>
    <row r="111">
      <c r="A111" s="23" t="s">
        <v>13</v>
      </c>
      <c r="B111" s="23" t="s">
        <v>403</v>
      </c>
      <c r="C111" s="7" t="s">
        <v>444</v>
      </c>
      <c r="D111" s="7" t="s">
        <v>6</v>
      </c>
      <c r="E111" s="7" t="s">
        <v>355</v>
      </c>
      <c r="F111" s="7">
        <v>9.82</v>
      </c>
    </row>
    <row r="112">
      <c r="A112" s="23" t="s">
        <v>14</v>
      </c>
      <c r="B112" s="23" t="s">
        <v>395</v>
      </c>
      <c r="C112" s="7" t="s">
        <v>444</v>
      </c>
      <c r="D112" s="7" t="s">
        <v>6</v>
      </c>
      <c r="E112" s="7" t="s">
        <v>355</v>
      </c>
      <c r="F112" s="7">
        <v>8.99</v>
      </c>
    </row>
    <row r="113">
      <c r="A113" s="23" t="s">
        <v>15</v>
      </c>
      <c r="B113" s="23" t="s">
        <v>377</v>
      </c>
      <c r="C113" s="7" t="s">
        <v>444</v>
      </c>
      <c r="D113" s="7" t="s">
        <v>6</v>
      </c>
      <c r="E113" s="7" t="s">
        <v>355</v>
      </c>
      <c r="F113" s="7">
        <v>8.23</v>
      </c>
    </row>
    <row r="114">
      <c r="A114" s="23" t="s">
        <v>16</v>
      </c>
      <c r="B114" s="23" t="s">
        <v>382</v>
      </c>
      <c r="C114" s="7" t="s">
        <v>444</v>
      </c>
      <c r="D114" s="7" t="s">
        <v>6</v>
      </c>
      <c r="E114" s="7" t="s">
        <v>355</v>
      </c>
      <c r="F114" s="7">
        <v>9.33</v>
      </c>
    </row>
    <row r="115">
      <c r="A115" s="23" t="s">
        <v>17</v>
      </c>
      <c r="B115" s="23" t="s">
        <v>404</v>
      </c>
      <c r="C115" s="7" t="s">
        <v>444</v>
      </c>
      <c r="D115" s="7" t="s">
        <v>6</v>
      </c>
      <c r="E115" s="7" t="s">
        <v>355</v>
      </c>
      <c r="F115" s="7">
        <v>9.85</v>
      </c>
    </row>
    <row r="116">
      <c r="A116" s="23" t="s">
        <v>18</v>
      </c>
      <c r="B116" s="23" t="s">
        <v>383</v>
      </c>
      <c r="C116" s="7" t="s">
        <v>444</v>
      </c>
      <c r="D116" s="7" t="s">
        <v>6</v>
      </c>
      <c r="E116" s="7" t="s">
        <v>355</v>
      </c>
      <c r="F116" s="7">
        <v>9.93</v>
      </c>
    </row>
    <row r="117">
      <c r="A117" s="23" t="s">
        <v>19</v>
      </c>
      <c r="B117" s="23" t="s">
        <v>380</v>
      </c>
      <c r="C117" s="7" t="s">
        <v>444</v>
      </c>
      <c r="D117" s="7" t="s">
        <v>6</v>
      </c>
      <c r="E117" s="7" t="s">
        <v>355</v>
      </c>
      <c r="F117" s="7">
        <v>8.61</v>
      </c>
    </row>
    <row r="118">
      <c r="A118" s="23" t="s">
        <v>20</v>
      </c>
      <c r="B118" s="23" t="s">
        <v>387</v>
      </c>
      <c r="C118" s="7" t="s">
        <v>444</v>
      </c>
      <c r="D118" s="7" t="s">
        <v>6</v>
      </c>
      <c r="E118" s="7" t="s">
        <v>355</v>
      </c>
      <c r="F118" s="7">
        <v>9.81</v>
      </c>
    </row>
    <row r="119">
      <c r="A119" s="23" t="s">
        <v>21</v>
      </c>
      <c r="B119" s="23" t="s">
        <v>393</v>
      </c>
      <c r="C119" s="7" t="s">
        <v>444</v>
      </c>
      <c r="D119" s="7" t="s">
        <v>6</v>
      </c>
      <c r="E119" s="7" t="s">
        <v>355</v>
      </c>
      <c r="F119" s="7">
        <v>9.89</v>
      </c>
    </row>
    <row r="120">
      <c r="A120" s="23" t="s">
        <v>22</v>
      </c>
      <c r="B120" s="23" t="s">
        <v>408</v>
      </c>
      <c r="C120" s="7" t="s">
        <v>444</v>
      </c>
      <c r="D120" s="7" t="s">
        <v>6</v>
      </c>
      <c r="E120" s="7" t="s">
        <v>355</v>
      </c>
      <c r="F120" s="7">
        <v>10.6</v>
      </c>
    </row>
    <row r="121">
      <c r="A121" s="23" t="s">
        <v>23</v>
      </c>
      <c r="B121" s="23" t="s">
        <v>379</v>
      </c>
      <c r="C121" s="7" t="s">
        <v>444</v>
      </c>
      <c r="D121" s="7" t="s">
        <v>6</v>
      </c>
      <c r="E121" s="7" t="s">
        <v>355</v>
      </c>
      <c r="F121" s="7">
        <v>7.92</v>
      </c>
    </row>
    <row r="122">
      <c r="A122" s="23" t="s">
        <v>24</v>
      </c>
      <c r="B122" s="23" t="s">
        <v>386</v>
      </c>
      <c r="C122" s="7" t="s">
        <v>444</v>
      </c>
      <c r="D122" s="7" t="s">
        <v>6</v>
      </c>
      <c r="E122" s="7" t="s">
        <v>355</v>
      </c>
      <c r="F122" s="7">
        <v>9.02</v>
      </c>
    </row>
    <row r="123">
      <c r="A123" s="23" t="s">
        <v>25</v>
      </c>
      <c r="B123" s="23" t="s">
        <v>406</v>
      </c>
      <c r="C123" s="7" t="s">
        <v>444</v>
      </c>
      <c r="D123" s="7" t="s">
        <v>6</v>
      </c>
      <c r="E123" s="7" t="s">
        <v>355</v>
      </c>
      <c r="F123" s="7">
        <v>10.34</v>
      </c>
    </row>
    <row r="124">
      <c r="A124" s="23" t="s">
        <v>26</v>
      </c>
      <c r="B124" s="23" t="s">
        <v>392</v>
      </c>
      <c r="C124" s="7" t="s">
        <v>444</v>
      </c>
      <c r="D124" s="7" t="s">
        <v>6</v>
      </c>
      <c r="E124" s="7" t="s">
        <v>355</v>
      </c>
      <c r="F124" s="7">
        <v>10.12</v>
      </c>
    </row>
    <row r="125">
      <c r="A125" s="23" t="s">
        <v>27</v>
      </c>
      <c r="B125" s="23" t="s">
        <v>389</v>
      </c>
      <c r="C125" s="7" t="s">
        <v>444</v>
      </c>
      <c r="D125" s="7" t="s">
        <v>6</v>
      </c>
      <c r="E125" s="7" t="s">
        <v>355</v>
      </c>
      <c r="F125" s="7">
        <v>9.64</v>
      </c>
    </row>
    <row r="126">
      <c r="A126" s="23" t="s">
        <v>28</v>
      </c>
      <c r="B126" s="23" t="s">
        <v>391</v>
      </c>
      <c r="C126" s="7" t="s">
        <v>444</v>
      </c>
      <c r="D126" s="7" t="s">
        <v>6</v>
      </c>
      <c r="E126" s="7" t="s">
        <v>355</v>
      </c>
      <c r="F126" s="7">
        <v>10.33</v>
      </c>
    </row>
    <row r="127">
      <c r="A127" s="23" t="s">
        <v>29</v>
      </c>
      <c r="B127" s="23" t="s">
        <v>396</v>
      </c>
      <c r="C127" s="7" t="s">
        <v>444</v>
      </c>
      <c r="D127" s="7" t="s">
        <v>6</v>
      </c>
      <c r="E127" s="7" t="s">
        <v>355</v>
      </c>
      <c r="F127" s="7">
        <v>10.45</v>
      </c>
    </row>
    <row r="128">
      <c r="A128" s="23" t="s">
        <v>30</v>
      </c>
      <c r="B128" s="23" t="s">
        <v>376</v>
      </c>
      <c r="C128" s="7" t="s">
        <v>444</v>
      </c>
      <c r="D128" s="7" t="s">
        <v>6</v>
      </c>
      <c r="E128" s="7" t="s">
        <v>355</v>
      </c>
      <c r="F128" s="7">
        <v>9.53</v>
      </c>
    </row>
    <row r="129">
      <c r="A129" s="23" t="s">
        <v>31</v>
      </c>
      <c r="B129" s="23" t="s">
        <v>407</v>
      </c>
      <c r="C129" s="7" t="s">
        <v>444</v>
      </c>
      <c r="D129" s="7" t="s">
        <v>6</v>
      </c>
      <c r="E129" s="7" t="s">
        <v>355</v>
      </c>
      <c r="F129" s="7">
        <v>10.06</v>
      </c>
    </row>
    <row r="130">
      <c r="A130" s="23" t="s">
        <v>32</v>
      </c>
      <c r="B130" s="23" t="s">
        <v>381</v>
      </c>
      <c r="C130" s="7" t="s">
        <v>444</v>
      </c>
      <c r="D130" s="7" t="s">
        <v>6</v>
      </c>
      <c r="E130" s="7" t="s">
        <v>355</v>
      </c>
      <c r="F130" s="7">
        <v>9.75</v>
      </c>
    </row>
    <row r="131">
      <c r="A131" s="23" t="s">
        <v>33</v>
      </c>
      <c r="B131" s="23" t="s">
        <v>390</v>
      </c>
      <c r="C131" s="7" t="s">
        <v>444</v>
      </c>
      <c r="D131" s="7" t="s">
        <v>6</v>
      </c>
      <c r="E131" s="7" t="s">
        <v>355</v>
      </c>
      <c r="F131" s="7">
        <v>8.64</v>
      </c>
    </row>
    <row r="132">
      <c r="A132" s="23" t="s">
        <v>34</v>
      </c>
      <c r="B132" s="23" t="s">
        <v>398</v>
      </c>
      <c r="C132" s="7" t="s">
        <v>444</v>
      </c>
      <c r="D132" s="7" t="s">
        <v>6</v>
      </c>
      <c r="E132" s="7" t="s">
        <v>355</v>
      </c>
      <c r="F132" s="7">
        <v>9.48</v>
      </c>
    </row>
    <row r="133">
      <c r="A133" s="23" t="s">
        <v>35</v>
      </c>
      <c r="B133" s="23" t="s">
        <v>399</v>
      </c>
      <c r="C133" s="7" t="s">
        <v>444</v>
      </c>
      <c r="D133" s="7" t="s">
        <v>6</v>
      </c>
      <c r="E133" s="7" t="s">
        <v>355</v>
      </c>
      <c r="F133" s="7">
        <v>9.4</v>
      </c>
    </row>
  </sheetData>
  <autoFilter ref="$A$1:$F$133"/>
  <drawing r:id="rId1"/>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2" t="s">
        <v>4</v>
      </c>
      <c r="B2" s="1" t="s">
        <v>378</v>
      </c>
      <c r="C2" s="1">
        <v>2009.0</v>
      </c>
      <c r="D2" s="2" t="s">
        <v>6</v>
      </c>
      <c r="E2" s="2" t="s">
        <v>362</v>
      </c>
      <c r="F2" s="1">
        <v>55.5217060167555</v>
      </c>
    </row>
    <row r="3">
      <c r="A3" s="2" t="s">
        <v>5</v>
      </c>
      <c r="B3" s="1" t="s">
        <v>384</v>
      </c>
      <c r="C3" s="1">
        <v>2009.0</v>
      </c>
      <c r="D3" s="2" t="s">
        <v>6</v>
      </c>
      <c r="E3" s="2" t="s">
        <v>362</v>
      </c>
      <c r="F3" s="1">
        <v>52.9351535836177</v>
      </c>
    </row>
    <row r="4">
      <c r="A4" s="2" t="s">
        <v>6</v>
      </c>
      <c r="B4" s="1" t="s">
        <v>394</v>
      </c>
      <c r="C4" s="1">
        <v>2009.0</v>
      </c>
      <c r="D4" s="2" t="s">
        <v>6</v>
      </c>
      <c r="E4" s="2" t="s">
        <v>362</v>
      </c>
      <c r="F4" s="1">
        <v>48.4848484848485</v>
      </c>
    </row>
    <row r="5">
      <c r="A5" s="2" t="s">
        <v>7</v>
      </c>
      <c r="B5" s="1" t="s">
        <v>385</v>
      </c>
      <c r="C5" s="1">
        <v>2009.0</v>
      </c>
      <c r="D5" s="2" t="s">
        <v>6</v>
      </c>
      <c r="E5" s="2" t="s">
        <v>362</v>
      </c>
      <c r="F5" s="1">
        <v>54.5717035611165</v>
      </c>
    </row>
    <row r="6">
      <c r="A6" s="2" t="s">
        <v>10</v>
      </c>
      <c r="B6" s="1" t="s">
        <v>388</v>
      </c>
      <c r="C6" s="1">
        <v>2009.0</v>
      </c>
      <c r="D6" s="2" t="s">
        <v>6</v>
      </c>
      <c r="E6" s="2" t="s">
        <v>362</v>
      </c>
      <c r="F6" s="1">
        <v>50.1559575795384</v>
      </c>
    </row>
    <row r="7">
      <c r="A7" s="2" t="s">
        <v>11</v>
      </c>
      <c r="B7" s="1" t="s">
        <v>402</v>
      </c>
      <c r="C7" s="1">
        <v>2009.0</v>
      </c>
      <c r="D7" s="2" t="s">
        <v>6</v>
      </c>
      <c r="E7" s="2" t="s">
        <v>362</v>
      </c>
      <c r="F7" s="1">
        <v>50.4438920454545</v>
      </c>
    </row>
    <row r="8">
      <c r="A8" s="2" t="s">
        <v>8</v>
      </c>
      <c r="B8" s="1" t="s">
        <v>405</v>
      </c>
      <c r="C8" s="1">
        <v>2009.0</v>
      </c>
      <c r="D8" s="2" t="s">
        <v>6</v>
      </c>
      <c r="E8" s="2" t="s">
        <v>362</v>
      </c>
      <c r="F8" s="1">
        <v>48.840351272236</v>
      </c>
    </row>
    <row r="9">
      <c r="A9" s="2" t="s">
        <v>9</v>
      </c>
      <c r="B9" s="1" t="s">
        <v>397</v>
      </c>
      <c r="C9" s="1">
        <v>2009.0</v>
      </c>
      <c r="D9" s="2" t="s">
        <v>6</v>
      </c>
      <c r="E9" s="2" t="s">
        <v>362</v>
      </c>
      <c r="F9" s="1">
        <v>44.5234708392603</v>
      </c>
    </row>
    <row r="10">
      <c r="A10" s="2" t="s">
        <v>12</v>
      </c>
      <c r="B10" s="1" t="s">
        <v>401</v>
      </c>
      <c r="C10" s="1">
        <v>2009.0</v>
      </c>
      <c r="D10" s="2" t="s">
        <v>6</v>
      </c>
      <c r="E10" s="2" t="s">
        <v>362</v>
      </c>
      <c r="F10" s="1">
        <v>48.6282067598771</v>
      </c>
    </row>
    <row r="11">
      <c r="A11" s="2" t="s">
        <v>13</v>
      </c>
      <c r="B11" s="1" t="s">
        <v>403</v>
      </c>
      <c r="C11" s="1">
        <v>2009.0</v>
      </c>
      <c r="D11" s="2" t="s">
        <v>6</v>
      </c>
      <c r="E11" s="2" t="s">
        <v>362</v>
      </c>
      <c r="F11" s="1">
        <v>52.1182266009852</v>
      </c>
    </row>
    <row r="12">
      <c r="A12" s="2" t="s">
        <v>14</v>
      </c>
      <c r="B12" s="1" t="s">
        <v>395</v>
      </c>
      <c r="C12" s="1">
        <v>2009.0</v>
      </c>
      <c r="D12" s="2" t="s">
        <v>6</v>
      </c>
      <c r="E12" s="2" t="s">
        <v>362</v>
      </c>
      <c r="F12" s="1">
        <v>51.3545601726929</v>
      </c>
    </row>
    <row r="13">
      <c r="A13" s="2" t="s">
        <v>15</v>
      </c>
      <c r="B13" s="1" t="s">
        <v>377</v>
      </c>
      <c r="C13" s="1">
        <v>2009.0</v>
      </c>
      <c r="D13" s="2" t="s">
        <v>6</v>
      </c>
      <c r="E13" s="2" t="s">
        <v>362</v>
      </c>
      <c r="F13" s="1">
        <v>52.864044168392</v>
      </c>
    </row>
    <row r="14">
      <c r="A14" s="2" t="s">
        <v>16</v>
      </c>
      <c r="B14" s="1" t="s">
        <v>382</v>
      </c>
      <c r="C14" s="1">
        <v>2009.0</v>
      </c>
      <c r="D14" s="2" t="s">
        <v>6</v>
      </c>
      <c r="E14" s="2" t="s">
        <v>362</v>
      </c>
      <c r="F14" s="1">
        <v>58.9655172413793</v>
      </c>
    </row>
    <row r="15">
      <c r="A15" s="2" t="s">
        <v>17</v>
      </c>
      <c r="B15" s="1" t="s">
        <v>404</v>
      </c>
      <c r="C15" s="1">
        <v>2009.0</v>
      </c>
      <c r="D15" s="2" t="s">
        <v>6</v>
      </c>
      <c r="E15" s="2" t="s">
        <v>362</v>
      </c>
      <c r="F15" s="1">
        <v>48.1876861966236</v>
      </c>
    </row>
    <row r="16">
      <c r="A16" s="2" t="s">
        <v>18</v>
      </c>
      <c r="B16" s="1" t="s">
        <v>383</v>
      </c>
      <c r="C16" s="1">
        <v>2009.0</v>
      </c>
      <c r="D16" s="2" t="s">
        <v>6</v>
      </c>
      <c r="E16" s="2" t="s">
        <v>362</v>
      </c>
      <c r="F16" s="1">
        <v>54.4806517311609</v>
      </c>
    </row>
    <row r="17">
      <c r="A17" s="2" t="s">
        <v>19</v>
      </c>
      <c r="B17" s="1" t="s">
        <v>380</v>
      </c>
      <c r="C17" s="1">
        <v>2009.0</v>
      </c>
      <c r="D17" s="2" t="s">
        <v>6</v>
      </c>
      <c r="E17" s="2" t="s">
        <v>362</v>
      </c>
      <c r="F17" s="1">
        <v>53.174172544764</v>
      </c>
    </row>
    <row r="18">
      <c r="A18" s="2" t="s">
        <v>20</v>
      </c>
      <c r="B18" s="1" t="s">
        <v>387</v>
      </c>
      <c r="C18" s="1">
        <v>2009.0</v>
      </c>
      <c r="D18" s="2" t="s">
        <v>6</v>
      </c>
      <c r="E18" s="2" t="s">
        <v>362</v>
      </c>
      <c r="F18" s="1">
        <v>53.9789350497367</v>
      </c>
    </row>
    <row r="19">
      <c r="A19" s="2" t="s">
        <v>21</v>
      </c>
      <c r="B19" s="1" t="s">
        <v>393</v>
      </c>
      <c r="C19" s="1">
        <v>2009.0</v>
      </c>
      <c r="D19" s="2" t="s">
        <v>6</v>
      </c>
      <c r="E19" s="2" t="s">
        <v>362</v>
      </c>
      <c r="F19" s="1">
        <v>62.21928665786</v>
      </c>
    </row>
    <row r="20">
      <c r="A20" s="2" t="s">
        <v>22</v>
      </c>
      <c r="B20" s="1" t="s">
        <v>408</v>
      </c>
      <c r="C20" s="1">
        <v>2009.0</v>
      </c>
      <c r="D20" s="2" t="s">
        <v>6</v>
      </c>
      <c r="E20" s="2" t="s">
        <v>362</v>
      </c>
      <c r="F20" s="1">
        <v>48.7411808392128</v>
      </c>
    </row>
    <row r="21">
      <c r="A21" s="2" t="s">
        <v>23</v>
      </c>
      <c r="B21" s="1" t="s">
        <v>379</v>
      </c>
      <c r="C21" s="1">
        <v>2009.0</v>
      </c>
      <c r="D21" s="2" t="s">
        <v>6</v>
      </c>
      <c r="E21" s="2" t="s">
        <v>362</v>
      </c>
      <c r="F21" s="1">
        <v>47.3652331920048</v>
      </c>
    </row>
    <row r="22">
      <c r="A22" s="2" t="s">
        <v>24</v>
      </c>
      <c r="B22" s="1" t="s">
        <v>386</v>
      </c>
      <c r="C22" s="1">
        <v>2009.0</v>
      </c>
      <c r="D22" s="2" t="s">
        <v>6</v>
      </c>
      <c r="E22" s="2" t="s">
        <v>362</v>
      </c>
      <c r="F22" s="1">
        <v>55.4262760578987</v>
      </c>
    </row>
    <row r="23">
      <c r="A23" s="2" t="s">
        <v>25</v>
      </c>
      <c r="B23" s="1" t="s">
        <v>406</v>
      </c>
      <c r="C23" s="1">
        <v>2009.0</v>
      </c>
      <c r="D23" s="2" t="s">
        <v>6</v>
      </c>
      <c r="E23" s="2" t="s">
        <v>362</v>
      </c>
      <c r="F23" s="1">
        <v>50.2478856809565</v>
      </c>
    </row>
    <row r="24">
      <c r="A24" s="2" t="s">
        <v>26</v>
      </c>
      <c r="B24" s="1" t="s">
        <v>392</v>
      </c>
      <c r="C24" s="1">
        <v>2009.0</v>
      </c>
      <c r="D24" s="2" t="s">
        <v>6</v>
      </c>
      <c r="E24" s="2" t="s">
        <v>362</v>
      </c>
      <c r="F24" s="1">
        <v>50.4545454545455</v>
      </c>
    </row>
    <row r="25">
      <c r="A25" s="2" t="s">
        <v>27</v>
      </c>
      <c r="B25" s="1" t="s">
        <v>389</v>
      </c>
      <c r="C25" s="1">
        <v>2009.0</v>
      </c>
      <c r="D25" s="2" t="s">
        <v>6</v>
      </c>
      <c r="E25" s="2" t="s">
        <v>362</v>
      </c>
      <c r="F25" s="1">
        <v>52.2270742358079</v>
      </c>
    </row>
    <row r="26">
      <c r="A26" s="2" t="s">
        <v>28</v>
      </c>
      <c r="B26" s="1" t="s">
        <v>391</v>
      </c>
      <c r="C26" s="1">
        <v>2009.0</v>
      </c>
      <c r="D26" s="2" t="s">
        <v>6</v>
      </c>
      <c r="E26" s="2" t="s">
        <v>362</v>
      </c>
      <c r="F26" s="1">
        <v>50.7386363636364</v>
      </c>
    </row>
    <row r="27">
      <c r="A27" s="2" t="s">
        <v>29</v>
      </c>
      <c r="B27" s="1" t="s">
        <v>396</v>
      </c>
      <c r="C27" s="1">
        <v>2009.0</v>
      </c>
      <c r="D27" s="2" t="s">
        <v>6</v>
      </c>
      <c r="E27" s="2" t="s">
        <v>362</v>
      </c>
      <c r="F27" s="1">
        <v>49.799375835934</v>
      </c>
    </row>
    <row r="28">
      <c r="A28" s="2" t="s">
        <v>30</v>
      </c>
      <c r="B28" s="1" t="s">
        <v>376</v>
      </c>
      <c r="C28" s="1">
        <v>2009.0</v>
      </c>
      <c r="D28" s="2" t="s">
        <v>6</v>
      </c>
      <c r="E28" s="2" t="s">
        <v>362</v>
      </c>
      <c r="F28" s="1">
        <v>50.6744604316547</v>
      </c>
    </row>
    <row r="29">
      <c r="A29" s="2" t="s">
        <v>31</v>
      </c>
      <c r="B29" s="1" t="s">
        <v>407</v>
      </c>
      <c r="C29" s="1">
        <v>2009.0</v>
      </c>
      <c r="D29" s="2" t="s">
        <v>6</v>
      </c>
      <c r="E29" s="2" t="s">
        <v>362</v>
      </c>
      <c r="F29" s="1">
        <v>58.5692068429238</v>
      </c>
    </row>
    <row r="30">
      <c r="A30" s="2" t="s">
        <v>32</v>
      </c>
      <c r="B30" s="1" t="s">
        <v>381</v>
      </c>
      <c r="C30" s="1">
        <v>2009.0</v>
      </c>
      <c r="D30" s="2" t="s">
        <v>6</v>
      </c>
      <c r="E30" s="2" t="s">
        <v>362</v>
      </c>
      <c r="F30" s="1">
        <v>53.5121328224777</v>
      </c>
    </row>
    <row r="31">
      <c r="A31" s="2" t="s">
        <v>33</v>
      </c>
      <c r="B31" s="1" t="s">
        <v>390</v>
      </c>
      <c r="C31" s="1">
        <v>2009.0</v>
      </c>
      <c r="D31" s="2" t="s">
        <v>6</v>
      </c>
      <c r="E31" s="2" t="s">
        <v>362</v>
      </c>
      <c r="F31" s="1">
        <v>54.8740416210296</v>
      </c>
    </row>
    <row r="32">
      <c r="A32" s="2" t="s">
        <v>34</v>
      </c>
      <c r="B32" s="1" t="s">
        <v>398</v>
      </c>
      <c r="C32" s="1">
        <v>2009.0</v>
      </c>
      <c r="D32" s="2" t="s">
        <v>6</v>
      </c>
      <c r="E32" s="2" t="s">
        <v>362</v>
      </c>
      <c r="F32" s="1">
        <v>50.7673034763545</v>
      </c>
    </row>
    <row r="33">
      <c r="A33" s="2" t="s">
        <v>35</v>
      </c>
      <c r="B33" s="1" t="s">
        <v>399</v>
      </c>
      <c r="C33" s="1">
        <v>2009.0</v>
      </c>
      <c r="D33" s="2" t="s">
        <v>6</v>
      </c>
      <c r="E33" s="2" t="s">
        <v>362</v>
      </c>
      <c r="F33" s="1">
        <v>54.4532627865961</v>
      </c>
    </row>
    <row r="34">
      <c r="A34" s="2" t="s">
        <v>3</v>
      </c>
      <c r="B34" s="1" t="s">
        <v>400</v>
      </c>
      <c r="C34" s="1">
        <v>2009.0</v>
      </c>
      <c r="D34" s="2" t="s">
        <v>6</v>
      </c>
      <c r="E34" s="2" t="s">
        <v>362</v>
      </c>
      <c r="F34" s="1">
        <v>51.390296185787</v>
      </c>
    </row>
    <row r="35">
      <c r="A35" s="2" t="s">
        <v>4</v>
      </c>
      <c r="B35" s="1" t="s">
        <v>378</v>
      </c>
      <c r="C35" s="1">
        <v>2010.0</v>
      </c>
      <c r="D35" s="2" t="s">
        <v>6</v>
      </c>
      <c r="E35" s="2" t="s">
        <v>362</v>
      </c>
      <c r="F35" s="1">
        <v>56.9023569023569</v>
      </c>
    </row>
    <row r="36">
      <c r="A36" s="2" t="s">
        <v>5</v>
      </c>
      <c r="B36" s="1" t="s">
        <v>384</v>
      </c>
      <c r="C36" s="1">
        <v>2010.0</v>
      </c>
      <c r="D36" s="2" t="s">
        <v>6</v>
      </c>
      <c r="E36" s="2" t="s">
        <v>362</v>
      </c>
      <c r="F36" s="1">
        <v>53.1680921626811</v>
      </c>
    </row>
    <row r="37">
      <c r="A37" s="2" t="s">
        <v>6</v>
      </c>
      <c r="B37" s="1" t="s">
        <v>394</v>
      </c>
      <c r="C37" s="1">
        <v>2010.0</v>
      </c>
      <c r="D37" s="2" t="s">
        <v>6</v>
      </c>
      <c r="E37" s="2" t="s">
        <v>362</v>
      </c>
      <c r="F37" s="1">
        <v>53.1034482758621</v>
      </c>
    </row>
    <row r="38">
      <c r="A38" s="2" t="s">
        <v>7</v>
      </c>
      <c r="B38" s="1" t="s">
        <v>385</v>
      </c>
      <c r="C38" s="1">
        <v>2010.0</v>
      </c>
      <c r="D38" s="2" t="s">
        <v>6</v>
      </c>
      <c r="E38" s="2" t="s">
        <v>362</v>
      </c>
      <c r="F38" s="1">
        <v>56.7180616740088</v>
      </c>
    </row>
    <row r="39">
      <c r="A39" s="2" t="s">
        <v>10</v>
      </c>
      <c r="B39" s="1" t="s">
        <v>388</v>
      </c>
      <c r="C39" s="1">
        <v>2010.0</v>
      </c>
      <c r="D39" s="2" t="s">
        <v>6</v>
      </c>
      <c r="E39" s="2" t="s">
        <v>362</v>
      </c>
      <c r="F39" s="1">
        <v>50.2686567164179</v>
      </c>
    </row>
    <row r="40">
      <c r="A40" s="2" t="s">
        <v>11</v>
      </c>
      <c r="B40" s="1" t="s">
        <v>402</v>
      </c>
      <c r="C40" s="1">
        <v>2010.0</v>
      </c>
      <c r="D40" s="2" t="s">
        <v>6</v>
      </c>
      <c r="E40" s="2" t="s">
        <v>362</v>
      </c>
      <c r="F40" s="1">
        <v>52.1776702385067</v>
      </c>
    </row>
    <row r="41">
      <c r="A41" s="2" t="s">
        <v>8</v>
      </c>
      <c r="B41" s="1" t="s">
        <v>405</v>
      </c>
      <c r="C41" s="1">
        <v>2010.0</v>
      </c>
      <c r="D41" s="2" t="s">
        <v>6</v>
      </c>
      <c r="E41" s="2" t="s">
        <v>362</v>
      </c>
      <c r="F41" s="1">
        <v>50.0109769484083</v>
      </c>
    </row>
    <row r="42">
      <c r="A42" s="2" t="s">
        <v>9</v>
      </c>
      <c r="B42" s="1" t="s">
        <v>397</v>
      </c>
      <c r="C42" s="1">
        <v>2010.0</v>
      </c>
      <c r="D42" s="2" t="s">
        <v>6</v>
      </c>
      <c r="E42" s="2" t="s">
        <v>362</v>
      </c>
      <c r="F42" s="1">
        <v>47.1165644171779</v>
      </c>
    </row>
    <row r="43">
      <c r="A43" s="2" t="s">
        <v>12</v>
      </c>
      <c r="B43" s="1" t="s">
        <v>401</v>
      </c>
      <c r="C43" s="1">
        <v>2010.0</v>
      </c>
      <c r="D43" s="2" t="s">
        <v>6</v>
      </c>
      <c r="E43" s="2" t="s">
        <v>362</v>
      </c>
      <c r="F43" s="1">
        <v>49.6434999307767</v>
      </c>
    </row>
    <row r="44">
      <c r="A44" s="2" t="s">
        <v>13</v>
      </c>
      <c r="B44" s="1" t="s">
        <v>403</v>
      </c>
      <c r="C44" s="1">
        <v>2010.0</v>
      </c>
      <c r="D44" s="2" t="s">
        <v>6</v>
      </c>
      <c r="E44" s="2" t="s">
        <v>362</v>
      </c>
      <c r="F44" s="1">
        <v>52.258064516129</v>
      </c>
    </row>
    <row r="45">
      <c r="A45" s="2" t="s">
        <v>14</v>
      </c>
      <c r="B45" s="1" t="s">
        <v>395</v>
      </c>
      <c r="C45" s="1">
        <v>2010.0</v>
      </c>
      <c r="D45" s="2" t="s">
        <v>6</v>
      </c>
      <c r="E45" s="2" t="s">
        <v>362</v>
      </c>
      <c r="F45" s="1">
        <v>52.193830805253</v>
      </c>
    </row>
    <row r="46">
      <c r="A46" s="2" t="s">
        <v>15</v>
      </c>
      <c r="B46" s="1" t="s">
        <v>377</v>
      </c>
      <c r="C46" s="1">
        <v>2010.0</v>
      </c>
      <c r="D46" s="2" t="s">
        <v>6</v>
      </c>
      <c r="E46" s="2" t="s">
        <v>362</v>
      </c>
      <c r="F46" s="1">
        <v>58.3609271523179</v>
      </c>
    </row>
    <row r="47">
      <c r="A47" s="2" t="s">
        <v>16</v>
      </c>
      <c r="B47" s="1" t="s">
        <v>382</v>
      </c>
      <c r="C47" s="1">
        <v>2010.0</v>
      </c>
      <c r="D47" s="2" t="s">
        <v>6</v>
      </c>
      <c r="E47" s="2" t="s">
        <v>362</v>
      </c>
      <c r="F47" s="1">
        <v>59.2090809227389</v>
      </c>
    </row>
    <row r="48">
      <c r="A48" s="2" t="s">
        <v>17</v>
      </c>
      <c r="B48" s="1" t="s">
        <v>404</v>
      </c>
      <c r="C48" s="1">
        <v>2010.0</v>
      </c>
      <c r="D48" s="2" t="s">
        <v>6</v>
      </c>
      <c r="E48" s="2" t="s">
        <v>362</v>
      </c>
      <c r="F48" s="1">
        <v>49.8517158593419</v>
      </c>
    </row>
    <row r="49">
      <c r="A49" s="2" t="s">
        <v>18</v>
      </c>
      <c r="B49" s="1" t="s">
        <v>383</v>
      </c>
      <c r="C49" s="1">
        <v>2010.0</v>
      </c>
      <c r="D49" s="2" t="s">
        <v>6</v>
      </c>
      <c r="E49" s="2" t="s">
        <v>362</v>
      </c>
      <c r="F49" s="1">
        <v>55.5006683326553</v>
      </c>
    </row>
    <row r="50">
      <c r="A50" s="2" t="s">
        <v>19</v>
      </c>
      <c r="B50" s="1" t="s">
        <v>380</v>
      </c>
      <c r="C50" s="1">
        <v>2010.0</v>
      </c>
      <c r="D50" s="2" t="s">
        <v>6</v>
      </c>
      <c r="E50" s="2" t="s">
        <v>362</v>
      </c>
      <c r="F50" s="1">
        <v>51.1182108626198</v>
      </c>
    </row>
    <row r="51">
      <c r="A51" s="2" t="s">
        <v>20</v>
      </c>
      <c r="B51" s="1" t="s">
        <v>387</v>
      </c>
      <c r="C51" s="1">
        <v>2010.0</v>
      </c>
      <c r="D51" s="2" t="s">
        <v>6</v>
      </c>
      <c r="E51" s="2" t="s">
        <v>362</v>
      </c>
      <c r="F51" s="1">
        <v>53.3162612035851</v>
      </c>
    </row>
    <row r="52">
      <c r="A52" s="2" t="s">
        <v>21</v>
      </c>
      <c r="B52" s="1" t="s">
        <v>393</v>
      </c>
      <c r="C52" s="1">
        <v>2010.0</v>
      </c>
      <c r="D52" s="2" t="s">
        <v>6</v>
      </c>
      <c r="E52" s="2" t="s">
        <v>362</v>
      </c>
      <c r="F52" s="1">
        <v>57.6608187134503</v>
      </c>
    </row>
    <row r="53">
      <c r="A53" s="2" t="s">
        <v>22</v>
      </c>
      <c r="B53" s="1" t="s">
        <v>408</v>
      </c>
      <c r="C53" s="1">
        <v>2010.0</v>
      </c>
      <c r="D53" s="2" t="s">
        <v>6</v>
      </c>
      <c r="E53" s="2" t="s">
        <v>362</v>
      </c>
      <c r="F53" s="1">
        <v>50.4769042103829</v>
      </c>
    </row>
    <row r="54">
      <c r="A54" s="2" t="s">
        <v>23</v>
      </c>
      <c r="B54" s="1" t="s">
        <v>379</v>
      </c>
      <c r="C54" s="1">
        <v>2010.0</v>
      </c>
      <c r="D54" s="2" t="s">
        <v>6</v>
      </c>
      <c r="E54" s="2" t="s">
        <v>362</v>
      </c>
      <c r="F54" s="1">
        <v>52.5574499629355</v>
      </c>
    </row>
    <row r="55">
      <c r="A55" s="2" t="s">
        <v>24</v>
      </c>
      <c r="B55" s="1" t="s">
        <v>386</v>
      </c>
      <c r="C55" s="1">
        <v>2010.0</v>
      </c>
      <c r="D55" s="2" t="s">
        <v>6</v>
      </c>
      <c r="E55" s="2" t="s">
        <v>362</v>
      </c>
      <c r="F55" s="1">
        <v>55.3920200892857</v>
      </c>
    </row>
    <row r="56">
      <c r="A56" s="2" t="s">
        <v>25</v>
      </c>
      <c r="B56" s="1" t="s">
        <v>406</v>
      </c>
      <c r="C56" s="1">
        <v>2010.0</v>
      </c>
      <c r="D56" s="2" t="s">
        <v>6</v>
      </c>
      <c r="E56" s="2" t="s">
        <v>362</v>
      </c>
      <c r="F56" s="1">
        <v>49.2088607594937</v>
      </c>
    </row>
    <row r="57">
      <c r="A57" s="2" t="s">
        <v>26</v>
      </c>
      <c r="B57" s="1" t="s">
        <v>392</v>
      </c>
      <c r="C57" s="1">
        <v>2010.0</v>
      </c>
      <c r="D57" s="2" t="s">
        <v>6</v>
      </c>
      <c r="E57" s="2" t="s">
        <v>362</v>
      </c>
      <c r="F57" s="1">
        <v>56.6423357664234</v>
      </c>
    </row>
    <row r="58">
      <c r="A58" s="2" t="s">
        <v>27</v>
      </c>
      <c r="B58" s="1" t="s">
        <v>389</v>
      </c>
      <c r="C58" s="1">
        <v>2010.0</v>
      </c>
      <c r="D58" s="2" t="s">
        <v>6</v>
      </c>
      <c r="E58" s="2" t="s">
        <v>362</v>
      </c>
      <c r="F58" s="1">
        <v>49.9574468085106</v>
      </c>
    </row>
    <row r="59">
      <c r="A59" s="2" t="s">
        <v>28</v>
      </c>
      <c r="B59" s="1" t="s">
        <v>391</v>
      </c>
      <c r="C59" s="1">
        <v>2010.0</v>
      </c>
      <c r="D59" s="2" t="s">
        <v>6</v>
      </c>
      <c r="E59" s="2" t="s">
        <v>362</v>
      </c>
      <c r="F59" s="1">
        <v>48.0920020909566</v>
      </c>
    </row>
    <row r="60">
      <c r="A60" s="2" t="s">
        <v>29</v>
      </c>
      <c r="B60" s="1" t="s">
        <v>396</v>
      </c>
      <c r="C60" s="1">
        <v>2010.0</v>
      </c>
      <c r="D60" s="2" t="s">
        <v>6</v>
      </c>
      <c r="E60" s="2" t="s">
        <v>362</v>
      </c>
      <c r="F60" s="1">
        <v>52.7758894176297</v>
      </c>
    </row>
    <row r="61">
      <c r="A61" s="2" t="s">
        <v>30</v>
      </c>
      <c r="B61" s="1" t="s">
        <v>376</v>
      </c>
      <c r="C61" s="1">
        <v>2010.0</v>
      </c>
      <c r="D61" s="2" t="s">
        <v>6</v>
      </c>
      <c r="E61" s="2" t="s">
        <v>362</v>
      </c>
      <c r="F61" s="1">
        <v>53.4867002156722</v>
      </c>
    </row>
    <row r="62">
      <c r="A62" s="2" t="s">
        <v>31</v>
      </c>
      <c r="B62" s="1" t="s">
        <v>407</v>
      </c>
      <c r="C62" s="1">
        <v>2010.0</v>
      </c>
      <c r="D62" s="2" t="s">
        <v>6</v>
      </c>
      <c r="E62" s="2" t="s">
        <v>362</v>
      </c>
      <c r="F62" s="1">
        <v>58.769538349691</v>
      </c>
    </row>
    <row r="63">
      <c r="A63" s="2" t="s">
        <v>32</v>
      </c>
      <c r="B63" s="1" t="s">
        <v>381</v>
      </c>
      <c r="C63" s="1">
        <v>2010.0</v>
      </c>
      <c r="D63" s="2" t="s">
        <v>6</v>
      </c>
      <c r="E63" s="2" t="s">
        <v>362</v>
      </c>
      <c r="F63" s="1">
        <v>55.4279749478079</v>
      </c>
    </row>
    <row r="64">
      <c r="A64" s="2" t="s">
        <v>33</v>
      </c>
      <c r="B64" s="1" t="s">
        <v>390</v>
      </c>
      <c r="C64" s="1">
        <v>2010.0</v>
      </c>
      <c r="D64" s="2" t="s">
        <v>6</v>
      </c>
      <c r="E64" s="2" t="s">
        <v>362</v>
      </c>
      <c r="F64" s="1">
        <v>55.0502904094064</v>
      </c>
    </row>
    <row r="65">
      <c r="A65" s="2" t="s">
        <v>34</v>
      </c>
      <c r="B65" s="1" t="s">
        <v>398</v>
      </c>
      <c r="C65" s="1">
        <v>2010.0</v>
      </c>
      <c r="D65" s="2" t="s">
        <v>6</v>
      </c>
      <c r="E65" s="2" t="s">
        <v>362</v>
      </c>
      <c r="F65" s="1">
        <v>51.6240681576145</v>
      </c>
    </row>
    <row r="66">
      <c r="A66" s="2" t="s">
        <v>35</v>
      </c>
      <c r="B66" s="1" t="s">
        <v>399</v>
      </c>
      <c r="C66" s="1">
        <v>2010.0</v>
      </c>
      <c r="D66" s="2" t="s">
        <v>6</v>
      </c>
      <c r="E66" s="2" t="s">
        <v>362</v>
      </c>
      <c r="F66" s="1">
        <v>57.4351978171896</v>
      </c>
    </row>
    <row r="67">
      <c r="A67" s="2" t="s">
        <v>3</v>
      </c>
      <c r="B67" s="1" t="s">
        <v>400</v>
      </c>
      <c r="C67" s="1">
        <v>2010.0</v>
      </c>
      <c r="D67" s="2" t="s">
        <v>6</v>
      </c>
      <c r="E67" s="2" t="s">
        <v>362</v>
      </c>
      <c r="F67" s="1">
        <v>52.2713410973706</v>
      </c>
    </row>
    <row r="68">
      <c r="A68" s="2" t="s">
        <v>4</v>
      </c>
      <c r="B68" s="1" t="s">
        <v>378</v>
      </c>
      <c r="C68" s="1">
        <v>2011.0</v>
      </c>
      <c r="D68" s="2" t="s">
        <v>6</v>
      </c>
      <c r="E68" s="2" t="s">
        <v>362</v>
      </c>
      <c r="F68" s="1">
        <v>56.3404748118124</v>
      </c>
    </row>
    <row r="69">
      <c r="A69" s="2" t="s">
        <v>5</v>
      </c>
      <c r="B69" s="1" t="s">
        <v>384</v>
      </c>
      <c r="C69" s="1">
        <v>2011.0</v>
      </c>
      <c r="D69" s="2" t="s">
        <v>6</v>
      </c>
      <c r="E69" s="2" t="s">
        <v>362</v>
      </c>
      <c r="F69" s="1">
        <v>54.0544871794872</v>
      </c>
    </row>
    <row r="70">
      <c r="A70" s="2" t="s">
        <v>6</v>
      </c>
      <c r="B70" s="1" t="s">
        <v>394</v>
      </c>
      <c r="C70" s="1">
        <v>2011.0</v>
      </c>
      <c r="D70" s="2" t="s">
        <v>6</v>
      </c>
      <c r="E70" s="2" t="s">
        <v>362</v>
      </c>
      <c r="F70" s="1">
        <v>53.6992840095465</v>
      </c>
    </row>
    <row r="71">
      <c r="A71" s="2" t="s">
        <v>7</v>
      </c>
      <c r="B71" s="1" t="s">
        <v>385</v>
      </c>
      <c r="C71" s="1">
        <v>2011.0</v>
      </c>
      <c r="D71" s="2" t="s">
        <v>6</v>
      </c>
      <c r="E71" s="2" t="s">
        <v>362</v>
      </c>
      <c r="F71" s="1">
        <v>54.954954954955</v>
      </c>
    </row>
    <row r="72">
      <c r="A72" s="2" t="s">
        <v>10</v>
      </c>
      <c r="B72" s="1" t="s">
        <v>388</v>
      </c>
      <c r="C72" s="1">
        <v>2011.0</v>
      </c>
      <c r="D72" s="2" t="s">
        <v>6</v>
      </c>
      <c r="E72" s="2" t="s">
        <v>362</v>
      </c>
      <c r="F72" s="1">
        <v>51.8316831683168</v>
      </c>
    </row>
    <row r="73">
      <c r="A73" s="2" t="s">
        <v>11</v>
      </c>
      <c r="B73" s="1" t="s">
        <v>402</v>
      </c>
      <c r="C73" s="1">
        <v>2011.0</v>
      </c>
      <c r="D73" s="2" t="s">
        <v>6</v>
      </c>
      <c r="E73" s="2" t="s">
        <v>362</v>
      </c>
      <c r="F73" s="1">
        <v>51.3903345724907</v>
      </c>
    </row>
    <row r="74">
      <c r="A74" s="2" t="s">
        <v>8</v>
      </c>
      <c r="B74" s="1" t="s">
        <v>405</v>
      </c>
      <c r="C74" s="1">
        <v>2011.0</v>
      </c>
      <c r="D74" s="2" t="s">
        <v>6</v>
      </c>
      <c r="E74" s="2" t="s">
        <v>362</v>
      </c>
      <c r="F74" s="1">
        <v>51.0096760622634</v>
      </c>
    </row>
    <row r="75">
      <c r="A75" s="2" t="s">
        <v>9</v>
      </c>
      <c r="B75" s="1" t="s">
        <v>397</v>
      </c>
      <c r="C75" s="1">
        <v>2011.0</v>
      </c>
      <c r="D75" s="2" t="s">
        <v>6</v>
      </c>
      <c r="E75" s="2" t="s">
        <v>362</v>
      </c>
      <c r="F75" s="1">
        <v>49.4833524684271</v>
      </c>
    </row>
    <row r="76">
      <c r="A76" s="2" t="s">
        <v>12</v>
      </c>
      <c r="B76" s="1" t="s">
        <v>401</v>
      </c>
      <c r="C76" s="1">
        <v>2011.0</v>
      </c>
      <c r="D76" s="2" t="s">
        <v>6</v>
      </c>
      <c r="E76" s="2" t="s">
        <v>362</v>
      </c>
      <c r="F76" s="1">
        <v>49.6882985822876</v>
      </c>
    </row>
    <row r="77">
      <c r="A77" s="2" t="s">
        <v>13</v>
      </c>
      <c r="B77" s="1" t="s">
        <v>403</v>
      </c>
      <c r="C77" s="1">
        <v>2011.0</v>
      </c>
      <c r="D77" s="2" t="s">
        <v>6</v>
      </c>
      <c r="E77" s="2" t="s">
        <v>362</v>
      </c>
      <c r="F77" s="1">
        <v>54.3100258971513</v>
      </c>
    </row>
    <row r="78">
      <c r="A78" s="2" t="s">
        <v>14</v>
      </c>
      <c r="B78" s="1" t="s">
        <v>395</v>
      </c>
      <c r="C78" s="1">
        <v>2011.0</v>
      </c>
      <c r="D78" s="2" t="s">
        <v>6</v>
      </c>
      <c r="E78" s="2" t="s">
        <v>362</v>
      </c>
      <c r="F78" s="1">
        <v>51.9066220238095</v>
      </c>
    </row>
    <row r="79">
      <c r="A79" s="2" t="s">
        <v>15</v>
      </c>
      <c r="B79" s="1" t="s">
        <v>377</v>
      </c>
      <c r="C79" s="1">
        <v>2011.0</v>
      </c>
      <c r="D79" s="2" t="s">
        <v>6</v>
      </c>
      <c r="E79" s="2" t="s">
        <v>362</v>
      </c>
      <c r="F79" s="1">
        <v>58.0398162327718</v>
      </c>
    </row>
    <row r="80">
      <c r="A80" s="2" t="s">
        <v>16</v>
      </c>
      <c r="B80" s="1" t="s">
        <v>382</v>
      </c>
      <c r="C80" s="1">
        <v>2011.0</v>
      </c>
      <c r="D80" s="2" t="s">
        <v>6</v>
      </c>
      <c r="E80" s="2" t="s">
        <v>362</v>
      </c>
      <c r="F80" s="1">
        <v>56.0606060606061</v>
      </c>
    </row>
    <row r="81">
      <c r="A81" s="2" t="s">
        <v>17</v>
      </c>
      <c r="B81" s="1" t="s">
        <v>404</v>
      </c>
      <c r="C81" s="1">
        <v>2011.0</v>
      </c>
      <c r="D81" s="2" t="s">
        <v>6</v>
      </c>
      <c r="E81" s="2" t="s">
        <v>362</v>
      </c>
      <c r="F81" s="1">
        <v>49.7284048754637</v>
      </c>
    </row>
    <row r="82">
      <c r="A82" s="2" t="s">
        <v>18</v>
      </c>
      <c r="B82" s="1" t="s">
        <v>383</v>
      </c>
      <c r="C82" s="1">
        <v>2011.0</v>
      </c>
      <c r="D82" s="2" t="s">
        <v>6</v>
      </c>
      <c r="E82" s="2" t="s">
        <v>362</v>
      </c>
      <c r="F82" s="1">
        <v>55.2821997105644</v>
      </c>
    </row>
    <row r="83">
      <c r="A83" s="2" t="s">
        <v>19</v>
      </c>
      <c r="B83" s="1" t="s">
        <v>380</v>
      </c>
      <c r="C83" s="1">
        <v>2011.0</v>
      </c>
      <c r="D83" s="2" t="s">
        <v>6</v>
      </c>
      <c r="E83" s="2" t="s">
        <v>362</v>
      </c>
      <c r="F83" s="1">
        <v>51.6362660944206</v>
      </c>
    </row>
    <row r="84">
      <c r="A84" s="2" t="s">
        <v>20</v>
      </c>
      <c r="B84" s="1" t="s">
        <v>387</v>
      </c>
      <c r="C84" s="1">
        <v>2011.0</v>
      </c>
      <c r="D84" s="2" t="s">
        <v>6</v>
      </c>
      <c r="E84" s="2" t="s">
        <v>362</v>
      </c>
      <c r="F84" s="1">
        <v>54.2761692650334</v>
      </c>
    </row>
    <row r="85">
      <c r="A85" s="2" t="s">
        <v>21</v>
      </c>
      <c r="B85" s="1" t="s">
        <v>393</v>
      </c>
      <c r="C85" s="1">
        <v>2011.0</v>
      </c>
      <c r="D85" s="2" t="s">
        <v>6</v>
      </c>
      <c r="E85" s="2" t="s">
        <v>362</v>
      </c>
      <c r="F85" s="1">
        <v>58.8056680161943</v>
      </c>
    </row>
    <row r="86">
      <c r="A86" s="2" t="s">
        <v>22</v>
      </c>
      <c r="B86" s="1" t="s">
        <v>408</v>
      </c>
      <c r="C86" s="1">
        <v>2011.0</v>
      </c>
      <c r="D86" s="2" t="s">
        <v>6</v>
      </c>
      <c r="E86" s="2" t="s">
        <v>362</v>
      </c>
      <c r="F86" s="1">
        <v>50.3952211428227</v>
      </c>
    </row>
    <row r="87">
      <c r="A87" s="2" t="s">
        <v>23</v>
      </c>
      <c r="B87" s="1" t="s">
        <v>379</v>
      </c>
      <c r="C87" s="1">
        <v>2011.0</v>
      </c>
      <c r="D87" s="2" t="s">
        <v>6</v>
      </c>
      <c r="E87" s="2" t="s">
        <v>362</v>
      </c>
      <c r="F87" s="1">
        <v>53.7465940054496</v>
      </c>
    </row>
    <row r="88">
      <c r="A88" s="2" t="s">
        <v>24</v>
      </c>
      <c r="B88" s="1" t="s">
        <v>386</v>
      </c>
      <c r="C88" s="1">
        <v>2011.0</v>
      </c>
      <c r="D88" s="2" t="s">
        <v>6</v>
      </c>
      <c r="E88" s="2" t="s">
        <v>362</v>
      </c>
      <c r="F88" s="1">
        <v>56.5747000426335</v>
      </c>
    </row>
    <row r="89">
      <c r="A89" s="2" t="s">
        <v>25</v>
      </c>
      <c r="B89" s="1" t="s">
        <v>406</v>
      </c>
      <c r="C89" s="1">
        <v>2011.0</v>
      </c>
      <c r="D89" s="2" t="s">
        <v>6</v>
      </c>
      <c r="E89" s="2" t="s">
        <v>362</v>
      </c>
      <c r="F89" s="1">
        <v>49.3137718883105</v>
      </c>
    </row>
    <row r="90">
      <c r="A90" s="2" t="s">
        <v>26</v>
      </c>
      <c r="B90" s="1" t="s">
        <v>392</v>
      </c>
      <c r="C90" s="1">
        <v>2011.0</v>
      </c>
      <c r="D90" s="2" t="s">
        <v>6</v>
      </c>
      <c r="E90" s="2" t="s">
        <v>362</v>
      </c>
      <c r="F90" s="1">
        <v>57.9</v>
      </c>
    </row>
    <row r="91">
      <c r="A91" s="2" t="s">
        <v>27</v>
      </c>
      <c r="B91" s="1" t="s">
        <v>389</v>
      </c>
      <c r="C91" s="1">
        <v>2011.0</v>
      </c>
      <c r="D91" s="2" t="s">
        <v>6</v>
      </c>
      <c r="E91" s="2" t="s">
        <v>362</v>
      </c>
      <c r="F91" s="1">
        <v>49.4146144529673</v>
      </c>
    </row>
    <row r="92">
      <c r="A92" s="2" t="s">
        <v>28</v>
      </c>
      <c r="B92" s="1" t="s">
        <v>391</v>
      </c>
      <c r="C92" s="1">
        <v>2011.0</v>
      </c>
      <c r="D92" s="2" t="s">
        <v>6</v>
      </c>
      <c r="E92" s="2" t="s">
        <v>362</v>
      </c>
      <c r="F92" s="1">
        <v>43.1235431235431</v>
      </c>
    </row>
    <row r="93">
      <c r="A93" s="2" t="s">
        <v>29</v>
      </c>
      <c r="B93" s="1" t="s">
        <v>396</v>
      </c>
      <c r="C93" s="1">
        <v>2011.0</v>
      </c>
      <c r="D93" s="2" t="s">
        <v>6</v>
      </c>
      <c r="E93" s="2" t="s">
        <v>362</v>
      </c>
      <c r="F93" s="1">
        <v>51.7386382015203</v>
      </c>
    </row>
    <row r="94">
      <c r="A94" s="2" t="s">
        <v>30</v>
      </c>
      <c r="B94" s="1" t="s">
        <v>376</v>
      </c>
      <c r="C94" s="1">
        <v>2011.0</v>
      </c>
      <c r="D94" s="2" t="s">
        <v>6</v>
      </c>
      <c r="E94" s="2" t="s">
        <v>362</v>
      </c>
      <c r="F94" s="1">
        <v>50.7175358767938</v>
      </c>
    </row>
    <row r="95">
      <c r="A95" s="2" t="s">
        <v>31</v>
      </c>
      <c r="B95" s="1" t="s">
        <v>407</v>
      </c>
      <c r="C95" s="1">
        <v>2011.0</v>
      </c>
      <c r="D95" s="2" t="s">
        <v>6</v>
      </c>
      <c r="E95" s="2" t="s">
        <v>362</v>
      </c>
      <c r="F95" s="1">
        <v>60.6754693254289</v>
      </c>
    </row>
    <row r="96">
      <c r="A96" s="2" t="s">
        <v>32</v>
      </c>
      <c r="B96" s="1" t="s">
        <v>381</v>
      </c>
      <c r="C96" s="1">
        <v>2011.0</v>
      </c>
      <c r="D96" s="2" t="s">
        <v>6</v>
      </c>
      <c r="E96" s="2" t="s">
        <v>362</v>
      </c>
      <c r="F96" s="1">
        <v>55.1214361140444</v>
      </c>
    </row>
    <row r="97">
      <c r="A97" s="2" t="s">
        <v>33</v>
      </c>
      <c r="B97" s="1" t="s">
        <v>390</v>
      </c>
      <c r="C97" s="1">
        <v>2011.0</v>
      </c>
      <c r="D97" s="2" t="s">
        <v>6</v>
      </c>
      <c r="E97" s="2" t="s">
        <v>362</v>
      </c>
      <c r="F97" s="1">
        <v>54.7792600742676</v>
      </c>
    </row>
    <row r="98">
      <c r="A98" s="2" t="s">
        <v>34</v>
      </c>
      <c r="B98" s="1" t="s">
        <v>398</v>
      </c>
      <c r="C98" s="1">
        <v>2011.0</v>
      </c>
      <c r="D98" s="2" t="s">
        <v>6</v>
      </c>
      <c r="E98" s="2" t="s">
        <v>362</v>
      </c>
      <c r="F98" s="1">
        <v>53.5831509846827</v>
      </c>
    </row>
    <row r="99">
      <c r="A99" s="2" t="s">
        <v>35</v>
      </c>
      <c r="B99" s="1" t="s">
        <v>399</v>
      </c>
      <c r="C99" s="1">
        <v>2011.0</v>
      </c>
      <c r="D99" s="2" t="s">
        <v>6</v>
      </c>
      <c r="E99" s="2" t="s">
        <v>362</v>
      </c>
      <c r="F99" s="1">
        <v>57.9888268156425</v>
      </c>
    </row>
    <row r="100">
      <c r="A100" s="2" t="s">
        <v>3</v>
      </c>
      <c r="B100" s="1" t="s">
        <v>400</v>
      </c>
      <c r="C100" s="1">
        <v>2011.0</v>
      </c>
      <c r="D100" s="2" t="s">
        <v>6</v>
      </c>
      <c r="E100" s="2" t="s">
        <v>362</v>
      </c>
      <c r="F100" s="1">
        <v>52.4392747476424</v>
      </c>
    </row>
    <row r="101">
      <c r="A101" s="2" t="s">
        <v>4</v>
      </c>
      <c r="B101" s="1" t="s">
        <v>378</v>
      </c>
      <c r="C101" s="1">
        <v>2012.0</v>
      </c>
      <c r="D101" s="2" t="s">
        <v>6</v>
      </c>
      <c r="E101" s="2" t="s">
        <v>362</v>
      </c>
      <c r="F101" s="1">
        <v>58.1956230460027</v>
      </c>
    </row>
    <row r="102">
      <c r="A102" s="2" t="s">
        <v>5</v>
      </c>
      <c r="B102" s="1" t="s">
        <v>384</v>
      </c>
      <c r="C102" s="1">
        <v>2012.0</v>
      </c>
      <c r="D102" s="2" t="s">
        <v>6</v>
      </c>
      <c r="E102" s="2" t="s">
        <v>362</v>
      </c>
      <c r="F102" s="1">
        <v>50.9812801932367</v>
      </c>
    </row>
    <row r="103">
      <c r="A103" s="2" t="s">
        <v>6</v>
      </c>
      <c r="B103" s="1" t="s">
        <v>394</v>
      </c>
      <c r="C103" s="1">
        <v>2012.0</v>
      </c>
      <c r="D103" s="2" t="s">
        <v>6</v>
      </c>
      <c r="E103" s="2" t="s">
        <v>362</v>
      </c>
      <c r="F103" s="1">
        <v>50.9216589861751</v>
      </c>
    </row>
    <row r="104">
      <c r="A104" s="2" t="s">
        <v>7</v>
      </c>
      <c r="B104" s="1" t="s">
        <v>385</v>
      </c>
      <c r="C104" s="1">
        <v>2012.0</v>
      </c>
      <c r="D104" s="2" t="s">
        <v>6</v>
      </c>
      <c r="E104" s="2" t="s">
        <v>362</v>
      </c>
      <c r="F104" s="1">
        <v>51.4165792235047</v>
      </c>
    </row>
    <row r="105">
      <c r="A105" s="2" t="s">
        <v>10</v>
      </c>
      <c r="B105" s="1" t="s">
        <v>388</v>
      </c>
      <c r="C105" s="1">
        <v>2012.0</v>
      </c>
      <c r="D105" s="2" t="s">
        <v>6</v>
      </c>
      <c r="E105" s="2" t="s">
        <v>362</v>
      </c>
      <c r="F105" s="1">
        <v>52.0310478654592</v>
      </c>
    </row>
    <row r="106">
      <c r="A106" s="2" t="s">
        <v>11</v>
      </c>
      <c r="B106" s="1" t="s">
        <v>402</v>
      </c>
      <c r="C106" s="1">
        <v>2012.0</v>
      </c>
      <c r="D106" s="2" t="s">
        <v>6</v>
      </c>
      <c r="E106" s="2" t="s">
        <v>362</v>
      </c>
      <c r="F106" s="1">
        <v>53.1330842196033</v>
      </c>
    </row>
    <row r="107">
      <c r="A107" s="2" t="s">
        <v>8</v>
      </c>
      <c r="B107" s="1" t="s">
        <v>405</v>
      </c>
      <c r="C107" s="1">
        <v>2012.0</v>
      </c>
      <c r="D107" s="2" t="s">
        <v>6</v>
      </c>
      <c r="E107" s="2" t="s">
        <v>362</v>
      </c>
      <c r="F107" s="1">
        <v>49.2288710672424</v>
      </c>
    </row>
    <row r="108">
      <c r="A108" s="2" t="s">
        <v>9</v>
      </c>
      <c r="B108" s="1" t="s">
        <v>397</v>
      </c>
      <c r="C108" s="1">
        <v>2012.0</v>
      </c>
      <c r="D108" s="2" t="s">
        <v>6</v>
      </c>
      <c r="E108" s="2" t="s">
        <v>362</v>
      </c>
      <c r="F108" s="1">
        <v>52.6493799323563</v>
      </c>
    </row>
    <row r="109">
      <c r="A109" s="2" t="s">
        <v>12</v>
      </c>
      <c r="B109" s="1" t="s">
        <v>401</v>
      </c>
      <c r="C109" s="1">
        <v>2012.0</v>
      </c>
      <c r="D109" s="2" t="s">
        <v>6</v>
      </c>
      <c r="E109" s="2" t="s">
        <v>362</v>
      </c>
      <c r="F109" s="1">
        <v>50.1276809073961</v>
      </c>
    </row>
    <row r="110">
      <c r="A110" s="2" t="s">
        <v>13</v>
      </c>
      <c r="B110" s="1" t="s">
        <v>403</v>
      </c>
      <c r="C110" s="1">
        <v>2012.0</v>
      </c>
      <c r="D110" s="2" t="s">
        <v>6</v>
      </c>
      <c r="E110" s="2" t="s">
        <v>362</v>
      </c>
      <c r="F110" s="1">
        <v>54.3044077134986</v>
      </c>
    </row>
    <row r="111">
      <c r="A111" s="2" t="s">
        <v>14</v>
      </c>
      <c r="B111" s="1" t="s">
        <v>395</v>
      </c>
      <c r="C111" s="1">
        <v>2012.0</v>
      </c>
      <c r="D111" s="2" t="s">
        <v>6</v>
      </c>
      <c r="E111" s="2" t="s">
        <v>362</v>
      </c>
      <c r="F111" s="1">
        <v>52.9597701149425</v>
      </c>
    </row>
    <row r="112">
      <c r="A112" s="2" t="s">
        <v>15</v>
      </c>
      <c r="B112" s="1" t="s">
        <v>377</v>
      </c>
      <c r="C112" s="1">
        <v>2012.0</v>
      </c>
      <c r="D112" s="2" t="s">
        <v>6</v>
      </c>
      <c r="E112" s="2" t="s">
        <v>362</v>
      </c>
      <c r="F112" s="1">
        <v>57.4786324786325</v>
      </c>
    </row>
    <row r="113">
      <c r="A113" s="2" t="s">
        <v>16</v>
      </c>
      <c r="B113" s="1" t="s">
        <v>382</v>
      </c>
      <c r="C113" s="1">
        <v>2012.0</v>
      </c>
      <c r="D113" s="2" t="s">
        <v>6</v>
      </c>
      <c r="E113" s="2" t="s">
        <v>362</v>
      </c>
      <c r="F113" s="1">
        <v>56.7386674779434</v>
      </c>
    </row>
    <row r="114">
      <c r="A114" s="2" t="s">
        <v>17</v>
      </c>
      <c r="B114" s="1" t="s">
        <v>404</v>
      </c>
      <c r="C114" s="1">
        <v>2012.0</v>
      </c>
      <c r="D114" s="2" t="s">
        <v>6</v>
      </c>
      <c r="E114" s="2" t="s">
        <v>362</v>
      </c>
      <c r="F114" s="1">
        <v>49.9222815435561</v>
      </c>
    </row>
    <row r="115">
      <c r="A115" s="2" t="s">
        <v>18</v>
      </c>
      <c r="B115" s="1" t="s">
        <v>383</v>
      </c>
      <c r="C115" s="1">
        <v>2012.0</v>
      </c>
      <c r="D115" s="2" t="s">
        <v>6</v>
      </c>
      <c r="E115" s="2" t="s">
        <v>362</v>
      </c>
      <c r="F115" s="1">
        <v>53.7366193676873</v>
      </c>
    </row>
    <row r="116">
      <c r="A116" s="2" t="s">
        <v>19</v>
      </c>
      <c r="B116" s="1" t="s">
        <v>380</v>
      </c>
      <c r="C116" s="1">
        <v>2012.0</v>
      </c>
      <c r="D116" s="2" t="s">
        <v>6</v>
      </c>
      <c r="E116" s="2" t="s">
        <v>362</v>
      </c>
      <c r="F116" s="1">
        <v>49.8281786941581</v>
      </c>
    </row>
    <row r="117">
      <c r="A117" s="2" t="s">
        <v>20</v>
      </c>
      <c r="B117" s="1" t="s">
        <v>387</v>
      </c>
      <c r="C117" s="1">
        <v>2012.0</v>
      </c>
      <c r="D117" s="2" t="s">
        <v>6</v>
      </c>
      <c r="E117" s="2" t="s">
        <v>362</v>
      </c>
      <c r="F117" s="1">
        <v>55.6725610967614</v>
      </c>
    </row>
    <row r="118">
      <c r="A118" s="2" t="s">
        <v>21</v>
      </c>
      <c r="B118" s="1" t="s">
        <v>393</v>
      </c>
      <c r="C118" s="1">
        <v>2012.0</v>
      </c>
      <c r="D118" s="2" t="s">
        <v>6</v>
      </c>
      <c r="E118" s="2" t="s">
        <v>362</v>
      </c>
      <c r="F118" s="1">
        <v>55.9322033898305</v>
      </c>
    </row>
    <row r="119">
      <c r="A119" s="2" t="s">
        <v>22</v>
      </c>
      <c r="B119" s="1" t="s">
        <v>408</v>
      </c>
      <c r="C119" s="1">
        <v>2012.0</v>
      </c>
      <c r="D119" s="2" t="s">
        <v>6</v>
      </c>
      <c r="E119" s="2" t="s">
        <v>362</v>
      </c>
      <c r="F119" s="1">
        <v>47.6962676962677</v>
      </c>
    </row>
    <row r="120">
      <c r="A120" s="2" t="s">
        <v>23</v>
      </c>
      <c r="B120" s="1" t="s">
        <v>379</v>
      </c>
      <c r="C120" s="1">
        <v>2012.0</v>
      </c>
      <c r="D120" s="2" t="s">
        <v>6</v>
      </c>
      <c r="E120" s="2" t="s">
        <v>362</v>
      </c>
      <c r="F120" s="1">
        <v>54.5140885566418</v>
      </c>
    </row>
    <row r="121">
      <c r="A121" s="2" t="s">
        <v>24</v>
      </c>
      <c r="B121" s="1" t="s">
        <v>386</v>
      </c>
      <c r="C121" s="1">
        <v>2012.0</v>
      </c>
      <c r="D121" s="2" t="s">
        <v>6</v>
      </c>
      <c r="E121" s="2" t="s">
        <v>362</v>
      </c>
      <c r="F121" s="1">
        <v>56.7819224436496</v>
      </c>
    </row>
    <row r="122">
      <c r="A122" s="2" t="s">
        <v>25</v>
      </c>
      <c r="B122" s="1" t="s">
        <v>406</v>
      </c>
      <c r="C122" s="1">
        <v>2012.0</v>
      </c>
      <c r="D122" s="2" t="s">
        <v>6</v>
      </c>
      <c r="E122" s="2" t="s">
        <v>362</v>
      </c>
      <c r="F122" s="1">
        <v>49.6759720837488</v>
      </c>
    </row>
    <row r="123">
      <c r="A123" s="2" t="s">
        <v>26</v>
      </c>
      <c r="B123" s="1" t="s">
        <v>392</v>
      </c>
      <c r="C123" s="1">
        <v>2012.0</v>
      </c>
      <c r="D123" s="2" t="s">
        <v>6</v>
      </c>
      <c r="E123" s="2" t="s">
        <v>362</v>
      </c>
      <c r="F123" s="1">
        <v>53.1182795698925</v>
      </c>
    </row>
    <row r="124">
      <c r="A124" s="2" t="s">
        <v>27</v>
      </c>
      <c r="B124" s="1" t="s">
        <v>389</v>
      </c>
      <c r="C124" s="1">
        <v>2012.0</v>
      </c>
      <c r="D124" s="2" t="s">
        <v>6</v>
      </c>
      <c r="E124" s="2" t="s">
        <v>362</v>
      </c>
      <c r="F124" s="1">
        <v>51.7016654598117</v>
      </c>
    </row>
    <row r="125">
      <c r="A125" s="2" t="s">
        <v>28</v>
      </c>
      <c r="B125" s="1" t="s">
        <v>391</v>
      </c>
      <c r="C125" s="1">
        <v>2012.0</v>
      </c>
      <c r="D125" s="2" t="s">
        <v>6</v>
      </c>
      <c r="E125" s="2" t="s">
        <v>362</v>
      </c>
      <c r="F125" s="1">
        <v>44.6387482742752</v>
      </c>
    </row>
    <row r="126">
      <c r="A126" s="2" t="s">
        <v>29</v>
      </c>
      <c r="B126" s="1" t="s">
        <v>396</v>
      </c>
      <c r="C126" s="1">
        <v>2012.0</v>
      </c>
      <c r="D126" s="2" t="s">
        <v>6</v>
      </c>
      <c r="E126" s="2" t="s">
        <v>362</v>
      </c>
      <c r="F126" s="1">
        <v>53.7058371735791</v>
      </c>
    </row>
    <row r="127">
      <c r="A127" s="2" t="s">
        <v>30</v>
      </c>
      <c r="B127" s="1" t="s">
        <v>376</v>
      </c>
      <c r="C127" s="1">
        <v>2012.0</v>
      </c>
      <c r="D127" s="2" t="s">
        <v>6</v>
      </c>
      <c r="E127" s="2" t="s">
        <v>362</v>
      </c>
      <c r="F127" s="1">
        <v>53.937764118325</v>
      </c>
    </row>
    <row r="128">
      <c r="A128" s="2" t="s">
        <v>31</v>
      </c>
      <c r="B128" s="1" t="s">
        <v>407</v>
      </c>
      <c r="C128" s="1">
        <v>2012.0</v>
      </c>
      <c r="D128" s="2" t="s">
        <v>6</v>
      </c>
      <c r="E128" s="2" t="s">
        <v>362</v>
      </c>
      <c r="F128" s="1">
        <v>58.3782594344812</v>
      </c>
    </row>
    <row r="129">
      <c r="A129" s="2" t="s">
        <v>32</v>
      </c>
      <c r="B129" s="1" t="s">
        <v>381</v>
      </c>
      <c r="C129" s="1">
        <v>2012.0</v>
      </c>
      <c r="D129" s="2" t="s">
        <v>6</v>
      </c>
      <c r="E129" s="2" t="s">
        <v>362</v>
      </c>
      <c r="F129" s="1">
        <v>52.9347826086956</v>
      </c>
    </row>
    <row r="130">
      <c r="A130" s="2" t="s">
        <v>33</v>
      </c>
      <c r="B130" s="1" t="s">
        <v>390</v>
      </c>
      <c r="C130" s="1">
        <v>2012.0</v>
      </c>
      <c r="D130" s="2" t="s">
        <v>6</v>
      </c>
      <c r="E130" s="2" t="s">
        <v>362</v>
      </c>
      <c r="F130" s="1">
        <v>53.660240290584</v>
      </c>
    </row>
    <row r="131">
      <c r="A131" s="2" t="s">
        <v>34</v>
      </c>
      <c r="B131" s="1" t="s">
        <v>398</v>
      </c>
      <c r="C131" s="1">
        <v>2012.0</v>
      </c>
      <c r="D131" s="2" t="s">
        <v>6</v>
      </c>
      <c r="E131" s="2" t="s">
        <v>362</v>
      </c>
      <c r="F131" s="1">
        <v>51.8605256310174</v>
      </c>
    </row>
    <row r="132">
      <c r="A132" s="2" t="s">
        <v>35</v>
      </c>
      <c r="B132" s="1" t="s">
        <v>399</v>
      </c>
      <c r="C132" s="1">
        <v>2012.0</v>
      </c>
      <c r="D132" s="2" t="s">
        <v>6</v>
      </c>
      <c r="E132" s="2" t="s">
        <v>362</v>
      </c>
      <c r="F132" s="1">
        <v>53.4954407294833</v>
      </c>
    </row>
    <row r="133">
      <c r="A133" s="2" t="s">
        <v>3</v>
      </c>
      <c r="B133" s="1" t="s">
        <v>400</v>
      </c>
      <c r="C133" s="1">
        <v>2012.0</v>
      </c>
      <c r="D133" s="2" t="s">
        <v>6</v>
      </c>
      <c r="E133" s="2" t="s">
        <v>362</v>
      </c>
      <c r="F133" s="1">
        <v>52.1061880692841</v>
      </c>
    </row>
    <row r="134">
      <c r="A134" s="2" t="s">
        <v>4</v>
      </c>
      <c r="B134" s="1" t="s">
        <v>378</v>
      </c>
      <c r="C134" s="1">
        <v>2013.0</v>
      </c>
      <c r="D134" s="2" t="s">
        <v>6</v>
      </c>
      <c r="E134" s="2" t="s">
        <v>362</v>
      </c>
      <c r="F134" s="1">
        <v>59.8719842442147</v>
      </c>
    </row>
    <row r="135">
      <c r="A135" s="2" t="s">
        <v>5</v>
      </c>
      <c r="B135" s="1" t="s">
        <v>384</v>
      </c>
      <c r="C135" s="1">
        <v>2013.0</v>
      </c>
      <c r="D135" s="2" t="s">
        <v>6</v>
      </c>
      <c r="E135" s="2" t="s">
        <v>362</v>
      </c>
      <c r="F135" s="1">
        <v>52.5915127955944</v>
      </c>
    </row>
    <row r="136">
      <c r="A136" s="2" t="s">
        <v>6</v>
      </c>
      <c r="B136" s="1" t="s">
        <v>394</v>
      </c>
      <c r="C136" s="1">
        <v>2013.0</v>
      </c>
      <c r="D136" s="2" t="s">
        <v>6</v>
      </c>
      <c r="E136" s="2" t="s">
        <v>362</v>
      </c>
      <c r="F136" s="1">
        <v>46.4949928469242</v>
      </c>
    </row>
    <row r="137">
      <c r="A137" s="2" t="s">
        <v>7</v>
      </c>
      <c r="B137" s="1" t="s">
        <v>385</v>
      </c>
      <c r="C137" s="1">
        <v>2013.0</v>
      </c>
      <c r="D137" s="2" t="s">
        <v>6</v>
      </c>
      <c r="E137" s="2" t="s">
        <v>362</v>
      </c>
      <c r="F137" s="1">
        <v>50.9153318077803</v>
      </c>
    </row>
    <row r="138">
      <c r="A138" s="2" t="s">
        <v>10</v>
      </c>
      <c r="B138" s="1" t="s">
        <v>388</v>
      </c>
      <c r="C138" s="1">
        <v>2013.0</v>
      </c>
      <c r="D138" s="2" t="s">
        <v>6</v>
      </c>
      <c r="E138" s="2" t="s">
        <v>362</v>
      </c>
      <c r="F138" s="1">
        <v>50.3751103265666</v>
      </c>
    </row>
    <row r="139">
      <c r="A139" s="2" t="s">
        <v>11</v>
      </c>
      <c r="B139" s="1" t="s">
        <v>402</v>
      </c>
      <c r="C139" s="1">
        <v>2013.0</v>
      </c>
      <c r="D139" s="2" t="s">
        <v>6</v>
      </c>
      <c r="E139" s="2" t="s">
        <v>362</v>
      </c>
      <c r="F139" s="1">
        <v>54.4135878998264</v>
      </c>
    </row>
    <row r="140">
      <c r="A140" s="2" t="s">
        <v>8</v>
      </c>
      <c r="B140" s="1" t="s">
        <v>405</v>
      </c>
      <c r="C140" s="1">
        <v>2013.0</v>
      </c>
      <c r="D140" s="2" t="s">
        <v>6</v>
      </c>
      <c r="E140" s="2" t="s">
        <v>362</v>
      </c>
      <c r="F140" s="1">
        <v>50.085146641438</v>
      </c>
    </row>
    <row r="141">
      <c r="A141" s="2" t="s">
        <v>9</v>
      </c>
      <c r="B141" s="1" t="s">
        <v>397</v>
      </c>
      <c r="C141" s="1">
        <v>2013.0</v>
      </c>
      <c r="D141" s="2" t="s">
        <v>6</v>
      </c>
      <c r="E141" s="2" t="s">
        <v>362</v>
      </c>
      <c r="F141" s="1">
        <v>48.6761710794297</v>
      </c>
    </row>
    <row r="142">
      <c r="A142" s="2" t="s">
        <v>12</v>
      </c>
      <c r="B142" s="1" t="s">
        <v>401</v>
      </c>
      <c r="C142" s="1">
        <v>2013.0</v>
      </c>
      <c r="D142" s="2" t="s">
        <v>6</v>
      </c>
      <c r="E142" s="2" t="s">
        <v>362</v>
      </c>
      <c r="F142" s="1">
        <v>50.463166488727</v>
      </c>
    </row>
    <row r="143">
      <c r="A143" s="2" t="s">
        <v>13</v>
      </c>
      <c r="B143" s="1" t="s">
        <v>403</v>
      </c>
      <c r="C143" s="1">
        <v>2013.0</v>
      </c>
      <c r="D143" s="2" t="s">
        <v>6</v>
      </c>
      <c r="E143" s="2" t="s">
        <v>362</v>
      </c>
      <c r="F143" s="1">
        <v>53.2875368007851</v>
      </c>
    </row>
    <row r="144">
      <c r="A144" s="2" t="s">
        <v>14</v>
      </c>
      <c r="B144" s="1" t="s">
        <v>395</v>
      </c>
      <c r="C144" s="1">
        <v>2013.0</v>
      </c>
      <c r="D144" s="2" t="s">
        <v>6</v>
      </c>
      <c r="E144" s="2" t="s">
        <v>362</v>
      </c>
      <c r="F144" s="1">
        <v>52.3846227960304</v>
      </c>
    </row>
    <row r="145">
      <c r="A145" s="2" t="s">
        <v>15</v>
      </c>
      <c r="B145" s="1" t="s">
        <v>377</v>
      </c>
      <c r="C145" s="1">
        <v>2013.0</v>
      </c>
      <c r="D145" s="2" t="s">
        <v>6</v>
      </c>
      <c r="E145" s="2" t="s">
        <v>362</v>
      </c>
      <c r="F145" s="1">
        <v>56.1313868613139</v>
      </c>
    </row>
    <row r="146">
      <c r="A146" s="2" t="s">
        <v>16</v>
      </c>
      <c r="B146" s="1" t="s">
        <v>382</v>
      </c>
      <c r="C146" s="1">
        <v>2013.0</v>
      </c>
      <c r="D146" s="2" t="s">
        <v>6</v>
      </c>
      <c r="E146" s="2" t="s">
        <v>362</v>
      </c>
      <c r="F146" s="1">
        <v>57.7115739520169</v>
      </c>
    </row>
    <row r="147">
      <c r="A147" s="2" t="s">
        <v>17</v>
      </c>
      <c r="B147" s="1" t="s">
        <v>404</v>
      </c>
      <c r="C147" s="1">
        <v>2013.0</v>
      </c>
      <c r="D147" s="2" t="s">
        <v>6</v>
      </c>
      <c r="E147" s="2" t="s">
        <v>362</v>
      </c>
      <c r="F147" s="1">
        <v>49.0964495783431</v>
      </c>
    </row>
    <row r="148">
      <c r="A148" s="2" t="s">
        <v>18</v>
      </c>
      <c r="B148" s="1" t="s">
        <v>383</v>
      </c>
      <c r="C148" s="1">
        <v>2013.0</v>
      </c>
      <c r="D148" s="2" t="s">
        <v>6</v>
      </c>
      <c r="E148" s="2" t="s">
        <v>362</v>
      </c>
      <c r="F148" s="1">
        <v>54.618563113698</v>
      </c>
    </row>
    <row r="149">
      <c r="A149" s="2" t="s">
        <v>19</v>
      </c>
      <c r="B149" s="1" t="s">
        <v>380</v>
      </c>
      <c r="C149" s="1">
        <v>2013.0</v>
      </c>
      <c r="D149" s="2" t="s">
        <v>6</v>
      </c>
      <c r="E149" s="2" t="s">
        <v>362</v>
      </c>
      <c r="F149" s="1">
        <v>50.3189589180913</v>
      </c>
    </row>
    <row r="150">
      <c r="A150" s="2" t="s">
        <v>20</v>
      </c>
      <c r="B150" s="1" t="s">
        <v>387</v>
      </c>
      <c r="C150" s="1">
        <v>2013.0</v>
      </c>
      <c r="D150" s="2" t="s">
        <v>6</v>
      </c>
      <c r="E150" s="2" t="s">
        <v>362</v>
      </c>
      <c r="F150" s="1">
        <v>55.5169595422967</v>
      </c>
    </row>
    <row r="151">
      <c r="A151" s="2" t="s">
        <v>21</v>
      </c>
      <c r="B151" s="1" t="s">
        <v>393</v>
      </c>
      <c r="C151" s="1">
        <v>2013.0</v>
      </c>
      <c r="D151" s="2" t="s">
        <v>6</v>
      </c>
      <c r="E151" s="2" t="s">
        <v>362</v>
      </c>
      <c r="F151" s="1">
        <v>56.7829457364341</v>
      </c>
    </row>
    <row r="152">
      <c r="A152" s="2" t="s">
        <v>22</v>
      </c>
      <c r="B152" s="1" t="s">
        <v>408</v>
      </c>
      <c r="C152" s="1">
        <v>2013.0</v>
      </c>
      <c r="D152" s="2" t="s">
        <v>6</v>
      </c>
      <c r="E152" s="2" t="s">
        <v>362</v>
      </c>
      <c r="F152" s="1">
        <v>47.3174311926605</v>
      </c>
    </row>
    <row r="153">
      <c r="A153" s="2" t="s">
        <v>23</v>
      </c>
      <c r="B153" s="1" t="s">
        <v>379</v>
      </c>
      <c r="C153" s="1">
        <v>2013.0</v>
      </c>
      <c r="D153" s="2" t="s">
        <v>6</v>
      </c>
      <c r="E153" s="2" t="s">
        <v>362</v>
      </c>
      <c r="F153" s="1">
        <v>55.8115183246073</v>
      </c>
    </row>
    <row r="154">
      <c r="A154" s="2" t="s">
        <v>24</v>
      </c>
      <c r="B154" s="1" t="s">
        <v>386</v>
      </c>
      <c r="C154" s="1">
        <v>2013.0</v>
      </c>
      <c r="D154" s="2" t="s">
        <v>6</v>
      </c>
      <c r="E154" s="2" t="s">
        <v>362</v>
      </c>
      <c r="F154" s="1">
        <v>56.3508240638286</v>
      </c>
    </row>
    <row r="155">
      <c r="A155" s="2" t="s">
        <v>25</v>
      </c>
      <c r="B155" s="1" t="s">
        <v>406</v>
      </c>
      <c r="C155" s="1">
        <v>2013.0</v>
      </c>
      <c r="D155" s="2" t="s">
        <v>6</v>
      </c>
      <c r="E155" s="2" t="s">
        <v>362</v>
      </c>
      <c r="F155" s="1">
        <v>51.266137040715</v>
      </c>
    </row>
    <row r="156">
      <c r="A156" s="2" t="s">
        <v>26</v>
      </c>
      <c r="B156" s="1" t="s">
        <v>392</v>
      </c>
      <c r="C156" s="1">
        <v>2013.0</v>
      </c>
      <c r="D156" s="2" t="s">
        <v>6</v>
      </c>
      <c r="E156" s="2" t="s">
        <v>362</v>
      </c>
      <c r="F156" s="1">
        <v>55.2363299351251</v>
      </c>
    </row>
    <row r="157">
      <c r="A157" s="2" t="s">
        <v>27</v>
      </c>
      <c r="B157" s="1" t="s">
        <v>389</v>
      </c>
      <c r="C157" s="1">
        <v>2013.0</v>
      </c>
      <c r="D157" s="2" t="s">
        <v>6</v>
      </c>
      <c r="E157" s="2" t="s">
        <v>362</v>
      </c>
      <c r="F157" s="1">
        <v>52.5534851621808</v>
      </c>
    </row>
    <row r="158">
      <c r="A158" s="2" t="s">
        <v>28</v>
      </c>
      <c r="B158" s="1" t="s">
        <v>391</v>
      </c>
      <c r="C158" s="1">
        <v>2013.0</v>
      </c>
      <c r="D158" s="2" t="s">
        <v>6</v>
      </c>
      <c r="E158" s="2" t="s">
        <v>362</v>
      </c>
      <c r="F158" s="1">
        <v>46.1432506887052</v>
      </c>
    </row>
    <row r="159">
      <c r="A159" s="2" t="s">
        <v>29</v>
      </c>
      <c r="B159" s="1" t="s">
        <v>396</v>
      </c>
      <c r="C159" s="1">
        <v>2013.0</v>
      </c>
      <c r="D159" s="2" t="s">
        <v>6</v>
      </c>
      <c r="E159" s="2" t="s">
        <v>362</v>
      </c>
      <c r="F159" s="1">
        <v>54.7027506654836</v>
      </c>
    </row>
    <row r="160">
      <c r="A160" s="2" t="s">
        <v>30</v>
      </c>
      <c r="B160" s="1" t="s">
        <v>376</v>
      </c>
      <c r="C160" s="1">
        <v>2013.0</v>
      </c>
      <c r="D160" s="2" t="s">
        <v>6</v>
      </c>
      <c r="E160" s="2" t="s">
        <v>362</v>
      </c>
      <c r="F160" s="1">
        <v>49.4753833736885</v>
      </c>
    </row>
    <row r="161">
      <c r="A161" s="2" t="s">
        <v>31</v>
      </c>
      <c r="B161" s="1" t="s">
        <v>407</v>
      </c>
      <c r="C161" s="1">
        <v>2013.0</v>
      </c>
      <c r="D161" s="2" t="s">
        <v>6</v>
      </c>
      <c r="E161" s="2" t="s">
        <v>362</v>
      </c>
      <c r="F161" s="1">
        <v>57.4473684210526</v>
      </c>
    </row>
    <row r="162">
      <c r="A162" s="2" t="s">
        <v>32</v>
      </c>
      <c r="B162" s="1" t="s">
        <v>381</v>
      </c>
      <c r="C162" s="1">
        <v>2013.0</v>
      </c>
      <c r="D162" s="2" t="s">
        <v>6</v>
      </c>
      <c r="E162" s="2" t="s">
        <v>362</v>
      </c>
      <c r="F162" s="1">
        <v>55.4896142433234</v>
      </c>
    </row>
    <row r="163">
      <c r="A163" s="2" t="s">
        <v>33</v>
      </c>
      <c r="B163" s="1" t="s">
        <v>390</v>
      </c>
      <c r="C163" s="1">
        <v>2013.0</v>
      </c>
      <c r="D163" s="2" t="s">
        <v>6</v>
      </c>
      <c r="E163" s="2" t="s">
        <v>362</v>
      </c>
      <c r="F163" s="1">
        <v>55.2774755168662</v>
      </c>
    </row>
    <row r="164">
      <c r="A164" s="2" t="s">
        <v>34</v>
      </c>
      <c r="B164" s="1" t="s">
        <v>398</v>
      </c>
      <c r="C164" s="1">
        <v>2013.0</v>
      </c>
      <c r="D164" s="2" t="s">
        <v>6</v>
      </c>
      <c r="E164" s="2" t="s">
        <v>362</v>
      </c>
      <c r="F164" s="1">
        <v>51.6930572472594</v>
      </c>
    </row>
    <row r="165">
      <c r="A165" s="2" t="s">
        <v>35</v>
      </c>
      <c r="B165" s="1" t="s">
        <v>399</v>
      </c>
      <c r="C165" s="1">
        <v>2013.0</v>
      </c>
      <c r="D165" s="2" t="s">
        <v>6</v>
      </c>
      <c r="E165" s="2" t="s">
        <v>362</v>
      </c>
      <c r="F165" s="1">
        <v>55.8839333691564</v>
      </c>
    </row>
    <row r="166">
      <c r="A166" s="2" t="s">
        <v>3</v>
      </c>
      <c r="B166" s="1" t="s">
        <v>400</v>
      </c>
      <c r="C166" s="1">
        <v>2013.0</v>
      </c>
      <c r="D166" s="2" t="s">
        <v>6</v>
      </c>
      <c r="E166" s="2" t="s">
        <v>362</v>
      </c>
      <c r="F166" s="1">
        <v>52.3182708626926</v>
      </c>
    </row>
    <row r="167">
      <c r="A167" s="2" t="s">
        <v>4</v>
      </c>
      <c r="B167" s="1" t="s">
        <v>378</v>
      </c>
      <c r="C167" s="1">
        <v>2014.0</v>
      </c>
      <c r="D167" s="2" t="s">
        <v>6</v>
      </c>
      <c r="E167" s="2" t="s">
        <v>362</v>
      </c>
      <c r="F167" s="1">
        <v>58.0497382198953</v>
      </c>
    </row>
    <row r="168">
      <c r="A168" s="2" t="s">
        <v>5</v>
      </c>
      <c r="B168" s="1" t="s">
        <v>384</v>
      </c>
      <c r="C168" s="1">
        <v>2014.0</v>
      </c>
      <c r="D168" s="2" t="s">
        <v>6</v>
      </c>
      <c r="E168" s="2" t="s">
        <v>362</v>
      </c>
      <c r="F168" s="1">
        <v>50.4793289394847</v>
      </c>
    </row>
    <row r="169">
      <c r="A169" s="2" t="s">
        <v>6</v>
      </c>
      <c r="B169" s="1" t="s">
        <v>394</v>
      </c>
      <c r="C169" s="1">
        <v>2014.0</v>
      </c>
      <c r="D169" s="2" t="s">
        <v>6</v>
      </c>
      <c r="E169" s="2" t="s">
        <v>362</v>
      </c>
      <c r="F169" s="1">
        <v>44.5714285714286</v>
      </c>
    </row>
    <row r="170">
      <c r="A170" s="2" t="s">
        <v>7</v>
      </c>
      <c r="B170" s="1" t="s">
        <v>385</v>
      </c>
      <c r="C170" s="1">
        <v>2014.0</v>
      </c>
      <c r="D170" s="2" t="s">
        <v>6</v>
      </c>
      <c r="E170" s="2" t="s">
        <v>362</v>
      </c>
      <c r="F170" s="1">
        <v>49.8233215547703</v>
      </c>
    </row>
    <row r="171">
      <c r="A171" s="2" t="s">
        <v>10</v>
      </c>
      <c r="B171" s="1" t="s">
        <v>388</v>
      </c>
      <c r="C171" s="1">
        <v>2014.0</v>
      </c>
      <c r="D171" s="2" t="s">
        <v>6</v>
      </c>
      <c r="E171" s="2" t="s">
        <v>362</v>
      </c>
      <c r="F171" s="1">
        <v>49.0674712013165</v>
      </c>
    </row>
    <row r="172">
      <c r="A172" s="2" t="s">
        <v>11</v>
      </c>
      <c r="B172" s="1" t="s">
        <v>402</v>
      </c>
      <c r="C172" s="1">
        <v>2014.0</v>
      </c>
      <c r="D172" s="2" t="s">
        <v>6</v>
      </c>
      <c r="E172" s="2" t="s">
        <v>362</v>
      </c>
      <c r="F172" s="1">
        <v>55.3043208920551</v>
      </c>
    </row>
    <row r="173">
      <c r="A173" s="2" t="s">
        <v>8</v>
      </c>
      <c r="B173" s="1" t="s">
        <v>405</v>
      </c>
      <c r="C173" s="1">
        <v>2014.0</v>
      </c>
      <c r="D173" s="2" t="s">
        <v>6</v>
      </c>
      <c r="E173" s="2" t="s">
        <v>362</v>
      </c>
      <c r="F173" s="1">
        <v>48.8985125211825</v>
      </c>
    </row>
    <row r="174">
      <c r="A174" s="2" t="s">
        <v>9</v>
      </c>
      <c r="B174" s="1" t="s">
        <v>397</v>
      </c>
      <c r="C174" s="1">
        <v>2014.0</v>
      </c>
      <c r="D174" s="2" t="s">
        <v>6</v>
      </c>
      <c r="E174" s="2" t="s">
        <v>362</v>
      </c>
      <c r="F174" s="1">
        <v>45.3757225433526</v>
      </c>
    </row>
    <row r="175">
      <c r="A175" s="2" t="s">
        <v>12</v>
      </c>
      <c r="B175" s="1" t="s">
        <v>401</v>
      </c>
      <c r="C175" s="1">
        <v>2014.0</v>
      </c>
      <c r="D175" s="2" t="s">
        <v>6</v>
      </c>
      <c r="E175" s="2" t="s">
        <v>362</v>
      </c>
      <c r="F175" s="1">
        <v>50.1367911085779</v>
      </c>
    </row>
    <row r="176">
      <c r="A176" s="2" t="s">
        <v>13</v>
      </c>
      <c r="B176" s="1" t="s">
        <v>403</v>
      </c>
      <c r="C176" s="1">
        <v>2014.0</v>
      </c>
      <c r="D176" s="2" t="s">
        <v>6</v>
      </c>
      <c r="E176" s="2" t="s">
        <v>362</v>
      </c>
      <c r="F176" s="1">
        <v>53.4217016029593</v>
      </c>
    </row>
    <row r="177">
      <c r="A177" s="2" t="s">
        <v>14</v>
      </c>
      <c r="B177" s="1" t="s">
        <v>395</v>
      </c>
      <c r="C177" s="1">
        <v>2014.0</v>
      </c>
      <c r="D177" s="2" t="s">
        <v>6</v>
      </c>
      <c r="E177" s="2" t="s">
        <v>362</v>
      </c>
      <c r="F177" s="1">
        <v>50.9875789045001</v>
      </c>
    </row>
    <row r="178">
      <c r="A178" s="2" t="s">
        <v>15</v>
      </c>
      <c r="B178" s="1" t="s">
        <v>377</v>
      </c>
      <c r="C178" s="1">
        <v>2014.0</v>
      </c>
      <c r="D178" s="2" t="s">
        <v>6</v>
      </c>
      <c r="E178" s="2" t="s">
        <v>362</v>
      </c>
      <c r="F178" s="1">
        <v>58.5201793721973</v>
      </c>
    </row>
    <row r="179">
      <c r="A179" s="2" t="s">
        <v>16</v>
      </c>
      <c r="B179" s="1" t="s">
        <v>382</v>
      </c>
      <c r="C179" s="1">
        <v>2014.0</v>
      </c>
      <c r="D179" s="2" t="s">
        <v>6</v>
      </c>
      <c r="E179" s="2" t="s">
        <v>362</v>
      </c>
      <c r="F179" s="1">
        <v>57.7437858508604</v>
      </c>
    </row>
    <row r="180">
      <c r="A180" s="2" t="s">
        <v>17</v>
      </c>
      <c r="B180" s="1" t="s">
        <v>404</v>
      </c>
      <c r="C180" s="1">
        <v>2014.0</v>
      </c>
      <c r="D180" s="2" t="s">
        <v>6</v>
      </c>
      <c r="E180" s="2" t="s">
        <v>362</v>
      </c>
      <c r="F180" s="1">
        <v>48.1979271146774</v>
      </c>
    </row>
    <row r="181">
      <c r="A181" s="2" t="s">
        <v>18</v>
      </c>
      <c r="B181" s="1" t="s">
        <v>383</v>
      </c>
      <c r="C181" s="1">
        <v>2014.0</v>
      </c>
      <c r="D181" s="2" t="s">
        <v>6</v>
      </c>
      <c r="E181" s="2" t="s">
        <v>362</v>
      </c>
      <c r="F181" s="1">
        <v>55.8271160277849</v>
      </c>
    </row>
    <row r="182">
      <c r="A182" s="2" t="s">
        <v>19</v>
      </c>
      <c r="B182" s="1" t="s">
        <v>380</v>
      </c>
      <c r="C182" s="1">
        <v>2014.0</v>
      </c>
      <c r="D182" s="2" t="s">
        <v>6</v>
      </c>
      <c r="E182" s="2" t="s">
        <v>362</v>
      </c>
      <c r="F182" s="1">
        <v>52.2598870056497</v>
      </c>
    </row>
    <row r="183">
      <c r="A183" s="2" t="s">
        <v>20</v>
      </c>
      <c r="B183" s="1" t="s">
        <v>387</v>
      </c>
      <c r="C183" s="1">
        <v>2014.0</v>
      </c>
      <c r="D183" s="2" t="s">
        <v>6</v>
      </c>
      <c r="E183" s="2" t="s">
        <v>362</v>
      </c>
      <c r="F183" s="1">
        <v>53.5786905246035</v>
      </c>
    </row>
    <row r="184">
      <c r="A184" s="2" t="s">
        <v>21</v>
      </c>
      <c r="B184" s="1" t="s">
        <v>393</v>
      </c>
      <c r="C184" s="1">
        <v>2014.0</v>
      </c>
      <c r="D184" s="2" t="s">
        <v>6</v>
      </c>
      <c r="E184" s="2" t="s">
        <v>362</v>
      </c>
      <c r="F184" s="1">
        <v>58.93385982231</v>
      </c>
    </row>
    <row r="185">
      <c r="A185" s="2" t="s">
        <v>22</v>
      </c>
      <c r="B185" s="1" t="s">
        <v>408</v>
      </c>
      <c r="C185" s="1">
        <v>2014.0</v>
      </c>
      <c r="D185" s="2" t="s">
        <v>6</v>
      </c>
      <c r="E185" s="2" t="s">
        <v>362</v>
      </c>
      <c r="F185" s="1">
        <v>49.4525424867334</v>
      </c>
    </row>
    <row r="186">
      <c r="A186" s="2" t="s">
        <v>23</v>
      </c>
      <c r="B186" s="1" t="s">
        <v>379</v>
      </c>
      <c r="C186" s="1">
        <v>2014.0</v>
      </c>
      <c r="D186" s="2" t="s">
        <v>6</v>
      </c>
      <c r="E186" s="2" t="s">
        <v>362</v>
      </c>
      <c r="F186" s="1">
        <v>56.5196078431373</v>
      </c>
    </row>
    <row r="187">
      <c r="A187" s="2" t="s">
        <v>24</v>
      </c>
      <c r="B187" s="1" t="s">
        <v>386</v>
      </c>
      <c r="C187" s="1">
        <v>2014.0</v>
      </c>
      <c r="D187" s="2" t="s">
        <v>6</v>
      </c>
      <c r="E187" s="2" t="s">
        <v>362</v>
      </c>
      <c r="F187" s="1">
        <v>56.0870563914092</v>
      </c>
    </row>
    <row r="188">
      <c r="A188" s="2" t="s">
        <v>25</v>
      </c>
      <c r="B188" s="1" t="s">
        <v>406</v>
      </c>
      <c r="C188" s="1">
        <v>2014.0</v>
      </c>
      <c r="D188" s="2" t="s">
        <v>6</v>
      </c>
      <c r="E188" s="2" t="s">
        <v>362</v>
      </c>
      <c r="F188" s="1">
        <v>51.8885741265345</v>
      </c>
    </row>
    <row r="189">
      <c r="A189" s="2" t="s">
        <v>26</v>
      </c>
      <c r="B189" s="1" t="s">
        <v>392</v>
      </c>
      <c r="C189" s="1">
        <v>2014.0</v>
      </c>
      <c r="D189" s="2" t="s">
        <v>6</v>
      </c>
      <c r="E189" s="2" t="s">
        <v>362</v>
      </c>
      <c r="F189" s="1">
        <v>56.5921356977641</v>
      </c>
    </row>
    <row r="190">
      <c r="A190" s="2" t="s">
        <v>27</v>
      </c>
      <c r="B190" s="1" t="s">
        <v>389</v>
      </c>
      <c r="C190" s="1">
        <v>2014.0</v>
      </c>
      <c r="D190" s="2" t="s">
        <v>6</v>
      </c>
      <c r="E190" s="2" t="s">
        <v>362</v>
      </c>
      <c r="F190" s="1">
        <v>51.5980230642504</v>
      </c>
    </row>
    <row r="191">
      <c r="A191" s="2" t="s">
        <v>28</v>
      </c>
      <c r="B191" s="1" t="s">
        <v>391</v>
      </c>
      <c r="C191" s="1">
        <v>2014.0</v>
      </c>
      <c r="D191" s="2" t="s">
        <v>6</v>
      </c>
      <c r="E191" s="2" t="s">
        <v>362</v>
      </c>
      <c r="F191" s="1">
        <v>47.5639966969447</v>
      </c>
    </row>
    <row r="192">
      <c r="A192" s="2" t="s">
        <v>29</v>
      </c>
      <c r="B192" s="1" t="s">
        <v>396</v>
      </c>
      <c r="C192" s="1">
        <v>2014.0</v>
      </c>
      <c r="D192" s="2" t="s">
        <v>6</v>
      </c>
      <c r="E192" s="2" t="s">
        <v>362</v>
      </c>
      <c r="F192" s="1">
        <v>53.1436135009927</v>
      </c>
    </row>
    <row r="193">
      <c r="A193" s="2" t="s">
        <v>30</v>
      </c>
      <c r="B193" s="1" t="s">
        <v>376</v>
      </c>
      <c r="C193" s="1">
        <v>2014.0</v>
      </c>
      <c r="D193" s="2" t="s">
        <v>6</v>
      </c>
      <c r="E193" s="2" t="s">
        <v>362</v>
      </c>
      <c r="F193" s="1">
        <v>49.6688741721854</v>
      </c>
    </row>
    <row r="194">
      <c r="A194" s="2" t="s">
        <v>31</v>
      </c>
      <c r="B194" s="1" t="s">
        <v>407</v>
      </c>
      <c r="C194" s="1">
        <v>2014.0</v>
      </c>
      <c r="D194" s="2" t="s">
        <v>6</v>
      </c>
      <c r="E194" s="2" t="s">
        <v>362</v>
      </c>
      <c r="F194" s="1">
        <v>57.2327943911861</v>
      </c>
    </row>
    <row r="195">
      <c r="A195" s="2" t="s">
        <v>32</v>
      </c>
      <c r="B195" s="1" t="s">
        <v>381</v>
      </c>
      <c r="C195" s="1">
        <v>2014.0</v>
      </c>
      <c r="D195" s="2" t="s">
        <v>6</v>
      </c>
      <c r="E195" s="2" t="s">
        <v>362</v>
      </c>
      <c r="F195" s="1">
        <v>57.2566371681416</v>
      </c>
    </row>
    <row r="196">
      <c r="A196" s="2" t="s">
        <v>33</v>
      </c>
      <c r="B196" s="1" t="s">
        <v>390</v>
      </c>
      <c r="C196" s="1">
        <v>2014.0</v>
      </c>
      <c r="D196" s="2" t="s">
        <v>6</v>
      </c>
      <c r="E196" s="2" t="s">
        <v>362</v>
      </c>
      <c r="F196" s="1">
        <v>55.7451208478738</v>
      </c>
    </row>
    <row r="197">
      <c r="A197" s="2" t="s">
        <v>34</v>
      </c>
      <c r="B197" s="1" t="s">
        <v>398</v>
      </c>
      <c r="C197" s="1">
        <v>2014.0</v>
      </c>
      <c r="D197" s="2" t="s">
        <v>6</v>
      </c>
      <c r="E197" s="2" t="s">
        <v>362</v>
      </c>
      <c r="F197" s="1">
        <v>53.4272748984953</v>
      </c>
    </row>
    <row r="198">
      <c r="A198" s="2" t="s">
        <v>35</v>
      </c>
      <c r="B198" s="1" t="s">
        <v>399</v>
      </c>
      <c r="C198" s="1">
        <v>2014.0</v>
      </c>
      <c r="D198" s="2" t="s">
        <v>6</v>
      </c>
      <c r="E198" s="2" t="s">
        <v>362</v>
      </c>
      <c r="F198" s="1">
        <v>53.6777583187391</v>
      </c>
    </row>
    <row r="199">
      <c r="A199" s="2" t="s">
        <v>3</v>
      </c>
      <c r="B199" s="1" t="s">
        <v>400</v>
      </c>
      <c r="C199" s="1">
        <v>2014.0</v>
      </c>
      <c r="D199" s="2" t="s">
        <v>6</v>
      </c>
      <c r="E199" s="2" t="s">
        <v>362</v>
      </c>
      <c r="F199" s="1">
        <v>52.172354308225</v>
      </c>
    </row>
    <row r="200">
      <c r="A200" s="2" t="s">
        <v>4</v>
      </c>
      <c r="B200" s="1" t="s">
        <v>378</v>
      </c>
      <c r="C200" s="1">
        <v>2015.0</v>
      </c>
      <c r="D200" s="2" t="s">
        <v>6</v>
      </c>
      <c r="E200" s="2" t="s">
        <v>362</v>
      </c>
      <c r="F200" s="1">
        <v>53.0407523510972</v>
      </c>
    </row>
    <row r="201">
      <c r="A201" s="2" t="s">
        <v>5</v>
      </c>
      <c r="B201" s="1" t="s">
        <v>384</v>
      </c>
      <c r="C201" s="1">
        <v>2015.0</v>
      </c>
      <c r="D201" s="2" t="s">
        <v>6</v>
      </c>
      <c r="E201" s="2" t="s">
        <v>362</v>
      </c>
      <c r="F201" s="1">
        <v>50.8241342809617</v>
      </c>
    </row>
    <row r="202">
      <c r="A202" s="2" t="s">
        <v>6</v>
      </c>
      <c r="B202" s="1" t="s">
        <v>394</v>
      </c>
      <c r="C202" s="1">
        <v>2015.0</v>
      </c>
      <c r="D202" s="2" t="s">
        <v>6</v>
      </c>
      <c r="E202" s="2" t="s">
        <v>362</v>
      </c>
      <c r="F202" s="1">
        <v>48.3578708946772</v>
      </c>
    </row>
    <row r="203">
      <c r="A203" s="2" t="s">
        <v>7</v>
      </c>
      <c r="B203" s="1" t="s">
        <v>385</v>
      </c>
      <c r="C203" s="1">
        <v>2015.0</v>
      </c>
      <c r="D203" s="2" t="s">
        <v>6</v>
      </c>
      <c r="E203" s="2" t="s">
        <v>362</v>
      </c>
      <c r="F203" s="1">
        <v>53.757225433526</v>
      </c>
    </row>
    <row r="204">
      <c r="A204" s="2" t="s">
        <v>10</v>
      </c>
      <c r="B204" s="1" t="s">
        <v>388</v>
      </c>
      <c r="C204" s="1">
        <v>2015.0</v>
      </c>
      <c r="D204" s="2" t="s">
        <v>6</v>
      </c>
      <c r="E204" s="2" t="s">
        <v>362</v>
      </c>
      <c r="F204" s="1">
        <v>51.8847006651885</v>
      </c>
    </row>
    <row r="205">
      <c r="A205" s="2" t="s">
        <v>11</v>
      </c>
      <c r="B205" s="1" t="s">
        <v>402</v>
      </c>
      <c r="C205" s="1">
        <v>2015.0</v>
      </c>
      <c r="D205" s="2" t="s">
        <v>6</v>
      </c>
      <c r="E205" s="2" t="s">
        <v>362</v>
      </c>
      <c r="F205" s="1">
        <v>54.421768707483</v>
      </c>
    </row>
    <row r="206">
      <c r="A206" s="2" t="s">
        <v>12</v>
      </c>
      <c r="B206" s="1" t="s">
        <v>401</v>
      </c>
      <c r="C206" s="1">
        <v>2015.0</v>
      </c>
      <c r="D206" s="2" t="s">
        <v>6</v>
      </c>
      <c r="E206" s="2" t="s">
        <v>362</v>
      </c>
      <c r="F206" s="1">
        <v>49.9428554242233</v>
      </c>
    </row>
    <row r="207">
      <c r="A207" s="2" t="s">
        <v>8</v>
      </c>
      <c r="B207" s="1" t="s">
        <v>405</v>
      </c>
      <c r="C207" s="1">
        <v>2015.0</v>
      </c>
      <c r="D207" s="2" t="s">
        <v>6</v>
      </c>
      <c r="E207" s="2" t="s">
        <v>362</v>
      </c>
      <c r="F207" s="1">
        <v>50.754394151501</v>
      </c>
    </row>
    <row r="208">
      <c r="A208" s="2" t="s">
        <v>9</v>
      </c>
      <c r="B208" s="1" t="s">
        <v>397</v>
      </c>
      <c r="C208" s="1">
        <v>2015.0</v>
      </c>
      <c r="D208" s="2" t="s">
        <v>6</v>
      </c>
      <c r="E208" s="2" t="s">
        <v>362</v>
      </c>
      <c r="F208" s="1">
        <v>47.1774193548387</v>
      </c>
    </row>
    <row r="209">
      <c r="A209" s="2" t="s">
        <v>13</v>
      </c>
      <c r="B209" s="1" t="s">
        <v>403</v>
      </c>
      <c r="C209" s="1">
        <v>2015.0</v>
      </c>
      <c r="D209" s="2" t="s">
        <v>6</v>
      </c>
      <c r="E209" s="2" t="s">
        <v>362</v>
      </c>
      <c r="F209" s="1">
        <v>54.2247257634154</v>
      </c>
    </row>
    <row r="210">
      <c r="A210" s="2" t="s">
        <v>14</v>
      </c>
      <c r="B210" s="1" t="s">
        <v>395</v>
      </c>
      <c r="C210" s="1">
        <v>2015.0</v>
      </c>
      <c r="D210" s="2" t="s">
        <v>6</v>
      </c>
      <c r="E210" s="2" t="s">
        <v>362</v>
      </c>
      <c r="F210" s="1">
        <v>52.1699544764795</v>
      </c>
    </row>
    <row r="211">
      <c r="A211" s="2" t="s">
        <v>15</v>
      </c>
      <c r="B211" s="1" t="s">
        <v>377</v>
      </c>
      <c r="C211" s="1">
        <v>2015.0</v>
      </c>
      <c r="D211" s="2" t="s">
        <v>6</v>
      </c>
      <c r="E211" s="2" t="s">
        <v>362</v>
      </c>
      <c r="F211" s="1">
        <v>55.8979808714134</v>
      </c>
    </row>
    <row r="212">
      <c r="A212" s="2" t="s">
        <v>16</v>
      </c>
      <c r="B212" s="1" t="s">
        <v>382</v>
      </c>
      <c r="C212" s="1">
        <v>2015.0</v>
      </c>
      <c r="D212" s="2" t="s">
        <v>6</v>
      </c>
      <c r="E212" s="2" t="s">
        <v>362</v>
      </c>
      <c r="F212" s="1">
        <v>60.2742756027428</v>
      </c>
    </row>
    <row r="213">
      <c r="A213" s="2" t="s">
        <v>17</v>
      </c>
      <c r="B213" s="1" t="s">
        <v>404</v>
      </c>
      <c r="C213" s="1">
        <v>2015.0</v>
      </c>
      <c r="D213" s="2" t="s">
        <v>6</v>
      </c>
      <c r="E213" s="2" t="s">
        <v>362</v>
      </c>
      <c r="F213" s="1">
        <v>48.4204588191049</v>
      </c>
    </row>
    <row r="214">
      <c r="A214" s="2" t="s">
        <v>18</v>
      </c>
      <c r="B214" s="1" t="s">
        <v>383</v>
      </c>
      <c r="C214" s="1">
        <v>2015.0</v>
      </c>
      <c r="D214" s="2" t="s">
        <v>6</v>
      </c>
      <c r="E214" s="2" t="s">
        <v>362</v>
      </c>
      <c r="F214" s="1">
        <v>56.112906701142</v>
      </c>
    </row>
    <row r="215">
      <c r="A215" s="2" t="s">
        <v>19</v>
      </c>
      <c r="B215" s="1" t="s">
        <v>380</v>
      </c>
      <c r="C215" s="1">
        <v>2015.0</v>
      </c>
      <c r="D215" s="2" t="s">
        <v>6</v>
      </c>
      <c r="E215" s="2" t="s">
        <v>362</v>
      </c>
      <c r="F215" s="1">
        <v>51.9255184088024</v>
      </c>
    </row>
    <row r="216">
      <c r="A216" s="2" t="s">
        <v>20</v>
      </c>
      <c r="B216" s="1" t="s">
        <v>387</v>
      </c>
      <c r="C216" s="1">
        <v>2015.0</v>
      </c>
      <c r="D216" s="2" t="s">
        <v>6</v>
      </c>
      <c r="E216" s="2" t="s">
        <v>362</v>
      </c>
      <c r="F216" s="1">
        <v>54.9070557665401</v>
      </c>
    </row>
    <row r="217">
      <c r="A217" s="2" t="s">
        <v>21</v>
      </c>
      <c r="B217" s="1" t="s">
        <v>393</v>
      </c>
      <c r="C217" s="1">
        <v>2015.0</v>
      </c>
      <c r="D217" s="2" t="s">
        <v>6</v>
      </c>
      <c r="E217" s="2" t="s">
        <v>362</v>
      </c>
      <c r="F217" s="1">
        <v>59.3149540517962</v>
      </c>
    </row>
    <row r="218">
      <c r="A218" s="2" t="s">
        <v>22</v>
      </c>
      <c r="B218" s="1" t="s">
        <v>408</v>
      </c>
      <c r="C218" s="1">
        <v>2015.0</v>
      </c>
      <c r="D218" s="2" t="s">
        <v>6</v>
      </c>
      <c r="E218" s="2" t="s">
        <v>362</v>
      </c>
      <c r="F218" s="1">
        <v>49.2766918354386</v>
      </c>
    </row>
    <row r="219">
      <c r="A219" s="2" t="s">
        <v>23</v>
      </c>
      <c r="B219" s="1" t="s">
        <v>379</v>
      </c>
      <c r="C219" s="1">
        <v>2015.0</v>
      </c>
      <c r="D219" s="2" t="s">
        <v>6</v>
      </c>
      <c r="E219" s="2" t="s">
        <v>362</v>
      </c>
      <c r="F219" s="1">
        <v>58.0675422138837</v>
      </c>
    </row>
    <row r="220">
      <c r="A220" s="2" t="s">
        <v>24</v>
      </c>
      <c r="B220" s="1" t="s">
        <v>386</v>
      </c>
      <c r="C220" s="1">
        <v>2015.0</v>
      </c>
      <c r="D220" s="2" t="s">
        <v>6</v>
      </c>
      <c r="E220" s="2" t="s">
        <v>362</v>
      </c>
      <c r="F220" s="1">
        <v>57.5975794251135</v>
      </c>
    </row>
    <row r="221">
      <c r="A221" s="2" t="s">
        <v>25</v>
      </c>
      <c r="B221" s="1" t="s">
        <v>406</v>
      </c>
      <c r="C221" s="1">
        <v>2015.0</v>
      </c>
      <c r="D221" s="2" t="s">
        <v>6</v>
      </c>
      <c r="E221" s="2" t="s">
        <v>362</v>
      </c>
      <c r="F221" s="1">
        <v>51.5479876160991</v>
      </c>
    </row>
    <row r="222">
      <c r="A222" s="2" t="s">
        <v>26</v>
      </c>
      <c r="B222" s="1" t="s">
        <v>392</v>
      </c>
      <c r="C222" s="1">
        <v>2015.0</v>
      </c>
      <c r="D222" s="2" t="s">
        <v>6</v>
      </c>
      <c r="E222" s="2" t="s">
        <v>362</v>
      </c>
      <c r="F222" s="1">
        <v>54.786150712831</v>
      </c>
    </row>
    <row r="223">
      <c r="A223" s="2" t="s">
        <v>27</v>
      </c>
      <c r="B223" s="1" t="s">
        <v>389</v>
      </c>
      <c r="C223" s="1">
        <v>2015.0</v>
      </c>
      <c r="D223" s="2" t="s">
        <v>6</v>
      </c>
      <c r="E223" s="2" t="s">
        <v>362</v>
      </c>
      <c r="F223" s="1">
        <v>51.9413023540202</v>
      </c>
    </row>
    <row r="224">
      <c r="A224" s="2" t="s">
        <v>28</v>
      </c>
      <c r="B224" s="1" t="s">
        <v>391</v>
      </c>
      <c r="C224" s="1">
        <v>2015.0</v>
      </c>
      <c r="D224" s="2" t="s">
        <v>6</v>
      </c>
      <c r="E224" s="2" t="s">
        <v>362</v>
      </c>
      <c r="F224" s="1">
        <v>48.8425264361246</v>
      </c>
    </row>
    <row r="225">
      <c r="A225" s="2" t="s">
        <v>29</v>
      </c>
      <c r="B225" s="1" t="s">
        <v>396</v>
      </c>
      <c r="C225" s="1">
        <v>2015.0</v>
      </c>
      <c r="D225" s="2" t="s">
        <v>6</v>
      </c>
      <c r="E225" s="2" t="s">
        <v>362</v>
      </c>
      <c r="F225" s="1">
        <v>52.3055746730902</v>
      </c>
    </row>
    <row r="226">
      <c r="A226" s="2" t="s">
        <v>30</v>
      </c>
      <c r="B226" s="1" t="s">
        <v>376</v>
      </c>
      <c r="C226" s="1">
        <v>2015.0</v>
      </c>
      <c r="D226" s="2" t="s">
        <v>6</v>
      </c>
      <c r="E226" s="2" t="s">
        <v>362</v>
      </c>
      <c r="F226" s="1">
        <v>49.2987675308117</v>
      </c>
    </row>
    <row r="227">
      <c r="A227" s="2" t="s">
        <v>31</v>
      </c>
      <c r="B227" s="1" t="s">
        <v>407</v>
      </c>
      <c r="C227" s="1">
        <v>2015.0</v>
      </c>
      <c r="D227" s="2" t="s">
        <v>6</v>
      </c>
      <c r="E227" s="2" t="s">
        <v>362</v>
      </c>
      <c r="F227" s="1">
        <v>58.9073205914172</v>
      </c>
    </row>
    <row r="228">
      <c r="A228" s="2" t="s">
        <v>32</v>
      </c>
      <c r="B228" s="1" t="s">
        <v>381</v>
      </c>
      <c r="C228" s="1">
        <v>2015.0</v>
      </c>
      <c r="D228" s="2" t="s">
        <v>6</v>
      </c>
      <c r="E228" s="2" t="s">
        <v>362</v>
      </c>
      <c r="F228" s="1">
        <v>56.6694283347142</v>
      </c>
    </row>
    <row r="229">
      <c r="A229" s="2" t="s">
        <v>33</v>
      </c>
      <c r="B229" s="1" t="s">
        <v>390</v>
      </c>
      <c r="C229" s="1">
        <v>2015.0</v>
      </c>
      <c r="D229" s="2" t="s">
        <v>6</v>
      </c>
      <c r="E229" s="2" t="s">
        <v>362</v>
      </c>
      <c r="F229" s="1">
        <v>54.9172687019343</v>
      </c>
    </row>
    <row r="230">
      <c r="A230" s="2" t="s">
        <v>34</v>
      </c>
      <c r="B230" s="1" t="s">
        <v>398</v>
      </c>
      <c r="C230" s="1">
        <v>2015.0</v>
      </c>
      <c r="D230" s="2" t="s">
        <v>6</v>
      </c>
      <c r="E230" s="2" t="s">
        <v>362</v>
      </c>
      <c r="F230" s="1">
        <v>53.2423208191126</v>
      </c>
    </row>
    <row r="231">
      <c r="A231" s="2" t="s">
        <v>35</v>
      </c>
      <c r="B231" s="1" t="s">
        <v>399</v>
      </c>
      <c r="C231" s="1">
        <v>2015.0</v>
      </c>
      <c r="D231" s="2" t="s">
        <v>6</v>
      </c>
      <c r="E231" s="2" t="s">
        <v>362</v>
      </c>
      <c r="F231" s="1">
        <v>58.2601755786113</v>
      </c>
    </row>
    <row r="232">
      <c r="A232" s="2" t="s">
        <v>3</v>
      </c>
      <c r="B232" s="1" t="s">
        <v>400</v>
      </c>
      <c r="C232" s="1">
        <v>2015.0</v>
      </c>
      <c r="D232" s="2" t="s">
        <v>6</v>
      </c>
      <c r="E232" s="2" t="s">
        <v>362</v>
      </c>
      <c r="F232" s="1">
        <v>52.4676264745368</v>
      </c>
    </row>
    <row r="233">
      <c r="A233" s="2" t="s">
        <v>4</v>
      </c>
      <c r="B233" s="1" t="s">
        <v>378</v>
      </c>
      <c r="C233" s="1">
        <v>2016.0</v>
      </c>
      <c r="D233" s="2" t="s">
        <v>6</v>
      </c>
      <c r="E233" s="2" t="s">
        <v>362</v>
      </c>
      <c r="F233" s="1">
        <v>56.1517615176152</v>
      </c>
    </row>
    <row r="234">
      <c r="A234" s="2" t="s">
        <v>5</v>
      </c>
      <c r="B234" s="1" t="s">
        <v>384</v>
      </c>
      <c r="C234" s="1">
        <v>2016.0</v>
      </c>
      <c r="D234" s="2" t="s">
        <v>6</v>
      </c>
      <c r="E234" s="2" t="s">
        <v>362</v>
      </c>
      <c r="F234" s="1">
        <v>49.8543614901119</v>
      </c>
    </row>
    <row r="235">
      <c r="A235" s="2" t="s">
        <v>6</v>
      </c>
      <c r="B235" s="1" t="s">
        <v>394</v>
      </c>
      <c r="C235" s="1">
        <v>2016.0</v>
      </c>
      <c r="D235" s="2" t="s">
        <v>6</v>
      </c>
      <c r="E235" s="2" t="s">
        <v>362</v>
      </c>
      <c r="F235" s="1">
        <v>48.642779587405</v>
      </c>
    </row>
    <row r="236">
      <c r="A236" s="2" t="s">
        <v>7</v>
      </c>
      <c r="B236" s="1" t="s">
        <v>385</v>
      </c>
      <c r="C236" s="1">
        <v>2016.0</v>
      </c>
      <c r="D236" s="2" t="s">
        <v>6</v>
      </c>
      <c r="E236" s="2" t="s">
        <v>362</v>
      </c>
      <c r="F236" s="1">
        <v>52.8925619834711</v>
      </c>
    </row>
    <row r="237">
      <c r="A237" s="2" t="s">
        <v>10</v>
      </c>
      <c r="B237" s="1" t="s">
        <v>388</v>
      </c>
      <c r="C237" s="1">
        <v>2016.0</v>
      </c>
      <c r="D237" s="2" t="s">
        <v>6</v>
      </c>
      <c r="E237" s="2" t="s">
        <v>362</v>
      </c>
      <c r="F237" s="1">
        <v>50.6024096385542</v>
      </c>
    </row>
    <row r="238">
      <c r="A238" s="2" t="s">
        <v>11</v>
      </c>
      <c r="B238" s="1" t="s">
        <v>402</v>
      </c>
      <c r="C238" s="1">
        <v>2016.0</v>
      </c>
      <c r="D238" s="2" t="s">
        <v>6</v>
      </c>
      <c r="E238" s="2" t="s">
        <v>362</v>
      </c>
      <c r="F238" s="1">
        <v>53.7320810677212</v>
      </c>
    </row>
    <row r="239">
      <c r="A239" s="2" t="s">
        <v>12</v>
      </c>
      <c r="B239" s="1" t="s">
        <v>401</v>
      </c>
      <c r="C239" s="1">
        <v>2016.0</v>
      </c>
      <c r="D239" s="2" t="s">
        <v>6</v>
      </c>
      <c r="E239" s="2" t="s">
        <v>362</v>
      </c>
      <c r="F239" s="1">
        <v>50.095246218583</v>
      </c>
    </row>
    <row r="240">
      <c r="A240" s="2" t="s">
        <v>8</v>
      </c>
      <c r="B240" s="1" t="s">
        <v>405</v>
      </c>
      <c r="C240" s="1">
        <v>2016.0</v>
      </c>
      <c r="D240" s="2" t="s">
        <v>6</v>
      </c>
      <c r="E240" s="2" t="s">
        <v>362</v>
      </c>
      <c r="F240" s="1">
        <v>50.1254480286738</v>
      </c>
    </row>
    <row r="241">
      <c r="A241" s="2" t="s">
        <v>9</v>
      </c>
      <c r="B241" s="1" t="s">
        <v>397</v>
      </c>
      <c r="C241" s="1">
        <v>2016.0</v>
      </c>
      <c r="D241" s="2" t="s">
        <v>6</v>
      </c>
      <c r="E241" s="2" t="s">
        <v>362</v>
      </c>
      <c r="F241" s="1">
        <v>45.4225352112676</v>
      </c>
    </row>
    <row r="242">
      <c r="A242" s="2" t="s">
        <v>13</v>
      </c>
      <c r="B242" s="1" t="s">
        <v>403</v>
      </c>
      <c r="C242" s="1">
        <v>2016.0</v>
      </c>
      <c r="D242" s="2" t="s">
        <v>6</v>
      </c>
      <c r="E242" s="2" t="s">
        <v>362</v>
      </c>
      <c r="F242" s="1">
        <v>57.1888412017167</v>
      </c>
    </row>
    <row r="243">
      <c r="A243" s="2" t="s">
        <v>14</v>
      </c>
      <c r="B243" s="1" t="s">
        <v>395</v>
      </c>
      <c r="C243" s="1">
        <v>2016.0</v>
      </c>
      <c r="D243" s="2" t="s">
        <v>6</v>
      </c>
      <c r="E243" s="2" t="s">
        <v>362</v>
      </c>
      <c r="F243" s="1">
        <v>52.3265691363851</v>
      </c>
    </row>
    <row r="244">
      <c r="A244" s="2" t="s">
        <v>15</v>
      </c>
      <c r="B244" s="1" t="s">
        <v>377</v>
      </c>
      <c r="C244" s="1">
        <v>2016.0</v>
      </c>
      <c r="D244" s="2" t="s">
        <v>6</v>
      </c>
      <c r="E244" s="2" t="s">
        <v>362</v>
      </c>
      <c r="F244" s="1">
        <v>57.2881355932203</v>
      </c>
    </row>
    <row r="245">
      <c r="A245" s="2" t="s">
        <v>16</v>
      </c>
      <c r="B245" s="1" t="s">
        <v>382</v>
      </c>
      <c r="C245" s="1">
        <v>2016.0</v>
      </c>
      <c r="D245" s="2" t="s">
        <v>6</v>
      </c>
      <c r="E245" s="2" t="s">
        <v>362</v>
      </c>
      <c r="F245" s="1">
        <v>61.1516795326518</v>
      </c>
    </row>
    <row r="246">
      <c r="A246" s="2" t="s">
        <v>17</v>
      </c>
      <c r="B246" s="1" t="s">
        <v>404</v>
      </c>
      <c r="C246" s="1">
        <v>2016.0</v>
      </c>
      <c r="D246" s="2" t="s">
        <v>6</v>
      </c>
      <c r="E246" s="2" t="s">
        <v>362</v>
      </c>
      <c r="F246" s="1">
        <v>49.3434308344334</v>
      </c>
    </row>
    <row r="247">
      <c r="A247" s="2" t="s">
        <v>18</v>
      </c>
      <c r="B247" s="1" t="s">
        <v>383</v>
      </c>
      <c r="C247" s="1">
        <v>2016.0</v>
      </c>
      <c r="D247" s="2" t="s">
        <v>6</v>
      </c>
      <c r="E247" s="2" t="s">
        <v>362</v>
      </c>
      <c r="F247" s="1">
        <v>56.0937056701658</v>
      </c>
    </row>
    <row r="248">
      <c r="A248" s="2" t="s">
        <v>19</v>
      </c>
      <c r="B248" s="1" t="s">
        <v>380</v>
      </c>
      <c r="C248" s="1">
        <v>2016.0</v>
      </c>
      <c r="D248" s="2" t="s">
        <v>6</v>
      </c>
      <c r="E248" s="2" t="s">
        <v>362</v>
      </c>
      <c r="F248" s="1">
        <v>50.0757084144495</v>
      </c>
    </row>
    <row r="249">
      <c r="A249" s="2" t="s">
        <v>20</v>
      </c>
      <c r="B249" s="1" t="s">
        <v>387</v>
      </c>
      <c r="C249" s="1">
        <v>2016.0</v>
      </c>
      <c r="D249" s="2" t="s">
        <v>6</v>
      </c>
      <c r="E249" s="2" t="s">
        <v>362</v>
      </c>
      <c r="F249" s="1">
        <v>55.6674048721562</v>
      </c>
    </row>
    <row r="250">
      <c r="A250" s="2" t="s">
        <v>21</v>
      </c>
      <c r="B250" s="1" t="s">
        <v>393</v>
      </c>
      <c r="C250" s="1">
        <v>2016.0</v>
      </c>
      <c r="D250" s="2" t="s">
        <v>6</v>
      </c>
      <c r="E250" s="2" t="s">
        <v>362</v>
      </c>
      <c r="F250" s="1">
        <v>63.4259259259259</v>
      </c>
    </row>
    <row r="251">
      <c r="A251" s="2" t="s">
        <v>22</v>
      </c>
      <c r="B251" s="1" t="s">
        <v>408</v>
      </c>
      <c r="C251" s="1">
        <v>2016.0</v>
      </c>
      <c r="D251" s="2" t="s">
        <v>6</v>
      </c>
      <c r="E251" s="2" t="s">
        <v>362</v>
      </c>
      <c r="F251" s="1">
        <v>50.0365016790772</v>
      </c>
    </row>
    <row r="252">
      <c r="A252" s="2" t="s">
        <v>23</v>
      </c>
      <c r="B252" s="1" t="s">
        <v>379</v>
      </c>
      <c r="C252" s="1">
        <v>2016.0</v>
      </c>
      <c r="D252" s="2" t="s">
        <v>6</v>
      </c>
      <c r="E252" s="2" t="s">
        <v>362</v>
      </c>
      <c r="F252" s="1">
        <v>60.485347985348</v>
      </c>
    </row>
    <row r="253">
      <c r="A253" s="2" t="s">
        <v>24</v>
      </c>
      <c r="B253" s="1" t="s">
        <v>386</v>
      </c>
      <c r="C253" s="1">
        <v>2016.0</v>
      </c>
      <c r="D253" s="2" t="s">
        <v>6</v>
      </c>
      <c r="E253" s="2" t="s">
        <v>362</v>
      </c>
      <c r="F253" s="1">
        <v>57.7683527724069</v>
      </c>
    </row>
    <row r="254">
      <c r="A254" s="2" t="s">
        <v>25</v>
      </c>
      <c r="B254" s="1" t="s">
        <v>406</v>
      </c>
      <c r="C254" s="1">
        <v>2016.0</v>
      </c>
      <c r="D254" s="2" t="s">
        <v>6</v>
      </c>
      <c r="E254" s="2" t="s">
        <v>362</v>
      </c>
      <c r="F254" s="1">
        <v>53.2527345998849</v>
      </c>
    </row>
    <row r="255">
      <c r="A255" s="2" t="s">
        <v>26</v>
      </c>
      <c r="B255" s="1" t="s">
        <v>392</v>
      </c>
      <c r="C255" s="1">
        <v>2016.0</v>
      </c>
      <c r="D255" s="2" t="s">
        <v>6</v>
      </c>
      <c r="E255" s="2" t="s">
        <v>362</v>
      </c>
      <c r="F255" s="1">
        <v>52.9069767441861</v>
      </c>
    </row>
    <row r="256">
      <c r="A256" s="2" t="s">
        <v>27</v>
      </c>
      <c r="B256" s="1" t="s">
        <v>389</v>
      </c>
      <c r="C256" s="1">
        <v>2016.0</v>
      </c>
      <c r="D256" s="2" t="s">
        <v>6</v>
      </c>
      <c r="E256" s="2" t="s">
        <v>362</v>
      </c>
      <c r="F256" s="1">
        <v>50.3319633259564</v>
      </c>
    </row>
    <row r="257">
      <c r="A257" s="2" t="s">
        <v>28</v>
      </c>
      <c r="B257" s="1" t="s">
        <v>391</v>
      </c>
      <c r="C257" s="1">
        <v>2016.0</v>
      </c>
      <c r="D257" s="2" t="s">
        <v>6</v>
      </c>
      <c r="E257" s="2" t="s">
        <v>362</v>
      </c>
      <c r="F257" s="1">
        <v>48.6415425065732</v>
      </c>
    </row>
    <row r="258">
      <c r="A258" s="2" t="s">
        <v>29</v>
      </c>
      <c r="B258" s="1" t="s">
        <v>396</v>
      </c>
      <c r="C258" s="1">
        <v>2016.0</v>
      </c>
      <c r="D258" s="2" t="s">
        <v>6</v>
      </c>
      <c r="E258" s="2" t="s">
        <v>362</v>
      </c>
      <c r="F258" s="1">
        <v>53.0581039755352</v>
      </c>
    </row>
    <row r="259">
      <c r="A259" s="2" t="s">
        <v>30</v>
      </c>
      <c r="B259" s="1" t="s">
        <v>376</v>
      </c>
      <c r="C259" s="1">
        <v>2016.0</v>
      </c>
      <c r="D259" s="2" t="s">
        <v>6</v>
      </c>
      <c r="E259" s="2" t="s">
        <v>362</v>
      </c>
      <c r="F259" s="1">
        <v>49.0845684394071</v>
      </c>
    </row>
    <row r="260">
      <c r="A260" s="2" t="s">
        <v>31</v>
      </c>
      <c r="B260" s="1" t="s">
        <v>407</v>
      </c>
      <c r="C260" s="1">
        <v>2016.0</v>
      </c>
      <c r="D260" s="2" t="s">
        <v>6</v>
      </c>
      <c r="E260" s="2" t="s">
        <v>362</v>
      </c>
      <c r="F260" s="1">
        <v>57.3457612072792</v>
      </c>
    </row>
    <row r="261">
      <c r="A261" s="2" t="s">
        <v>32</v>
      </c>
      <c r="B261" s="1" t="s">
        <v>381</v>
      </c>
      <c r="C261" s="1">
        <v>2016.0</v>
      </c>
      <c r="D261" s="2" t="s">
        <v>6</v>
      </c>
      <c r="E261" s="2" t="s">
        <v>362</v>
      </c>
      <c r="F261" s="1">
        <v>54.6607009694258</v>
      </c>
    </row>
    <row r="262">
      <c r="A262" s="2" t="s">
        <v>33</v>
      </c>
      <c r="B262" s="1" t="s">
        <v>390</v>
      </c>
      <c r="C262" s="1">
        <v>2016.0</v>
      </c>
      <c r="D262" s="2" t="s">
        <v>6</v>
      </c>
      <c r="E262" s="2" t="s">
        <v>362</v>
      </c>
      <c r="F262" s="1">
        <v>54.9253356757435</v>
      </c>
    </row>
    <row r="263">
      <c r="A263" s="2" t="s">
        <v>34</v>
      </c>
      <c r="B263" s="1" t="s">
        <v>398</v>
      </c>
      <c r="C263" s="1">
        <v>2016.0</v>
      </c>
      <c r="D263" s="2" t="s">
        <v>6</v>
      </c>
      <c r="E263" s="2" t="s">
        <v>362</v>
      </c>
      <c r="F263" s="1">
        <v>51.508120649652</v>
      </c>
    </row>
    <row r="264">
      <c r="A264" s="2" t="s">
        <v>35</v>
      </c>
      <c r="B264" s="1" t="s">
        <v>399</v>
      </c>
      <c r="C264" s="1">
        <v>2016.0</v>
      </c>
      <c r="D264" s="2" t="s">
        <v>6</v>
      </c>
      <c r="E264" s="2" t="s">
        <v>362</v>
      </c>
      <c r="F264" s="1">
        <v>57.9519710013593</v>
      </c>
    </row>
    <row r="265">
      <c r="A265" s="2" t="s">
        <v>3</v>
      </c>
      <c r="B265" s="1" t="s">
        <v>400</v>
      </c>
      <c r="C265" s="1">
        <v>2016.0</v>
      </c>
      <c r="D265" s="2" t="s">
        <v>6</v>
      </c>
      <c r="E265" s="2" t="s">
        <v>362</v>
      </c>
      <c r="F265" s="1">
        <v>52.564134766737</v>
      </c>
    </row>
    <row r="266">
      <c r="A266" s="2" t="s">
        <v>4</v>
      </c>
      <c r="B266" s="1" t="s">
        <v>378</v>
      </c>
      <c r="C266" s="1">
        <v>2017.0</v>
      </c>
      <c r="D266" s="2" t="s">
        <v>6</v>
      </c>
      <c r="E266" s="2" t="s">
        <v>362</v>
      </c>
      <c r="F266" s="1">
        <v>55.536231884058</v>
      </c>
    </row>
    <row r="267">
      <c r="A267" s="2" t="s">
        <v>5</v>
      </c>
      <c r="B267" s="1" t="s">
        <v>384</v>
      </c>
      <c r="C267" s="1">
        <v>2017.0</v>
      </c>
      <c r="D267" s="2" t="s">
        <v>6</v>
      </c>
      <c r="E267" s="2" t="s">
        <v>362</v>
      </c>
      <c r="F267" s="1">
        <v>51.9206745783885</v>
      </c>
    </row>
    <row r="268">
      <c r="A268" s="2" t="s">
        <v>6</v>
      </c>
      <c r="B268" s="1" t="s">
        <v>394</v>
      </c>
      <c r="C268" s="1">
        <v>2017.0</v>
      </c>
      <c r="D268" s="2" t="s">
        <v>6</v>
      </c>
      <c r="E268" s="2" t="s">
        <v>362</v>
      </c>
      <c r="F268" s="1">
        <v>48.2233502538071</v>
      </c>
    </row>
    <row r="269">
      <c r="A269" s="2" t="s">
        <v>7</v>
      </c>
      <c r="B269" s="1" t="s">
        <v>385</v>
      </c>
      <c r="C269" s="1">
        <v>2017.0</v>
      </c>
      <c r="D269" s="2" t="s">
        <v>6</v>
      </c>
      <c r="E269" s="2" t="s">
        <v>362</v>
      </c>
      <c r="F269" s="1">
        <v>51.0083036773428</v>
      </c>
    </row>
    <row r="270">
      <c r="A270" s="2" t="s">
        <v>10</v>
      </c>
      <c r="B270" s="1" t="s">
        <v>388</v>
      </c>
      <c r="C270" s="1">
        <v>2017.0</v>
      </c>
      <c r="D270" s="2" t="s">
        <v>6</v>
      </c>
      <c r="E270" s="2" t="s">
        <v>362</v>
      </c>
      <c r="F270" s="1">
        <v>52.0071764969724</v>
      </c>
    </row>
    <row r="271">
      <c r="A271" s="2" t="s">
        <v>11</v>
      </c>
      <c r="B271" s="1" t="s">
        <v>402</v>
      </c>
      <c r="C271" s="1">
        <v>2017.0</v>
      </c>
      <c r="D271" s="2" t="s">
        <v>6</v>
      </c>
      <c r="E271" s="2" t="s">
        <v>362</v>
      </c>
      <c r="F271" s="1">
        <v>54.3534706595119</v>
      </c>
    </row>
    <row r="272">
      <c r="A272" s="2" t="s">
        <v>12</v>
      </c>
      <c r="B272" s="1" t="s">
        <v>401</v>
      </c>
      <c r="C272" s="1">
        <v>2017.0</v>
      </c>
      <c r="D272" s="2" t="s">
        <v>6</v>
      </c>
      <c r="E272" s="2" t="s">
        <v>362</v>
      </c>
      <c r="F272" s="1">
        <v>49.6842302443202</v>
      </c>
    </row>
    <row r="273">
      <c r="A273" s="2" t="s">
        <v>8</v>
      </c>
      <c r="B273" s="1" t="s">
        <v>405</v>
      </c>
      <c r="C273" s="1">
        <v>2017.0</v>
      </c>
      <c r="D273" s="2" t="s">
        <v>6</v>
      </c>
      <c r="E273" s="2" t="s">
        <v>362</v>
      </c>
      <c r="F273" s="1">
        <v>50.9154155986818</v>
      </c>
    </row>
    <row r="274">
      <c r="A274" s="2" t="s">
        <v>9</v>
      </c>
      <c r="B274" s="1" t="s">
        <v>397</v>
      </c>
      <c r="C274" s="1">
        <v>2017.0</v>
      </c>
      <c r="D274" s="2" t="s">
        <v>6</v>
      </c>
      <c r="E274" s="2" t="s">
        <v>362</v>
      </c>
      <c r="F274" s="1">
        <v>47.4293059125964</v>
      </c>
    </row>
    <row r="275">
      <c r="A275" s="2" t="s">
        <v>13</v>
      </c>
      <c r="B275" s="1" t="s">
        <v>403</v>
      </c>
      <c r="C275" s="1">
        <v>2017.0</v>
      </c>
      <c r="D275" s="2" t="s">
        <v>6</v>
      </c>
      <c r="E275" s="2" t="s">
        <v>362</v>
      </c>
      <c r="F275" s="1">
        <v>54.0005654509471</v>
      </c>
    </row>
    <row r="276">
      <c r="A276" s="2" t="s">
        <v>14</v>
      </c>
      <c r="B276" s="1" t="s">
        <v>395</v>
      </c>
      <c r="C276" s="1">
        <v>2017.0</v>
      </c>
      <c r="D276" s="2" t="s">
        <v>6</v>
      </c>
      <c r="E276" s="2" t="s">
        <v>362</v>
      </c>
      <c r="F276" s="1">
        <v>51.5651358950328</v>
      </c>
    </row>
    <row r="277">
      <c r="A277" s="2" t="s">
        <v>15</v>
      </c>
      <c r="B277" s="1" t="s">
        <v>377</v>
      </c>
      <c r="C277" s="1">
        <v>2017.0</v>
      </c>
      <c r="D277" s="2" t="s">
        <v>6</v>
      </c>
      <c r="E277" s="2" t="s">
        <v>362</v>
      </c>
      <c r="F277" s="1">
        <v>57.4685534591195</v>
      </c>
    </row>
    <row r="278">
      <c r="A278" s="2" t="s">
        <v>16</v>
      </c>
      <c r="B278" s="1" t="s">
        <v>382</v>
      </c>
      <c r="C278" s="1">
        <v>2017.0</v>
      </c>
      <c r="D278" s="2" t="s">
        <v>6</v>
      </c>
      <c r="E278" s="2" t="s">
        <v>362</v>
      </c>
      <c r="F278" s="1">
        <v>59.4594594594595</v>
      </c>
    </row>
    <row r="279">
      <c r="A279" s="2" t="s">
        <v>17</v>
      </c>
      <c r="B279" s="1" t="s">
        <v>404</v>
      </c>
      <c r="C279" s="1">
        <v>2017.0</v>
      </c>
      <c r="D279" s="2" t="s">
        <v>6</v>
      </c>
      <c r="E279" s="2" t="s">
        <v>362</v>
      </c>
      <c r="F279" s="1">
        <v>49.4181971120146</v>
      </c>
    </row>
    <row r="280">
      <c r="A280" s="2" t="s">
        <v>18</v>
      </c>
      <c r="B280" s="1" t="s">
        <v>383</v>
      </c>
      <c r="C280" s="1">
        <v>2017.0</v>
      </c>
      <c r="D280" s="2" t="s">
        <v>6</v>
      </c>
      <c r="E280" s="2" t="s">
        <v>362</v>
      </c>
      <c r="F280" s="1">
        <v>54.7919163532669</v>
      </c>
    </row>
    <row r="281">
      <c r="A281" s="2" t="s">
        <v>19</v>
      </c>
      <c r="B281" s="1" t="s">
        <v>380</v>
      </c>
      <c r="C281" s="1">
        <v>2017.0</v>
      </c>
      <c r="D281" s="2" t="s">
        <v>6</v>
      </c>
      <c r="E281" s="2" t="s">
        <v>362</v>
      </c>
      <c r="F281" s="1">
        <v>53.3622559652928</v>
      </c>
    </row>
    <row r="282">
      <c r="A282" s="2" t="s">
        <v>20</v>
      </c>
      <c r="B282" s="1" t="s">
        <v>387</v>
      </c>
      <c r="C282" s="1">
        <v>2017.0</v>
      </c>
      <c r="D282" s="2" t="s">
        <v>6</v>
      </c>
      <c r="E282" s="2" t="s">
        <v>362</v>
      </c>
      <c r="F282" s="1">
        <v>54.3013008812421</v>
      </c>
    </row>
    <row r="283">
      <c r="A283" s="2" t="s">
        <v>21</v>
      </c>
      <c r="B283" s="1" t="s">
        <v>393</v>
      </c>
      <c r="C283" s="1">
        <v>2017.0</v>
      </c>
      <c r="D283" s="2" t="s">
        <v>6</v>
      </c>
      <c r="E283" s="2" t="s">
        <v>362</v>
      </c>
      <c r="F283" s="1">
        <v>56.9721115537849</v>
      </c>
    </row>
    <row r="284">
      <c r="A284" s="2" t="s">
        <v>22</v>
      </c>
      <c r="B284" s="1" t="s">
        <v>408</v>
      </c>
      <c r="C284" s="1">
        <v>2017.0</v>
      </c>
      <c r="D284" s="2" t="s">
        <v>6</v>
      </c>
      <c r="E284" s="2" t="s">
        <v>362</v>
      </c>
      <c r="F284" s="1">
        <v>48.0415729465602</v>
      </c>
    </row>
    <row r="285">
      <c r="A285" s="2" t="s">
        <v>23</v>
      </c>
      <c r="B285" s="1" t="s">
        <v>379</v>
      </c>
      <c r="C285" s="1">
        <v>2017.0</v>
      </c>
      <c r="D285" s="2" t="s">
        <v>6</v>
      </c>
      <c r="E285" s="2" t="s">
        <v>362</v>
      </c>
      <c r="F285" s="1">
        <v>57.3967339097022</v>
      </c>
    </row>
    <row r="286">
      <c r="A286" s="2" t="s">
        <v>24</v>
      </c>
      <c r="B286" s="1" t="s">
        <v>386</v>
      </c>
      <c r="C286" s="1">
        <v>2017.0</v>
      </c>
      <c r="D286" s="2" t="s">
        <v>6</v>
      </c>
      <c r="E286" s="2" t="s">
        <v>362</v>
      </c>
      <c r="F286" s="1">
        <v>56.2330797988913</v>
      </c>
    </row>
    <row r="287">
      <c r="A287" s="2" t="s">
        <v>25</v>
      </c>
      <c r="B287" s="1" t="s">
        <v>406</v>
      </c>
      <c r="C287" s="1">
        <v>2017.0</v>
      </c>
      <c r="D287" s="2" t="s">
        <v>6</v>
      </c>
      <c r="E287" s="2" t="s">
        <v>362</v>
      </c>
      <c r="F287" s="1">
        <v>51.5885947046843</v>
      </c>
    </row>
    <row r="288">
      <c r="A288" s="2" t="s">
        <v>26</v>
      </c>
      <c r="B288" s="1" t="s">
        <v>392</v>
      </c>
      <c r="C288" s="1">
        <v>2017.0</v>
      </c>
      <c r="D288" s="2" t="s">
        <v>6</v>
      </c>
      <c r="E288" s="2" t="s">
        <v>362</v>
      </c>
      <c r="F288" s="1">
        <v>54.8311076197958</v>
      </c>
    </row>
    <row r="289">
      <c r="A289" s="2" t="s">
        <v>27</v>
      </c>
      <c r="B289" s="1" t="s">
        <v>389</v>
      </c>
      <c r="C289" s="1">
        <v>2017.0</v>
      </c>
      <c r="D289" s="2" t="s">
        <v>6</v>
      </c>
      <c r="E289" s="2" t="s">
        <v>362</v>
      </c>
      <c r="F289" s="1">
        <v>50.7716049382716</v>
      </c>
    </row>
    <row r="290">
      <c r="A290" s="2" t="s">
        <v>28</v>
      </c>
      <c r="B290" s="1" t="s">
        <v>391</v>
      </c>
      <c r="C290" s="1">
        <v>2017.0</v>
      </c>
      <c r="D290" s="2" t="s">
        <v>6</v>
      </c>
      <c r="E290" s="2" t="s">
        <v>362</v>
      </c>
      <c r="F290" s="1">
        <v>48.1323372465315</v>
      </c>
    </row>
    <row r="291">
      <c r="A291" s="2" t="s">
        <v>29</v>
      </c>
      <c r="B291" s="1" t="s">
        <v>396</v>
      </c>
      <c r="C291" s="1">
        <v>2017.0</v>
      </c>
      <c r="D291" s="2" t="s">
        <v>6</v>
      </c>
      <c r="E291" s="2" t="s">
        <v>362</v>
      </c>
      <c r="F291" s="1">
        <v>50.1598295151838</v>
      </c>
    </row>
    <row r="292">
      <c r="A292" s="2" t="s">
        <v>30</v>
      </c>
      <c r="B292" s="1" t="s">
        <v>376</v>
      </c>
      <c r="C292" s="1">
        <v>2017.0</v>
      </c>
      <c r="D292" s="2" t="s">
        <v>6</v>
      </c>
      <c r="E292" s="2" t="s">
        <v>362</v>
      </c>
      <c r="F292" s="1">
        <v>49.7990174184904</v>
      </c>
    </row>
    <row r="293">
      <c r="A293" s="2" t="s">
        <v>31</v>
      </c>
      <c r="B293" s="1" t="s">
        <v>407</v>
      </c>
      <c r="C293" s="1">
        <v>2017.0</v>
      </c>
      <c r="D293" s="2" t="s">
        <v>6</v>
      </c>
      <c r="E293" s="2" t="s">
        <v>362</v>
      </c>
      <c r="F293" s="1">
        <v>58.479779800974</v>
      </c>
    </row>
    <row r="294">
      <c r="A294" s="2" t="s">
        <v>32</v>
      </c>
      <c r="B294" s="1" t="s">
        <v>381</v>
      </c>
      <c r="C294" s="1">
        <v>2017.0</v>
      </c>
      <c r="D294" s="2" t="s">
        <v>6</v>
      </c>
      <c r="E294" s="2" t="s">
        <v>362</v>
      </c>
      <c r="F294" s="1">
        <v>54.3096872616323</v>
      </c>
    </row>
    <row r="295">
      <c r="A295" s="2" t="s">
        <v>33</v>
      </c>
      <c r="B295" s="1" t="s">
        <v>390</v>
      </c>
      <c r="C295" s="1">
        <v>2017.0</v>
      </c>
      <c r="D295" s="2" t="s">
        <v>6</v>
      </c>
      <c r="E295" s="2" t="s">
        <v>362</v>
      </c>
      <c r="F295" s="1">
        <v>54.897554527429</v>
      </c>
    </row>
    <row r="296">
      <c r="A296" s="2" t="s">
        <v>34</v>
      </c>
      <c r="B296" s="1" t="s">
        <v>398</v>
      </c>
      <c r="C296" s="1">
        <v>2017.0</v>
      </c>
      <c r="D296" s="2" t="s">
        <v>6</v>
      </c>
      <c r="E296" s="2" t="s">
        <v>362</v>
      </c>
      <c r="F296" s="1">
        <v>53.344562078922</v>
      </c>
    </row>
    <row r="297">
      <c r="A297" s="2" t="s">
        <v>35</v>
      </c>
      <c r="B297" s="1" t="s">
        <v>399</v>
      </c>
      <c r="C297" s="1">
        <v>2017.0</v>
      </c>
      <c r="D297" s="2" t="s">
        <v>6</v>
      </c>
      <c r="E297" s="2" t="s">
        <v>362</v>
      </c>
      <c r="F297" s="1">
        <v>55.8247903075489</v>
      </c>
    </row>
    <row r="298">
      <c r="A298" s="2" t="s">
        <v>3</v>
      </c>
      <c r="B298" s="1" t="s">
        <v>400</v>
      </c>
      <c r="C298" s="1">
        <v>2017.0</v>
      </c>
      <c r="D298" s="2" t="s">
        <v>6</v>
      </c>
      <c r="E298" s="2" t="s">
        <v>362</v>
      </c>
      <c r="F298" s="1">
        <v>51.9779285511861</v>
      </c>
    </row>
    <row r="299">
      <c r="A299" s="2" t="s">
        <v>4</v>
      </c>
      <c r="B299" s="1" t="s">
        <v>378</v>
      </c>
      <c r="C299" s="1">
        <v>2018.0</v>
      </c>
      <c r="D299" s="2" t="s">
        <v>6</v>
      </c>
      <c r="E299" s="2" t="s">
        <v>362</v>
      </c>
      <c r="F299" s="1">
        <v>55.1515151515151</v>
      </c>
    </row>
    <row r="300">
      <c r="A300" s="2" t="s">
        <v>5</v>
      </c>
      <c r="B300" s="1" t="s">
        <v>384</v>
      </c>
      <c r="C300" s="1">
        <v>2018.0</v>
      </c>
      <c r="D300" s="2" t="s">
        <v>6</v>
      </c>
      <c r="E300" s="2" t="s">
        <v>362</v>
      </c>
      <c r="F300" s="1">
        <v>51.1880726820935</v>
      </c>
    </row>
    <row r="301">
      <c r="A301" s="2" t="s">
        <v>6</v>
      </c>
      <c r="B301" s="1" t="s">
        <v>394</v>
      </c>
      <c r="C301" s="1">
        <v>2018.0</v>
      </c>
      <c r="D301" s="2" t="s">
        <v>6</v>
      </c>
      <c r="E301" s="2" t="s">
        <v>362</v>
      </c>
      <c r="F301" s="1">
        <v>50.6824385805278</v>
      </c>
    </row>
    <row r="302">
      <c r="A302" s="2" t="s">
        <v>7</v>
      </c>
      <c r="B302" s="1" t="s">
        <v>385</v>
      </c>
      <c r="C302" s="1">
        <v>2018.0</v>
      </c>
      <c r="D302" s="2" t="s">
        <v>6</v>
      </c>
      <c r="E302" s="2" t="s">
        <v>362</v>
      </c>
      <c r="F302" s="1">
        <v>50.7779349363508</v>
      </c>
    </row>
    <row r="303">
      <c r="A303" s="2" t="s">
        <v>10</v>
      </c>
      <c r="B303" s="1" t="s">
        <v>388</v>
      </c>
      <c r="C303" s="1">
        <v>2018.0</v>
      </c>
      <c r="D303" s="2" t="s">
        <v>6</v>
      </c>
      <c r="E303" s="2" t="s">
        <v>362</v>
      </c>
      <c r="F303" s="1">
        <v>52.4276488878259</v>
      </c>
    </row>
    <row r="304">
      <c r="A304" s="2" t="s">
        <v>11</v>
      </c>
      <c r="B304" s="1" t="s">
        <v>402</v>
      </c>
      <c r="C304" s="1">
        <v>2018.0</v>
      </c>
      <c r="D304" s="2" t="s">
        <v>6</v>
      </c>
      <c r="E304" s="2" t="s">
        <v>362</v>
      </c>
      <c r="F304" s="1">
        <v>55.7504873294347</v>
      </c>
    </row>
    <row r="305">
      <c r="A305" s="2" t="s">
        <v>12</v>
      </c>
      <c r="B305" s="1" t="s">
        <v>401</v>
      </c>
      <c r="C305" s="1">
        <v>2018.0</v>
      </c>
      <c r="D305" s="2" t="s">
        <v>6</v>
      </c>
      <c r="E305" s="2" t="s">
        <v>362</v>
      </c>
      <c r="F305" s="1">
        <v>49.9453281612038</v>
      </c>
    </row>
    <row r="306">
      <c r="A306" s="2" t="s">
        <v>8</v>
      </c>
      <c r="B306" s="1" t="s">
        <v>405</v>
      </c>
      <c r="C306" s="1">
        <v>2018.0</v>
      </c>
      <c r="D306" s="2" t="s">
        <v>6</v>
      </c>
      <c r="E306" s="2" t="s">
        <v>362</v>
      </c>
      <c r="F306" s="1">
        <v>50.3501798220708</v>
      </c>
    </row>
    <row r="307">
      <c r="A307" s="2" t="s">
        <v>9</v>
      </c>
      <c r="B307" s="1" t="s">
        <v>397</v>
      </c>
      <c r="C307" s="1">
        <v>2018.0</v>
      </c>
      <c r="D307" s="2" t="s">
        <v>6</v>
      </c>
      <c r="E307" s="2" t="s">
        <v>362</v>
      </c>
      <c r="F307" s="1">
        <v>49.940119760479</v>
      </c>
    </row>
    <row r="308">
      <c r="A308" s="2" t="s">
        <v>13</v>
      </c>
      <c r="B308" s="1" t="s">
        <v>403</v>
      </c>
      <c r="C308" s="1">
        <v>2018.0</v>
      </c>
      <c r="D308" s="2" t="s">
        <v>6</v>
      </c>
      <c r="E308" s="2" t="s">
        <v>362</v>
      </c>
      <c r="F308" s="1">
        <v>55.6364617044229</v>
      </c>
    </row>
    <row r="309">
      <c r="A309" s="2" t="s">
        <v>14</v>
      </c>
      <c r="B309" s="1" t="s">
        <v>395</v>
      </c>
      <c r="C309" s="1">
        <v>2018.0</v>
      </c>
      <c r="D309" s="2" t="s">
        <v>6</v>
      </c>
      <c r="E309" s="2" t="s">
        <v>362</v>
      </c>
      <c r="F309" s="1">
        <v>50.952566096423</v>
      </c>
    </row>
    <row r="310">
      <c r="A310" s="2" t="s">
        <v>15</v>
      </c>
      <c r="B310" s="1" t="s">
        <v>377</v>
      </c>
      <c r="C310" s="1">
        <v>2018.0</v>
      </c>
      <c r="D310" s="2" t="s">
        <v>6</v>
      </c>
      <c r="E310" s="2" t="s">
        <v>362</v>
      </c>
      <c r="F310" s="1">
        <v>57.252358490566</v>
      </c>
    </row>
    <row r="311">
      <c r="A311" s="2" t="s">
        <v>16</v>
      </c>
      <c r="B311" s="1" t="s">
        <v>382</v>
      </c>
      <c r="C311" s="1">
        <v>2018.0</v>
      </c>
      <c r="D311" s="2" t="s">
        <v>6</v>
      </c>
      <c r="E311" s="2" t="s">
        <v>362</v>
      </c>
      <c r="F311" s="1">
        <v>58.7707182320442</v>
      </c>
    </row>
    <row r="312">
      <c r="A312" s="2" t="s">
        <v>17</v>
      </c>
      <c r="B312" s="1" t="s">
        <v>404</v>
      </c>
      <c r="C312" s="1">
        <v>2018.0</v>
      </c>
      <c r="D312" s="2" t="s">
        <v>6</v>
      </c>
      <c r="E312" s="2" t="s">
        <v>362</v>
      </c>
      <c r="F312" s="1">
        <v>48.9244307864227</v>
      </c>
    </row>
    <row r="313">
      <c r="A313" s="2" t="s">
        <v>18</v>
      </c>
      <c r="B313" s="1" t="s">
        <v>383</v>
      </c>
      <c r="C313" s="1">
        <v>2018.0</v>
      </c>
      <c r="D313" s="2" t="s">
        <v>6</v>
      </c>
      <c r="E313" s="2" t="s">
        <v>362</v>
      </c>
      <c r="F313" s="1">
        <v>54.9080024650057</v>
      </c>
    </row>
    <row r="314">
      <c r="A314" s="2" t="s">
        <v>19</v>
      </c>
      <c r="B314" s="1" t="s">
        <v>380</v>
      </c>
      <c r="C314" s="1">
        <v>2018.0</v>
      </c>
      <c r="D314" s="2" t="s">
        <v>6</v>
      </c>
      <c r="E314" s="2" t="s">
        <v>362</v>
      </c>
      <c r="F314" s="1">
        <v>55.5375764113628</v>
      </c>
    </row>
    <row r="315">
      <c r="A315" s="2" t="s">
        <v>20</v>
      </c>
      <c r="B315" s="1" t="s">
        <v>387</v>
      </c>
      <c r="C315" s="1">
        <v>2018.0</v>
      </c>
      <c r="D315" s="2" t="s">
        <v>6</v>
      </c>
      <c r="E315" s="2" t="s">
        <v>362</v>
      </c>
      <c r="F315" s="1">
        <v>54.6745082133442</v>
      </c>
    </row>
    <row r="316">
      <c r="A316" s="2" t="s">
        <v>21</v>
      </c>
      <c r="B316" s="1" t="s">
        <v>393</v>
      </c>
      <c r="C316" s="1">
        <v>2018.0</v>
      </c>
      <c r="D316" s="2" t="s">
        <v>6</v>
      </c>
      <c r="E316" s="2" t="s">
        <v>362</v>
      </c>
      <c r="F316" s="1">
        <v>58.4507042253521</v>
      </c>
    </row>
    <row r="317">
      <c r="A317" s="2" t="s">
        <v>22</v>
      </c>
      <c r="B317" s="1" t="s">
        <v>408</v>
      </c>
      <c r="C317" s="1">
        <v>2018.0</v>
      </c>
      <c r="D317" s="2" t="s">
        <v>6</v>
      </c>
      <c r="E317" s="2" t="s">
        <v>362</v>
      </c>
      <c r="F317" s="1">
        <v>47.4923387398161</v>
      </c>
    </row>
    <row r="318">
      <c r="A318" s="2" t="s">
        <v>23</v>
      </c>
      <c r="B318" s="1" t="s">
        <v>379</v>
      </c>
      <c r="C318" s="1">
        <v>2018.0</v>
      </c>
      <c r="D318" s="2" t="s">
        <v>6</v>
      </c>
      <c r="E318" s="2" t="s">
        <v>362</v>
      </c>
      <c r="F318" s="1">
        <v>60.2987777274785</v>
      </c>
    </row>
    <row r="319">
      <c r="A319" s="2" t="s">
        <v>24</v>
      </c>
      <c r="B319" s="1" t="s">
        <v>386</v>
      </c>
      <c r="C319" s="1">
        <v>2018.0</v>
      </c>
      <c r="D319" s="2" t="s">
        <v>6</v>
      </c>
      <c r="E319" s="2" t="s">
        <v>362</v>
      </c>
      <c r="F319" s="1">
        <v>55.3525684238911</v>
      </c>
    </row>
    <row r="320">
      <c r="A320" s="2" t="s">
        <v>25</v>
      </c>
      <c r="B320" s="1" t="s">
        <v>406</v>
      </c>
      <c r="C320" s="1">
        <v>2018.0</v>
      </c>
      <c r="D320" s="2" t="s">
        <v>6</v>
      </c>
      <c r="E320" s="2" t="s">
        <v>362</v>
      </c>
      <c r="F320" s="1">
        <v>54.7053836371344</v>
      </c>
    </row>
    <row r="321">
      <c r="A321" s="2" t="s">
        <v>26</v>
      </c>
      <c r="B321" s="1" t="s">
        <v>392</v>
      </c>
      <c r="C321" s="1">
        <v>2018.0</v>
      </c>
      <c r="D321" s="2" t="s">
        <v>6</v>
      </c>
      <c r="E321" s="2" t="s">
        <v>362</v>
      </c>
      <c r="F321" s="1">
        <v>53.5745047372954</v>
      </c>
    </row>
    <row r="322">
      <c r="A322" s="2" t="s">
        <v>27</v>
      </c>
      <c r="B322" s="1" t="s">
        <v>389</v>
      </c>
      <c r="C322" s="1">
        <v>2018.0</v>
      </c>
      <c r="D322" s="2" t="s">
        <v>6</v>
      </c>
      <c r="E322" s="2" t="s">
        <v>362</v>
      </c>
      <c r="F322" s="1">
        <v>52.088772845953</v>
      </c>
    </row>
    <row r="323">
      <c r="A323" s="2" t="s">
        <v>28</v>
      </c>
      <c r="B323" s="1" t="s">
        <v>391</v>
      </c>
      <c r="C323" s="1">
        <v>2018.0</v>
      </c>
      <c r="D323" s="2" t="s">
        <v>6</v>
      </c>
      <c r="E323" s="2" t="s">
        <v>362</v>
      </c>
      <c r="F323" s="1">
        <v>48.7122060470325</v>
      </c>
    </row>
    <row r="324">
      <c r="A324" s="2" t="s">
        <v>29</v>
      </c>
      <c r="B324" s="1" t="s">
        <v>396</v>
      </c>
      <c r="C324" s="1">
        <v>2018.0</v>
      </c>
      <c r="D324" s="2" t="s">
        <v>6</v>
      </c>
      <c r="E324" s="2" t="s">
        <v>362</v>
      </c>
      <c r="F324" s="1">
        <v>52.6086956521739</v>
      </c>
    </row>
    <row r="325">
      <c r="A325" s="2" t="s">
        <v>30</v>
      </c>
      <c r="B325" s="1" t="s">
        <v>376</v>
      </c>
      <c r="C325" s="1">
        <v>2018.0</v>
      </c>
      <c r="D325" s="2" t="s">
        <v>6</v>
      </c>
      <c r="E325" s="2" t="s">
        <v>362</v>
      </c>
      <c r="F325" s="1">
        <v>47.5394614670381</v>
      </c>
    </row>
    <row r="326">
      <c r="A326" s="2" t="s">
        <v>31</v>
      </c>
      <c r="B326" s="1" t="s">
        <v>407</v>
      </c>
      <c r="C326" s="1">
        <v>2018.0</v>
      </c>
      <c r="D326" s="2" t="s">
        <v>6</v>
      </c>
      <c r="E326" s="2" t="s">
        <v>362</v>
      </c>
      <c r="F326" s="1">
        <v>56.318010215412</v>
      </c>
    </row>
    <row r="327">
      <c r="A327" s="2" t="s">
        <v>32</v>
      </c>
      <c r="B327" s="1" t="s">
        <v>381</v>
      </c>
      <c r="C327" s="1">
        <v>2018.0</v>
      </c>
      <c r="D327" s="2" t="s">
        <v>6</v>
      </c>
      <c r="E327" s="2" t="s">
        <v>362</v>
      </c>
      <c r="F327" s="1">
        <v>55.6275303643725</v>
      </c>
    </row>
    <row r="328">
      <c r="A328" s="2" t="s">
        <v>33</v>
      </c>
      <c r="B328" s="1" t="s">
        <v>390</v>
      </c>
      <c r="C328" s="1">
        <v>2018.0</v>
      </c>
      <c r="D328" s="2" t="s">
        <v>6</v>
      </c>
      <c r="E328" s="2" t="s">
        <v>362</v>
      </c>
      <c r="F328" s="1">
        <v>54.1737205365282</v>
      </c>
    </row>
    <row r="329">
      <c r="A329" s="2" t="s">
        <v>34</v>
      </c>
      <c r="B329" s="1" t="s">
        <v>398</v>
      </c>
      <c r="C329" s="1">
        <v>2018.0</v>
      </c>
      <c r="D329" s="2" t="s">
        <v>6</v>
      </c>
      <c r="E329" s="2" t="s">
        <v>362</v>
      </c>
      <c r="F329" s="1">
        <v>54.7948030521757</v>
      </c>
    </row>
    <row r="330">
      <c r="A330" s="2" t="s">
        <v>35</v>
      </c>
      <c r="B330" s="1" t="s">
        <v>399</v>
      </c>
      <c r="C330" s="1">
        <v>2018.0</v>
      </c>
      <c r="D330" s="2" t="s">
        <v>6</v>
      </c>
      <c r="E330" s="2" t="s">
        <v>362</v>
      </c>
      <c r="F330" s="1">
        <v>55.5654894948592</v>
      </c>
    </row>
    <row r="331">
      <c r="A331" s="2" t="s">
        <v>3</v>
      </c>
      <c r="B331" s="1" t="s">
        <v>400</v>
      </c>
      <c r="C331" s="1">
        <v>2018.0</v>
      </c>
      <c r="D331" s="2" t="s">
        <v>6</v>
      </c>
      <c r="E331" s="2" t="s">
        <v>362</v>
      </c>
      <c r="F331" s="1">
        <v>52.0886796056839</v>
      </c>
    </row>
    <row r="332">
      <c r="A332" s="2" t="s">
        <v>4</v>
      </c>
      <c r="B332" s="1" t="s">
        <v>378</v>
      </c>
      <c r="C332" s="1">
        <v>2019.0</v>
      </c>
      <c r="D332" s="2" t="s">
        <v>6</v>
      </c>
      <c r="E332" s="2" t="s">
        <v>362</v>
      </c>
      <c r="F332" s="1">
        <v>53.9794007490637</v>
      </c>
    </row>
    <row r="333">
      <c r="A333" s="2" t="s">
        <v>5</v>
      </c>
      <c r="B333" s="1" t="s">
        <v>384</v>
      </c>
      <c r="C333" s="1">
        <v>2019.0</v>
      </c>
      <c r="D333" s="2" t="s">
        <v>6</v>
      </c>
      <c r="E333" s="2" t="s">
        <v>362</v>
      </c>
      <c r="F333" s="1">
        <v>52.2431480630838</v>
      </c>
    </row>
    <row r="334">
      <c r="A334" s="2" t="s">
        <v>6</v>
      </c>
      <c r="B334" s="1" t="s">
        <v>394</v>
      </c>
      <c r="C334" s="1">
        <v>2019.0</v>
      </c>
      <c r="D334" s="2" t="s">
        <v>6</v>
      </c>
      <c r="E334" s="2" t="s">
        <v>362</v>
      </c>
      <c r="F334" s="1">
        <v>56.1619718309859</v>
      </c>
    </row>
    <row r="335">
      <c r="A335" s="2" t="s">
        <v>7</v>
      </c>
      <c r="B335" s="1" t="s">
        <v>385</v>
      </c>
      <c r="C335" s="1">
        <v>2019.0</v>
      </c>
      <c r="D335" s="2" t="s">
        <v>6</v>
      </c>
      <c r="E335" s="2" t="s">
        <v>362</v>
      </c>
      <c r="F335" s="1">
        <v>49.3288590604027</v>
      </c>
    </row>
    <row r="336">
      <c r="A336" s="2" t="s">
        <v>10</v>
      </c>
      <c r="B336" s="1" t="s">
        <v>388</v>
      </c>
      <c r="C336" s="1">
        <v>2019.0</v>
      </c>
      <c r="D336" s="2" t="s">
        <v>6</v>
      </c>
      <c r="E336" s="2" t="s">
        <v>362</v>
      </c>
      <c r="F336" s="1">
        <v>52.8175313059034</v>
      </c>
    </row>
    <row r="337">
      <c r="A337" s="2" t="s">
        <v>11</v>
      </c>
      <c r="B337" s="1" t="s">
        <v>402</v>
      </c>
      <c r="C337" s="1">
        <v>2019.0</v>
      </c>
      <c r="D337" s="2" t="s">
        <v>6</v>
      </c>
      <c r="E337" s="2" t="s">
        <v>362</v>
      </c>
      <c r="F337" s="1">
        <v>57.1526351813826</v>
      </c>
    </row>
    <row r="338">
      <c r="A338" s="2" t="s">
        <v>12</v>
      </c>
      <c r="B338" s="1" t="s">
        <v>401</v>
      </c>
      <c r="C338" s="1">
        <v>2019.0</v>
      </c>
      <c r="D338" s="2" t="s">
        <v>6</v>
      </c>
      <c r="E338" s="2" t="s">
        <v>362</v>
      </c>
      <c r="F338" s="1">
        <v>49.9062738355332</v>
      </c>
    </row>
    <row r="339">
      <c r="A339" s="2" t="s">
        <v>8</v>
      </c>
      <c r="B339" s="1" t="s">
        <v>405</v>
      </c>
      <c r="C339" s="1">
        <v>2019.0</v>
      </c>
      <c r="D339" s="2" t="s">
        <v>6</v>
      </c>
      <c r="E339" s="2" t="s">
        <v>362</v>
      </c>
      <c r="F339" s="1">
        <v>51.8323623379064</v>
      </c>
    </row>
    <row r="340">
      <c r="A340" s="2" t="s">
        <v>9</v>
      </c>
      <c r="B340" s="1" t="s">
        <v>397</v>
      </c>
      <c r="C340" s="1">
        <v>2019.0</v>
      </c>
      <c r="D340" s="2" t="s">
        <v>6</v>
      </c>
      <c r="E340" s="2" t="s">
        <v>362</v>
      </c>
      <c r="F340" s="1">
        <v>52.1951219512195</v>
      </c>
    </row>
    <row r="341">
      <c r="A341" s="2" t="s">
        <v>13</v>
      </c>
      <c r="B341" s="1" t="s">
        <v>403</v>
      </c>
      <c r="C341" s="1">
        <v>2019.0</v>
      </c>
      <c r="D341" s="2" t="s">
        <v>6</v>
      </c>
      <c r="E341" s="2" t="s">
        <v>362</v>
      </c>
      <c r="F341" s="1">
        <v>58.0430327868852</v>
      </c>
    </row>
    <row r="342">
      <c r="A342" s="2" t="s">
        <v>14</v>
      </c>
      <c r="B342" s="1" t="s">
        <v>395</v>
      </c>
      <c r="C342" s="1">
        <v>2019.0</v>
      </c>
      <c r="D342" s="2" t="s">
        <v>6</v>
      </c>
      <c r="E342" s="2" t="s">
        <v>362</v>
      </c>
      <c r="F342" s="1">
        <v>52.3644961804292</v>
      </c>
    </row>
    <row r="343">
      <c r="A343" s="2" t="s">
        <v>15</v>
      </c>
      <c r="B343" s="1" t="s">
        <v>377</v>
      </c>
      <c r="C343" s="1">
        <v>2019.0</v>
      </c>
      <c r="D343" s="2" t="s">
        <v>6</v>
      </c>
      <c r="E343" s="2" t="s">
        <v>362</v>
      </c>
      <c r="F343" s="1">
        <v>56.4267990074442</v>
      </c>
    </row>
    <row r="344">
      <c r="A344" s="2" t="s">
        <v>16</v>
      </c>
      <c r="B344" s="1" t="s">
        <v>382</v>
      </c>
      <c r="C344" s="1">
        <v>2019.0</v>
      </c>
      <c r="D344" s="2" t="s">
        <v>6</v>
      </c>
      <c r="E344" s="2" t="s">
        <v>362</v>
      </c>
      <c r="F344" s="1">
        <v>58.1086773378264</v>
      </c>
    </row>
    <row r="345">
      <c r="A345" s="2" t="s">
        <v>17</v>
      </c>
      <c r="B345" s="1" t="s">
        <v>404</v>
      </c>
      <c r="C345" s="1">
        <v>2019.0</v>
      </c>
      <c r="D345" s="2" t="s">
        <v>6</v>
      </c>
      <c r="E345" s="2" t="s">
        <v>362</v>
      </c>
      <c r="F345" s="1">
        <v>49.3994201297805</v>
      </c>
    </row>
    <row r="346">
      <c r="A346" s="2" t="s">
        <v>18</v>
      </c>
      <c r="B346" s="1" t="s">
        <v>383</v>
      </c>
      <c r="C346" s="1">
        <v>2019.0</v>
      </c>
      <c r="D346" s="2" t="s">
        <v>6</v>
      </c>
      <c r="E346" s="2" t="s">
        <v>362</v>
      </c>
      <c r="F346" s="1">
        <v>56.1583702693488</v>
      </c>
    </row>
    <row r="347">
      <c r="A347" s="2" t="s">
        <v>19</v>
      </c>
      <c r="B347" s="1" t="s">
        <v>380</v>
      </c>
      <c r="C347" s="1">
        <v>2019.0</v>
      </c>
      <c r="D347" s="2" t="s">
        <v>6</v>
      </c>
      <c r="E347" s="2" t="s">
        <v>362</v>
      </c>
      <c r="F347" s="1">
        <v>55.2779420461265</v>
      </c>
    </row>
    <row r="348">
      <c r="A348" s="2" t="s">
        <v>20</v>
      </c>
      <c r="B348" s="1" t="s">
        <v>387</v>
      </c>
      <c r="C348" s="1">
        <v>2019.0</v>
      </c>
      <c r="D348" s="2" t="s">
        <v>6</v>
      </c>
      <c r="E348" s="2" t="s">
        <v>362</v>
      </c>
      <c r="F348" s="1">
        <v>56.1467496245441</v>
      </c>
    </row>
    <row r="349">
      <c r="A349" s="2" t="s">
        <v>21</v>
      </c>
      <c r="B349" s="1" t="s">
        <v>393</v>
      </c>
      <c r="C349" s="1">
        <v>2019.0</v>
      </c>
      <c r="D349" s="2" t="s">
        <v>6</v>
      </c>
      <c r="E349" s="2" t="s">
        <v>362</v>
      </c>
      <c r="F349" s="1">
        <v>58.9795918367347</v>
      </c>
    </row>
    <row r="350">
      <c r="A350" s="2" t="s">
        <v>22</v>
      </c>
      <c r="B350" s="1" t="s">
        <v>408</v>
      </c>
      <c r="C350" s="1">
        <v>2019.0</v>
      </c>
      <c r="D350" s="2" t="s">
        <v>6</v>
      </c>
      <c r="E350" s="2" t="s">
        <v>362</v>
      </c>
      <c r="F350" s="1">
        <v>48.103937695611</v>
      </c>
    </row>
    <row r="351">
      <c r="A351" s="2" t="s">
        <v>23</v>
      </c>
      <c r="B351" s="1" t="s">
        <v>379</v>
      </c>
      <c r="C351" s="1">
        <v>2019.0</v>
      </c>
      <c r="D351" s="2" t="s">
        <v>6</v>
      </c>
      <c r="E351" s="2" t="s">
        <v>362</v>
      </c>
      <c r="F351" s="1">
        <v>56.5823888404534</v>
      </c>
    </row>
    <row r="352">
      <c r="A352" s="2" t="s">
        <v>24</v>
      </c>
      <c r="B352" s="1" t="s">
        <v>386</v>
      </c>
      <c r="C352" s="1">
        <v>2019.0</v>
      </c>
      <c r="D352" s="2" t="s">
        <v>6</v>
      </c>
      <c r="E352" s="2" t="s">
        <v>362</v>
      </c>
      <c r="F352" s="1">
        <v>56.6271273852501</v>
      </c>
    </row>
    <row r="353">
      <c r="A353" s="2" t="s">
        <v>25</v>
      </c>
      <c r="B353" s="1" t="s">
        <v>406</v>
      </c>
      <c r="C353" s="1">
        <v>2019.0</v>
      </c>
      <c r="D353" s="2" t="s">
        <v>6</v>
      </c>
      <c r="E353" s="2" t="s">
        <v>362</v>
      </c>
      <c r="F353" s="1">
        <v>54.7094983144953</v>
      </c>
    </row>
    <row r="354">
      <c r="A354" s="2" t="s">
        <v>26</v>
      </c>
      <c r="B354" s="1" t="s">
        <v>392</v>
      </c>
      <c r="C354" s="1">
        <v>2019.0</v>
      </c>
      <c r="D354" s="2" t="s">
        <v>6</v>
      </c>
      <c r="E354" s="2" t="s">
        <v>362</v>
      </c>
      <c r="F354" s="1">
        <v>53.7828947368421</v>
      </c>
    </row>
    <row r="355">
      <c r="A355" s="2" t="s">
        <v>27</v>
      </c>
      <c r="B355" s="1" t="s">
        <v>389</v>
      </c>
      <c r="C355" s="1">
        <v>2019.0</v>
      </c>
      <c r="D355" s="2" t="s">
        <v>6</v>
      </c>
      <c r="E355" s="2" t="s">
        <v>362</v>
      </c>
      <c r="F355" s="1">
        <v>54.1062801932367</v>
      </c>
    </row>
    <row r="356">
      <c r="A356" s="2" t="s">
        <v>28</v>
      </c>
      <c r="B356" s="1" t="s">
        <v>391</v>
      </c>
      <c r="C356" s="1">
        <v>2019.0</v>
      </c>
      <c r="D356" s="2" t="s">
        <v>6</v>
      </c>
      <c r="E356" s="2" t="s">
        <v>362</v>
      </c>
      <c r="F356" s="1">
        <v>49.6704906028802</v>
      </c>
    </row>
    <row r="357">
      <c r="A357" s="2" t="s">
        <v>29</v>
      </c>
      <c r="B357" s="1" t="s">
        <v>396</v>
      </c>
      <c r="C357" s="1">
        <v>2019.0</v>
      </c>
      <c r="D357" s="2" t="s">
        <v>6</v>
      </c>
      <c r="E357" s="2" t="s">
        <v>362</v>
      </c>
      <c r="F357" s="1">
        <v>51.0970744680851</v>
      </c>
    </row>
    <row r="358">
      <c r="A358" s="2" t="s">
        <v>30</v>
      </c>
      <c r="B358" s="1" t="s">
        <v>376</v>
      </c>
      <c r="C358" s="1">
        <v>2019.0</v>
      </c>
      <c r="D358" s="2" t="s">
        <v>6</v>
      </c>
      <c r="E358" s="2" t="s">
        <v>362</v>
      </c>
      <c r="F358" s="1">
        <v>50.3517587939699</v>
      </c>
    </row>
    <row r="359">
      <c r="A359" s="2" t="s">
        <v>31</v>
      </c>
      <c r="B359" s="1" t="s">
        <v>407</v>
      </c>
      <c r="C359" s="1">
        <v>2019.0</v>
      </c>
      <c r="D359" s="2" t="s">
        <v>6</v>
      </c>
      <c r="E359" s="2" t="s">
        <v>362</v>
      </c>
      <c r="F359" s="1">
        <v>56.6223355802514</v>
      </c>
    </row>
    <row r="360">
      <c r="A360" s="2" t="s">
        <v>32</v>
      </c>
      <c r="B360" s="1" t="s">
        <v>381</v>
      </c>
      <c r="C360" s="1">
        <v>2019.0</v>
      </c>
      <c r="D360" s="2" t="s">
        <v>6</v>
      </c>
      <c r="E360" s="2" t="s">
        <v>362</v>
      </c>
      <c r="F360" s="1">
        <v>53.0906011854361</v>
      </c>
    </row>
    <row r="361">
      <c r="A361" s="2" t="s">
        <v>33</v>
      </c>
      <c r="B361" s="1" t="s">
        <v>390</v>
      </c>
      <c r="C361" s="1">
        <v>2019.0</v>
      </c>
      <c r="D361" s="2" t="s">
        <v>6</v>
      </c>
      <c r="E361" s="2" t="s">
        <v>362</v>
      </c>
      <c r="F361" s="1">
        <v>55.2056468033121</v>
      </c>
    </row>
    <row r="362">
      <c r="A362" s="2" t="s">
        <v>34</v>
      </c>
      <c r="B362" s="1" t="s">
        <v>398</v>
      </c>
      <c r="C362" s="1">
        <v>2019.0</v>
      </c>
      <c r="D362" s="2" t="s">
        <v>6</v>
      </c>
      <c r="E362" s="2" t="s">
        <v>362</v>
      </c>
      <c r="F362" s="1">
        <v>53.137103020914</v>
      </c>
    </row>
    <row r="363">
      <c r="A363" s="2" t="s">
        <v>35</v>
      </c>
      <c r="B363" s="1" t="s">
        <v>399</v>
      </c>
      <c r="C363" s="1">
        <v>2019.0</v>
      </c>
      <c r="D363" s="2" t="s">
        <v>6</v>
      </c>
      <c r="E363" s="2" t="s">
        <v>362</v>
      </c>
      <c r="F363" s="1">
        <v>56.3477460901564</v>
      </c>
    </row>
    <row r="364">
      <c r="A364" s="2" t="s">
        <v>3</v>
      </c>
      <c r="B364" s="1" t="s">
        <v>400</v>
      </c>
      <c r="C364" s="1">
        <v>2019.0</v>
      </c>
      <c r="D364" s="2" t="s">
        <v>6</v>
      </c>
      <c r="E364" s="2" t="s">
        <v>362</v>
      </c>
      <c r="F364" s="1">
        <v>52.6268254723447</v>
      </c>
    </row>
    <row r="365">
      <c r="A365" s="2" t="s">
        <v>4</v>
      </c>
      <c r="B365" s="1" t="s">
        <v>378</v>
      </c>
      <c r="C365" s="1">
        <v>2020.0</v>
      </c>
      <c r="D365" s="2" t="s">
        <v>6</v>
      </c>
      <c r="E365" s="2" t="s">
        <v>362</v>
      </c>
      <c r="F365" s="1">
        <v>57.3268921095008</v>
      </c>
    </row>
    <row r="366">
      <c r="A366" s="2" t="s">
        <v>5</v>
      </c>
      <c r="B366" s="1" t="s">
        <v>384</v>
      </c>
      <c r="C366" s="1">
        <v>2020.0</v>
      </c>
      <c r="D366" s="2" t="s">
        <v>6</v>
      </c>
      <c r="E366" s="2" t="s">
        <v>362</v>
      </c>
      <c r="F366" s="1">
        <v>54.2741451709658</v>
      </c>
    </row>
    <row r="367">
      <c r="A367" s="2" t="s">
        <v>6</v>
      </c>
      <c r="B367" s="1" t="s">
        <v>394</v>
      </c>
      <c r="C367" s="1">
        <v>2020.0</v>
      </c>
      <c r="D367" s="2" t="s">
        <v>6</v>
      </c>
      <c r="E367" s="2" t="s">
        <v>362</v>
      </c>
      <c r="F367" s="1">
        <v>54.2372881355932</v>
      </c>
    </row>
    <row r="368">
      <c r="A368" s="2" t="s">
        <v>7</v>
      </c>
      <c r="B368" s="1" t="s">
        <v>385</v>
      </c>
      <c r="C368" s="1">
        <v>2020.0</v>
      </c>
      <c r="D368" s="2" t="s">
        <v>6</v>
      </c>
      <c r="E368" s="2" t="s">
        <v>362</v>
      </c>
      <c r="F368" s="1">
        <v>47.1608832807571</v>
      </c>
    </row>
    <row r="369">
      <c r="A369" s="2" t="s">
        <v>10</v>
      </c>
      <c r="B369" s="1" t="s">
        <v>388</v>
      </c>
      <c r="C369" s="1">
        <v>2020.0</v>
      </c>
      <c r="D369" s="2" t="s">
        <v>6</v>
      </c>
      <c r="E369" s="2" t="s">
        <v>362</v>
      </c>
      <c r="F369" s="1">
        <v>52.7013251783894</v>
      </c>
    </row>
    <row r="370">
      <c r="A370" s="2" t="s">
        <v>11</v>
      </c>
      <c r="B370" s="1" t="s">
        <v>402</v>
      </c>
      <c r="C370" s="1">
        <v>2020.0</v>
      </c>
      <c r="D370" s="2" t="s">
        <v>6</v>
      </c>
      <c r="E370" s="2" t="s">
        <v>362</v>
      </c>
      <c r="F370" s="1">
        <v>57.73573390296</v>
      </c>
    </row>
    <row r="371">
      <c r="A371" s="2" t="s">
        <v>12</v>
      </c>
      <c r="B371" s="1" t="s">
        <v>401</v>
      </c>
      <c r="C371" s="1">
        <v>2020.0</v>
      </c>
      <c r="D371" s="2" t="s">
        <v>6</v>
      </c>
      <c r="E371" s="2" t="s">
        <v>362</v>
      </c>
      <c r="F371" s="1">
        <v>50.1904706934865</v>
      </c>
    </row>
    <row r="372">
      <c r="A372" s="2" t="s">
        <v>8</v>
      </c>
      <c r="B372" s="1" t="s">
        <v>405</v>
      </c>
      <c r="C372" s="1">
        <v>2020.0</v>
      </c>
      <c r="D372" s="2" t="s">
        <v>6</v>
      </c>
      <c r="E372" s="2" t="s">
        <v>362</v>
      </c>
      <c r="F372" s="1">
        <v>53.7022292993631</v>
      </c>
    </row>
    <row r="373">
      <c r="A373" s="2" t="s">
        <v>9</v>
      </c>
      <c r="B373" s="1" t="s">
        <v>397</v>
      </c>
      <c r="C373" s="1">
        <v>2020.0</v>
      </c>
      <c r="D373" s="2" t="s">
        <v>6</v>
      </c>
      <c r="E373" s="2" t="s">
        <v>362</v>
      </c>
      <c r="F373" s="1">
        <v>53.0044843049327</v>
      </c>
    </row>
    <row r="374">
      <c r="A374" s="2" t="s">
        <v>13</v>
      </c>
      <c r="B374" s="1" t="s">
        <v>403</v>
      </c>
      <c r="C374" s="1">
        <v>2020.0</v>
      </c>
      <c r="D374" s="2" t="s">
        <v>6</v>
      </c>
      <c r="E374" s="2" t="s">
        <v>362</v>
      </c>
      <c r="F374" s="1">
        <v>57.948717948718</v>
      </c>
    </row>
    <row r="375">
      <c r="A375" s="2" t="s">
        <v>14</v>
      </c>
      <c r="B375" s="1" t="s">
        <v>395</v>
      </c>
      <c r="C375" s="1">
        <v>2020.0</v>
      </c>
      <c r="D375" s="2" t="s">
        <v>6</v>
      </c>
      <c r="E375" s="2" t="s">
        <v>362</v>
      </c>
      <c r="F375" s="1">
        <v>53.625826228566</v>
      </c>
    </row>
    <row r="376">
      <c r="A376" s="2" t="s">
        <v>15</v>
      </c>
      <c r="B376" s="1" t="s">
        <v>377</v>
      </c>
      <c r="C376" s="1">
        <v>2020.0</v>
      </c>
      <c r="D376" s="2" t="s">
        <v>6</v>
      </c>
      <c r="E376" s="2" t="s">
        <v>362</v>
      </c>
      <c r="F376" s="1">
        <v>57.3943661971831</v>
      </c>
    </row>
    <row r="377">
      <c r="A377" s="2" t="s">
        <v>16</v>
      </c>
      <c r="B377" s="1" t="s">
        <v>382</v>
      </c>
      <c r="C377" s="1">
        <v>2020.0</v>
      </c>
      <c r="D377" s="2" t="s">
        <v>6</v>
      </c>
      <c r="E377" s="2" t="s">
        <v>362</v>
      </c>
      <c r="F377" s="1">
        <v>61.5816565278428</v>
      </c>
    </row>
    <row r="378">
      <c r="A378" s="2" t="s">
        <v>17</v>
      </c>
      <c r="B378" s="1" t="s">
        <v>404</v>
      </c>
      <c r="C378" s="1">
        <v>2020.0</v>
      </c>
      <c r="D378" s="2" t="s">
        <v>6</v>
      </c>
      <c r="E378" s="2" t="s">
        <v>362</v>
      </c>
      <c r="F378" s="1">
        <v>50.2006642679214</v>
      </c>
    </row>
    <row r="379">
      <c r="A379" s="2" t="s">
        <v>18</v>
      </c>
      <c r="B379" s="1" t="s">
        <v>383</v>
      </c>
      <c r="C379" s="1">
        <v>2020.0</v>
      </c>
      <c r="D379" s="2" t="s">
        <v>6</v>
      </c>
      <c r="E379" s="2" t="s">
        <v>362</v>
      </c>
      <c r="F379" s="1">
        <v>57.9807974508406</v>
      </c>
    </row>
    <row r="380">
      <c r="A380" s="2" t="s">
        <v>19</v>
      </c>
      <c r="B380" s="1" t="s">
        <v>380</v>
      </c>
      <c r="C380" s="1">
        <v>2020.0</v>
      </c>
      <c r="D380" s="2" t="s">
        <v>6</v>
      </c>
      <c r="E380" s="2" t="s">
        <v>362</v>
      </c>
      <c r="F380" s="1">
        <v>56.7077122488658</v>
      </c>
    </row>
    <row r="381">
      <c r="A381" s="2" t="s">
        <v>20</v>
      </c>
      <c r="B381" s="1" t="s">
        <v>387</v>
      </c>
      <c r="C381" s="1">
        <v>2020.0</v>
      </c>
      <c r="D381" s="2" t="s">
        <v>6</v>
      </c>
      <c r="E381" s="2" t="s">
        <v>362</v>
      </c>
      <c r="F381" s="1">
        <v>54.6744574290484</v>
      </c>
    </row>
    <row r="382">
      <c r="A382" s="2" t="s">
        <v>21</v>
      </c>
      <c r="B382" s="1" t="s">
        <v>393</v>
      </c>
      <c r="C382" s="1">
        <v>2020.0</v>
      </c>
      <c r="D382" s="2" t="s">
        <v>6</v>
      </c>
      <c r="E382" s="2" t="s">
        <v>362</v>
      </c>
      <c r="F382" s="1">
        <v>59.8432908912831</v>
      </c>
    </row>
    <row r="383">
      <c r="A383" s="2" t="s">
        <v>22</v>
      </c>
      <c r="B383" s="1" t="s">
        <v>408</v>
      </c>
      <c r="C383" s="1">
        <v>2020.0</v>
      </c>
      <c r="D383" s="2" t="s">
        <v>6</v>
      </c>
      <c r="E383" s="2" t="s">
        <v>362</v>
      </c>
      <c r="F383" s="1">
        <v>50.3529256547266</v>
      </c>
    </row>
    <row r="384">
      <c r="A384" s="2" t="s">
        <v>23</v>
      </c>
      <c r="B384" s="1" t="s">
        <v>379</v>
      </c>
      <c r="C384" s="1">
        <v>2020.0</v>
      </c>
      <c r="D384" s="2" t="s">
        <v>6</v>
      </c>
      <c r="E384" s="2" t="s">
        <v>362</v>
      </c>
      <c r="F384" s="1">
        <v>55.5142963238024</v>
      </c>
    </row>
    <row r="385">
      <c r="A385" s="2" t="s">
        <v>24</v>
      </c>
      <c r="B385" s="1" t="s">
        <v>386</v>
      </c>
      <c r="C385" s="1">
        <v>2020.0</v>
      </c>
      <c r="D385" s="2" t="s">
        <v>6</v>
      </c>
      <c r="E385" s="2" t="s">
        <v>362</v>
      </c>
      <c r="F385" s="1">
        <v>57.4122838232154</v>
      </c>
    </row>
    <row r="386">
      <c r="A386" s="2" t="s">
        <v>25</v>
      </c>
      <c r="B386" s="1" t="s">
        <v>406</v>
      </c>
      <c r="C386" s="1">
        <v>2020.0</v>
      </c>
      <c r="D386" s="2" t="s">
        <v>6</v>
      </c>
      <c r="E386" s="2" t="s">
        <v>362</v>
      </c>
      <c r="F386" s="1">
        <v>53.4468438538206</v>
      </c>
    </row>
    <row r="387">
      <c r="A387" s="2" t="s">
        <v>26</v>
      </c>
      <c r="B387" s="1" t="s">
        <v>392</v>
      </c>
      <c r="C387" s="1">
        <v>2020.0</v>
      </c>
      <c r="D387" s="2" t="s">
        <v>6</v>
      </c>
      <c r="E387" s="2" t="s">
        <v>362</v>
      </c>
      <c r="F387" s="1">
        <v>54.9842602308499</v>
      </c>
    </row>
    <row r="388">
      <c r="A388" s="2" t="s">
        <v>27</v>
      </c>
      <c r="B388" s="1" t="s">
        <v>389</v>
      </c>
      <c r="C388" s="1">
        <v>2020.0</v>
      </c>
      <c r="D388" s="2" t="s">
        <v>6</v>
      </c>
      <c r="E388" s="2" t="s">
        <v>362</v>
      </c>
      <c r="F388" s="1">
        <v>53.5973397823458</v>
      </c>
    </row>
    <row r="389">
      <c r="A389" s="2" t="s">
        <v>28</v>
      </c>
      <c r="B389" s="1" t="s">
        <v>391</v>
      </c>
      <c r="C389" s="1">
        <v>2020.0</v>
      </c>
      <c r="D389" s="2" t="s">
        <v>6</v>
      </c>
      <c r="E389" s="2" t="s">
        <v>362</v>
      </c>
      <c r="F389" s="1">
        <v>48.2128673550437</v>
      </c>
    </row>
    <row r="390">
      <c r="A390" s="2" t="s">
        <v>29</v>
      </c>
      <c r="B390" s="1" t="s">
        <v>396</v>
      </c>
      <c r="C390" s="1">
        <v>2020.0</v>
      </c>
      <c r="D390" s="2" t="s">
        <v>6</v>
      </c>
      <c r="E390" s="2" t="s">
        <v>362</v>
      </c>
      <c r="F390" s="1">
        <v>52.0446096654275</v>
      </c>
    </row>
    <row r="391">
      <c r="A391" s="2" t="s">
        <v>30</v>
      </c>
      <c r="B391" s="1" t="s">
        <v>376</v>
      </c>
      <c r="C391" s="1">
        <v>2020.0</v>
      </c>
      <c r="D391" s="2" t="s">
        <v>6</v>
      </c>
      <c r="E391" s="2" t="s">
        <v>362</v>
      </c>
      <c r="F391" s="1">
        <v>50.2642395772167</v>
      </c>
    </row>
    <row r="392">
      <c r="A392" s="2" t="s">
        <v>31</v>
      </c>
      <c r="B392" s="1" t="s">
        <v>407</v>
      </c>
      <c r="C392" s="1">
        <v>2020.0</v>
      </c>
      <c r="D392" s="2" t="s">
        <v>6</v>
      </c>
      <c r="E392" s="2" t="s">
        <v>362</v>
      </c>
      <c r="F392" s="1">
        <v>59.2420327304048</v>
      </c>
    </row>
    <row r="393">
      <c r="A393" s="2" t="s">
        <v>32</v>
      </c>
      <c r="B393" s="1" t="s">
        <v>381</v>
      </c>
      <c r="C393" s="1">
        <v>2020.0</v>
      </c>
      <c r="D393" s="2" t="s">
        <v>6</v>
      </c>
      <c r="E393" s="2" t="s">
        <v>362</v>
      </c>
      <c r="F393" s="1">
        <v>53.3730158730159</v>
      </c>
    </row>
    <row r="394">
      <c r="A394" s="2" t="s">
        <v>33</v>
      </c>
      <c r="B394" s="1" t="s">
        <v>390</v>
      </c>
      <c r="C394" s="1">
        <v>2020.0</v>
      </c>
      <c r="D394" s="2" t="s">
        <v>6</v>
      </c>
      <c r="E394" s="2" t="s">
        <v>362</v>
      </c>
      <c r="F394" s="1">
        <v>54.47031271525</v>
      </c>
    </row>
    <row r="395">
      <c r="A395" s="2" t="s">
        <v>34</v>
      </c>
      <c r="B395" s="1" t="s">
        <v>398</v>
      </c>
      <c r="C395" s="1">
        <v>2020.0</v>
      </c>
      <c r="D395" s="2" t="s">
        <v>6</v>
      </c>
      <c r="E395" s="2" t="s">
        <v>362</v>
      </c>
      <c r="F395" s="1">
        <v>54.1056910569106</v>
      </c>
    </row>
    <row r="396">
      <c r="A396" s="2" t="s">
        <v>35</v>
      </c>
      <c r="B396" s="1" t="s">
        <v>399</v>
      </c>
      <c r="C396" s="1">
        <v>2020.0</v>
      </c>
      <c r="D396" s="2" t="s">
        <v>6</v>
      </c>
      <c r="E396" s="2" t="s">
        <v>362</v>
      </c>
      <c r="F396" s="1">
        <v>56.1957018747142</v>
      </c>
    </row>
    <row r="397">
      <c r="A397" s="2" t="s">
        <v>3</v>
      </c>
      <c r="B397" s="1" t="s">
        <v>400</v>
      </c>
      <c r="C397" s="1">
        <v>2020.0</v>
      </c>
      <c r="D397" s="2" t="s">
        <v>6</v>
      </c>
      <c r="E397" s="2" t="s">
        <v>362</v>
      </c>
      <c r="F397" s="1">
        <v>53.4807267616944</v>
      </c>
    </row>
    <row r="398">
      <c r="A398" s="2" t="s">
        <v>4</v>
      </c>
      <c r="B398" s="1" t="s">
        <v>378</v>
      </c>
      <c r="C398" s="1">
        <v>2021.0</v>
      </c>
      <c r="D398" s="2" t="s">
        <v>6</v>
      </c>
      <c r="E398" s="2" t="s">
        <v>362</v>
      </c>
      <c r="F398" s="1">
        <v>53.3186651998533</v>
      </c>
    </row>
    <row r="399">
      <c r="A399" s="2" t="s">
        <v>5</v>
      </c>
      <c r="B399" s="1" t="s">
        <v>384</v>
      </c>
      <c r="C399" s="1">
        <v>2021.0</v>
      </c>
      <c r="D399" s="2" t="s">
        <v>6</v>
      </c>
      <c r="E399" s="2" t="s">
        <v>362</v>
      </c>
      <c r="F399" s="1">
        <v>56.1864539339903</v>
      </c>
    </row>
    <row r="400">
      <c r="A400" s="2" t="s">
        <v>6</v>
      </c>
      <c r="B400" s="1" t="s">
        <v>394</v>
      </c>
      <c r="C400" s="1">
        <v>2021.0</v>
      </c>
      <c r="D400" s="2" t="s">
        <v>6</v>
      </c>
      <c r="E400" s="2" t="s">
        <v>362</v>
      </c>
      <c r="F400" s="1">
        <v>61.2323491655969</v>
      </c>
    </row>
    <row r="401">
      <c r="A401" s="2" t="s">
        <v>7</v>
      </c>
      <c r="B401" s="1" t="s">
        <v>385</v>
      </c>
      <c r="C401" s="1">
        <v>2021.0</v>
      </c>
      <c r="D401" s="2" t="s">
        <v>6</v>
      </c>
      <c r="E401" s="2" t="s">
        <v>362</v>
      </c>
      <c r="F401" s="1">
        <v>52.1617852161785</v>
      </c>
    </row>
    <row r="402">
      <c r="A402" s="2" t="s">
        <v>10</v>
      </c>
      <c r="B402" s="1" t="s">
        <v>388</v>
      </c>
      <c r="C402" s="1">
        <v>2021.0</v>
      </c>
      <c r="D402" s="2" t="s">
        <v>6</v>
      </c>
      <c r="E402" s="2" t="s">
        <v>362</v>
      </c>
      <c r="F402" s="1">
        <v>52.5752508361204</v>
      </c>
    </row>
    <row r="403">
      <c r="A403" s="2" t="s">
        <v>11</v>
      </c>
      <c r="B403" s="1" t="s">
        <v>402</v>
      </c>
      <c r="C403" s="1">
        <v>2021.0</v>
      </c>
      <c r="D403" s="2" t="s">
        <v>6</v>
      </c>
      <c r="E403" s="2" t="s">
        <v>362</v>
      </c>
      <c r="F403" s="1">
        <v>57.1930384799617</v>
      </c>
    </row>
    <row r="404">
      <c r="A404" s="2" t="s">
        <v>12</v>
      </c>
      <c r="B404" s="1" t="s">
        <v>401</v>
      </c>
      <c r="C404" s="1">
        <v>2021.0</v>
      </c>
      <c r="D404" s="2" t="s">
        <v>6</v>
      </c>
      <c r="E404" s="2" t="s">
        <v>362</v>
      </c>
      <c r="F404" s="1">
        <v>50.9538087168122</v>
      </c>
    </row>
    <row r="405">
      <c r="A405" s="2" t="s">
        <v>8</v>
      </c>
      <c r="B405" s="1" t="s">
        <v>405</v>
      </c>
      <c r="C405" s="1">
        <v>2021.0</v>
      </c>
      <c r="D405" s="2" t="s">
        <v>6</v>
      </c>
      <c r="E405" s="2" t="s">
        <v>362</v>
      </c>
      <c r="F405" s="1">
        <v>52.5537926537709</v>
      </c>
    </row>
    <row r="406">
      <c r="A406" s="2" t="s">
        <v>9</v>
      </c>
      <c r="B406" s="1" t="s">
        <v>397</v>
      </c>
      <c r="C406" s="1">
        <v>2021.0</v>
      </c>
      <c r="D406" s="2" t="s">
        <v>6</v>
      </c>
      <c r="E406" s="2" t="s">
        <v>362</v>
      </c>
      <c r="F406" s="1">
        <v>51.3440860215054</v>
      </c>
    </row>
    <row r="407">
      <c r="A407" s="2" t="s">
        <v>13</v>
      </c>
      <c r="B407" s="1" t="s">
        <v>403</v>
      </c>
      <c r="C407" s="1">
        <v>2021.0</v>
      </c>
      <c r="D407" s="2" t="s">
        <v>6</v>
      </c>
      <c r="E407" s="2" t="s">
        <v>362</v>
      </c>
      <c r="F407" s="1">
        <v>57.4109720885467</v>
      </c>
    </row>
    <row r="408">
      <c r="A408" s="2" t="s">
        <v>14</v>
      </c>
      <c r="B408" s="1" t="s">
        <v>395</v>
      </c>
      <c r="C408" s="1">
        <v>2021.0</v>
      </c>
      <c r="D408" s="2" t="s">
        <v>6</v>
      </c>
      <c r="E408" s="2" t="s">
        <v>362</v>
      </c>
      <c r="F408" s="1">
        <v>55.6847804291157</v>
      </c>
    </row>
    <row r="409">
      <c r="A409" s="2" t="s">
        <v>15</v>
      </c>
      <c r="B409" s="1" t="s">
        <v>377</v>
      </c>
      <c r="C409" s="1">
        <v>2021.0</v>
      </c>
      <c r="D409" s="2" t="s">
        <v>6</v>
      </c>
      <c r="E409" s="2" t="s">
        <v>362</v>
      </c>
      <c r="F409" s="1">
        <v>57.28592889334</v>
      </c>
    </row>
    <row r="410">
      <c r="A410" s="2" t="s">
        <v>16</v>
      </c>
      <c r="B410" s="1" t="s">
        <v>382</v>
      </c>
      <c r="C410" s="1">
        <v>2021.0</v>
      </c>
      <c r="D410" s="2" t="s">
        <v>6</v>
      </c>
      <c r="E410" s="2" t="s">
        <v>362</v>
      </c>
      <c r="F410" s="1">
        <v>61.6693492756956</v>
      </c>
    </row>
    <row r="411">
      <c r="A411" s="2" t="s">
        <v>17</v>
      </c>
      <c r="B411" s="1" t="s">
        <v>404</v>
      </c>
      <c r="C411" s="1">
        <v>2021.0</v>
      </c>
      <c r="D411" s="2" t="s">
        <v>6</v>
      </c>
      <c r="E411" s="2" t="s">
        <v>362</v>
      </c>
      <c r="F411" s="1">
        <v>51.1203511203511</v>
      </c>
    </row>
    <row r="412">
      <c r="A412" s="2" t="s">
        <v>18</v>
      </c>
      <c r="B412" s="1" t="s">
        <v>383</v>
      </c>
      <c r="C412" s="1">
        <v>2021.0</v>
      </c>
      <c r="D412" s="2" t="s">
        <v>6</v>
      </c>
      <c r="E412" s="2" t="s">
        <v>362</v>
      </c>
      <c r="F412" s="1">
        <v>58.0040998881849</v>
      </c>
    </row>
    <row r="413">
      <c r="A413" s="2" t="s">
        <v>19</v>
      </c>
      <c r="B413" s="1" t="s">
        <v>380</v>
      </c>
      <c r="C413" s="1">
        <v>2021.0</v>
      </c>
      <c r="D413" s="2" t="s">
        <v>6</v>
      </c>
      <c r="E413" s="2" t="s">
        <v>362</v>
      </c>
      <c r="F413" s="1">
        <v>58.1155530442153</v>
      </c>
    </row>
    <row r="414">
      <c r="A414" s="2" t="s">
        <v>20</v>
      </c>
      <c r="B414" s="1" t="s">
        <v>387</v>
      </c>
      <c r="C414" s="1">
        <v>2021.0</v>
      </c>
      <c r="D414" s="2" t="s">
        <v>6</v>
      </c>
      <c r="E414" s="2" t="s">
        <v>362</v>
      </c>
      <c r="F414" s="1">
        <v>55.24557956778</v>
      </c>
    </row>
    <row r="415">
      <c r="A415" s="2" t="s">
        <v>21</v>
      </c>
      <c r="B415" s="1" t="s">
        <v>393</v>
      </c>
      <c r="C415" s="1">
        <v>2021.0</v>
      </c>
      <c r="D415" s="2" t="s">
        <v>6</v>
      </c>
      <c r="E415" s="2" t="s">
        <v>362</v>
      </c>
      <c r="F415" s="1">
        <v>60.8742004264392</v>
      </c>
    </row>
    <row r="416">
      <c r="A416" s="2" t="s">
        <v>22</v>
      </c>
      <c r="B416" s="1" t="s">
        <v>408</v>
      </c>
      <c r="C416" s="1">
        <v>2021.0</v>
      </c>
      <c r="D416" s="2" t="s">
        <v>6</v>
      </c>
      <c r="E416" s="2" t="s">
        <v>362</v>
      </c>
      <c r="F416" s="1">
        <v>52.810054541143</v>
      </c>
    </row>
    <row r="417">
      <c r="A417" s="2" t="s">
        <v>23</v>
      </c>
      <c r="B417" s="1" t="s">
        <v>379</v>
      </c>
      <c r="C417" s="1">
        <v>2021.0</v>
      </c>
      <c r="D417" s="2" t="s">
        <v>6</v>
      </c>
      <c r="E417" s="2" t="s">
        <v>362</v>
      </c>
      <c r="F417" s="1">
        <v>57.4366507528461</v>
      </c>
    </row>
    <row r="418">
      <c r="A418" s="2" t="s">
        <v>24</v>
      </c>
      <c r="B418" s="1" t="s">
        <v>386</v>
      </c>
      <c r="C418" s="1">
        <v>2021.0</v>
      </c>
      <c r="D418" s="2" t="s">
        <v>6</v>
      </c>
      <c r="E418" s="2" t="s">
        <v>362</v>
      </c>
      <c r="F418" s="1">
        <v>57.8685404772361</v>
      </c>
    </row>
    <row r="419">
      <c r="A419" s="2" t="s">
        <v>25</v>
      </c>
      <c r="B419" s="1" t="s">
        <v>406</v>
      </c>
      <c r="C419" s="1">
        <v>2021.0</v>
      </c>
      <c r="D419" s="2" t="s">
        <v>6</v>
      </c>
      <c r="E419" s="2" t="s">
        <v>362</v>
      </c>
      <c r="F419" s="1">
        <v>55.3614125436822</v>
      </c>
    </row>
    <row r="420">
      <c r="A420" s="2" t="s">
        <v>26</v>
      </c>
      <c r="B420" s="1" t="s">
        <v>392</v>
      </c>
      <c r="C420" s="1">
        <v>2021.0</v>
      </c>
      <c r="D420" s="2" t="s">
        <v>6</v>
      </c>
      <c r="E420" s="2" t="s">
        <v>362</v>
      </c>
      <c r="F420" s="1">
        <v>46.2890625</v>
      </c>
    </row>
    <row r="421">
      <c r="A421" s="2" t="s">
        <v>27</v>
      </c>
      <c r="B421" s="1" t="s">
        <v>389</v>
      </c>
      <c r="C421" s="1">
        <v>2021.0</v>
      </c>
      <c r="D421" s="2" t="s">
        <v>6</v>
      </c>
      <c r="E421" s="2" t="s">
        <v>362</v>
      </c>
      <c r="F421" s="1">
        <v>54.7074547074547</v>
      </c>
    </row>
    <row r="422">
      <c r="A422" s="2" t="s">
        <v>28</v>
      </c>
      <c r="B422" s="1" t="s">
        <v>391</v>
      </c>
      <c r="C422" s="1">
        <v>2021.0</v>
      </c>
      <c r="D422" s="2" t="s">
        <v>6</v>
      </c>
      <c r="E422" s="2" t="s">
        <v>362</v>
      </c>
      <c r="F422" s="1">
        <v>48.7750556792873</v>
      </c>
    </row>
    <row r="423">
      <c r="A423" s="2" t="s">
        <v>29</v>
      </c>
      <c r="B423" s="1" t="s">
        <v>396</v>
      </c>
      <c r="C423" s="1">
        <v>2021.0</v>
      </c>
      <c r="D423" s="2" t="s">
        <v>6</v>
      </c>
      <c r="E423" s="2" t="s">
        <v>362</v>
      </c>
      <c r="F423" s="1">
        <v>53.8179148311307</v>
      </c>
    </row>
    <row r="424">
      <c r="A424" s="2" t="s">
        <v>30</v>
      </c>
      <c r="B424" s="1" t="s">
        <v>376</v>
      </c>
      <c r="C424" s="1">
        <v>2021.0</v>
      </c>
      <c r="D424" s="2" t="s">
        <v>6</v>
      </c>
      <c r="E424" s="2" t="s">
        <v>362</v>
      </c>
      <c r="F424" s="1">
        <v>52.5988449577965</v>
      </c>
    </row>
    <row r="425">
      <c r="A425" s="2" t="s">
        <v>31</v>
      </c>
      <c r="B425" s="1" t="s">
        <v>407</v>
      </c>
      <c r="C425" s="1">
        <v>2021.0</v>
      </c>
      <c r="D425" s="2" t="s">
        <v>6</v>
      </c>
      <c r="E425" s="2" t="s">
        <v>362</v>
      </c>
      <c r="F425" s="1">
        <v>58.7777008310249</v>
      </c>
    </row>
    <row r="426">
      <c r="A426" s="2" t="s">
        <v>32</v>
      </c>
      <c r="B426" s="1" t="s">
        <v>381</v>
      </c>
      <c r="C426" s="1">
        <v>2021.0</v>
      </c>
      <c r="D426" s="2" t="s">
        <v>6</v>
      </c>
      <c r="E426" s="2" t="s">
        <v>362</v>
      </c>
      <c r="F426" s="1">
        <v>53.3088235294118</v>
      </c>
    </row>
    <row r="427">
      <c r="A427" s="2" t="s">
        <v>33</v>
      </c>
      <c r="B427" s="1" t="s">
        <v>390</v>
      </c>
      <c r="C427" s="1">
        <v>2021.0</v>
      </c>
      <c r="D427" s="2" t="s">
        <v>6</v>
      </c>
      <c r="E427" s="2" t="s">
        <v>362</v>
      </c>
      <c r="F427" s="1">
        <v>55.9277330871687</v>
      </c>
    </row>
    <row r="428">
      <c r="A428" s="2" t="s">
        <v>34</v>
      </c>
      <c r="B428" s="1" t="s">
        <v>398</v>
      </c>
      <c r="C428" s="1">
        <v>2021.0</v>
      </c>
      <c r="D428" s="2" t="s">
        <v>6</v>
      </c>
      <c r="E428" s="2" t="s">
        <v>362</v>
      </c>
      <c r="F428" s="1">
        <v>56.0624493106245</v>
      </c>
    </row>
    <row r="429">
      <c r="A429" s="2" t="s">
        <v>35</v>
      </c>
      <c r="B429" s="1" t="s">
        <v>399</v>
      </c>
      <c r="C429" s="1">
        <v>2021.0</v>
      </c>
      <c r="D429" s="2" t="s">
        <v>6</v>
      </c>
      <c r="E429" s="2" t="s">
        <v>362</v>
      </c>
      <c r="F429" s="1">
        <v>57.1428571428571</v>
      </c>
    </row>
    <row r="430">
      <c r="A430" s="2" t="s">
        <v>3</v>
      </c>
      <c r="B430" s="1" t="s">
        <v>400</v>
      </c>
      <c r="C430" s="1">
        <v>2021.0</v>
      </c>
      <c r="D430" s="2" t="s">
        <v>6</v>
      </c>
      <c r="E430" s="2" t="s">
        <v>362</v>
      </c>
      <c r="F430" s="1">
        <v>54.2068965517241</v>
      </c>
    </row>
    <row r="431">
      <c r="A431" s="2" t="s">
        <v>4</v>
      </c>
      <c r="B431" s="1" t="s">
        <v>378</v>
      </c>
      <c r="C431" s="1">
        <v>2022.0</v>
      </c>
      <c r="D431" s="2" t="s">
        <v>6</v>
      </c>
      <c r="E431" s="2" t="s">
        <v>362</v>
      </c>
      <c r="F431" s="1">
        <v>53.0308955807587</v>
      </c>
    </row>
    <row r="432">
      <c r="A432" s="2" t="s">
        <v>5</v>
      </c>
      <c r="B432" s="1" t="s">
        <v>384</v>
      </c>
      <c r="C432" s="1">
        <v>2022.0</v>
      </c>
      <c r="D432" s="2" t="s">
        <v>6</v>
      </c>
      <c r="E432" s="2" t="s">
        <v>362</v>
      </c>
      <c r="F432" s="1">
        <v>57.5546888248262</v>
      </c>
    </row>
    <row r="433">
      <c r="A433" s="2" t="s">
        <v>6</v>
      </c>
      <c r="B433" s="1" t="s">
        <v>394</v>
      </c>
      <c r="C433" s="1">
        <v>2022.0</v>
      </c>
      <c r="D433" s="2" t="s">
        <v>6</v>
      </c>
      <c r="E433" s="2" t="s">
        <v>362</v>
      </c>
      <c r="F433" s="1">
        <v>58.9572192513369</v>
      </c>
    </row>
    <row r="434">
      <c r="A434" s="2" t="s">
        <v>7</v>
      </c>
      <c r="B434" s="1" t="s">
        <v>385</v>
      </c>
      <c r="C434" s="1">
        <v>2022.0</v>
      </c>
      <c r="D434" s="2" t="s">
        <v>6</v>
      </c>
      <c r="E434" s="2" t="s">
        <v>362</v>
      </c>
      <c r="F434" s="1">
        <v>55.6390977443609</v>
      </c>
    </row>
    <row r="435">
      <c r="A435" s="2" t="s">
        <v>10</v>
      </c>
      <c r="B435" s="1" t="s">
        <v>388</v>
      </c>
      <c r="C435" s="1">
        <v>2022.0</v>
      </c>
      <c r="D435" s="2" t="s">
        <v>6</v>
      </c>
      <c r="E435" s="2" t="s">
        <v>362</v>
      </c>
      <c r="F435" s="1">
        <v>52.0164397636784</v>
      </c>
    </row>
    <row r="436">
      <c r="A436" s="2" t="s">
        <v>11</v>
      </c>
      <c r="B436" s="1" t="s">
        <v>402</v>
      </c>
      <c r="C436" s="1">
        <v>2022.0</v>
      </c>
      <c r="D436" s="2" t="s">
        <v>6</v>
      </c>
      <c r="E436" s="2" t="s">
        <v>362</v>
      </c>
      <c r="F436" s="1">
        <v>56.5025586730192</v>
      </c>
    </row>
    <row r="437">
      <c r="A437" s="2" t="s">
        <v>12</v>
      </c>
      <c r="B437" s="1" t="s">
        <v>401</v>
      </c>
      <c r="C437" s="1">
        <v>2022.0</v>
      </c>
      <c r="D437" s="2" t="s">
        <v>6</v>
      </c>
      <c r="E437" s="2" t="s">
        <v>362</v>
      </c>
      <c r="F437" s="1">
        <v>51.5528646709272</v>
      </c>
    </row>
    <row r="438">
      <c r="A438" s="2" t="s">
        <v>8</v>
      </c>
      <c r="B438" s="1" t="s">
        <v>405</v>
      </c>
      <c r="C438" s="1">
        <v>2022.0</v>
      </c>
      <c r="D438" s="2" t="s">
        <v>6</v>
      </c>
      <c r="E438" s="2" t="s">
        <v>362</v>
      </c>
      <c r="F438" s="1">
        <v>55.4157131960336</v>
      </c>
    </row>
    <row r="439">
      <c r="A439" s="2" t="s">
        <v>9</v>
      </c>
      <c r="B439" s="1" t="s">
        <v>397</v>
      </c>
      <c r="C439" s="1">
        <v>2022.0</v>
      </c>
      <c r="D439" s="2" t="s">
        <v>6</v>
      </c>
      <c r="E439" s="2" t="s">
        <v>362</v>
      </c>
      <c r="F439" s="1">
        <v>49.3212669683258</v>
      </c>
    </row>
    <row r="440">
      <c r="A440" s="2" t="s">
        <v>13</v>
      </c>
      <c r="B440" s="1" t="s">
        <v>403</v>
      </c>
      <c r="C440" s="1">
        <v>2022.0</v>
      </c>
      <c r="D440" s="2" t="s">
        <v>6</v>
      </c>
      <c r="E440" s="2" t="s">
        <v>362</v>
      </c>
      <c r="F440" s="1">
        <v>57.1585600439681</v>
      </c>
    </row>
    <row r="441">
      <c r="A441" s="2" t="s">
        <v>14</v>
      </c>
      <c r="B441" s="1" t="s">
        <v>395</v>
      </c>
      <c r="C441" s="1">
        <v>2022.0</v>
      </c>
      <c r="D441" s="2" t="s">
        <v>6</v>
      </c>
      <c r="E441" s="2" t="s">
        <v>362</v>
      </c>
      <c r="F441" s="1">
        <v>53.8313674093491</v>
      </c>
    </row>
    <row r="442">
      <c r="A442" s="2" t="s">
        <v>15</v>
      </c>
      <c r="B442" s="1" t="s">
        <v>377</v>
      </c>
      <c r="C442" s="1">
        <v>2022.0</v>
      </c>
      <c r="D442" s="2" t="s">
        <v>6</v>
      </c>
      <c r="E442" s="2" t="s">
        <v>362</v>
      </c>
      <c r="F442" s="1">
        <v>56.9588905398712</v>
      </c>
    </row>
    <row r="443">
      <c r="A443" s="2" t="s">
        <v>16</v>
      </c>
      <c r="B443" s="1" t="s">
        <v>382</v>
      </c>
      <c r="C443" s="1">
        <v>2022.0</v>
      </c>
      <c r="D443" s="2" t="s">
        <v>6</v>
      </c>
      <c r="E443" s="2" t="s">
        <v>362</v>
      </c>
      <c r="F443" s="1">
        <v>62.16959187989</v>
      </c>
    </row>
    <row r="444">
      <c r="A444" s="2" t="s">
        <v>17</v>
      </c>
      <c r="B444" s="1" t="s">
        <v>404</v>
      </c>
      <c r="C444" s="1">
        <v>2022.0</v>
      </c>
      <c r="D444" s="2" t="s">
        <v>6</v>
      </c>
      <c r="E444" s="2" t="s">
        <v>362</v>
      </c>
      <c r="F444" s="1">
        <v>51.7209890418657</v>
      </c>
    </row>
    <row r="445">
      <c r="A445" s="2" t="s">
        <v>18</v>
      </c>
      <c r="B445" s="1" t="s">
        <v>383</v>
      </c>
      <c r="C445" s="1">
        <v>2022.0</v>
      </c>
      <c r="D445" s="2" t="s">
        <v>6</v>
      </c>
      <c r="E445" s="2" t="s">
        <v>362</v>
      </c>
      <c r="F445" s="1">
        <v>58.4755183914157</v>
      </c>
    </row>
    <row r="446">
      <c r="A446" s="2" t="s">
        <v>19</v>
      </c>
      <c r="B446" s="1" t="s">
        <v>380</v>
      </c>
      <c r="C446" s="1">
        <v>2022.0</v>
      </c>
      <c r="D446" s="2" t="s">
        <v>6</v>
      </c>
      <c r="E446" s="2" t="s">
        <v>362</v>
      </c>
      <c r="F446" s="1">
        <v>57.426459933343</v>
      </c>
    </row>
    <row r="447">
      <c r="A447" s="2" t="s">
        <v>20</v>
      </c>
      <c r="B447" s="1" t="s">
        <v>387</v>
      </c>
      <c r="C447" s="1">
        <v>2022.0</v>
      </c>
      <c r="D447" s="2" t="s">
        <v>6</v>
      </c>
      <c r="E447" s="2" t="s">
        <v>362</v>
      </c>
      <c r="F447" s="1">
        <v>54.9347826086957</v>
      </c>
    </row>
    <row r="448">
      <c r="A448" s="2" t="s">
        <v>21</v>
      </c>
      <c r="B448" s="1" t="s">
        <v>393</v>
      </c>
      <c r="C448" s="1">
        <v>2022.0</v>
      </c>
      <c r="D448" s="2" t="s">
        <v>6</v>
      </c>
      <c r="E448" s="2" t="s">
        <v>362</v>
      </c>
      <c r="F448" s="1">
        <v>56.7375886524823</v>
      </c>
    </row>
    <row r="449">
      <c r="A449" s="2" t="s">
        <v>22</v>
      </c>
      <c r="B449" s="1" t="s">
        <v>408</v>
      </c>
      <c r="C449" s="1">
        <v>2022.0</v>
      </c>
      <c r="D449" s="2" t="s">
        <v>6</v>
      </c>
      <c r="E449" s="2" t="s">
        <v>362</v>
      </c>
      <c r="F449" s="1">
        <v>53.2512645499421</v>
      </c>
    </row>
    <row r="450">
      <c r="A450" s="2" t="s">
        <v>23</v>
      </c>
      <c r="B450" s="1" t="s">
        <v>379</v>
      </c>
      <c r="C450" s="1">
        <v>2022.0</v>
      </c>
      <c r="D450" s="2" t="s">
        <v>6</v>
      </c>
      <c r="E450" s="2" t="s">
        <v>362</v>
      </c>
      <c r="F450" s="1">
        <v>56.692646560488</v>
      </c>
    </row>
    <row r="451">
      <c r="A451" s="2" t="s">
        <v>24</v>
      </c>
      <c r="B451" s="1" t="s">
        <v>386</v>
      </c>
      <c r="C451" s="1">
        <v>2022.0</v>
      </c>
      <c r="D451" s="2" t="s">
        <v>6</v>
      </c>
      <c r="E451" s="2" t="s">
        <v>362</v>
      </c>
      <c r="F451" s="1">
        <v>58.9097177332471</v>
      </c>
    </row>
    <row r="452">
      <c r="A452" s="2" t="s">
        <v>25</v>
      </c>
      <c r="B452" s="1" t="s">
        <v>406</v>
      </c>
      <c r="C452" s="1">
        <v>2022.0</v>
      </c>
      <c r="D452" s="2" t="s">
        <v>6</v>
      </c>
      <c r="E452" s="2" t="s">
        <v>362</v>
      </c>
      <c r="F452" s="1">
        <v>55.796010538201</v>
      </c>
    </row>
    <row r="453">
      <c r="A453" s="2" t="s">
        <v>26</v>
      </c>
      <c r="B453" s="1" t="s">
        <v>392</v>
      </c>
      <c r="C453" s="1">
        <v>2022.0</v>
      </c>
      <c r="D453" s="2" t="s">
        <v>6</v>
      </c>
      <c r="E453" s="2" t="s">
        <v>362</v>
      </c>
      <c r="F453" s="1">
        <v>54.7169811320755</v>
      </c>
    </row>
    <row r="454">
      <c r="A454" s="2" t="s">
        <v>27</v>
      </c>
      <c r="B454" s="1" t="s">
        <v>389</v>
      </c>
      <c r="C454" s="1">
        <v>2022.0</v>
      </c>
      <c r="D454" s="2" t="s">
        <v>6</v>
      </c>
      <c r="E454" s="2" t="s">
        <v>362</v>
      </c>
      <c r="F454" s="1">
        <v>54.2485838053982</v>
      </c>
    </row>
    <row r="455">
      <c r="A455" s="2" t="s">
        <v>28</v>
      </c>
      <c r="B455" s="1" t="s">
        <v>391</v>
      </c>
      <c r="C455" s="1">
        <v>2022.0</v>
      </c>
      <c r="D455" s="2" t="s">
        <v>6</v>
      </c>
      <c r="E455" s="2" t="s">
        <v>362</v>
      </c>
      <c r="F455" s="1">
        <v>49.0501519756839</v>
      </c>
    </row>
    <row r="456">
      <c r="A456" s="2" t="s">
        <v>29</v>
      </c>
      <c r="B456" s="1" t="s">
        <v>396</v>
      </c>
      <c r="C456" s="1">
        <v>2022.0</v>
      </c>
      <c r="D456" s="2" t="s">
        <v>6</v>
      </c>
      <c r="E456" s="2" t="s">
        <v>362</v>
      </c>
      <c r="F456" s="1">
        <v>56.4120532585844</v>
      </c>
    </row>
    <row r="457">
      <c r="A457" s="2" t="s">
        <v>30</v>
      </c>
      <c r="B457" s="1" t="s">
        <v>376</v>
      </c>
      <c r="C457" s="1">
        <v>2022.0</v>
      </c>
      <c r="D457" s="2" t="s">
        <v>6</v>
      </c>
      <c r="E457" s="2" t="s">
        <v>362</v>
      </c>
      <c r="F457" s="1">
        <v>55.2600238189758</v>
      </c>
    </row>
    <row r="458">
      <c r="A458" s="2" t="s">
        <v>31</v>
      </c>
      <c r="B458" s="1" t="s">
        <v>407</v>
      </c>
      <c r="C458" s="1">
        <v>2022.0</v>
      </c>
      <c r="D458" s="2" t="s">
        <v>6</v>
      </c>
      <c r="E458" s="2" t="s">
        <v>362</v>
      </c>
      <c r="F458" s="1">
        <v>60.6628764969155</v>
      </c>
    </row>
    <row r="459">
      <c r="A459" s="2" t="s">
        <v>32</v>
      </c>
      <c r="B459" s="1" t="s">
        <v>381</v>
      </c>
      <c r="C459" s="1">
        <v>2022.0</v>
      </c>
      <c r="D459" s="2" t="s">
        <v>6</v>
      </c>
      <c r="E459" s="2" t="s">
        <v>362</v>
      </c>
      <c r="F459" s="1">
        <v>55.4294975688817</v>
      </c>
    </row>
    <row r="460">
      <c r="A460" s="2" t="s">
        <v>33</v>
      </c>
      <c r="B460" s="1" t="s">
        <v>390</v>
      </c>
      <c r="C460" s="1">
        <v>2022.0</v>
      </c>
      <c r="D460" s="2" t="s">
        <v>6</v>
      </c>
      <c r="E460" s="2" t="s">
        <v>362</v>
      </c>
      <c r="F460" s="1">
        <v>57.1685508735868</v>
      </c>
    </row>
    <row r="461">
      <c r="A461" s="2" t="s">
        <v>34</v>
      </c>
      <c r="B461" s="1" t="s">
        <v>398</v>
      </c>
      <c r="C461" s="1">
        <v>2022.0</v>
      </c>
      <c r="D461" s="2" t="s">
        <v>6</v>
      </c>
      <c r="E461" s="2" t="s">
        <v>362</v>
      </c>
      <c r="F461" s="1">
        <v>55.8923272573124</v>
      </c>
    </row>
    <row r="462">
      <c r="A462" s="2" t="s">
        <v>35</v>
      </c>
      <c r="B462" s="1" t="s">
        <v>399</v>
      </c>
      <c r="C462" s="1">
        <v>2022.0</v>
      </c>
      <c r="D462" s="2" t="s">
        <v>6</v>
      </c>
      <c r="E462" s="2" t="s">
        <v>362</v>
      </c>
      <c r="F462" s="1">
        <v>54.3469785575049</v>
      </c>
    </row>
    <row r="463">
      <c r="A463" s="2" t="s">
        <v>3</v>
      </c>
      <c r="B463" s="1" t="s">
        <v>400</v>
      </c>
      <c r="C463" s="1">
        <v>2022.0</v>
      </c>
      <c r="D463" s="2" t="s">
        <v>6</v>
      </c>
      <c r="E463" s="2" t="s">
        <v>362</v>
      </c>
      <c r="F463" s="1">
        <v>54.7412290027642</v>
      </c>
    </row>
  </sheetData>
  <autoFilter ref="$A$1:$F$430"/>
  <drawing r:id="rId1"/>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1</v>
      </c>
      <c r="B1" s="1" t="s">
        <v>374</v>
      </c>
      <c r="C1" s="1" t="s">
        <v>0</v>
      </c>
      <c r="D1" s="1" t="s">
        <v>37</v>
      </c>
      <c r="E1" s="1" t="s">
        <v>39</v>
      </c>
      <c r="F1" s="1" t="s">
        <v>375</v>
      </c>
    </row>
    <row r="2">
      <c r="A2" s="2" t="s">
        <v>4</v>
      </c>
      <c r="B2" s="1" t="s">
        <v>378</v>
      </c>
      <c r="C2" s="1">
        <v>2009.0</v>
      </c>
      <c r="D2" s="2" t="s">
        <v>6</v>
      </c>
      <c r="E2" s="2" t="s">
        <v>366</v>
      </c>
      <c r="F2" s="1">
        <v>51.681154171194</v>
      </c>
    </row>
    <row r="3">
      <c r="A3" s="2" t="s">
        <v>5</v>
      </c>
      <c r="B3" s="1" t="s">
        <v>384</v>
      </c>
      <c r="C3" s="1">
        <v>2009.0</v>
      </c>
      <c r="D3" s="2" t="s">
        <v>6</v>
      </c>
      <c r="E3" s="2" t="s">
        <v>366</v>
      </c>
      <c r="F3" s="1">
        <v>49.6583203959503</v>
      </c>
    </row>
    <row r="4">
      <c r="A4" s="2" t="s">
        <v>6</v>
      </c>
      <c r="B4" s="1" t="s">
        <v>394</v>
      </c>
      <c r="C4" s="1">
        <v>2009.0</v>
      </c>
      <c r="D4" s="2" t="s">
        <v>6</v>
      </c>
      <c r="E4" s="2" t="s">
        <v>366</v>
      </c>
      <c r="F4" s="1">
        <v>50.7843263830611</v>
      </c>
    </row>
    <row r="5">
      <c r="A5" s="2" t="s">
        <v>7</v>
      </c>
      <c r="B5" s="1" t="s">
        <v>385</v>
      </c>
      <c r="C5" s="1">
        <v>2009.0</v>
      </c>
      <c r="D5" s="2" t="s">
        <v>6</v>
      </c>
      <c r="E5" s="2" t="s">
        <v>366</v>
      </c>
      <c r="F5" s="1">
        <v>50.0311720698254</v>
      </c>
    </row>
    <row r="6">
      <c r="A6" s="2" t="s">
        <v>10</v>
      </c>
      <c r="B6" s="1" t="s">
        <v>388</v>
      </c>
      <c r="C6" s="1">
        <v>2009.0</v>
      </c>
      <c r="D6" s="2" t="s">
        <v>6</v>
      </c>
      <c r="E6" s="2" t="s">
        <v>366</v>
      </c>
      <c r="F6" s="1">
        <v>49.160096515899</v>
      </c>
    </row>
    <row r="7">
      <c r="A7" s="2" t="s">
        <v>11</v>
      </c>
      <c r="B7" s="1" t="s">
        <v>402</v>
      </c>
      <c r="C7" s="1">
        <v>2009.0</v>
      </c>
      <c r="D7" s="2" t="s">
        <v>6</v>
      </c>
      <c r="E7" s="2" t="s">
        <v>366</v>
      </c>
      <c r="F7" s="1">
        <v>48.6855737592932</v>
      </c>
    </row>
    <row r="8">
      <c r="A8" s="2" t="s">
        <v>8</v>
      </c>
      <c r="B8" s="1" t="s">
        <v>405</v>
      </c>
      <c r="C8" s="1">
        <v>2009.0</v>
      </c>
      <c r="D8" s="2" t="s">
        <v>6</v>
      </c>
      <c r="E8" s="2" t="s">
        <v>366</v>
      </c>
      <c r="F8" s="1">
        <v>46.4398766421672</v>
      </c>
    </row>
    <row r="9">
      <c r="A9" s="2" t="s">
        <v>9</v>
      </c>
      <c r="B9" s="1" t="s">
        <v>397</v>
      </c>
      <c r="C9" s="1">
        <v>2009.0</v>
      </c>
      <c r="D9" s="2" t="s">
        <v>6</v>
      </c>
      <c r="E9" s="2" t="s">
        <v>366</v>
      </c>
      <c r="F9" s="1">
        <v>50.6092700148047</v>
      </c>
    </row>
    <row r="10">
      <c r="A10" s="2" t="s">
        <v>12</v>
      </c>
      <c r="B10" s="1" t="s">
        <v>401</v>
      </c>
      <c r="C10" s="1">
        <v>2009.0</v>
      </c>
      <c r="D10" s="2" t="s">
        <v>6</v>
      </c>
      <c r="E10" s="2" t="s">
        <v>366</v>
      </c>
      <c r="F10" s="1">
        <v>49.7314399234788</v>
      </c>
    </row>
    <row r="11">
      <c r="A11" s="2" t="s">
        <v>13</v>
      </c>
      <c r="B11" s="1" t="s">
        <v>403</v>
      </c>
      <c r="C11" s="1">
        <v>2009.0</v>
      </c>
      <c r="D11" s="2" t="s">
        <v>6</v>
      </c>
      <c r="E11" s="2" t="s">
        <v>366</v>
      </c>
      <c r="F11" s="1">
        <v>49.6153401203147</v>
      </c>
    </row>
    <row r="12">
      <c r="A12" s="2" t="s">
        <v>14</v>
      </c>
      <c r="B12" s="1" t="s">
        <v>395</v>
      </c>
      <c r="C12" s="1">
        <v>2009.0</v>
      </c>
      <c r="D12" s="2" t="s">
        <v>6</v>
      </c>
      <c r="E12" s="2" t="s">
        <v>366</v>
      </c>
      <c r="F12" s="1">
        <v>51.7721942248442</v>
      </c>
    </row>
    <row r="13">
      <c r="A13" s="2" t="s">
        <v>15</v>
      </c>
      <c r="B13" s="1" t="s">
        <v>377</v>
      </c>
      <c r="C13" s="1">
        <v>2009.0</v>
      </c>
      <c r="D13" s="2" t="s">
        <v>6</v>
      </c>
      <c r="E13" s="2" t="s">
        <v>366</v>
      </c>
      <c r="F13" s="1">
        <v>54.1928251121076</v>
      </c>
    </row>
    <row r="14">
      <c r="A14" s="2" t="s">
        <v>16</v>
      </c>
      <c r="B14" s="1" t="s">
        <v>382</v>
      </c>
      <c r="C14" s="1">
        <v>2009.0</v>
      </c>
      <c r="D14" s="2" t="s">
        <v>6</v>
      </c>
      <c r="E14" s="2" t="s">
        <v>366</v>
      </c>
      <c r="F14" s="1">
        <v>53.0974186792547</v>
      </c>
    </row>
    <row r="15">
      <c r="A15" s="2" t="s">
        <v>17</v>
      </c>
      <c r="B15" s="1" t="s">
        <v>404</v>
      </c>
      <c r="C15" s="1">
        <v>2009.0</v>
      </c>
      <c r="D15" s="2" t="s">
        <v>6</v>
      </c>
      <c r="E15" s="2" t="s">
        <v>366</v>
      </c>
      <c r="F15" s="1">
        <v>49.7903503066345</v>
      </c>
    </row>
    <row r="16">
      <c r="A16" s="2" t="s">
        <v>18</v>
      </c>
      <c r="B16" s="1" t="s">
        <v>383</v>
      </c>
      <c r="C16" s="1">
        <v>2009.0</v>
      </c>
      <c r="D16" s="2" t="s">
        <v>6</v>
      </c>
      <c r="E16" s="2" t="s">
        <v>366</v>
      </c>
      <c r="F16" s="1">
        <v>50.5821363616835</v>
      </c>
    </row>
    <row r="17">
      <c r="A17" s="2" t="s">
        <v>19</v>
      </c>
      <c r="B17" s="1" t="s">
        <v>380</v>
      </c>
      <c r="C17" s="1">
        <v>2009.0</v>
      </c>
      <c r="D17" s="2" t="s">
        <v>6</v>
      </c>
      <c r="E17" s="2" t="s">
        <v>366</v>
      </c>
      <c r="F17" s="1">
        <v>51.5735950497058</v>
      </c>
    </row>
    <row r="18">
      <c r="A18" s="2" t="s">
        <v>20</v>
      </c>
      <c r="B18" s="1" t="s">
        <v>387</v>
      </c>
      <c r="C18" s="1">
        <v>2009.0</v>
      </c>
      <c r="D18" s="2" t="s">
        <v>6</v>
      </c>
      <c r="E18" s="2" t="s">
        <v>366</v>
      </c>
      <c r="F18" s="1">
        <v>51.1847710330138</v>
      </c>
    </row>
    <row r="19">
      <c r="A19" s="2" t="s">
        <v>21</v>
      </c>
      <c r="B19" s="1" t="s">
        <v>393</v>
      </c>
      <c r="C19" s="1">
        <v>2009.0</v>
      </c>
      <c r="D19" s="2" t="s">
        <v>6</v>
      </c>
      <c r="E19" s="2" t="s">
        <v>366</v>
      </c>
      <c r="F19" s="1">
        <v>51.9749706687524</v>
      </c>
    </row>
    <row r="20">
      <c r="A20" s="2" t="s">
        <v>22</v>
      </c>
      <c r="B20" s="1" t="s">
        <v>408</v>
      </c>
      <c r="C20" s="1">
        <v>2009.0</v>
      </c>
      <c r="D20" s="2" t="s">
        <v>6</v>
      </c>
      <c r="E20" s="2" t="s">
        <v>366</v>
      </c>
      <c r="F20" s="1">
        <v>47.8130195677197</v>
      </c>
    </row>
    <row r="21">
      <c r="A21" s="2" t="s">
        <v>23</v>
      </c>
      <c r="B21" s="1" t="s">
        <v>379</v>
      </c>
      <c r="C21" s="1">
        <v>2009.0</v>
      </c>
      <c r="D21" s="2" t="s">
        <v>6</v>
      </c>
      <c r="E21" s="2" t="s">
        <v>366</v>
      </c>
      <c r="F21" s="1">
        <v>50.5521042960889</v>
      </c>
    </row>
    <row r="22">
      <c r="A22" s="2" t="s">
        <v>24</v>
      </c>
      <c r="B22" s="1" t="s">
        <v>386</v>
      </c>
      <c r="C22" s="1">
        <v>2009.0</v>
      </c>
      <c r="D22" s="2" t="s">
        <v>6</v>
      </c>
      <c r="E22" s="2" t="s">
        <v>366</v>
      </c>
      <c r="F22" s="1">
        <v>50.4006023151489</v>
      </c>
    </row>
    <row r="23">
      <c r="A23" s="2" t="s">
        <v>25</v>
      </c>
      <c r="B23" s="1" t="s">
        <v>406</v>
      </c>
      <c r="C23" s="1">
        <v>2009.0</v>
      </c>
      <c r="D23" s="2" t="s">
        <v>6</v>
      </c>
      <c r="E23" s="2" t="s">
        <v>366</v>
      </c>
      <c r="F23" s="1">
        <v>49.4593455975284</v>
      </c>
    </row>
    <row r="24">
      <c r="A24" s="2" t="s">
        <v>26</v>
      </c>
      <c r="B24" s="1" t="s">
        <v>392</v>
      </c>
      <c r="C24" s="1">
        <v>2009.0</v>
      </c>
      <c r="D24" s="2" t="s">
        <v>6</v>
      </c>
      <c r="E24" s="2" t="s">
        <v>366</v>
      </c>
      <c r="F24" s="1">
        <v>49.1292095902434</v>
      </c>
    </row>
    <row r="25">
      <c r="A25" s="2" t="s">
        <v>27</v>
      </c>
      <c r="B25" s="1" t="s">
        <v>389</v>
      </c>
      <c r="C25" s="1">
        <v>2009.0</v>
      </c>
      <c r="D25" s="2" t="s">
        <v>6</v>
      </c>
      <c r="E25" s="2" t="s">
        <v>366</v>
      </c>
      <c r="F25" s="1">
        <v>50.8041229577104</v>
      </c>
    </row>
    <row r="26">
      <c r="A26" s="2" t="s">
        <v>28</v>
      </c>
      <c r="B26" s="1" t="s">
        <v>391</v>
      </c>
      <c r="C26" s="1">
        <v>2009.0</v>
      </c>
      <c r="D26" s="2" t="s">
        <v>6</v>
      </c>
      <c r="E26" s="2" t="s">
        <v>366</v>
      </c>
      <c r="F26" s="1">
        <v>49.3325174519525</v>
      </c>
    </row>
    <row r="27">
      <c r="A27" s="2" t="s">
        <v>29</v>
      </c>
      <c r="B27" s="1" t="s">
        <v>396</v>
      </c>
      <c r="C27" s="1">
        <v>2009.0</v>
      </c>
      <c r="D27" s="2" t="s">
        <v>6</v>
      </c>
      <c r="E27" s="2" t="s">
        <v>366</v>
      </c>
      <c r="F27" s="1">
        <v>48.2811200443582</v>
      </c>
    </row>
    <row r="28">
      <c r="A28" s="2" t="s">
        <v>30</v>
      </c>
      <c r="B28" s="1" t="s">
        <v>376</v>
      </c>
      <c r="C28" s="1">
        <v>2009.0</v>
      </c>
      <c r="D28" s="2" t="s">
        <v>6</v>
      </c>
      <c r="E28" s="2" t="s">
        <v>366</v>
      </c>
      <c r="F28" s="1">
        <v>49.3931329914974</v>
      </c>
    </row>
    <row r="29">
      <c r="A29" s="2" t="s">
        <v>31</v>
      </c>
      <c r="B29" s="1" t="s">
        <v>407</v>
      </c>
      <c r="C29" s="1">
        <v>2009.0</v>
      </c>
      <c r="D29" s="2" t="s">
        <v>6</v>
      </c>
      <c r="E29" s="2" t="s">
        <v>366</v>
      </c>
      <c r="F29" s="1">
        <v>48.7964229124612</v>
      </c>
    </row>
    <row r="30">
      <c r="A30" s="2" t="s">
        <v>32</v>
      </c>
      <c r="B30" s="1" t="s">
        <v>381</v>
      </c>
      <c r="C30" s="1">
        <v>2009.0</v>
      </c>
      <c r="D30" s="2" t="s">
        <v>6</v>
      </c>
      <c r="E30" s="2" t="s">
        <v>366</v>
      </c>
      <c r="F30" s="1">
        <v>53.5028155018218</v>
      </c>
    </row>
    <row r="31">
      <c r="A31" s="2" t="s">
        <v>33</v>
      </c>
      <c r="B31" s="1" t="s">
        <v>390</v>
      </c>
      <c r="C31" s="1">
        <v>2009.0</v>
      </c>
      <c r="D31" s="2" t="s">
        <v>6</v>
      </c>
      <c r="E31" s="2" t="s">
        <v>366</v>
      </c>
      <c r="F31" s="1">
        <v>48.8999979054229</v>
      </c>
    </row>
    <row r="32">
      <c r="A32" s="2" t="s">
        <v>34</v>
      </c>
      <c r="B32" s="1" t="s">
        <v>398</v>
      </c>
      <c r="C32" s="1">
        <v>2009.0</v>
      </c>
      <c r="D32" s="2" t="s">
        <v>6</v>
      </c>
      <c r="E32" s="2" t="s">
        <v>366</v>
      </c>
      <c r="F32" s="1">
        <v>48.8077225105821</v>
      </c>
    </row>
    <row r="33">
      <c r="A33" s="2" t="s">
        <v>35</v>
      </c>
      <c r="B33" s="1" t="s">
        <v>399</v>
      </c>
      <c r="C33" s="1">
        <v>2009.0</v>
      </c>
      <c r="D33" s="2" t="s">
        <v>6</v>
      </c>
      <c r="E33" s="2" t="s">
        <v>366</v>
      </c>
      <c r="F33" s="1">
        <v>52.053366687513</v>
      </c>
    </row>
    <row r="34">
      <c r="A34" s="2" t="s">
        <v>3</v>
      </c>
      <c r="B34" s="1" t="s">
        <v>400</v>
      </c>
      <c r="C34" s="1">
        <v>2009.0</v>
      </c>
      <c r="D34" s="2" t="s">
        <v>6</v>
      </c>
      <c r="E34" s="2" t="s">
        <v>366</v>
      </c>
      <c r="F34" s="1">
        <v>49.9164648229956</v>
      </c>
    </row>
    <row r="35">
      <c r="A35" s="2" t="s">
        <v>4</v>
      </c>
      <c r="B35" s="1" t="s">
        <v>378</v>
      </c>
      <c r="C35" s="1">
        <v>2010.0</v>
      </c>
      <c r="D35" s="2" t="s">
        <v>6</v>
      </c>
      <c r="E35" s="2" t="s">
        <v>366</v>
      </c>
      <c r="F35" s="1">
        <v>51.1094086936784</v>
      </c>
    </row>
    <row r="36">
      <c r="A36" s="2" t="s">
        <v>5</v>
      </c>
      <c r="B36" s="1" t="s">
        <v>384</v>
      </c>
      <c r="C36" s="1">
        <v>2010.0</v>
      </c>
      <c r="D36" s="2" t="s">
        <v>6</v>
      </c>
      <c r="E36" s="2" t="s">
        <v>366</v>
      </c>
      <c r="F36" s="1">
        <v>49.9121287439432</v>
      </c>
    </row>
    <row r="37">
      <c r="A37" s="2" t="s">
        <v>6</v>
      </c>
      <c r="B37" s="1" t="s">
        <v>394</v>
      </c>
      <c r="C37" s="1">
        <v>2010.0</v>
      </c>
      <c r="D37" s="2" t="s">
        <v>6</v>
      </c>
      <c r="E37" s="2" t="s">
        <v>366</v>
      </c>
      <c r="F37" s="1">
        <v>49.8304248627983</v>
      </c>
    </row>
    <row r="38">
      <c r="A38" s="2" t="s">
        <v>7</v>
      </c>
      <c r="B38" s="1" t="s">
        <v>385</v>
      </c>
      <c r="C38" s="1">
        <v>2010.0</v>
      </c>
      <c r="D38" s="2" t="s">
        <v>6</v>
      </c>
      <c r="E38" s="2" t="s">
        <v>366</v>
      </c>
      <c r="F38" s="1">
        <v>49.040557288773</v>
      </c>
    </row>
    <row r="39">
      <c r="A39" s="2" t="s">
        <v>10</v>
      </c>
      <c r="B39" s="1" t="s">
        <v>388</v>
      </c>
      <c r="C39" s="1">
        <v>2010.0</v>
      </c>
      <c r="D39" s="2" t="s">
        <v>6</v>
      </c>
      <c r="E39" s="2" t="s">
        <v>366</v>
      </c>
      <c r="F39" s="1">
        <v>48.1144675040142</v>
      </c>
    </row>
    <row r="40">
      <c r="A40" s="2" t="s">
        <v>11</v>
      </c>
      <c r="B40" s="1" t="s">
        <v>402</v>
      </c>
      <c r="C40" s="1">
        <v>2010.0</v>
      </c>
      <c r="D40" s="2" t="s">
        <v>6</v>
      </c>
      <c r="E40" s="2" t="s">
        <v>366</v>
      </c>
      <c r="F40" s="1">
        <v>48.1103947127649</v>
      </c>
    </row>
    <row r="41">
      <c r="A41" s="2" t="s">
        <v>8</v>
      </c>
      <c r="B41" s="1" t="s">
        <v>405</v>
      </c>
      <c r="C41" s="1">
        <v>2010.0</v>
      </c>
      <c r="D41" s="2" t="s">
        <v>6</v>
      </c>
      <c r="E41" s="2" t="s">
        <v>366</v>
      </c>
      <c r="F41" s="1">
        <v>46.4259815601367</v>
      </c>
    </row>
    <row r="42">
      <c r="A42" s="2" t="s">
        <v>9</v>
      </c>
      <c r="B42" s="1" t="s">
        <v>397</v>
      </c>
      <c r="C42" s="1">
        <v>2010.0</v>
      </c>
      <c r="D42" s="2" t="s">
        <v>6</v>
      </c>
      <c r="E42" s="2" t="s">
        <v>366</v>
      </c>
      <c r="F42" s="1">
        <v>50.6270880113916</v>
      </c>
    </row>
    <row r="43">
      <c r="A43" s="2" t="s">
        <v>12</v>
      </c>
      <c r="B43" s="1" t="s">
        <v>401</v>
      </c>
      <c r="C43" s="1">
        <v>2010.0</v>
      </c>
      <c r="D43" s="2" t="s">
        <v>6</v>
      </c>
      <c r="E43" s="2" t="s">
        <v>366</v>
      </c>
      <c r="F43" s="1">
        <v>49.5912766151923</v>
      </c>
    </row>
    <row r="44">
      <c r="A44" s="2" t="s">
        <v>13</v>
      </c>
      <c r="B44" s="1" t="s">
        <v>403</v>
      </c>
      <c r="C44" s="1">
        <v>2010.0</v>
      </c>
      <c r="D44" s="2" t="s">
        <v>6</v>
      </c>
      <c r="E44" s="2" t="s">
        <v>366</v>
      </c>
      <c r="F44" s="1">
        <v>49.0097782674563</v>
      </c>
    </row>
    <row r="45">
      <c r="A45" s="2" t="s">
        <v>14</v>
      </c>
      <c r="B45" s="1" t="s">
        <v>395</v>
      </c>
      <c r="C45" s="1">
        <v>2010.0</v>
      </c>
      <c r="D45" s="2" t="s">
        <v>6</v>
      </c>
      <c r="E45" s="2" t="s">
        <v>366</v>
      </c>
      <c r="F45" s="1">
        <v>51.0696132596685</v>
      </c>
    </row>
    <row r="46">
      <c r="A46" s="2" t="s">
        <v>15</v>
      </c>
      <c r="B46" s="1" t="s">
        <v>377</v>
      </c>
      <c r="C46" s="1">
        <v>2010.0</v>
      </c>
      <c r="D46" s="2" t="s">
        <v>6</v>
      </c>
      <c r="E46" s="2" t="s">
        <v>366</v>
      </c>
      <c r="F46" s="1">
        <v>53.3578536621796</v>
      </c>
    </row>
    <row r="47">
      <c r="A47" s="2" t="s">
        <v>16</v>
      </c>
      <c r="B47" s="1" t="s">
        <v>382</v>
      </c>
      <c r="C47" s="1">
        <v>2010.0</v>
      </c>
      <c r="D47" s="2" t="s">
        <v>6</v>
      </c>
      <c r="E47" s="2" t="s">
        <v>366</v>
      </c>
      <c r="F47" s="1">
        <v>52.28030970666</v>
      </c>
    </row>
    <row r="48">
      <c r="A48" s="2" t="s">
        <v>17</v>
      </c>
      <c r="B48" s="1" t="s">
        <v>404</v>
      </c>
      <c r="C48" s="1">
        <v>2010.0</v>
      </c>
      <c r="D48" s="2" t="s">
        <v>6</v>
      </c>
      <c r="E48" s="2" t="s">
        <v>366</v>
      </c>
      <c r="F48" s="1">
        <v>49.6251129681904</v>
      </c>
    </row>
    <row r="49">
      <c r="A49" s="2" t="s">
        <v>18</v>
      </c>
      <c r="B49" s="1" t="s">
        <v>383</v>
      </c>
      <c r="C49" s="1">
        <v>2010.0</v>
      </c>
      <c r="D49" s="2" t="s">
        <v>6</v>
      </c>
      <c r="E49" s="2" t="s">
        <v>366</v>
      </c>
      <c r="F49" s="1">
        <v>50.429414831884</v>
      </c>
    </row>
    <row r="50">
      <c r="A50" s="2" t="s">
        <v>19</v>
      </c>
      <c r="B50" s="1" t="s">
        <v>380</v>
      </c>
      <c r="C50" s="1">
        <v>2010.0</v>
      </c>
      <c r="D50" s="2" t="s">
        <v>6</v>
      </c>
      <c r="E50" s="2" t="s">
        <v>366</v>
      </c>
      <c r="F50" s="1">
        <v>49.8749566237092</v>
      </c>
    </row>
    <row r="51">
      <c r="A51" s="2" t="s">
        <v>20</v>
      </c>
      <c r="B51" s="1" t="s">
        <v>387</v>
      </c>
      <c r="C51" s="1">
        <v>2010.0</v>
      </c>
      <c r="D51" s="2" t="s">
        <v>6</v>
      </c>
      <c r="E51" s="2" t="s">
        <v>366</v>
      </c>
      <c r="F51" s="1">
        <v>51.0724463776811</v>
      </c>
    </row>
    <row r="52">
      <c r="A52" s="2" t="s">
        <v>21</v>
      </c>
      <c r="B52" s="1" t="s">
        <v>393</v>
      </c>
      <c r="C52" s="1">
        <v>2010.0</v>
      </c>
      <c r="D52" s="2" t="s">
        <v>6</v>
      </c>
      <c r="E52" s="2" t="s">
        <v>366</v>
      </c>
      <c r="F52" s="1">
        <v>51.3186776078074</v>
      </c>
    </row>
    <row r="53">
      <c r="A53" s="2" t="s">
        <v>22</v>
      </c>
      <c r="B53" s="1" t="s">
        <v>408</v>
      </c>
      <c r="C53" s="1">
        <v>2010.0</v>
      </c>
      <c r="D53" s="2" t="s">
        <v>6</v>
      </c>
      <c r="E53" s="2" t="s">
        <v>366</v>
      </c>
      <c r="F53" s="1">
        <v>48.0715314086535</v>
      </c>
    </row>
    <row r="54">
      <c r="A54" s="2" t="s">
        <v>23</v>
      </c>
      <c r="B54" s="1" t="s">
        <v>379</v>
      </c>
      <c r="C54" s="1">
        <v>2010.0</v>
      </c>
      <c r="D54" s="2" t="s">
        <v>6</v>
      </c>
      <c r="E54" s="2" t="s">
        <v>366</v>
      </c>
      <c r="F54" s="1">
        <v>50.0249299382769</v>
      </c>
    </row>
    <row r="55">
      <c r="A55" s="2" t="s">
        <v>24</v>
      </c>
      <c r="B55" s="1" t="s">
        <v>386</v>
      </c>
      <c r="C55" s="1">
        <v>2010.0</v>
      </c>
      <c r="D55" s="2" t="s">
        <v>6</v>
      </c>
      <c r="E55" s="2" t="s">
        <v>366</v>
      </c>
      <c r="F55" s="1">
        <v>50.5352252925068</v>
      </c>
    </row>
    <row r="56">
      <c r="A56" s="2" t="s">
        <v>25</v>
      </c>
      <c r="B56" s="1" t="s">
        <v>406</v>
      </c>
      <c r="C56" s="1">
        <v>2010.0</v>
      </c>
      <c r="D56" s="2" t="s">
        <v>6</v>
      </c>
      <c r="E56" s="2" t="s">
        <v>366</v>
      </c>
      <c r="F56" s="1">
        <v>48.8479561208404</v>
      </c>
    </row>
    <row r="57">
      <c r="A57" s="2" t="s">
        <v>26</v>
      </c>
      <c r="B57" s="1" t="s">
        <v>392</v>
      </c>
      <c r="C57" s="1">
        <v>2010.0</v>
      </c>
      <c r="D57" s="2" t="s">
        <v>6</v>
      </c>
      <c r="E57" s="2" t="s">
        <v>366</v>
      </c>
      <c r="F57" s="1">
        <v>48.2357373069357</v>
      </c>
    </row>
    <row r="58">
      <c r="A58" s="2" t="s">
        <v>27</v>
      </c>
      <c r="B58" s="1" t="s">
        <v>389</v>
      </c>
      <c r="C58" s="1">
        <v>2010.0</v>
      </c>
      <c r="D58" s="2" t="s">
        <v>6</v>
      </c>
      <c r="E58" s="2" t="s">
        <v>366</v>
      </c>
      <c r="F58" s="1">
        <v>50.6764491622437</v>
      </c>
    </row>
    <row r="59">
      <c r="A59" s="2" t="s">
        <v>28</v>
      </c>
      <c r="B59" s="1" t="s">
        <v>391</v>
      </c>
      <c r="C59" s="1">
        <v>2010.0</v>
      </c>
      <c r="D59" s="2" t="s">
        <v>6</v>
      </c>
      <c r="E59" s="2" t="s">
        <v>366</v>
      </c>
      <c r="F59" s="1">
        <v>48.765774010211</v>
      </c>
    </row>
    <row r="60">
      <c r="A60" s="2" t="s">
        <v>29</v>
      </c>
      <c r="B60" s="1" t="s">
        <v>396</v>
      </c>
      <c r="C60" s="1">
        <v>2010.0</v>
      </c>
      <c r="D60" s="2" t="s">
        <v>6</v>
      </c>
      <c r="E60" s="2" t="s">
        <v>366</v>
      </c>
      <c r="F60" s="1">
        <v>47.930229266912</v>
      </c>
    </row>
    <row r="61">
      <c r="A61" s="2" t="s">
        <v>30</v>
      </c>
      <c r="B61" s="1" t="s">
        <v>376</v>
      </c>
      <c r="C61" s="1">
        <v>2010.0</v>
      </c>
      <c r="D61" s="2" t="s">
        <v>6</v>
      </c>
      <c r="E61" s="2" t="s">
        <v>366</v>
      </c>
      <c r="F61" s="1">
        <v>48.8653315136319</v>
      </c>
    </row>
    <row r="62">
      <c r="A62" s="2" t="s">
        <v>31</v>
      </c>
      <c r="B62" s="1" t="s">
        <v>407</v>
      </c>
      <c r="C62" s="1">
        <v>2010.0</v>
      </c>
      <c r="D62" s="2" t="s">
        <v>6</v>
      </c>
      <c r="E62" s="2" t="s">
        <v>366</v>
      </c>
      <c r="F62" s="1">
        <v>48.0126255500162</v>
      </c>
    </row>
    <row r="63">
      <c r="A63" s="2" t="s">
        <v>32</v>
      </c>
      <c r="B63" s="1" t="s">
        <v>381</v>
      </c>
      <c r="C63" s="1">
        <v>2010.0</v>
      </c>
      <c r="D63" s="2" t="s">
        <v>6</v>
      </c>
      <c r="E63" s="2" t="s">
        <v>366</v>
      </c>
      <c r="F63" s="1">
        <v>52.7432507323252</v>
      </c>
    </row>
    <row r="64">
      <c r="A64" s="2" t="s">
        <v>33</v>
      </c>
      <c r="B64" s="1" t="s">
        <v>390</v>
      </c>
      <c r="C64" s="1">
        <v>2010.0</v>
      </c>
      <c r="D64" s="2" t="s">
        <v>6</v>
      </c>
      <c r="E64" s="2" t="s">
        <v>366</v>
      </c>
      <c r="F64" s="1">
        <v>48.8443708389036</v>
      </c>
    </row>
    <row r="65">
      <c r="A65" s="2" t="s">
        <v>34</v>
      </c>
      <c r="B65" s="1" t="s">
        <v>398</v>
      </c>
      <c r="C65" s="1">
        <v>2010.0</v>
      </c>
      <c r="D65" s="2" t="s">
        <v>6</v>
      </c>
      <c r="E65" s="2" t="s">
        <v>366</v>
      </c>
      <c r="F65" s="1">
        <v>48.5380878822281</v>
      </c>
    </row>
    <row r="66">
      <c r="A66" s="2" t="s">
        <v>35</v>
      </c>
      <c r="B66" s="1" t="s">
        <v>399</v>
      </c>
      <c r="C66" s="1">
        <v>2010.0</v>
      </c>
      <c r="D66" s="2" t="s">
        <v>6</v>
      </c>
      <c r="E66" s="2" t="s">
        <v>366</v>
      </c>
      <c r="F66" s="1">
        <v>50.9034790686524</v>
      </c>
    </row>
    <row r="67">
      <c r="A67" s="2" t="s">
        <v>3</v>
      </c>
      <c r="B67" s="1" t="s">
        <v>400</v>
      </c>
      <c r="C67" s="1">
        <v>2010.0</v>
      </c>
      <c r="D67" s="2" t="s">
        <v>6</v>
      </c>
      <c r="E67" s="2" t="s">
        <v>366</v>
      </c>
      <c r="F67" s="1">
        <v>49.5867062278586</v>
      </c>
    </row>
    <row r="68">
      <c r="A68" s="2" t="s">
        <v>4</v>
      </c>
      <c r="B68" s="1" t="s">
        <v>378</v>
      </c>
      <c r="C68" s="1">
        <v>2011.0</v>
      </c>
      <c r="D68" s="2" t="s">
        <v>6</v>
      </c>
      <c r="E68" s="2" t="s">
        <v>366</v>
      </c>
      <c r="F68" s="1">
        <v>50.0873585463538</v>
      </c>
    </row>
    <row r="69">
      <c r="A69" s="2" t="s">
        <v>5</v>
      </c>
      <c r="B69" s="1" t="s">
        <v>384</v>
      </c>
      <c r="C69" s="1">
        <v>2011.0</v>
      </c>
      <c r="D69" s="2" t="s">
        <v>6</v>
      </c>
      <c r="E69" s="2" t="s">
        <v>366</v>
      </c>
      <c r="F69" s="1">
        <v>49.6803862957002</v>
      </c>
    </row>
    <row r="70">
      <c r="A70" s="2" t="s">
        <v>6</v>
      </c>
      <c r="B70" s="1" t="s">
        <v>394</v>
      </c>
      <c r="C70" s="1">
        <v>2011.0</v>
      </c>
      <c r="D70" s="2" t="s">
        <v>6</v>
      </c>
      <c r="E70" s="2" t="s">
        <v>366</v>
      </c>
      <c r="F70" s="1">
        <v>49.5521557719054</v>
      </c>
    </row>
    <row r="71">
      <c r="A71" s="2" t="s">
        <v>7</v>
      </c>
      <c r="B71" s="1" t="s">
        <v>385</v>
      </c>
      <c r="C71" s="1">
        <v>2011.0</v>
      </c>
      <c r="D71" s="2" t="s">
        <v>6</v>
      </c>
      <c r="E71" s="2" t="s">
        <v>366</v>
      </c>
      <c r="F71" s="1">
        <v>48.811852345083</v>
      </c>
    </row>
    <row r="72">
      <c r="A72" s="2" t="s">
        <v>10</v>
      </c>
      <c r="B72" s="1" t="s">
        <v>388</v>
      </c>
      <c r="C72" s="1">
        <v>2011.0</v>
      </c>
      <c r="D72" s="2" t="s">
        <v>6</v>
      </c>
      <c r="E72" s="2" t="s">
        <v>366</v>
      </c>
      <c r="F72" s="1">
        <v>48.5442273534636</v>
      </c>
    </row>
    <row r="73">
      <c r="A73" s="2" t="s">
        <v>11</v>
      </c>
      <c r="B73" s="1" t="s">
        <v>402</v>
      </c>
      <c r="C73" s="1">
        <v>2011.0</v>
      </c>
      <c r="D73" s="2" t="s">
        <v>6</v>
      </c>
      <c r="E73" s="2" t="s">
        <v>366</v>
      </c>
      <c r="F73" s="1">
        <v>47.7120251228614</v>
      </c>
    </row>
    <row r="74">
      <c r="A74" s="2" t="s">
        <v>8</v>
      </c>
      <c r="B74" s="1" t="s">
        <v>405</v>
      </c>
      <c r="C74" s="1">
        <v>2011.0</v>
      </c>
      <c r="D74" s="2" t="s">
        <v>6</v>
      </c>
      <c r="E74" s="2" t="s">
        <v>366</v>
      </c>
      <c r="F74" s="1">
        <v>46.4374945071501</v>
      </c>
    </row>
    <row r="75">
      <c r="A75" s="2" t="s">
        <v>9</v>
      </c>
      <c r="B75" s="1" t="s">
        <v>397</v>
      </c>
      <c r="C75" s="1">
        <v>2011.0</v>
      </c>
      <c r="D75" s="2" t="s">
        <v>6</v>
      </c>
      <c r="E75" s="2" t="s">
        <v>366</v>
      </c>
      <c r="F75" s="1">
        <v>50.7297354052919</v>
      </c>
    </row>
    <row r="76">
      <c r="A76" s="2" t="s">
        <v>12</v>
      </c>
      <c r="B76" s="1" t="s">
        <v>401</v>
      </c>
      <c r="C76" s="1">
        <v>2011.0</v>
      </c>
      <c r="D76" s="2" t="s">
        <v>6</v>
      </c>
      <c r="E76" s="2" t="s">
        <v>366</v>
      </c>
      <c r="F76" s="1">
        <v>49.3809376498065</v>
      </c>
    </row>
    <row r="77">
      <c r="A77" s="2" t="s">
        <v>13</v>
      </c>
      <c r="B77" s="1" t="s">
        <v>403</v>
      </c>
      <c r="C77" s="1">
        <v>2011.0</v>
      </c>
      <c r="D77" s="2" t="s">
        <v>6</v>
      </c>
      <c r="E77" s="2" t="s">
        <v>366</v>
      </c>
      <c r="F77" s="1">
        <v>48.9667994687915</v>
      </c>
    </row>
    <row r="78">
      <c r="A78" s="2" t="s">
        <v>14</v>
      </c>
      <c r="B78" s="1" t="s">
        <v>395</v>
      </c>
      <c r="C78" s="1">
        <v>2011.0</v>
      </c>
      <c r="D78" s="2" t="s">
        <v>6</v>
      </c>
      <c r="E78" s="2" t="s">
        <v>366</v>
      </c>
      <c r="F78" s="1">
        <v>50.1314636283961</v>
      </c>
    </row>
    <row r="79">
      <c r="A79" s="2" t="s">
        <v>15</v>
      </c>
      <c r="B79" s="1" t="s">
        <v>377</v>
      </c>
      <c r="C79" s="1">
        <v>2011.0</v>
      </c>
      <c r="D79" s="2" t="s">
        <v>6</v>
      </c>
      <c r="E79" s="2" t="s">
        <v>366</v>
      </c>
      <c r="F79" s="1">
        <v>52.2757314851202</v>
      </c>
    </row>
    <row r="80">
      <c r="A80" s="2" t="s">
        <v>16</v>
      </c>
      <c r="B80" s="1" t="s">
        <v>382</v>
      </c>
      <c r="C80" s="1">
        <v>2011.0</v>
      </c>
      <c r="D80" s="2" t="s">
        <v>6</v>
      </c>
      <c r="E80" s="2" t="s">
        <v>366</v>
      </c>
      <c r="F80" s="1">
        <v>51.971283633451</v>
      </c>
    </row>
    <row r="81">
      <c r="A81" s="2" t="s">
        <v>17</v>
      </c>
      <c r="B81" s="1" t="s">
        <v>404</v>
      </c>
      <c r="C81" s="1">
        <v>2011.0</v>
      </c>
      <c r="D81" s="2" t="s">
        <v>6</v>
      </c>
      <c r="E81" s="2" t="s">
        <v>366</v>
      </c>
      <c r="F81" s="1">
        <v>49.7145705440999</v>
      </c>
    </row>
    <row r="82">
      <c r="A82" s="2" t="s">
        <v>18</v>
      </c>
      <c r="B82" s="1" t="s">
        <v>383</v>
      </c>
      <c r="C82" s="1">
        <v>2011.0</v>
      </c>
      <c r="D82" s="2" t="s">
        <v>6</v>
      </c>
      <c r="E82" s="2" t="s">
        <v>366</v>
      </c>
      <c r="F82" s="1">
        <v>50.6096169773875</v>
      </c>
    </row>
    <row r="83">
      <c r="A83" s="2" t="s">
        <v>19</v>
      </c>
      <c r="B83" s="1" t="s">
        <v>380</v>
      </c>
      <c r="C83" s="1">
        <v>2011.0</v>
      </c>
      <c r="D83" s="2" t="s">
        <v>6</v>
      </c>
      <c r="E83" s="2" t="s">
        <v>366</v>
      </c>
      <c r="F83" s="1">
        <v>49.944012797075</v>
      </c>
    </row>
    <row r="84">
      <c r="A84" s="2" t="s">
        <v>20</v>
      </c>
      <c r="B84" s="1" t="s">
        <v>387</v>
      </c>
      <c r="C84" s="1">
        <v>2011.0</v>
      </c>
      <c r="D84" s="2" t="s">
        <v>6</v>
      </c>
      <c r="E84" s="2" t="s">
        <v>366</v>
      </c>
      <c r="F84" s="1">
        <v>50.8114597040423</v>
      </c>
    </row>
    <row r="85">
      <c r="A85" s="2" t="s">
        <v>21</v>
      </c>
      <c r="B85" s="1" t="s">
        <v>393</v>
      </c>
      <c r="C85" s="1">
        <v>2011.0</v>
      </c>
      <c r="D85" s="2" t="s">
        <v>6</v>
      </c>
      <c r="E85" s="2" t="s">
        <v>366</v>
      </c>
      <c r="F85" s="1">
        <v>50.7509007241465</v>
      </c>
    </row>
    <row r="86">
      <c r="A86" s="2" t="s">
        <v>22</v>
      </c>
      <c r="B86" s="1" t="s">
        <v>408</v>
      </c>
      <c r="C86" s="1">
        <v>2011.0</v>
      </c>
      <c r="D86" s="2" t="s">
        <v>6</v>
      </c>
      <c r="E86" s="2" t="s">
        <v>366</v>
      </c>
      <c r="F86" s="1">
        <v>47.2030748705568</v>
      </c>
    </row>
    <row r="87">
      <c r="A87" s="2" t="s">
        <v>23</v>
      </c>
      <c r="B87" s="1" t="s">
        <v>379</v>
      </c>
      <c r="C87" s="1">
        <v>2011.0</v>
      </c>
      <c r="D87" s="2" t="s">
        <v>6</v>
      </c>
      <c r="E87" s="2" t="s">
        <v>366</v>
      </c>
      <c r="F87" s="1">
        <v>50.1338257216425</v>
      </c>
    </row>
    <row r="88">
      <c r="A88" s="2" t="s">
        <v>24</v>
      </c>
      <c r="B88" s="1" t="s">
        <v>386</v>
      </c>
      <c r="C88" s="1">
        <v>2011.0</v>
      </c>
      <c r="D88" s="2" t="s">
        <v>6</v>
      </c>
      <c r="E88" s="2" t="s">
        <v>366</v>
      </c>
      <c r="F88" s="1">
        <v>50.2003858432282</v>
      </c>
    </row>
    <row r="89">
      <c r="A89" s="2" t="s">
        <v>25</v>
      </c>
      <c r="B89" s="1" t="s">
        <v>406</v>
      </c>
      <c r="C89" s="1">
        <v>2011.0</v>
      </c>
      <c r="D89" s="2" t="s">
        <v>6</v>
      </c>
      <c r="E89" s="2" t="s">
        <v>366</v>
      </c>
      <c r="F89" s="1">
        <v>48.3849517399803</v>
      </c>
    </row>
    <row r="90">
      <c r="A90" s="2" t="s">
        <v>26</v>
      </c>
      <c r="B90" s="1" t="s">
        <v>392</v>
      </c>
      <c r="C90" s="1">
        <v>2011.0</v>
      </c>
      <c r="D90" s="2" t="s">
        <v>6</v>
      </c>
      <c r="E90" s="2" t="s">
        <v>366</v>
      </c>
      <c r="F90" s="1">
        <v>47.6860677347394</v>
      </c>
    </row>
    <row r="91">
      <c r="A91" s="2" t="s">
        <v>27</v>
      </c>
      <c r="B91" s="1" t="s">
        <v>389</v>
      </c>
      <c r="C91" s="1">
        <v>2011.0</v>
      </c>
      <c r="D91" s="2" t="s">
        <v>6</v>
      </c>
      <c r="E91" s="2" t="s">
        <v>366</v>
      </c>
      <c r="F91" s="1">
        <v>50.1573306237504</v>
      </c>
    </row>
    <row r="92">
      <c r="A92" s="2" t="s">
        <v>28</v>
      </c>
      <c r="B92" s="1" t="s">
        <v>391</v>
      </c>
      <c r="C92" s="1">
        <v>2011.0</v>
      </c>
      <c r="D92" s="2" t="s">
        <v>6</v>
      </c>
      <c r="E92" s="2" t="s">
        <v>366</v>
      </c>
      <c r="F92" s="1">
        <v>49.0164145202074</v>
      </c>
    </row>
    <row r="93">
      <c r="A93" s="2" t="s">
        <v>29</v>
      </c>
      <c r="B93" s="1" t="s">
        <v>396</v>
      </c>
      <c r="C93" s="1">
        <v>2011.0</v>
      </c>
      <c r="D93" s="2" t="s">
        <v>6</v>
      </c>
      <c r="E93" s="2" t="s">
        <v>366</v>
      </c>
      <c r="F93" s="1">
        <v>48.2052962052962</v>
      </c>
    </row>
    <row r="94">
      <c r="A94" s="2" t="s">
        <v>30</v>
      </c>
      <c r="B94" s="1" t="s">
        <v>376</v>
      </c>
      <c r="C94" s="1">
        <v>2011.0</v>
      </c>
      <c r="D94" s="2" t="s">
        <v>6</v>
      </c>
      <c r="E94" s="2" t="s">
        <v>366</v>
      </c>
      <c r="F94" s="1">
        <v>48.5679760204642</v>
      </c>
    </row>
    <row r="95">
      <c r="A95" s="2" t="s">
        <v>31</v>
      </c>
      <c r="B95" s="1" t="s">
        <v>407</v>
      </c>
      <c r="C95" s="1">
        <v>2011.0</v>
      </c>
      <c r="D95" s="2" t="s">
        <v>6</v>
      </c>
      <c r="E95" s="2" t="s">
        <v>366</v>
      </c>
      <c r="F95" s="1">
        <v>47.0164341333547</v>
      </c>
    </row>
    <row r="96">
      <c r="A96" s="2" t="s">
        <v>32</v>
      </c>
      <c r="B96" s="1" t="s">
        <v>381</v>
      </c>
      <c r="C96" s="1">
        <v>2011.0</v>
      </c>
      <c r="D96" s="2" t="s">
        <v>6</v>
      </c>
      <c r="E96" s="2" t="s">
        <v>366</v>
      </c>
      <c r="F96" s="1">
        <v>52.6699846574112</v>
      </c>
    </row>
    <row r="97">
      <c r="A97" s="2" t="s">
        <v>33</v>
      </c>
      <c r="B97" s="1" t="s">
        <v>390</v>
      </c>
      <c r="C97" s="1">
        <v>2011.0</v>
      </c>
      <c r="D97" s="2" t="s">
        <v>6</v>
      </c>
      <c r="E97" s="2" t="s">
        <v>366</v>
      </c>
      <c r="F97" s="1">
        <v>48.0126816712183</v>
      </c>
    </row>
    <row r="98">
      <c r="A98" s="2" t="s">
        <v>34</v>
      </c>
      <c r="B98" s="1" t="s">
        <v>398</v>
      </c>
      <c r="C98" s="1">
        <v>2011.0</v>
      </c>
      <c r="D98" s="2" t="s">
        <v>6</v>
      </c>
      <c r="E98" s="2" t="s">
        <v>366</v>
      </c>
      <c r="F98" s="1">
        <v>48.5331736787678</v>
      </c>
    </row>
    <row r="99">
      <c r="A99" s="2" t="s">
        <v>35</v>
      </c>
      <c r="B99" s="1" t="s">
        <v>399</v>
      </c>
      <c r="C99" s="1">
        <v>2011.0</v>
      </c>
      <c r="D99" s="2" t="s">
        <v>6</v>
      </c>
      <c r="E99" s="2" t="s">
        <v>366</v>
      </c>
      <c r="F99" s="1">
        <v>50.4839267196682</v>
      </c>
    </row>
    <row r="100">
      <c r="A100" s="2" t="s">
        <v>3</v>
      </c>
      <c r="B100" s="1" t="s">
        <v>400</v>
      </c>
      <c r="C100" s="1">
        <v>2011.0</v>
      </c>
      <c r="D100" s="2" t="s">
        <v>6</v>
      </c>
      <c r="E100" s="2" t="s">
        <v>366</v>
      </c>
      <c r="F100" s="1">
        <v>49.3267977467164</v>
      </c>
    </row>
    <row r="101">
      <c r="A101" s="2" t="s">
        <v>4</v>
      </c>
      <c r="B101" s="1" t="s">
        <v>378</v>
      </c>
      <c r="C101" s="1">
        <v>2012.0</v>
      </c>
      <c r="D101" s="2" t="s">
        <v>6</v>
      </c>
      <c r="E101" s="2" t="s">
        <v>366</v>
      </c>
      <c r="F101" s="1">
        <v>49.7760442878712</v>
      </c>
    </row>
    <row r="102">
      <c r="A102" s="2" t="s">
        <v>5</v>
      </c>
      <c r="B102" s="1" t="s">
        <v>384</v>
      </c>
      <c r="C102" s="1">
        <v>2012.0</v>
      </c>
      <c r="D102" s="2" t="s">
        <v>6</v>
      </c>
      <c r="E102" s="2" t="s">
        <v>366</v>
      </c>
      <c r="F102" s="1">
        <v>49.7244899050961</v>
      </c>
    </row>
    <row r="103">
      <c r="A103" s="2" t="s">
        <v>6</v>
      </c>
      <c r="B103" s="1" t="s">
        <v>394</v>
      </c>
      <c r="C103" s="1">
        <v>2012.0</v>
      </c>
      <c r="D103" s="2" t="s">
        <v>6</v>
      </c>
      <c r="E103" s="2" t="s">
        <v>366</v>
      </c>
      <c r="F103" s="1">
        <v>49.0625168855028</v>
      </c>
    </row>
    <row r="104">
      <c r="A104" s="2" t="s">
        <v>7</v>
      </c>
      <c r="B104" s="1" t="s">
        <v>385</v>
      </c>
      <c r="C104" s="1">
        <v>2012.0</v>
      </c>
      <c r="D104" s="2" t="s">
        <v>6</v>
      </c>
      <c r="E104" s="2" t="s">
        <v>366</v>
      </c>
      <c r="F104" s="1">
        <v>48.477531308832</v>
      </c>
    </row>
    <row r="105">
      <c r="A105" s="2" t="s">
        <v>10</v>
      </c>
      <c r="B105" s="1" t="s">
        <v>388</v>
      </c>
      <c r="C105" s="1">
        <v>2012.0</v>
      </c>
      <c r="D105" s="2" t="s">
        <v>6</v>
      </c>
      <c r="E105" s="2" t="s">
        <v>366</v>
      </c>
      <c r="F105" s="1">
        <v>48.0718305196955</v>
      </c>
    </row>
    <row r="106">
      <c r="A106" s="2" t="s">
        <v>11</v>
      </c>
      <c r="B106" s="1" t="s">
        <v>402</v>
      </c>
      <c r="C106" s="1">
        <v>2012.0</v>
      </c>
      <c r="D106" s="2" t="s">
        <v>6</v>
      </c>
      <c r="E106" s="2" t="s">
        <v>366</v>
      </c>
      <c r="F106" s="1">
        <v>47.2885650032736</v>
      </c>
    </row>
    <row r="107">
      <c r="A107" s="2" t="s">
        <v>8</v>
      </c>
      <c r="B107" s="1" t="s">
        <v>405</v>
      </c>
      <c r="C107" s="1">
        <v>2012.0</v>
      </c>
      <c r="D107" s="2" t="s">
        <v>6</v>
      </c>
      <c r="E107" s="2" t="s">
        <v>366</v>
      </c>
      <c r="F107" s="1">
        <v>46.1316104804141</v>
      </c>
    </row>
    <row r="108">
      <c r="A108" s="2" t="s">
        <v>9</v>
      </c>
      <c r="B108" s="1" t="s">
        <v>397</v>
      </c>
      <c r="C108" s="1">
        <v>2012.0</v>
      </c>
      <c r="D108" s="2" t="s">
        <v>6</v>
      </c>
      <c r="E108" s="2" t="s">
        <v>366</v>
      </c>
      <c r="F108" s="1">
        <v>50.6234413965087</v>
      </c>
    </row>
    <row r="109">
      <c r="A109" s="2" t="s">
        <v>12</v>
      </c>
      <c r="B109" s="1" t="s">
        <v>401</v>
      </c>
      <c r="C109" s="1">
        <v>2012.0</v>
      </c>
      <c r="D109" s="2" t="s">
        <v>6</v>
      </c>
      <c r="E109" s="2" t="s">
        <v>366</v>
      </c>
      <c r="F109" s="1">
        <v>49.1466121653447</v>
      </c>
    </row>
    <row r="110">
      <c r="A110" s="2" t="s">
        <v>13</v>
      </c>
      <c r="B110" s="1" t="s">
        <v>403</v>
      </c>
      <c r="C110" s="1">
        <v>2012.0</v>
      </c>
      <c r="D110" s="2" t="s">
        <v>6</v>
      </c>
      <c r="E110" s="2" t="s">
        <v>366</v>
      </c>
      <c r="F110" s="1">
        <v>48.470391501082</v>
      </c>
    </row>
    <row r="111">
      <c r="A111" s="2" t="s">
        <v>14</v>
      </c>
      <c r="B111" s="1" t="s">
        <v>395</v>
      </c>
      <c r="C111" s="1">
        <v>2012.0</v>
      </c>
      <c r="D111" s="2" t="s">
        <v>6</v>
      </c>
      <c r="E111" s="2" t="s">
        <v>366</v>
      </c>
      <c r="F111" s="1">
        <v>49.7357083017513</v>
      </c>
    </row>
    <row r="112">
      <c r="A112" s="2" t="s">
        <v>15</v>
      </c>
      <c r="B112" s="1" t="s">
        <v>377</v>
      </c>
      <c r="C112" s="1">
        <v>2012.0</v>
      </c>
      <c r="D112" s="2" t="s">
        <v>6</v>
      </c>
      <c r="E112" s="2" t="s">
        <v>366</v>
      </c>
      <c r="F112" s="1">
        <v>51.9202671676059</v>
      </c>
    </row>
    <row r="113">
      <c r="A113" s="2" t="s">
        <v>16</v>
      </c>
      <c r="B113" s="1" t="s">
        <v>382</v>
      </c>
      <c r="C113" s="1">
        <v>2012.0</v>
      </c>
      <c r="D113" s="2" t="s">
        <v>6</v>
      </c>
      <c r="E113" s="2" t="s">
        <v>366</v>
      </c>
      <c r="F113" s="1">
        <v>51.136348106542</v>
      </c>
    </row>
    <row r="114">
      <c r="A114" s="2" t="s">
        <v>17</v>
      </c>
      <c r="B114" s="1" t="s">
        <v>404</v>
      </c>
      <c r="C114" s="1">
        <v>2012.0</v>
      </c>
      <c r="D114" s="2" t="s">
        <v>6</v>
      </c>
      <c r="E114" s="2" t="s">
        <v>366</v>
      </c>
      <c r="F114" s="1">
        <v>49.2103725903538</v>
      </c>
    </row>
    <row r="115">
      <c r="A115" s="2" t="s">
        <v>18</v>
      </c>
      <c r="B115" s="1" t="s">
        <v>383</v>
      </c>
      <c r="C115" s="1">
        <v>2012.0</v>
      </c>
      <c r="D115" s="2" t="s">
        <v>6</v>
      </c>
      <c r="E115" s="2" t="s">
        <v>366</v>
      </c>
      <c r="F115" s="1">
        <v>50.434132614176</v>
      </c>
    </row>
    <row r="116">
      <c r="A116" s="2" t="s">
        <v>19</v>
      </c>
      <c r="B116" s="1" t="s">
        <v>380</v>
      </c>
      <c r="C116" s="1">
        <v>2012.0</v>
      </c>
      <c r="D116" s="2" t="s">
        <v>6</v>
      </c>
      <c r="E116" s="2" t="s">
        <v>366</v>
      </c>
      <c r="F116" s="1">
        <v>49.7857127473995</v>
      </c>
    </row>
    <row r="117">
      <c r="A117" s="2" t="s">
        <v>20</v>
      </c>
      <c r="B117" s="1" t="s">
        <v>387</v>
      </c>
      <c r="C117" s="1">
        <v>2012.0</v>
      </c>
      <c r="D117" s="2" t="s">
        <v>6</v>
      </c>
      <c r="E117" s="2" t="s">
        <v>366</v>
      </c>
      <c r="F117" s="1">
        <v>50.2175582288201</v>
      </c>
    </row>
    <row r="118">
      <c r="A118" s="2" t="s">
        <v>21</v>
      </c>
      <c r="B118" s="1" t="s">
        <v>393</v>
      </c>
      <c r="C118" s="1">
        <v>2012.0</v>
      </c>
      <c r="D118" s="2" t="s">
        <v>6</v>
      </c>
      <c r="E118" s="2" t="s">
        <v>366</v>
      </c>
      <c r="F118" s="1">
        <v>49.2979253112033</v>
      </c>
    </row>
    <row r="119">
      <c r="A119" s="2" t="s">
        <v>22</v>
      </c>
      <c r="B119" s="1" t="s">
        <v>408</v>
      </c>
      <c r="C119" s="1">
        <v>2012.0</v>
      </c>
      <c r="D119" s="2" t="s">
        <v>6</v>
      </c>
      <c r="E119" s="2" t="s">
        <v>366</v>
      </c>
      <c r="F119" s="1">
        <v>47.7984756040559</v>
      </c>
    </row>
    <row r="120">
      <c r="A120" s="2" t="s">
        <v>23</v>
      </c>
      <c r="B120" s="1" t="s">
        <v>379</v>
      </c>
      <c r="C120" s="1">
        <v>2012.0</v>
      </c>
      <c r="D120" s="2" t="s">
        <v>6</v>
      </c>
      <c r="E120" s="2" t="s">
        <v>366</v>
      </c>
      <c r="F120" s="1">
        <v>50.2706771734256</v>
      </c>
    </row>
    <row r="121">
      <c r="A121" s="2" t="s">
        <v>24</v>
      </c>
      <c r="B121" s="1" t="s">
        <v>386</v>
      </c>
      <c r="C121" s="1">
        <v>2012.0</v>
      </c>
      <c r="D121" s="2" t="s">
        <v>6</v>
      </c>
      <c r="E121" s="2" t="s">
        <v>366</v>
      </c>
      <c r="F121" s="1">
        <v>50.3282879878072</v>
      </c>
    </row>
    <row r="122">
      <c r="A122" s="2" t="s">
        <v>25</v>
      </c>
      <c r="B122" s="1" t="s">
        <v>406</v>
      </c>
      <c r="C122" s="1">
        <v>2012.0</v>
      </c>
      <c r="D122" s="2" t="s">
        <v>6</v>
      </c>
      <c r="E122" s="2" t="s">
        <v>366</v>
      </c>
      <c r="F122" s="1">
        <v>47.7557668270141</v>
      </c>
    </row>
    <row r="123">
      <c r="A123" s="2" t="s">
        <v>26</v>
      </c>
      <c r="B123" s="1" t="s">
        <v>392</v>
      </c>
      <c r="C123" s="1">
        <v>2012.0</v>
      </c>
      <c r="D123" s="2" t="s">
        <v>6</v>
      </c>
      <c r="E123" s="2" t="s">
        <v>366</v>
      </c>
      <c r="F123" s="1">
        <v>47.2719107851209</v>
      </c>
    </row>
    <row r="124">
      <c r="A124" s="2" t="s">
        <v>27</v>
      </c>
      <c r="B124" s="1" t="s">
        <v>389</v>
      </c>
      <c r="C124" s="1">
        <v>2012.0</v>
      </c>
      <c r="D124" s="2" t="s">
        <v>6</v>
      </c>
      <c r="E124" s="2" t="s">
        <v>366</v>
      </c>
      <c r="F124" s="1">
        <v>49.9370910920986</v>
      </c>
    </row>
    <row r="125">
      <c r="A125" s="2" t="s">
        <v>28</v>
      </c>
      <c r="B125" s="1" t="s">
        <v>391</v>
      </c>
      <c r="C125" s="1">
        <v>2012.0</v>
      </c>
      <c r="D125" s="2" t="s">
        <v>6</v>
      </c>
      <c r="E125" s="2" t="s">
        <v>366</v>
      </c>
      <c r="F125" s="1">
        <v>48.63532670686</v>
      </c>
    </row>
    <row r="126">
      <c r="A126" s="2" t="s">
        <v>29</v>
      </c>
      <c r="B126" s="1" t="s">
        <v>396</v>
      </c>
      <c r="C126" s="1">
        <v>2012.0</v>
      </c>
      <c r="D126" s="2" t="s">
        <v>6</v>
      </c>
      <c r="E126" s="2" t="s">
        <v>366</v>
      </c>
      <c r="F126" s="1">
        <v>48.0353386621792</v>
      </c>
    </row>
    <row r="127">
      <c r="A127" s="2" t="s">
        <v>30</v>
      </c>
      <c r="B127" s="1" t="s">
        <v>376</v>
      </c>
      <c r="C127" s="1">
        <v>2012.0</v>
      </c>
      <c r="D127" s="2" t="s">
        <v>6</v>
      </c>
      <c r="E127" s="2" t="s">
        <v>366</v>
      </c>
      <c r="F127" s="1">
        <v>48.9009572063531</v>
      </c>
    </row>
    <row r="128">
      <c r="A128" s="2" t="s">
        <v>31</v>
      </c>
      <c r="B128" s="1" t="s">
        <v>407</v>
      </c>
      <c r="C128" s="1">
        <v>2012.0</v>
      </c>
      <c r="D128" s="2" t="s">
        <v>6</v>
      </c>
      <c r="E128" s="2" t="s">
        <v>366</v>
      </c>
      <c r="F128" s="1">
        <v>47.2506862294986</v>
      </c>
    </row>
    <row r="129">
      <c r="A129" s="2" t="s">
        <v>32</v>
      </c>
      <c r="B129" s="1" t="s">
        <v>381</v>
      </c>
      <c r="C129" s="1">
        <v>2012.0</v>
      </c>
      <c r="D129" s="2" t="s">
        <v>6</v>
      </c>
      <c r="E129" s="2" t="s">
        <v>366</v>
      </c>
      <c r="F129" s="1">
        <v>52.7387387387387</v>
      </c>
    </row>
    <row r="130">
      <c r="A130" s="2" t="s">
        <v>33</v>
      </c>
      <c r="B130" s="1" t="s">
        <v>390</v>
      </c>
      <c r="C130" s="1">
        <v>2012.0</v>
      </c>
      <c r="D130" s="2" t="s">
        <v>6</v>
      </c>
      <c r="E130" s="2" t="s">
        <v>366</v>
      </c>
      <c r="F130" s="1">
        <v>47.6101340762668</v>
      </c>
    </row>
    <row r="131">
      <c r="A131" s="2" t="s">
        <v>34</v>
      </c>
      <c r="B131" s="1" t="s">
        <v>398</v>
      </c>
      <c r="C131" s="1">
        <v>2012.0</v>
      </c>
      <c r="D131" s="2" t="s">
        <v>6</v>
      </c>
      <c r="E131" s="2" t="s">
        <v>366</v>
      </c>
      <c r="F131" s="1">
        <v>47.9680522157334</v>
      </c>
    </row>
    <row r="132">
      <c r="A132" s="2" t="s">
        <v>35</v>
      </c>
      <c r="B132" s="1" t="s">
        <v>399</v>
      </c>
      <c r="C132" s="1">
        <v>2012.0</v>
      </c>
      <c r="D132" s="2" t="s">
        <v>6</v>
      </c>
      <c r="E132" s="2" t="s">
        <v>366</v>
      </c>
      <c r="F132" s="1">
        <v>49.4703677549025</v>
      </c>
    </row>
    <row r="133">
      <c r="A133" s="2" t="s">
        <v>3</v>
      </c>
      <c r="B133" s="1" t="s">
        <v>400</v>
      </c>
      <c r="C133" s="1">
        <v>2012.0</v>
      </c>
      <c r="D133" s="2" t="s">
        <v>6</v>
      </c>
      <c r="E133" s="2" t="s">
        <v>366</v>
      </c>
      <c r="F133" s="1">
        <v>49.1141700868992</v>
      </c>
    </row>
    <row r="134">
      <c r="A134" s="2" t="s">
        <v>4</v>
      </c>
      <c r="B134" s="1" t="s">
        <v>378</v>
      </c>
      <c r="C134" s="1">
        <v>2013.0</v>
      </c>
      <c r="D134" s="2" t="s">
        <v>6</v>
      </c>
      <c r="E134" s="2" t="s">
        <v>366</v>
      </c>
      <c r="F134" s="1">
        <v>49.5560877664078</v>
      </c>
    </row>
    <row r="135">
      <c r="A135" s="2" t="s">
        <v>5</v>
      </c>
      <c r="B135" s="1" t="s">
        <v>384</v>
      </c>
      <c r="C135" s="1">
        <v>2013.0</v>
      </c>
      <c r="D135" s="2" t="s">
        <v>6</v>
      </c>
      <c r="E135" s="2" t="s">
        <v>366</v>
      </c>
      <c r="F135" s="1">
        <v>49.6214842814449</v>
      </c>
    </row>
    <row r="136">
      <c r="A136" s="2" t="s">
        <v>6</v>
      </c>
      <c r="B136" s="1" t="s">
        <v>394</v>
      </c>
      <c r="C136" s="1">
        <v>2013.0</v>
      </c>
      <c r="D136" s="2" t="s">
        <v>6</v>
      </c>
      <c r="E136" s="2" t="s">
        <v>366</v>
      </c>
      <c r="F136" s="1">
        <v>48.8432410001037</v>
      </c>
    </row>
    <row r="137">
      <c r="A137" s="2" t="s">
        <v>7</v>
      </c>
      <c r="B137" s="1" t="s">
        <v>385</v>
      </c>
      <c r="C137" s="1">
        <v>2013.0</v>
      </c>
      <c r="D137" s="2" t="s">
        <v>6</v>
      </c>
      <c r="E137" s="2" t="s">
        <v>366</v>
      </c>
      <c r="F137" s="1">
        <v>48.9218595450049</v>
      </c>
    </row>
    <row r="138">
      <c r="A138" s="2" t="s">
        <v>10</v>
      </c>
      <c r="B138" s="1" t="s">
        <v>388</v>
      </c>
      <c r="C138" s="1">
        <v>2013.0</v>
      </c>
      <c r="D138" s="2" t="s">
        <v>6</v>
      </c>
      <c r="E138" s="2" t="s">
        <v>366</v>
      </c>
      <c r="F138" s="1">
        <v>48.1977904964728</v>
      </c>
    </row>
    <row r="139">
      <c r="A139" s="2" t="s">
        <v>11</v>
      </c>
      <c r="B139" s="1" t="s">
        <v>402</v>
      </c>
      <c r="C139" s="1">
        <v>2013.0</v>
      </c>
      <c r="D139" s="2" t="s">
        <v>6</v>
      </c>
      <c r="E139" s="2" t="s">
        <v>366</v>
      </c>
      <c r="F139" s="1">
        <v>48.0673961565681</v>
      </c>
    </row>
    <row r="140">
      <c r="A140" s="2" t="s">
        <v>8</v>
      </c>
      <c r="B140" s="1" t="s">
        <v>405</v>
      </c>
      <c r="C140" s="1">
        <v>2013.0</v>
      </c>
      <c r="D140" s="2" t="s">
        <v>6</v>
      </c>
      <c r="E140" s="2" t="s">
        <v>366</v>
      </c>
      <c r="F140" s="1">
        <v>46.162478883888</v>
      </c>
    </row>
    <row r="141">
      <c r="A141" s="2" t="s">
        <v>9</v>
      </c>
      <c r="B141" s="1" t="s">
        <v>397</v>
      </c>
      <c r="C141" s="1">
        <v>2013.0</v>
      </c>
      <c r="D141" s="2" t="s">
        <v>6</v>
      </c>
      <c r="E141" s="2" t="s">
        <v>366</v>
      </c>
      <c r="F141" s="1">
        <v>50.8970505354124</v>
      </c>
    </row>
    <row r="142">
      <c r="A142" s="2" t="s">
        <v>12</v>
      </c>
      <c r="B142" s="1" t="s">
        <v>401</v>
      </c>
      <c r="C142" s="1">
        <v>2013.0</v>
      </c>
      <c r="D142" s="2" t="s">
        <v>6</v>
      </c>
      <c r="E142" s="2" t="s">
        <v>366</v>
      </c>
      <c r="F142" s="1">
        <v>49.0824666312561</v>
      </c>
    </row>
    <row r="143">
      <c r="A143" s="2" t="s">
        <v>13</v>
      </c>
      <c r="B143" s="1" t="s">
        <v>403</v>
      </c>
      <c r="C143" s="1">
        <v>2013.0</v>
      </c>
      <c r="D143" s="2" t="s">
        <v>6</v>
      </c>
      <c r="E143" s="2" t="s">
        <v>366</v>
      </c>
      <c r="F143" s="1">
        <v>47.868207643374</v>
      </c>
    </row>
    <row r="144">
      <c r="A144" s="2" t="s">
        <v>14</v>
      </c>
      <c r="B144" s="1" t="s">
        <v>395</v>
      </c>
      <c r="C144" s="1">
        <v>2013.0</v>
      </c>
      <c r="D144" s="2" t="s">
        <v>6</v>
      </c>
      <c r="E144" s="2" t="s">
        <v>366</v>
      </c>
      <c r="F144" s="1">
        <v>49.9357166158156</v>
      </c>
    </row>
    <row r="145">
      <c r="A145" s="2" t="s">
        <v>15</v>
      </c>
      <c r="B145" s="1" t="s">
        <v>377</v>
      </c>
      <c r="C145" s="1">
        <v>2013.0</v>
      </c>
      <c r="D145" s="2" t="s">
        <v>6</v>
      </c>
      <c r="E145" s="2" t="s">
        <v>366</v>
      </c>
      <c r="F145" s="1">
        <v>51.6647474090022</v>
      </c>
    </row>
    <row r="146">
      <c r="A146" s="2" t="s">
        <v>16</v>
      </c>
      <c r="B146" s="1" t="s">
        <v>382</v>
      </c>
      <c r="C146" s="1">
        <v>2013.0</v>
      </c>
      <c r="D146" s="2" t="s">
        <v>6</v>
      </c>
      <c r="E146" s="2" t="s">
        <v>366</v>
      </c>
      <c r="F146" s="1">
        <v>50.8625415970726</v>
      </c>
    </row>
    <row r="147">
      <c r="A147" s="2" t="s">
        <v>17</v>
      </c>
      <c r="B147" s="1" t="s">
        <v>404</v>
      </c>
      <c r="C147" s="1">
        <v>2013.0</v>
      </c>
      <c r="D147" s="2" t="s">
        <v>6</v>
      </c>
      <c r="E147" s="2" t="s">
        <v>366</v>
      </c>
      <c r="F147" s="1">
        <v>49.1126224052021</v>
      </c>
    </row>
    <row r="148">
      <c r="A148" s="2" t="s">
        <v>18</v>
      </c>
      <c r="B148" s="1" t="s">
        <v>383</v>
      </c>
      <c r="C148" s="1">
        <v>2013.0</v>
      </c>
      <c r="D148" s="2" t="s">
        <v>6</v>
      </c>
      <c r="E148" s="2" t="s">
        <v>366</v>
      </c>
      <c r="F148" s="1">
        <v>50.4533451312751</v>
      </c>
    </row>
    <row r="149">
      <c r="A149" s="2" t="s">
        <v>19</v>
      </c>
      <c r="B149" s="1" t="s">
        <v>380</v>
      </c>
      <c r="C149" s="1">
        <v>2013.0</v>
      </c>
      <c r="D149" s="2" t="s">
        <v>6</v>
      </c>
      <c r="E149" s="2" t="s">
        <v>366</v>
      </c>
      <c r="F149" s="1">
        <v>49.4534692819494</v>
      </c>
    </row>
    <row r="150">
      <c r="A150" s="2" t="s">
        <v>20</v>
      </c>
      <c r="B150" s="1" t="s">
        <v>387</v>
      </c>
      <c r="C150" s="1">
        <v>2013.0</v>
      </c>
      <c r="D150" s="2" t="s">
        <v>6</v>
      </c>
      <c r="E150" s="2" t="s">
        <v>366</v>
      </c>
      <c r="F150" s="1">
        <v>50.6285888289542</v>
      </c>
    </row>
    <row r="151">
      <c r="A151" s="2" t="s">
        <v>21</v>
      </c>
      <c r="B151" s="1" t="s">
        <v>393</v>
      </c>
      <c r="C151" s="1">
        <v>2013.0</v>
      </c>
      <c r="D151" s="2" t="s">
        <v>6</v>
      </c>
      <c r="E151" s="2" t="s">
        <v>366</v>
      </c>
      <c r="F151" s="1">
        <v>48.8525641025641</v>
      </c>
    </row>
    <row r="152">
      <c r="A152" s="2" t="s">
        <v>22</v>
      </c>
      <c r="B152" s="1" t="s">
        <v>408</v>
      </c>
      <c r="C152" s="1">
        <v>2013.0</v>
      </c>
      <c r="D152" s="2" t="s">
        <v>6</v>
      </c>
      <c r="E152" s="2" t="s">
        <v>366</v>
      </c>
      <c r="F152" s="1">
        <v>47.429490458027</v>
      </c>
    </row>
    <row r="153">
      <c r="A153" s="2" t="s">
        <v>23</v>
      </c>
      <c r="B153" s="1" t="s">
        <v>379</v>
      </c>
      <c r="C153" s="1">
        <v>2013.0</v>
      </c>
      <c r="D153" s="2" t="s">
        <v>6</v>
      </c>
      <c r="E153" s="2" t="s">
        <v>366</v>
      </c>
      <c r="F153" s="1">
        <v>50.1287377383228</v>
      </c>
    </row>
    <row r="154">
      <c r="A154" s="2" t="s">
        <v>24</v>
      </c>
      <c r="B154" s="1" t="s">
        <v>386</v>
      </c>
      <c r="C154" s="1">
        <v>2013.0</v>
      </c>
      <c r="D154" s="2" t="s">
        <v>6</v>
      </c>
      <c r="E154" s="2" t="s">
        <v>366</v>
      </c>
      <c r="F154" s="1">
        <v>49.9617842681281</v>
      </c>
    </row>
    <row r="155">
      <c r="A155" s="2" t="s">
        <v>25</v>
      </c>
      <c r="B155" s="1" t="s">
        <v>406</v>
      </c>
      <c r="C155" s="1">
        <v>2013.0</v>
      </c>
      <c r="D155" s="2" t="s">
        <v>6</v>
      </c>
      <c r="E155" s="2" t="s">
        <v>366</v>
      </c>
      <c r="F155" s="1">
        <v>48.1150506512301</v>
      </c>
    </row>
    <row r="156">
      <c r="A156" s="2" t="s">
        <v>26</v>
      </c>
      <c r="B156" s="1" t="s">
        <v>392</v>
      </c>
      <c r="C156" s="1">
        <v>2013.0</v>
      </c>
      <c r="D156" s="2" t="s">
        <v>6</v>
      </c>
      <c r="E156" s="2" t="s">
        <v>366</v>
      </c>
      <c r="F156" s="1">
        <v>47.6645291933851</v>
      </c>
    </row>
    <row r="157">
      <c r="A157" s="2" t="s">
        <v>27</v>
      </c>
      <c r="B157" s="1" t="s">
        <v>389</v>
      </c>
      <c r="C157" s="1">
        <v>2013.0</v>
      </c>
      <c r="D157" s="2" t="s">
        <v>6</v>
      </c>
      <c r="E157" s="2" t="s">
        <v>366</v>
      </c>
      <c r="F157" s="1">
        <v>50.5815176558978</v>
      </c>
    </row>
    <row r="158">
      <c r="A158" s="2" t="s">
        <v>28</v>
      </c>
      <c r="B158" s="1" t="s">
        <v>391</v>
      </c>
      <c r="C158" s="1">
        <v>2013.0</v>
      </c>
      <c r="D158" s="2" t="s">
        <v>6</v>
      </c>
      <c r="E158" s="2" t="s">
        <v>366</v>
      </c>
      <c r="F158" s="1">
        <v>49.2560010779803</v>
      </c>
    </row>
    <row r="159">
      <c r="A159" s="2" t="s">
        <v>29</v>
      </c>
      <c r="B159" s="1" t="s">
        <v>396</v>
      </c>
      <c r="C159" s="1">
        <v>2013.0</v>
      </c>
      <c r="D159" s="2" t="s">
        <v>6</v>
      </c>
      <c r="E159" s="2" t="s">
        <v>366</v>
      </c>
      <c r="F159" s="1">
        <v>48.5932529673972</v>
      </c>
    </row>
    <row r="160">
      <c r="A160" s="2" t="s">
        <v>30</v>
      </c>
      <c r="B160" s="1" t="s">
        <v>376</v>
      </c>
      <c r="C160" s="1">
        <v>2013.0</v>
      </c>
      <c r="D160" s="2" t="s">
        <v>6</v>
      </c>
      <c r="E160" s="2" t="s">
        <v>366</v>
      </c>
      <c r="F160" s="1">
        <v>49.0765639313259</v>
      </c>
    </row>
    <row r="161">
      <c r="A161" s="2" t="s">
        <v>31</v>
      </c>
      <c r="B161" s="1" t="s">
        <v>407</v>
      </c>
      <c r="C161" s="1">
        <v>2013.0</v>
      </c>
      <c r="D161" s="2" t="s">
        <v>6</v>
      </c>
      <c r="E161" s="2" t="s">
        <v>366</v>
      </c>
      <c r="F161" s="1">
        <v>47.5966189475741</v>
      </c>
    </row>
    <row r="162">
      <c r="A162" s="2" t="s">
        <v>32</v>
      </c>
      <c r="B162" s="1" t="s">
        <v>381</v>
      </c>
      <c r="C162" s="1">
        <v>2013.0</v>
      </c>
      <c r="D162" s="2" t="s">
        <v>6</v>
      </c>
      <c r="E162" s="2" t="s">
        <v>366</v>
      </c>
      <c r="F162" s="1">
        <v>52.0555733219628</v>
      </c>
    </row>
    <row r="163">
      <c r="A163" s="2" t="s">
        <v>33</v>
      </c>
      <c r="B163" s="1" t="s">
        <v>390</v>
      </c>
      <c r="C163" s="1">
        <v>2013.0</v>
      </c>
      <c r="D163" s="2" t="s">
        <v>6</v>
      </c>
      <c r="E163" s="2" t="s">
        <v>366</v>
      </c>
      <c r="F163" s="1">
        <v>47.4441444543099</v>
      </c>
    </row>
    <row r="164">
      <c r="A164" s="2" t="s">
        <v>34</v>
      </c>
      <c r="B164" s="1" t="s">
        <v>398</v>
      </c>
      <c r="C164" s="1">
        <v>2013.0</v>
      </c>
      <c r="D164" s="2" t="s">
        <v>6</v>
      </c>
      <c r="E164" s="2" t="s">
        <v>366</v>
      </c>
      <c r="F164" s="1">
        <v>48.1185524807598</v>
      </c>
    </row>
    <row r="165">
      <c r="A165" s="2" t="s">
        <v>35</v>
      </c>
      <c r="B165" s="1" t="s">
        <v>399</v>
      </c>
      <c r="C165" s="1">
        <v>2013.0</v>
      </c>
      <c r="D165" s="2" t="s">
        <v>6</v>
      </c>
      <c r="E165" s="2" t="s">
        <v>366</v>
      </c>
      <c r="F165" s="1">
        <v>49.911696437582</v>
      </c>
    </row>
    <row r="166">
      <c r="A166" s="2" t="s">
        <v>3</v>
      </c>
      <c r="B166" s="1" t="s">
        <v>400</v>
      </c>
      <c r="C166" s="1">
        <v>2013.0</v>
      </c>
      <c r="D166" s="2" t="s">
        <v>6</v>
      </c>
      <c r="E166" s="2" t="s">
        <v>366</v>
      </c>
      <c r="F166" s="1">
        <v>49.1383585303697</v>
      </c>
    </row>
    <row r="167">
      <c r="A167" s="2" t="s">
        <v>4</v>
      </c>
      <c r="B167" s="1" t="s">
        <v>378</v>
      </c>
      <c r="C167" s="1">
        <v>2014.0</v>
      </c>
      <c r="D167" s="2" t="s">
        <v>6</v>
      </c>
      <c r="E167" s="2" t="s">
        <v>366</v>
      </c>
      <c r="F167" s="1">
        <v>49.2623581233831</v>
      </c>
    </row>
    <row r="168">
      <c r="A168" s="2" t="s">
        <v>5</v>
      </c>
      <c r="B168" s="1" t="s">
        <v>384</v>
      </c>
      <c r="C168" s="1">
        <v>2014.0</v>
      </c>
      <c r="D168" s="2" t="s">
        <v>6</v>
      </c>
      <c r="E168" s="2" t="s">
        <v>366</v>
      </c>
      <c r="F168" s="1">
        <v>49.5440668635203</v>
      </c>
    </row>
    <row r="169">
      <c r="A169" s="2" t="s">
        <v>6</v>
      </c>
      <c r="B169" s="1" t="s">
        <v>394</v>
      </c>
      <c r="C169" s="1">
        <v>2014.0</v>
      </c>
      <c r="D169" s="2" t="s">
        <v>6</v>
      </c>
      <c r="E169" s="2" t="s">
        <v>366</v>
      </c>
      <c r="F169" s="1">
        <v>49.4920245398773</v>
      </c>
    </row>
    <row r="170">
      <c r="A170" s="2" t="s">
        <v>7</v>
      </c>
      <c r="B170" s="1" t="s">
        <v>385</v>
      </c>
      <c r="C170" s="1">
        <v>2014.0</v>
      </c>
      <c r="D170" s="2" t="s">
        <v>6</v>
      </c>
      <c r="E170" s="2" t="s">
        <v>366</v>
      </c>
      <c r="F170" s="1">
        <v>48.7303741035084</v>
      </c>
    </row>
    <row r="171">
      <c r="A171" s="2" t="s">
        <v>10</v>
      </c>
      <c r="B171" s="1" t="s">
        <v>388</v>
      </c>
      <c r="C171" s="1">
        <v>2014.0</v>
      </c>
      <c r="D171" s="2" t="s">
        <v>6</v>
      </c>
      <c r="E171" s="2" t="s">
        <v>366</v>
      </c>
      <c r="F171" s="1">
        <v>47.2812724975889</v>
      </c>
    </row>
    <row r="172">
      <c r="A172" s="2" t="s">
        <v>11</v>
      </c>
      <c r="B172" s="1" t="s">
        <v>402</v>
      </c>
      <c r="C172" s="1">
        <v>2014.0</v>
      </c>
      <c r="D172" s="2" t="s">
        <v>6</v>
      </c>
      <c r="E172" s="2" t="s">
        <v>366</v>
      </c>
      <c r="F172" s="1">
        <v>48.3397361962658</v>
      </c>
    </row>
    <row r="173">
      <c r="A173" s="2" t="s">
        <v>8</v>
      </c>
      <c r="B173" s="1" t="s">
        <v>405</v>
      </c>
      <c r="C173" s="1">
        <v>2014.0</v>
      </c>
      <c r="D173" s="2" t="s">
        <v>6</v>
      </c>
      <c r="E173" s="2" t="s">
        <v>366</v>
      </c>
      <c r="F173" s="1">
        <v>46.166370117108</v>
      </c>
    </row>
    <row r="174">
      <c r="A174" s="2" t="s">
        <v>9</v>
      </c>
      <c r="B174" s="1" t="s">
        <v>397</v>
      </c>
      <c r="C174" s="1">
        <v>2014.0</v>
      </c>
      <c r="D174" s="2" t="s">
        <v>6</v>
      </c>
      <c r="E174" s="2" t="s">
        <v>366</v>
      </c>
      <c r="F174" s="1">
        <v>48.7726246948832</v>
      </c>
    </row>
    <row r="175">
      <c r="A175" s="2" t="s">
        <v>12</v>
      </c>
      <c r="B175" s="1" t="s">
        <v>401</v>
      </c>
      <c r="C175" s="1">
        <v>2014.0</v>
      </c>
      <c r="D175" s="2" t="s">
        <v>6</v>
      </c>
      <c r="E175" s="2" t="s">
        <v>366</v>
      </c>
      <c r="F175" s="1">
        <v>49.0352153983185</v>
      </c>
    </row>
    <row r="176">
      <c r="A176" s="2" t="s">
        <v>13</v>
      </c>
      <c r="B176" s="1" t="s">
        <v>403</v>
      </c>
      <c r="C176" s="1">
        <v>2014.0</v>
      </c>
      <c r="D176" s="2" t="s">
        <v>6</v>
      </c>
      <c r="E176" s="2" t="s">
        <v>366</v>
      </c>
      <c r="F176" s="1">
        <v>47.8848508652358</v>
      </c>
    </row>
    <row r="177">
      <c r="A177" s="2" t="s">
        <v>14</v>
      </c>
      <c r="B177" s="1" t="s">
        <v>395</v>
      </c>
      <c r="C177" s="1">
        <v>2014.0</v>
      </c>
      <c r="D177" s="2" t="s">
        <v>6</v>
      </c>
      <c r="E177" s="2" t="s">
        <v>366</v>
      </c>
      <c r="F177" s="1">
        <v>49.6614734322105</v>
      </c>
    </row>
    <row r="178">
      <c r="A178" s="2" t="s">
        <v>15</v>
      </c>
      <c r="B178" s="1" t="s">
        <v>377</v>
      </c>
      <c r="C178" s="1">
        <v>2014.0</v>
      </c>
      <c r="D178" s="2" t="s">
        <v>6</v>
      </c>
      <c r="E178" s="2" t="s">
        <v>366</v>
      </c>
      <c r="F178" s="1">
        <v>51.2877260282955</v>
      </c>
    </row>
    <row r="179">
      <c r="A179" s="2" t="s">
        <v>16</v>
      </c>
      <c r="B179" s="1" t="s">
        <v>382</v>
      </c>
      <c r="C179" s="1">
        <v>2014.0</v>
      </c>
      <c r="D179" s="2" t="s">
        <v>6</v>
      </c>
      <c r="E179" s="2" t="s">
        <v>366</v>
      </c>
      <c r="F179" s="1">
        <v>50.5496871747634</v>
      </c>
    </row>
    <row r="180">
      <c r="A180" s="2" t="s">
        <v>17</v>
      </c>
      <c r="B180" s="1" t="s">
        <v>404</v>
      </c>
      <c r="C180" s="1">
        <v>2014.0</v>
      </c>
      <c r="D180" s="2" t="s">
        <v>6</v>
      </c>
      <c r="E180" s="2" t="s">
        <v>366</v>
      </c>
      <c r="F180" s="1">
        <v>49.2863234122269</v>
      </c>
    </row>
    <row r="181">
      <c r="A181" s="2" t="s">
        <v>18</v>
      </c>
      <c r="B181" s="1" t="s">
        <v>383</v>
      </c>
      <c r="C181" s="1">
        <v>2014.0</v>
      </c>
      <c r="D181" s="2" t="s">
        <v>6</v>
      </c>
      <c r="E181" s="2" t="s">
        <v>366</v>
      </c>
      <c r="F181" s="1">
        <v>50.082615114835</v>
      </c>
    </row>
    <row r="182">
      <c r="A182" s="2" t="s">
        <v>19</v>
      </c>
      <c r="B182" s="1" t="s">
        <v>380</v>
      </c>
      <c r="C182" s="1">
        <v>2014.0</v>
      </c>
      <c r="D182" s="2" t="s">
        <v>6</v>
      </c>
      <c r="E182" s="2" t="s">
        <v>366</v>
      </c>
      <c r="F182" s="1">
        <v>48.9073803765302</v>
      </c>
    </row>
    <row r="183">
      <c r="A183" s="2" t="s">
        <v>20</v>
      </c>
      <c r="B183" s="1" t="s">
        <v>387</v>
      </c>
      <c r="C183" s="1">
        <v>2014.0</v>
      </c>
      <c r="D183" s="2" t="s">
        <v>6</v>
      </c>
      <c r="E183" s="2" t="s">
        <v>366</v>
      </c>
      <c r="F183" s="1">
        <v>51.1458948611932</v>
      </c>
    </row>
    <row r="184">
      <c r="A184" s="2" t="s">
        <v>21</v>
      </c>
      <c r="B184" s="1" t="s">
        <v>393</v>
      </c>
      <c r="C184" s="1">
        <v>2014.0</v>
      </c>
      <c r="D184" s="2" t="s">
        <v>6</v>
      </c>
      <c r="E184" s="2" t="s">
        <v>366</v>
      </c>
      <c r="F184" s="1">
        <v>49.3643001007049</v>
      </c>
    </row>
    <row r="185">
      <c r="A185" s="2" t="s">
        <v>22</v>
      </c>
      <c r="B185" s="1" t="s">
        <v>408</v>
      </c>
      <c r="C185" s="1">
        <v>2014.0</v>
      </c>
      <c r="D185" s="2" t="s">
        <v>6</v>
      </c>
      <c r="E185" s="2" t="s">
        <v>366</v>
      </c>
      <c r="F185" s="1">
        <v>47.5001817608996</v>
      </c>
    </row>
    <row r="186">
      <c r="A186" s="2" t="s">
        <v>23</v>
      </c>
      <c r="B186" s="1" t="s">
        <v>379</v>
      </c>
      <c r="C186" s="1">
        <v>2014.0</v>
      </c>
      <c r="D186" s="2" t="s">
        <v>6</v>
      </c>
      <c r="E186" s="2" t="s">
        <v>366</v>
      </c>
      <c r="F186" s="1">
        <v>50.8875111791545</v>
      </c>
    </row>
    <row r="187">
      <c r="A187" s="2" t="s">
        <v>24</v>
      </c>
      <c r="B187" s="1" t="s">
        <v>386</v>
      </c>
      <c r="C187" s="1">
        <v>2014.0</v>
      </c>
      <c r="D187" s="2" t="s">
        <v>6</v>
      </c>
      <c r="E187" s="2" t="s">
        <v>366</v>
      </c>
      <c r="F187" s="1">
        <v>50.0075232832646</v>
      </c>
    </row>
    <row r="188">
      <c r="A188" s="2" t="s">
        <v>25</v>
      </c>
      <c r="B188" s="1" t="s">
        <v>406</v>
      </c>
      <c r="C188" s="1">
        <v>2014.0</v>
      </c>
      <c r="D188" s="2" t="s">
        <v>6</v>
      </c>
      <c r="E188" s="2" t="s">
        <v>366</v>
      </c>
      <c r="F188" s="1">
        <v>48.3229329173167</v>
      </c>
    </row>
    <row r="189">
      <c r="A189" s="2" t="s">
        <v>26</v>
      </c>
      <c r="B189" s="1" t="s">
        <v>392</v>
      </c>
      <c r="C189" s="1">
        <v>2014.0</v>
      </c>
      <c r="D189" s="2" t="s">
        <v>6</v>
      </c>
      <c r="E189" s="2" t="s">
        <v>366</v>
      </c>
      <c r="F189" s="1">
        <v>48.9743267052605</v>
      </c>
    </row>
    <row r="190">
      <c r="A190" s="2" t="s">
        <v>27</v>
      </c>
      <c r="B190" s="1" t="s">
        <v>389</v>
      </c>
      <c r="C190" s="1">
        <v>2014.0</v>
      </c>
      <c r="D190" s="2" t="s">
        <v>6</v>
      </c>
      <c r="E190" s="2" t="s">
        <v>366</v>
      </c>
      <c r="F190" s="1">
        <v>50.5116576545148</v>
      </c>
    </row>
    <row r="191">
      <c r="A191" s="2" t="s">
        <v>28</v>
      </c>
      <c r="B191" s="1" t="s">
        <v>391</v>
      </c>
      <c r="C191" s="1">
        <v>2014.0</v>
      </c>
      <c r="D191" s="2" t="s">
        <v>6</v>
      </c>
      <c r="E191" s="2" t="s">
        <v>366</v>
      </c>
      <c r="F191" s="1">
        <v>49.0199287220889</v>
      </c>
    </row>
    <row r="192">
      <c r="A192" s="2" t="s">
        <v>29</v>
      </c>
      <c r="B192" s="1" t="s">
        <v>396</v>
      </c>
      <c r="C192" s="1">
        <v>2014.0</v>
      </c>
      <c r="D192" s="2" t="s">
        <v>6</v>
      </c>
      <c r="E192" s="2" t="s">
        <v>366</v>
      </c>
      <c r="F192" s="1">
        <v>48.3798448820265</v>
      </c>
    </row>
    <row r="193">
      <c r="A193" s="2" t="s">
        <v>30</v>
      </c>
      <c r="B193" s="1" t="s">
        <v>376</v>
      </c>
      <c r="C193" s="1">
        <v>2014.0</v>
      </c>
      <c r="D193" s="2" t="s">
        <v>6</v>
      </c>
      <c r="E193" s="2" t="s">
        <v>366</v>
      </c>
      <c r="F193" s="1">
        <v>48.453074433657</v>
      </c>
    </row>
    <row r="194">
      <c r="A194" s="2" t="s">
        <v>31</v>
      </c>
      <c r="B194" s="1" t="s">
        <v>407</v>
      </c>
      <c r="C194" s="1">
        <v>2014.0</v>
      </c>
      <c r="D194" s="2" t="s">
        <v>6</v>
      </c>
      <c r="E194" s="2" t="s">
        <v>366</v>
      </c>
      <c r="F194" s="1">
        <v>48.5427744497543</v>
      </c>
    </row>
    <row r="195">
      <c r="A195" s="2" t="s">
        <v>32</v>
      </c>
      <c r="B195" s="1" t="s">
        <v>381</v>
      </c>
      <c r="C195" s="1">
        <v>2014.0</v>
      </c>
      <c r="D195" s="2" t="s">
        <v>6</v>
      </c>
      <c r="E195" s="2" t="s">
        <v>366</v>
      </c>
      <c r="F195" s="1">
        <v>52.0032418337503</v>
      </c>
    </row>
    <row r="196">
      <c r="A196" s="2" t="s">
        <v>33</v>
      </c>
      <c r="B196" s="1" t="s">
        <v>390</v>
      </c>
      <c r="C196" s="1">
        <v>2014.0</v>
      </c>
      <c r="D196" s="2" t="s">
        <v>6</v>
      </c>
      <c r="E196" s="2" t="s">
        <v>366</v>
      </c>
      <c r="F196" s="1">
        <v>47.457035680014</v>
      </c>
    </row>
    <row r="197">
      <c r="A197" s="2" t="s">
        <v>34</v>
      </c>
      <c r="B197" s="1" t="s">
        <v>398</v>
      </c>
      <c r="C197" s="1">
        <v>2014.0</v>
      </c>
      <c r="D197" s="2" t="s">
        <v>6</v>
      </c>
      <c r="E197" s="2" t="s">
        <v>366</v>
      </c>
      <c r="F197" s="1">
        <v>48.5755628510526</v>
      </c>
    </row>
    <row r="198">
      <c r="A198" s="2" t="s">
        <v>35</v>
      </c>
      <c r="B198" s="1" t="s">
        <v>399</v>
      </c>
      <c r="C198" s="1">
        <v>2014.0</v>
      </c>
      <c r="D198" s="2" t="s">
        <v>6</v>
      </c>
      <c r="E198" s="2" t="s">
        <v>366</v>
      </c>
      <c r="F198" s="1">
        <v>49.6004186090762</v>
      </c>
    </row>
    <row r="199">
      <c r="A199" s="2" t="s">
        <v>3</v>
      </c>
      <c r="B199" s="1" t="s">
        <v>400</v>
      </c>
      <c r="C199" s="1">
        <v>2014.0</v>
      </c>
      <c r="D199" s="2" t="s">
        <v>6</v>
      </c>
      <c r="E199" s="2" t="s">
        <v>366</v>
      </c>
      <c r="F199" s="1">
        <v>49.0954640972135</v>
      </c>
    </row>
    <row r="200">
      <c r="A200" s="2" t="s">
        <v>4</v>
      </c>
      <c r="B200" s="1" t="s">
        <v>378</v>
      </c>
      <c r="C200" s="1">
        <v>2015.0</v>
      </c>
      <c r="D200" s="2" t="s">
        <v>6</v>
      </c>
      <c r="E200" s="2" t="s">
        <v>366</v>
      </c>
      <c r="F200" s="1">
        <v>49.7315625883018</v>
      </c>
    </row>
    <row r="201">
      <c r="A201" s="2" t="s">
        <v>5</v>
      </c>
      <c r="B201" s="1" t="s">
        <v>384</v>
      </c>
      <c r="C201" s="1">
        <v>2015.0</v>
      </c>
      <c r="D201" s="2" t="s">
        <v>6</v>
      </c>
      <c r="E201" s="2" t="s">
        <v>366</v>
      </c>
      <c r="F201" s="1">
        <v>49.9527471509312</v>
      </c>
    </row>
    <row r="202">
      <c r="A202" s="2" t="s">
        <v>6</v>
      </c>
      <c r="B202" s="1" t="s">
        <v>394</v>
      </c>
      <c r="C202" s="1">
        <v>2015.0</v>
      </c>
      <c r="D202" s="2" t="s">
        <v>6</v>
      </c>
      <c r="E202" s="2" t="s">
        <v>366</v>
      </c>
      <c r="F202" s="1">
        <v>49.5966801883713</v>
      </c>
    </row>
    <row r="203">
      <c r="A203" s="2" t="s">
        <v>7</v>
      </c>
      <c r="B203" s="1" t="s">
        <v>385</v>
      </c>
      <c r="C203" s="1">
        <v>2015.0</v>
      </c>
      <c r="D203" s="2" t="s">
        <v>6</v>
      </c>
      <c r="E203" s="2" t="s">
        <v>366</v>
      </c>
      <c r="F203" s="1">
        <v>48.3511502285347</v>
      </c>
    </row>
    <row r="204">
      <c r="A204" s="2" t="s">
        <v>10</v>
      </c>
      <c r="B204" s="1" t="s">
        <v>388</v>
      </c>
      <c r="C204" s="1">
        <v>2015.0</v>
      </c>
      <c r="D204" s="2" t="s">
        <v>6</v>
      </c>
      <c r="E204" s="2" t="s">
        <v>366</v>
      </c>
      <c r="F204" s="1">
        <v>47.0489392984667</v>
      </c>
    </row>
    <row r="205">
      <c r="A205" s="2" t="s">
        <v>11</v>
      </c>
      <c r="B205" s="1" t="s">
        <v>402</v>
      </c>
      <c r="C205" s="1">
        <v>2015.0</v>
      </c>
      <c r="D205" s="2" t="s">
        <v>6</v>
      </c>
      <c r="E205" s="2" t="s">
        <v>366</v>
      </c>
      <c r="F205" s="1">
        <v>48.3729253419952</v>
      </c>
    </row>
    <row r="206">
      <c r="A206" s="2" t="s">
        <v>12</v>
      </c>
      <c r="B206" s="1" t="s">
        <v>401</v>
      </c>
      <c r="C206" s="1">
        <v>2015.0</v>
      </c>
      <c r="D206" s="2" t="s">
        <v>6</v>
      </c>
      <c r="E206" s="2" t="s">
        <v>366</v>
      </c>
      <c r="F206" s="1">
        <v>48.5701280153946</v>
      </c>
    </row>
    <row r="207">
      <c r="A207" s="2" t="s">
        <v>8</v>
      </c>
      <c r="B207" s="1" t="s">
        <v>405</v>
      </c>
      <c r="C207" s="1">
        <v>2015.0</v>
      </c>
      <c r="D207" s="2" t="s">
        <v>6</v>
      </c>
      <c r="E207" s="2" t="s">
        <v>366</v>
      </c>
      <c r="F207" s="1">
        <v>46.4515622546711</v>
      </c>
    </row>
    <row r="208">
      <c r="A208" s="2" t="s">
        <v>9</v>
      </c>
      <c r="B208" s="1" t="s">
        <v>397</v>
      </c>
      <c r="C208" s="1">
        <v>2015.0</v>
      </c>
      <c r="D208" s="2" t="s">
        <v>6</v>
      </c>
      <c r="E208" s="2" t="s">
        <v>366</v>
      </c>
      <c r="F208" s="1">
        <v>48.7125664707529</v>
      </c>
    </row>
    <row r="209">
      <c r="A209" s="2" t="s">
        <v>13</v>
      </c>
      <c r="B209" s="1" t="s">
        <v>403</v>
      </c>
      <c r="C209" s="1">
        <v>2015.0</v>
      </c>
      <c r="D209" s="2" t="s">
        <v>6</v>
      </c>
      <c r="E209" s="2" t="s">
        <v>366</v>
      </c>
      <c r="F209" s="1">
        <v>48.5554891412632</v>
      </c>
    </row>
    <row r="210">
      <c r="A210" s="2" t="s">
        <v>14</v>
      </c>
      <c r="B210" s="1" t="s">
        <v>395</v>
      </c>
      <c r="C210" s="1">
        <v>2015.0</v>
      </c>
      <c r="D210" s="2" t="s">
        <v>6</v>
      </c>
      <c r="E210" s="2" t="s">
        <v>366</v>
      </c>
      <c r="F210" s="1">
        <v>49.859893724264</v>
      </c>
    </row>
    <row r="211">
      <c r="A211" s="2" t="s">
        <v>15</v>
      </c>
      <c r="B211" s="1" t="s">
        <v>377</v>
      </c>
      <c r="C211" s="1">
        <v>2015.0</v>
      </c>
      <c r="D211" s="2" t="s">
        <v>6</v>
      </c>
      <c r="E211" s="2" t="s">
        <v>366</v>
      </c>
      <c r="F211" s="1">
        <v>51.7132057066211</v>
      </c>
    </row>
    <row r="212">
      <c r="A212" s="2" t="s">
        <v>16</v>
      </c>
      <c r="B212" s="1" t="s">
        <v>382</v>
      </c>
      <c r="C212" s="1">
        <v>2015.0</v>
      </c>
      <c r="D212" s="2" t="s">
        <v>6</v>
      </c>
      <c r="E212" s="2" t="s">
        <v>366</v>
      </c>
      <c r="F212" s="1">
        <v>50.321123418624</v>
      </c>
    </row>
    <row r="213">
      <c r="A213" s="2" t="s">
        <v>17</v>
      </c>
      <c r="B213" s="1" t="s">
        <v>404</v>
      </c>
      <c r="C213" s="1">
        <v>2015.0</v>
      </c>
      <c r="D213" s="2" t="s">
        <v>6</v>
      </c>
      <c r="E213" s="2" t="s">
        <v>366</v>
      </c>
      <c r="F213" s="1">
        <v>49.3991805125705</v>
      </c>
    </row>
    <row r="214">
      <c r="A214" s="2" t="s">
        <v>18</v>
      </c>
      <c r="B214" s="1" t="s">
        <v>383</v>
      </c>
      <c r="C214" s="1">
        <v>2015.0</v>
      </c>
      <c r="D214" s="2" t="s">
        <v>6</v>
      </c>
      <c r="E214" s="2" t="s">
        <v>366</v>
      </c>
      <c r="F214" s="1">
        <v>50.0586444463709</v>
      </c>
    </row>
    <row r="215">
      <c r="A215" s="2" t="s">
        <v>19</v>
      </c>
      <c r="B215" s="1" t="s">
        <v>380</v>
      </c>
      <c r="C215" s="1">
        <v>2015.0</v>
      </c>
      <c r="D215" s="2" t="s">
        <v>6</v>
      </c>
      <c r="E215" s="2" t="s">
        <v>366</v>
      </c>
      <c r="F215" s="1">
        <v>49.2711196673646</v>
      </c>
    </row>
    <row r="216">
      <c r="A216" s="2" t="s">
        <v>20</v>
      </c>
      <c r="B216" s="1" t="s">
        <v>387</v>
      </c>
      <c r="C216" s="1">
        <v>2015.0</v>
      </c>
      <c r="D216" s="2" t="s">
        <v>6</v>
      </c>
      <c r="E216" s="2" t="s">
        <v>366</v>
      </c>
      <c r="F216" s="1">
        <v>51.4107061156016</v>
      </c>
    </row>
    <row r="217">
      <c r="A217" s="2" t="s">
        <v>21</v>
      </c>
      <c r="B217" s="1" t="s">
        <v>393</v>
      </c>
      <c r="C217" s="1">
        <v>2015.0</v>
      </c>
      <c r="D217" s="2" t="s">
        <v>6</v>
      </c>
      <c r="E217" s="2" t="s">
        <v>366</v>
      </c>
      <c r="F217" s="1">
        <v>49.0960505830394</v>
      </c>
    </row>
    <row r="218">
      <c r="A218" s="2" t="s">
        <v>22</v>
      </c>
      <c r="B218" s="1" t="s">
        <v>408</v>
      </c>
      <c r="C218" s="1">
        <v>2015.0</v>
      </c>
      <c r="D218" s="2" t="s">
        <v>6</v>
      </c>
      <c r="E218" s="2" t="s">
        <v>366</v>
      </c>
      <c r="F218" s="1">
        <v>47.3791706714266</v>
      </c>
    </row>
    <row r="219">
      <c r="A219" s="2" t="s">
        <v>23</v>
      </c>
      <c r="B219" s="1" t="s">
        <v>379</v>
      </c>
      <c r="C219" s="1">
        <v>2015.0</v>
      </c>
      <c r="D219" s="2" t="s">
        <v>6</v>
      </c>
      <c r="E219" s="2" t="s">
        <v>366</v>
      </c>
      <c r="F219" s="1">
        <v>51.0424030817619</v>
      </c>
    </row>
    <row r="220">
      <c r="A220" s="2" t="s">
        <v>24</v>
      </c>
      <c r="B220" s="1" t="s">
        <v>386</v>
      </c>
      <c r="C220" s="1">
        <v>2015.0</v>
      </c>
      <c r="D220" s="2" t="s">
        <v>6</v>
      </c>
      <c r="E220" s="2" t="s">
        <v>366</v>
      </c>
      <c r="F220" s="1">
        <v>50.2541821836023</v>
      </c>
    </row>
    <row r="221">
      <c r="A221" s="2" t="s">
        <v>25</v>
      </c>
      <c r="B221" s="1" t="s">
        <v>406</v>
      </c>
      <c r="C221" s="1">
        <v>2015.0</v>
      </c>
      <c r="D221" s="2" t="s">
        <v>6</v>
      </c>
      <c r="E221" s="2" t="s">
        <v>366</v>
      </c>
      <c r="F221" s="1">
        <v>49.7600250136794</v>
      </c>
    </row>
    <row r="222">
      <c r="A222" s="2" t="s">
        <v>26</v>
      </c>
      <c r="B222" s="1" t="s">
        <v>392</v>
      </c>
      <c r="C222" s="1">
        <v>2015.0</v>
      </c>
      <c r="D222" s="2" t="s">
        <v>6</v>
      </c>
      <c r="E222" s="2" t="s">
        <v>366</v>
      </c>
      <c r="F222" s="1">
        <v>48.5998406562601</v>
      </c>
    </row>
    <row r="223">
      <c r="A223" s="2" t="s">
        <v>27</v>
      </c>
      <c r="B223" s="1" t="s">
        <v>389</v>
      </c>
      <c r="C223" s="1">
        <v>2015.0</v>
      </c>
      <c r="D223" s="2" t="s">
        <v>6</v>
      </c>
      <c r="E223" s="2" t="s">
        <v>366</v>
      </c>
      <c r="F223" s="1">
        <v>50.3125087981081</v>
      </c>
    </row>
    <row r="224">
      <c r="A224" s="2" t="s">
        <v>28</v>
      </c>
      <c r="B224" s="1" t="s">
        <v>391</v>
      </c>
      <c r="C224" s="1">
        <v>2015.0</v>
      </c>
      <c r="D224" s="2" t="s">
        <v>6</v>
      </c>
      <c r="E224" s="2" t="s">
        <v>366</v>
      </c>
      <c r="F224" s="1">
        <v>49.3929651550734</v>
      </c>
    </row>
    <row r="225">
      <c r="A225" s="2" t="s">
        <v>29</v>
      </c>
      <c r="B225" s="1" t="s">
        <v>396</v>
      </c>
      <c r="C225" s="1">
        <v>2015.0</v>
      </c>
      <c r="D225" s="2" t="s">
        <v>6</v>
      </c>
      <c r="E225" s="2" t="s">
        <v>366</v>
      </c>
      <c r="F225" s="1">
        <v>48.5255379394035</v>
      </c>
    </row>
    <row r="226">
      <c r="A226" s="2" t="s">
        <v>30</v>
      </c>
      <c r="B226" s="1" t="s">
        <v>376</v>
      </c>
      <c r="C226" s="1">
        <v>2015.0</v>
      </c>
      <c r="D226" s="2" t="s">
        <v>6</v>
      </c>
      <c r="E226" s="2" t="s">
        <v>366</v>
      </c>
      <c r="F226" s="1">
        <v>48.0973781716234</v>
      </c>
    </row>
    <row r="227">
      <c r="A227" s="2" t="s">
        <v>31</v>
      </c>
      <c r="B227" s="1" t="s">
        <v>407</v>
      </c>
      <c r="C227" s="1">
        <v>2015.0</v>
      </c>
      <c r="D227" s="2" t="s">
        <v>6</v>
      </c>
      <c r="E227" s="2" t="s">
        <v>366</v>
      </c>
      <c r="F227" s="1">
        <v>48.4310138278805</v>
      </c>
    </row>
    <row r="228">
      <c r="A228" s="2" t="s">
        <v>32</v>
      </c>
      <c r="B228" s="1" t="s">
        <v>381</v>
      </c>
      <c r="C228" s="1">
        <v>2015.0</v>
      </c>
      <c r="D228" s="2" t="s">
        <v>6</v>
      </c>
      <c r="E228" s="2" t="s">
        <v>366</v>
      </c>
      <c r="F228" s="1">
        <v>52.1002425222312</v>
      </c>
    </row>
    <row r="229">
      <c r="A229" s="2" t="s">
        <v>33</v>
      </c>
      <c r="B229" s="1" t="s">
        <v>390</v>
      </c>
      <c r="C229" s="1">
        <v>2015.0</v>
      </c>
      <c r="D229" s="2" t="s">
        <v>6</v>
      </c>
      <c r="E229" s="2" t="s">
        <v>366</v>
      </c>
      <c r="F229" s="1">
        <v>47.2115562481432</v>
      </c>
    </row>
    <row r="230">
      <c r="A230" s="2" t="s">
        <v>34</v>
      </c>
      <c r="B230" s="1" t="s">
        <v>398</v>
      </c>
      <c r="C230" s="1">
        <v>2015.0</v>
      </c>
      <c r="D230" s="2" t="s">
        <v>6</v>
      </c>
      <c r="E230" s="2" t="s">
        <v>366</v>
      </c>
      <c r="F230" s="1">
        <v>48.6167615947925</v>
      </c>
    </row>
    <row r="231">
      <c r="A231" s="2" t="s">
        <v>35</v>
      </c>
      <c r="B231" s="1" t="s">
        <v>399</v>
      </c>
      <c r="C231" s="1">
        <v>2015.0</v>
      </c>
      <c r="D231" s="2" t="s">
        <v>6</v>
      </c>
      <c r="E231" s="2" t="s">
        <v>366</v>
      </c>
      <c r="F231" s="1">
        <v>50.3318584070796</v>
      </c>
    </row>
    <row r="232">
      <c r="A232" s="2" t="s">
        <v>3</v>
      </c>
      <c r="B232" s="1" t="s">
        <v>400</v>
      </c>
      <c r="C232" s="1">
        <v>2015.0</v>
      </c>
      <c r="D232" s="2" t="s">
        <v>6</v>
      </c>
      <c r="E232" s="2" t="s">
        <v>366</v>
      </c>
      <c r="F232" s="1">
        <v>49.1270848185809</v>
      </c>
    </row>
    <row r="233">
      <c r="A233" s="2" t="s">
        <v>4</v>
      </c>
      <c r="B233" s="1" t="s">
        <v>378</v>
      </c>
      <c r="C233" s="1">
        <v>2016.0</v>
      </c>
      <c r="D233" s="2" t="s">
        <v>6</v>
      </c>
      <c r="E233" s="2" t="s">
        <v>366</v>
      </c>
      <c r="F233" s="1">
        <v>50.0070960809359</v>
      </c>
    </row>
    <row r="234">
      <c r="A234" s="2" t="s">
        <v>5</v>
      </c>
      <c r="B234" s="1" t="s">
        <v>384</v>
      </c>
      <c r="C234" s="1">
        <v>2016.0</v>
      </c>
      <c r="D234" s="2" t="s">
        <v>6</v>
      </c>
      <c r="E234" s="2" t="s">
        <v>366</v>
      </c>
      <c r="F234" s="1">
        <v>50.0773958776511</v>
      </c>
    </row>
    <row r="235">
      <c r="A235" s="2" t="s">
        <v>6</v>
      </c>
      <c r="B235" s="1" t="s">
        <v>394</v>
      </c>
      <c r="C235" s="1">
        <v>2016.0</v>
      </c>
      <c r="D235" s="2" t="s">
        <v>6</v>
      </c>
      <c r="E235" s="2" t="s">
        <v>366</v>
      </c>
      <c r="F235" s="1">
        <v>50.2957772115035</v>
      </c>
    </row>
    <row r="236">
      <c r="A236" s="2" t="s">
        <v>7</v>
      </c>
      <c r="B236" s="1" t="s">
        <v>385</v>
      </c>
      <c r="C236" s="1">
        <v>2016.0</v>
      </c>
      <c r="D236" s="2" t="s">
        <v>6</v>
      </c>
      <c r="E236" s="2" t="s">
        <v>366</v>
      </c>
      <c r="F236" s="1">
        <v>48.7919662046987</v>
      </c>
    </row>
    <row r="237">
      <c r="A237" s="2" t="s">
        <v>10</v>
      </c>
      <c r="B237" s="1" t="s">
        <v>388</v>
      </c>
      <c r="C237" s="1">
        <v>2016.0</v>
      </c>
      <c r="D237" s="2" t="s">
        <v>6</v>
      </c>
      <c r="E237" s="2" t="s">
        <v>366</v>
      </c>
      <c r="F237" s="1">
        <v>47.3232665481838</v>
      </c>
    </row>
    <row r="238">
      <c r="A238" s="2" t="s">
        <v>11</v>
      </c>
      <c r="B238" s="1" t="s">
        <v>402</v>
      </c>
      <c r="C238" s="1">
        <v>2016.0</v>
      </c>
      <c r="D238" s="2" t="s">
        <v>6</v>
      </c>
      <c r="E238" s="2" t="s">
        <v>366</v>
      </c>
      <c r="F238" s="1">
        <v>48.9740983206604</v>
      </c>
    </row>
    <row r="239">
      <c r="A239" s="2" t="s">
        <v>12</v>
      </c>
      <c r="B239" s="1" t="s">
        <v>401</v>
      </c>
      <c r="C239" s="1">
        <v>2016.0</v>
      </c>
      <c r="D239" s="2" t="s">
        <v>6</v>
      </c>
      <c r="E239" s="2" t="s">
        <v>366</v>
      </c>
      <c r="F239" s="1">
        <v>48.6377728989052</v>
      </c>
    </row>
    <row r="240">
      <c r="A240" s="2" t="s">
        <v>8</v>
      </c>
      <c r="B240" s="1" t="s">
        <v>405</v>
      </c>
      <c r="C240" s="1">
        <v>2016.0</v>
      </c>
      <c r="D240" s="2" t="s">
        <v>6</v>
      </c>
      <c r="E240" s="2" t="s">
        <v>366</v>
      </c>
      <c r="F240" s="1">
        <v>46.4472917880023</v>
      </c>
    </row>
    <row r="241">
      <c r="A241" s="2" t="s">
        <v>9</v>
      </c>
      <c r="B241" s="1" t="s">
        <v>397</v>
      </c>
      <c r="C241" s="1">
        <v>2016.0</v>
      </c>
      <c r="D241" s="2" t="s">
        <v>6</v>
      </c>
      <c r="E241" s="2" t="s">
        <v>366</v>
      </c>
      <c r="F241" s="1">
        <v>50.5725099410722</v>
      </c>
    </row>
    <row r="242">
      <c r="A242" s="2" t="s">
        <v>13</v>
      </c>
      <c r="B242" s="1" t="s">
        <v>403</v>
      </c>
      <c r="C242" s="1">
        <v>2016.0</v>
      </c>
      <c r="D242" s="2" t="s">
        <v>6</v>
      </c>
      <c r="E242" s="2" t="s">
        <v>366</v>
      </c>
      <c r="F242" s="1">
        <v>48.3272256951929</v>
      </c>
    </row>
    <row r="243">
      <c r="A243" s="2" t="s">
        <v>14</v>
      </c>
      <c r="B243" s="1" t="s">
        <v>395</v>
      </c>
      <c r="C243" s="1">
        <v>2016.0</v>
      </c>
      <c r="D243" s="2" t="s">
        <v>6</v>
      </c>
      <c r="E243" s="2" t="s">
        <v>366</v>
      </c>
      <c r="F243" s="1">
        <v>49.1779864938291</v>
      </c>
    </row>
    <row r="244">
      <c r="A244" s="2" t="s">
        <v>15</v>
      </c>
      <c r="B244" s="1" t="s">
        <v>377</v>
      </c>
      <c r="C244" s="1">
        <v>2016.0</v>
      </c>
      <c r="D244" s="2" t="s">
        <v>6</v>
      </c>
      <c r="E244" s="2" t="s">
        <v>366</v>
      </c>
      <c r="F244" s="1">
        <v>51.8254234079425</v>
      </c>
    </row>
    <row r="245">
      <c r="A245" s="2" t="s">
        <v>16</v>
      </c>
      <c r="B245" s="1" t="s">
        <v>382</v>
      </c>
      <c r="C245" s="1">
        <v>2016.0</v>
      </c>
      <c r="D245" s="2" t="s">
        <v>6</v>
      </c>
      <c r="E245" s="2" t="s">
        <v>366</v>
      </c>
      <c r="F245" s="1">
        <v>50.6595670085021</v>
      </c>
    </row>
    <row r="246">
      <c r="A246" s="2" t="s">
        <v>17</v>
      </c>
      <c r="B246" s="1" t="s">
        <v>404</v>
      </c>
      <c r="C246" s="1">
        <v>2016.0</v>
      </c>
      <c r="D246" s="2" t="s">
        <v>6</v>
      </c>
      <c r="E246" s="2" t="s">
        <v>366</v>
      </c>
      <c r="F246" s="1">
        <v>49.9952380304494</v>
      </c>
    </row>
    <row r="247">
      <c r="A247" s="2" t="s">
        <v>18</v>
      </c>
      <c r="B247" s="1" t="s">
        <v>383</v>
      </c>
      <c r="C247" s="1">
        <v>2016.0</v>
      </c>
      <c r="D247" s="2" t="s">
        <v>6</v>
      </c>
      <c r="E247" s="2" t="s">
        <v>366</v>
      </c>
      <c r="F247" s="1">
        <v>50.05661434018</v>
      </c>
    </row>
    <row r="248">
      <c r="A248" s="2" t="s">
        <v>19</v>
      </c>
      <c r="B248" s="1" t="s">
        <v>380</v>
      </c>
      <c r="C248" s="1">
        <v>2016.0</v>
      </c>
      <c r="D248" s="2" t="s">
        <v>6</v>
      </c>
      <c r="E248" s="2" t="s">
        <v>366</v>
      </c>
      <c r="F248" s="1">
        <v>49.3157977758498</v>
      </c>
    </row>
    <row r="249">
      <c r="A249" s="2" t="s">
        <v>20</v>
      </c>
      <c r="B249" s="1" t="s">
        <v>387</v>
      </c>
      <c r="C249" s="1">
        <v>2016.0</v>
      </c>
      <c r="D249" s="2" t="s">
        <v>6</v>
      </c>
      <c r="E249" s="2" t="s">
        <v>366</v>
      </c>
      <c r="F249" s="1">
        <v>51.567501833074</v>
      </c>
    </row>
    <row r="250">
      <c r="A250" s="2" t="s">
        <v>21</v>
      </c>
      <c r="B250" s="1" t="s">
        <v>393</v>
      </c>
      <c r="C250" s="1">
        <v>2016.0</v>
      </c>
      <c r="D250" s="2" t="s">
        <v>6</v>
      </c>
      <c r="E250" s="2" t="s">
        <v>366</v>
      </c>
      <c r="F250" s="1">
        <v>49.6181098739303</v>
      </c>
    </row>
    <row r="251">
      <c r="A251" s="2" t="s">
        <v>22</v>
      </c>
      <c r="B251" s="1" t="s">
        <v>408</v>
      </c>
      <c r="C251" s="1">
        <v>2016.0</v>
      </c>
      <c r="D251" s="2" t="s">
        <v>6</v>
      </c>
      <c r="E251" s="2" t="s">
        <v>366</v>
      </c>
      <c r="F251" s="1">
        <v>48.041689702928</v>
      </c>
    </row>
    <row r="252">
      <c r="A252" s="2" t="s">
        <v>23</v>
      </c>
      <c r="B252" s="1" t="s">
        <v>379</v>
      </c>
      <c r="C252" s="1">
        <v>2016.0</v>
      </c>
      <c r="D252" s="2" t="s">
        <v>6</v>
      </c>
      <c r="E252" s="2" t="s">
        <v>366</v>
      </c>
      <c r="F252" s="1">
        <v>50.7712884529648</v>
      </c>
    </row>
    <row r="253">
      <c r="A253" s="2" t="s">
        <v>24</v>
      </c>
      <c r="B253" s="1" t="s">
        <v>386</v>
      </c>
      <c r="C253" s="1">
        <v>2016.0</v>
      </c>
      <c r="D253" s="2" t="s">
        <v>6</v>
      </c>
      <c r="E253" s="2" t="s">
        <v>366</v>
      </c>
      <c r="F253" s="1">
        <v>50.7559777420782</v>
      </c>
    </row>
    <row r="254">
      <c r="A254" s="2" t="s">
        <v>25</v>
      </c>
      <c r="B254" s="1" t="s">
        <v>406</v>
      </c>
      <c r="C254" s="1">
        <v>2016.0</v>
      </c>
      <c r="D254" s="2" t="s">
        <v>6</v>
      </c>
      <c r="E254" s="2" t="s">
        <v>366</v>
      </c>
      <c r="F254" s="1">
        <v>49.5892682191574</v>
      </c>
    </row>
    <row r="255">
      <c r="A255" s="2" t="s">
        <v>26</v>
      </c>
      <c r="B255" s="1" t="s">
        <v>392</v>
      </c>
      <c r="C255" s="1">
        <v>2016.0</v>
      </c>
      <c r="D255" s="2" t="s">
        <v>6</v>
      </c>
      <c r="E255" s="2" t="s">
        <v>366</v>
      </c>
      <c r="F255" s="1">
        <v>48.5051277594299</v>
      </c>
    </row>
    <row r="256">
      <c r="A256" s="2" t="s">
        <v>27</v>
      </c>
      <c r="B256" s="1" t="s">
        <v>389</v>
      </c>
      <c r="C256" s="1">
        <v>2016.0</v>
      </c>
      <c r="D256" s="2" t="s">
        <v>6</v>
      </c>
      <c r="E256" s="2" t="s">
        <v>366</v>
      </c>
      <c r="F256" s="1">
        <v>50.493705257961</v>
      </c>
    </row>
    <row r="257">
      <c r="A257" s="2" t="s">
        <v>28</v>
      </c>
      <c r="B257" s="1" t="s">
        <v>391</v>
      </c>
      <c r="C257" s="1">
        <v>2016.0</v>
      </c>
      <c r="D257" s="2" t="s">
        <v>6</v>
      </c>
      <c r="E257" s="2" t="s">
        <v>366</v>
      </c>
      <c r="F257" s="1">
        <v>49.6009379841715</v>
      </c>
    </row>
    <row r="258">
      <c r="A258" s="2" t="s">
        <v>29</v>
      </c>
      <c r="B258" s="1" t="s">
        <v>396</v>
      </c>
      <c r="C258" s="1">
        <v>2016.0</v>
      </c>
      <c r="D258" s="2" t="s">
        <v>6</v>
      </c>
      <c r="E258" s="2" t="s">
        <v>366</v>
      </c>
      <c r="F258" s="1">
        <v>48.9837339441561</v>
      </c>
    </row>
    <row r="259">
      <c r="A259" s="2" t="s">
        <v>30</v>
      </c>
      <c r="B259" s="1" t="s">
        <v>376</v>
      </c>
      <c r="C259" s="1">
        <v>2016.0</v>
      </c>
      <c r="D259" s="2" t="s">
        <v>6</v>
      </c>
      <c r="E259" s="2" t="s">
        <v>366</v>
      </c>
      <c r="F259" s="1">
        <v>48.1204947047106</v>
      </c>
    </row>
    <row r="260">
      <c r="A260" s="2" t="s">
        <v>31</v>
      </c>
      <c r="B260" s="1" t="s">
        <v>407</v>
      </c>
      <c r="C260" s="1">
        <v>2016.0</v>
      </c>
      <c r="D260" s="2" t="s">
        <v>6</v>
      </c>
      <c r="E260" s="2" t="s">
        <v>366</v>
      </c>
      <c r="F260" s="1">
        <v>49.021204193271</v>
      </c>
    </row>
    <row r="261">
      <c r="A261" s="2" t="s">
        <v>32</v>
      </c>
      <c r="B261" s="1" t="s">
        <v>381</v>
      </c>
      <c r="C261" s="1">
        <v>2016.0</v>
      </c>
      <c r="D261" s="2" t="s">
        <v>6</v>
      </c>
      <c r="E261" s="2" t="s">
        <v>366</v>
      </c>
      <c r="F261" s="1">
        <v>51.6643124731315</v>
      </c>
    </row>
    <row r="262">
      <c r="A262" s="2" t="s">
        <v>33</v>
      </c>
      <c r="B262" s="1" t="s">
        <v>390</v>
      </c>
      <c r="C262" s="1">
        <v>2016.0</v>
      </c>
      <c r="D262" s="2" t="s">
        <v>6</v>
      </c>
      <c r="E262" s="2" t="s">
        <v>366</v>
      </c>
      <c r="F262" s="1">
        <v>47.3084771325911</v>
      </c>
    </row>
    <row r="263">
      <c r="A263" s="2" t="s">
        <v>34</v>
      </c>
      <c r="B263" s="1" t="s">
        <v>398</v>
      </c>
      <c r="C263" s="1">
        <v>2016.0</v>
      </c>
      <c r="D263" s="2" t="s">
        <v>6</v>
      </c>
      <c r="E263" s="2" t="s">
        <v>366</v>
      </c>
      <c r="F263" s="1">
        <v>49.0737566878791</v>
      </c>
    </row>
    <row r="264">
      <c r="A264" s="2" t="s">
        <v>35</v>
      </c>
      <c r="B264" s="1" t="s">
        <v>399</v>
      </c>
      <c r="C264" s="1">
        <v>2016.0</v>
      </c>
      <c r="D264" s="2" t="s">
        <v>6</v>
      </c>
      <c r="E264" s="2" t="s">
        <v>366</v>
      </c>
      <c r="F264" s="1">
        <v>50.612092941769</v>
      </c>
    </row>
    <row r="265">
      <c r="A265" s="2" t="s">
        <v>3</v>
      </c>
      <c r="B265" s="1" t="s">
        <v>400</v>
      </c>
      <c r="C265" s="1">
        <v>2016.0</v>
      </c>
      <c r="D265" s="2" t="s">
        <v>6</v>
      </c>
      <c r="E265" s="2" t="s">
        <v>366</v>
      </c>
      <c r="F265" s="1">
        <v>49.3370096602907</v>
      </c>
    </row>
    <row r="266">
      <c r="A266" s="2" t="s">
        <v>4</v>
      </c>
      <c r="B266" s="1" t="s">
        <v>378</v>
      </c>
      <c r="C266" s="1">
        <v>2017.0</v>
      </c>
      <c r="D266" s="2" t="s">
        <v>6</v>
      </c>
      <c r="E266" s="2" t="s">
        <v>366</v>
      </c>
      <c r="F266" s="1">
        <v>50.6499664151092</v>
      </c>
    </row>
    <row r="267">
      <c r="A267" s="2" t="s">
        <v>5</v>
      </c>
      <c r="B267" s="1" t="s">
        <v>384</v>
      </c>
      <c r="C267" s="1">
        <v>2017.0</v>
      </c>
      <c r="D267" s="2" t="s">
        <v>6</v>
      </c>
      <c r="E267" s="2" t="s">
        <v>366</v>
      </c>
      <c r="F267" s="1">
        <v>50.3245258100112</v>
      </c>
    </row>
    <row r="268">
      <c r="A268" s="2" t="s">
        <v>6</v>
      </c>
      <c r="B268" s="1" t="s">
        <v>394</v>
      </c>
      <c r="C268" s="1">
        <v>2017.0</v>
      </c>
      <c r="D268" s="2" t="s">
        <v>6</v>
      </c>
      <c r="E268" s="2" t="s">
        <v>366</v>
      </c>
      <c r="F268" s="1">
        <v>50.4895605132561</v>
      </c>
    </row>
    <row r="269">
      <c r="A269" s="2" t="s">
        <v>7</v>
      </c>
      <c r="B269" s="1" t="s">
        <v>385</v>
      </c>
      <c r="C269" s="1">
        <v>2017.0</v>
      </c>
      <c r="D269" s="2" t="s">
        <v>6</v>
      </c>
      <c r="E269" s="2" t="s">
        <v>366</v>
      </c>
      <c r="F269" s="1">
        <v>48.3809381200165</v>
      </c>
    </row>
    <row r="270">
      <c r="A270" s="2" t="s">
        <v>10</v>
      </c>
      <c r="B270" s="1" t="s">
        <v>388</v>
      </c>
      <c r="C270" s="1">
        <v>2017.0</v>
      </c>
      <c r="D270" s="2" t="s">
        <v>6</v>
      </c>
      <c r="E270" s="2" t="s">
        <v>366</v>
      </c>
      <c r="F270" s="1">
        <v>47.5316008982997</v>
      </c>
    </row>
    <row r="271">
      <c r="A271" s="2" t="s">
        <v>11</v>
      </c>
      <c r="B271" s="1" t="s">
        <v>402</v>
      </c>
      <c r="C271" s="1">
        <v>2017.0</v>
      </c>
      <c r="D271" s="2" t="s">
        <v>6</v>
      </c>
      <c r="E271" s="2" t="s">
        <v>366</v>
      </c>
      <c r="F271" s="1">
        <v>49.6984221446609</v>
      </c>
    </row>
    <row r="272">
      <c r="A272" s="2" t="s">
        <v>12</v>
      </c>
      <c r="B272" s="1" t="s">
        <v>401</v>
      </c>
      <c r="C272" s="1">
        <v>2017.0</v>
      </c>
      <c r="D272" s="2" t="s">
        <v>6</v>
      </c>
      <c r="E272" s="2" t="s">
        <v>366</v>
      </c>
      <c r="F272" s="1">
        <v>49.0102532254681</v>
      </c>
    </row>
    <row r="273">
      <c r="A273" s="2" t="s">
        <v>8</v>
      </c>
      <c r="B273" s="1" t="s">
        <v>405</v>
      </c>
      <c r="C273" s="1">
        <v>2017.0</v>
      </c>
      <c r="D273" s="2" t="s">
        <v>6</v>
      </c>
      <c r="E273" s="2" t="s">
        <v>366</v>
      </c>
      <c r="F273" s="1">
        <v>46.7922760630823</v>
      </c>
    </row>
    <row r="274">
      <c r="A274" s="2" t="s">
        <v>9</v>
      </c>
      <c r="B274" s="1" t="s">
        <v>397</v>
      </c>
      <c r="C274" s="1">
        <v>2017.0</v>
      </c>
      <c r="D274" s="2" t="s">
        <v>6</v>
      </c>
      <c r="E274" s="2" t="s">
        <v>366</v>
      </c>
      <c r="F274" s="1">
        <v>51.1680031877273</v>
      </c>
    </row>
    <row r="275">
      <c r="A275" s="2" t="s">
        <v>13</v>
      </c>
      <c r="B275" s="1" t="s">
        <v>403</v>
      </c>
      <c r="C275" s="1">
        <v>2017.0</v>
      </c>
      <c r="D275" s="2" t="s">
        <v>6</v>
      </c>
      <c r="E275" s="2" t="s">
        <v>366</v>
      </c>
      <c r="F275" s="1">
        <v>48.5316391787277</v>
      </c>
    </row>
    <row r="276">
      <c r="A276" s="2" t="s">
        <v>14</v>
      </c>
      <c r="B276" s="1" t="s">
        <v>395</v>
      </c>
      <c r="C276" s="1">
        <v>2017.0</v>
      </c>
      <c r="D276" s="2" t="s">
        <v>6</v>
      </c>
      <c r="E276" s="2" t="s">
        <v>366</v>
      </c>
      <c r="F276" s="1">
        <v>49.4463835278935</v>
      </c>
    </row>
    <row r="277">
      <c r="A277" s="2" t="s">
        <v>15</v>
      </c>
      <c r="B277" s="1" t="s">
        <v>377</v>
      </c>
      <c r="C277" s="1">
        <v>2017.0</v>
      </c>
      <c r="D277" s="2" t="s">
        <v>6</v>
      </c>
      <c r="E277" s="2" t="s">
        <v>366</v>
      </c>
      <c r="F277" s="1">
        <v>51.9992624218096</v>
      </c>
    </row>
    <row r="278">
      <c r="A278" s="2" t="s">
        <v>16</v>
      </c>
      <c r="B278" s="1" t="s">
        <v>382</v>
      </c>
      <c r="C278" s="1">
        <v>2017.0</v>
      </c>
      <c r="D278" s="2" t="s">
        <v>6</v>
      </c>
      <c r="E278" s="2" t="s">
        <v>366</v>
      </c>
      <c r="F278" s="1">
        <v>50.6218670693597</v>
      </c>
    </row>
    <row r="279">
      <c r="A279" s="2" t="s">
        <v>17</v>
      </c>
      <c r="B279" s="1" t="s">
        <v>404</v>
      </c>
      <c r="C279" s="1">
        <v>2017.0</v>
      </c>
      <c r="D279" s="2" t="s">
        <v>6</v>
      </c>
      <c r="E279" s="2" t="s">
        <v>366</v>
      </c>
      <c r="F279" s="1">
        <v>50.4076176718006</v>
      </c>
    </row>
    <row r="280">
      <c r="A280" s="2" t="s">
        <v>18</v>
      </c>
      <c r="B280" s="1" t="s">
        <v>383</v>
      </c>
      <c r="C280" s="1">
        <v>2017.0</v>
      </c>
      <c r="D280" s="2" t="s">
        <v>6</v>
      </c>
      <c r="E280" s="2" t="s">
        <v>366</v>
      </c>
      <c r="F280" s="1">
        <v>50.5668654920336</v>
      </c>
    </row>
    <row r="281">
      <c r="A281" s="2" t="s">
        <v>19</v>
      </c>
      <c r="B281" s="1" t="s">
        <v>380</v>
      </c>
      <c r="C281" s="1">
        <v>2017.0</v>
      </c>
      <c r="D281" s="2" t="s">
        <v>6</v>
      </c>
      <c r="E281" s="2" t="s">
        <v>366</v>
      </c>
      <c r="F281" s="1">
        <v>49.6015198290192</v>
      </c>
    </row>
    <row r="282">
      <c r="A282" s="2" t="s">
        <v>20</v>
      </c>
      <c r="B282" s="1" t="s">
        <v>387</v>
      </c>
      <c r="C282" s="1">
        <v>2017.0</v>
      </c>
      <c r="D282" s="2" t="s">
        <v>6</v>
      </c>
      <c r="E282" s="2" t="s">
        <v>366</v>
      </c>
      <c r="F282" s="1">
        <v>51.4614487404906</v>
      </c>
    </row>
    <row r="283">
      <c r="A283" s="2" t="s">
        <v>21</v>
      </c>
      <c r="B283" s="1" t="s">
        <v>393</v>
      </c>
      <c r="C283" s="1">
        <v>2017.0</v>
      </c>
      <c r="D283" s="2" t="s">
        <v>6</v>
      </c>
      <c r="E283" s="2" t="s">
        <v>366</v>
      </c>
      <c r="F283" s="1">
        <v>50.2127788923339</v>
      </c>
    </row>
    <row r="284">
      <c r="A284" s="2" t="s">
        <v>22</v>
      </c>
      <c r="B284" s="1" t="s">
        <v>408</v>
      </c>
      <c r="C284" s="1">
        <v>2017.0</v>
      </c>
      <c r="D284" s="2" t="s">
        <v>6</v>
      </c>
      <c r="E284" s="2" t="s">
        <v>366</v>
      </c>
      <c r="F284" s="1">
        <v>48.523431525093</v>
      </c>
    </row>
    <row r="285">
      <c r="A285" s="2" t="s">
        <v>23</v>
      </c>
      <c r="B285" s="1" t="s">
        <v>379</v>
      </c>
      <c r="C285" s="1">
        <v>2017.0</v>
      </c>
      <c r="D285" s="2" t="s">
        <v>6</v>
      </c>
      <c r="E285" s="2" t="s">
        <v>366</v>
      </c>
      <c r="F285" s="1">
        <v>51.2559197362928</v>
      </c>
    </row>
    <row r="286">
      <c r="A286" s="2" t="s">
        <v>24</v>
      </c>
      <c r="B286" s="1" t="s">
        <v>386</v>
      </c>
      <c r="C286" s="1">
        <v>2017.0</v>
      </c>
      <c r="D286" s="2" t="s">
        <v>6</v>
      </c>
      <c r="E286" s="2" t="s">
        <v>366</v>
      </c>
      <c r="F286" s="1">
        <v>51.4015286248449</v>
      </c>
    </row>
    <row r="287">
      <c r="A287" s="2" t="s">
        <v>25</v>
      </c>
      <c r="B287" s="1" t="s">
        <v>406</v>
      </c>
      <c r="C287" s="1">
        <v>2017.0</v>
      </c>
      <c r="D287" s="2" t="s">
        <v>6</v>
      </c>
      <c r="E287" s="2" t="s">
        <v>366</v>
      </c>
      <c r="F287" s="1">
        <v>50.2669826675423</v>
      </c>
    </row>
    <row r="288">
      <c r="A288" s="2" t="s">
        <v>26</v>
      </c>
      <c r="B288" s="1" t="s">
        <v>392</v>
      </c>
      <c r="C288" s="1">
        <v>2017.0</v>
      </c>
      <c r="D288" s="2" t="s">
        <v>6</v>
      </c>
      <c r="E288" s="2" t="s">
        <v>366</v>
      </c>
      <c r="F288" s="1">
        <v>48.4870806890299</v>
      </c>
    </row>
    <row r="289">
      <c r="A289" s="2" t="s">
        <v>27</v>
      </c>
      <c r="B289" s="1" t="s">
        <v>389</v>
      </c>
      <c r="C289" s="1">
        <v>2017.0</v>
      </c>
      <c r="D289" s="2" t="s">
        <v>6</v>
      </c>
      <c r="E289" s="2" t="s">
        <v>366</v>
      </c>
      <c r="F289" s="1">
        <v>50.7494531017906</v>
      </c>
    </row>
    <row r="290">
      <c r="A290" s="2" t="s">
        <v>28</v>
      </c>
      <c r="B290" s="1" t="s">
        <v>391</v>
      </c>
      <c r="C290" s="1">
        <v>2017.0</v>
      </c>
      <c r="D290" s="2" t="s">
        <v>6</v>
      </c>
      <c r="E290" s="2" t="s">
        <v>366</v>
      </c>
      <c r="F290" s="1">
        <v>50.2150690308948</v>
      </c>
    </row>
    <row r="291">
      <c r="A291" s="2" t="s">
        <v>29</v>
      </c>
      <c r="B291" s="1" t="s">
        <v>396</v>
      </c>
      <c r="C291" s="1">
        <v>2017.0</v>
      </c>
      <c r="D291" s="2" t="s">
        <v>6</v>
      </c>
      <c r="E291" s="2" t="s">
        <v>366</v>
      </c>
      <c r="F291" s="1">
        <v>49.0292004280691</v>
      </c>
    </row>
    <row r="292">
      <c r="A292" s="2" t="s">
        <v>30</v>
      </c>
      <c r="B292" s="1" t="s">
        <v>376</v>
      </c>
      <c r="C292" s="1">
        <v>2017.0</v>
      </c>
      <c r="D292" s="2" t="s">
        <v>6</v>
      </c>
      <c r="E292" s="2" t="s">
        <v>366</v>
      </c>
      <c r="F292" s="1">
        <v>48.4941681657285</v>
      </c>
    </row>
    <row r="293">
      <c r="A293" s="2" t="s">
        <v>31</v>
      </c>
      <c r="B293" s="1" t="s">
        <v>407</v>
      </c>
      <c r="C293" s="1">
        <v>2017.0</v>
      </c>
      <c r="D293" s="2" t="s">
        <v>6</v>
      </c>
      <c r="E293" s="2" t="s">
        <v>366</v>
      </c>
      <c r="F293" s="1">
        <v>49.1297004790956</v>
      </c>
    </row>
    <row r="294">
      <c r="A294" s="2" t="s">
        <v>32</v>
      </c>
      <c r="B294" s="1" t="s">
        <v>381</v>
      </c>
      <c r="C294" s="1">
        <v>2017.0</v>
      </c>
      <c r="D294" s="2" t="s">
        <v>6</v>
      </c>
      <c r="E294" s="2" t="s">
        <v>366</v>
      </c>
      <c r="F294" s="1">
        <v>52.2915549198403</v>
      </c>
    </row>
    <row r="295">
      <c r="A295" s="2" t="s">
        <v>33</v>
      </c>
      <c r="B295" s="1" t="s">
        <v>390</v>
      </c>
      <c r="C295" s="1">
        <v>2017.0</v>
      </c>
      <c r="D295" s="2" t="s">
        <v>6</v>
      </c>
      <c r="E295" s="2" t="s">
        <v>366</v>
      </c>
      <c r="F295" s="1">
        <v>47.5829404598668</v>
      </c>
    </row>
    <row r="296">
      <c r="A296" s="2" t="s">
        <v>34</v>
      </c>
      <c r="B296" s="1" t="s">
        <v>398</v>
      </c>
      <c r="C296" s="1">
        <v>2017.0</v>
      </c>
      <c r="D296" s="2" t="s">
        <v>6</v>
      </c>
      <c r="E296" s="2" t="s">
        <v>366</v>
      </c>
      <c r="F296" s="1">
        <v>49.4461921135416</v>
      </c>
    </row>
    <row r="297">
      <c r="A297" s="2" t="s">
        <v>35</v>
      </c>
      <c r="B297" s="1" t="s">
        <v>399</v>
      </c>
      <c r="C297" s="1">
        <v>2017.0</v>
      </c>
      <c r="D297" s="2" t="s">
        <v>6</v>
      </c>
      <c r="E297" s="2" t="s">
        <v>366</v>
      </c>
      <c r="F297" s="1">
        <v>51.4520122539762</v>
      </c>
    </row>
    <row r="298">
      <c r="A298" s="2" t="s">
        <v>3</v>
      </c>
      <c r="B298" s="1" t="s">
        <v>400</v>
      </c>
      <c r="C298" s="1">
        <v>2017.0</v>
      </c>
      <c r="D298" s="2" t="s">
        <v>6</v>
      </c>
      <c r="E298" s="2" t="s">
        <v>366</v>
      </c>
      <c r="F298" s="1">
        <v>49.728072491198</v>
      </c>
    </row>
    <row r="299">
      <c r="A299" s="2" t="s">
        <v>4</v>
      </c>
      <c r="B299" s="1" t="s">
        <v>378</v>
      </c>
      <c r="C299" s="1">
        <v>2018.0</v>
      </c>
      <c r="D299" s="2" t="s">
        <v>6</v>
      </c>
      <c r="E299" s="2" t="s">
        <v>366</v>
      </c>
      <c r="F299" s="1">
        <v>51.0479730247529</v>
      </c>
    </row>
    <row r="300">
      <c r="A300" s="2" t="s">
        <v>5</v>
      </c>
      <c r="B300" s="1" t="s">
        <v>384</v>
      </c>
      <c r="C300" s="1">
        <v>2018.0</v>
      </c>
      <c r="D300" s="2" t="s">
        <v>6</v>
      </c>
      <c r="E300" s="2" t="s">
        <v>366</v>
      </c>
      <c r="F300" s="1">
        <v>50.5368487109613</v>
      </c>
    </row>
    <row r="301">
      <c r="A301" s="2" t="s">
        <v>6</v>
      </c>
      <c r="B301" s="1" t="s">
        <v>394</v>
      </c>
      <c r="C301" s="1">
        <v>2018.0</v>
      </c>
      <c r="D301" s="2" t="s">
        <v>6</v>
      </c>
      <c r="E301" s="2" t="s">
        <v>366</v>
      </c>
      <c r="F301" s="1">
        <v>51.2549926424217</v>
      </c>
    </row>
    <row r="302">
      <c r="A302" s="2" t="s">
        <v>7</v>
      </c>
      <c r="B302" s="1" t="s">
        <v>385</v>
      </c>
      <c r="C302" s="1">
        <v>2018.0</v>
      </c>
      <c r="D302" s="2" t="s">
        <v>6</v>
      </c>
      <c r="E302" s="2" t="s">
        <v>366</v>
      </c>
      <c r="F302" s="1">
        <v>48.4789262140934</v>
      </c>
    </row>
    <row r="303">
      <c r="A303" s="2" t="s">
        <v>10</v>
      </c>
      <c r="B303" s="1" t="s">
        <v>388</v>
      </c>
      <c r="C303" s="1">
        <v>2018.0</v>
      </c>
      <c r="D303" s="2" t="s">
        <v>6</v>
      </c>
      <c r="E303" s="2" t="s">
        <v>366</v>
      </c>
      <c r="F303" s="1">
        <v>47.9813400076003</v>
      </c>
    </row>
    <row r="304">
      <c r="A304" s="2" t="s">
        <v>11</v>
      </c>
      <c r="B304" s="1" t="s">
        <v>402</v>
      </c>
      <c r="C304" s="1">
        <v>2018.0</v>
      </c>
      <c r="D304" s="2" t="s">
        <v>6</v>
      </c>
      <c r="E304" s="2" t="s">
        <v>366</v>
      </c>
      <c r="F304" s="1">
        <v>50.1600088280733</v>
      </c>
    </row>
    <row r="305">
      <c r="A305" s="2" t="s">
        <v>12</v>
      </c>
      <c r="B305" s="1" t="s">
        <v>401</v>
      </c>
      <c r="C305" s="1">
        <v>2018.0</v>
      </c>
      <c r="D305" s="2" t="s">
        <v>6</v>
      </c>
      <c r="E305" s="2" t="s">
        <v>366</v>
      </c>
      <c r="F305" s="1">
        <v>49.0254869391339</v>
      </c>
    </row>
    <row r="306">
      <c r="A306" s="2" t="s">
        <v>8</v>
      </c>
      <c r="B306" s="1" t="s">
        <v>405</v>
      </c>
      <c r="C306" s="1">
        <v>2018.0</v>
      </c>
      <c r="D306" s="2" t="s">
        <v>6</v>
      </c>
      <c r="E306" s="2" t="s">
        <v>366</v>
      </c>
      <c r="F306" s="1">
        <v>47.0229526551503</v>
      </c>
    </row>
    <row r="307">
      <c r="A307" s="2" t="s">
        <v>9</v>
      </c>
      <c r="B307" s="1" t="s">
        <v>397</v>
      </c>
      <c r="C307" s="1">
        <v>2018.0</v>
      </c>
      <c r="D307" s="2" t="s">
        <v>6</v>
      </c>
      <c r="E307" s="2" t="s">
        <v>366</v>
      </c>
      <c r="F307" s="1">
        <v>51.3667992047714</v>
      </c>
    </row>
    <row r="308">
      <c r="A308" s="2" t="s">
        <v>13</v>
      </c>
      <c r="B308" s="1" t="s">
        <v>403</v>
      </c>
      <c r="C308" s="1">
        <v>2018.0</v>
      </c>
      <c r="D308" s="2" t="s">
        <v>6</v>
      </c>
      <c r="E308" s="2" t="s">
        <v>366</v>
      </c>
      <c r="F308" s="1">
        <v>49.1074590181008</v>
      </c>
    </row>
    <row r="309">
      <c r="A309" s="2" t="s">
        <v>14</v>
      </c>
      <c r="B309" s="1" t="s">
        <v>395</v>
      </c>
      <c r="C309" s="1">
        <v>2018.0</v>
      </c>
      <c r="D309" s="2" t="s">
        <v>6</v>
      </c>
      <c r="E309" s="2" t="s">
        <v>366</v>
      </c>
      <c r="F309" s="1">
        <v>50.177614380212</v>
      </c>
    </row>
    <row r="310">
      <c r="A310" s="2" t="s">
        <v>15</v>
      </c>
      <c r="B310" s="1" t="s">
        <v>377</v>
      </c>
      <c r="C310" s="1">
        <v>2018.0</v>
      </c>
      <c r="D310" s="2" t="s">
        <v>6</v>
      </c>
      <c r="E310" s="2" t="s">
        <v>366</v>
      </c>
      <c r="F310" s="1">
        <v>52.3866381203338</v>
      </c>
    </row>
    <row r="311">
      <c r="A311" s="2" t="s">
        <v>16</v>
      </c>
      <c r="B311" s="1" t="s">
        <v>382</v>
      </c>
      <c r="C311" s="1">
        <v>2018.0</v>
      </c>
      <c r="D311" s="2" t="s">
        <v>6</v>
      </c>
      <c r="E311" s="2" t="s">
        <v>366</v>
      </c>
      <c r="F311" s="1">
        <v>51.0609123846508</v>
      </c>
    </row>
    <row r="312">
      <c r="A312" s="2" t="s">
        <v>17</v>
      </c>
      <c r="B312" s="1" t="s">
        <v>404</v>
      </c>
      <c r="C312" s="1">
        <v>2018.0</v>
      </c>
      <c r="D312" s="2" t="s">
        <v>6</v>
      </c>
      <c r="E312" s="2" t="s">
        <v>366</v>
      </c>
      <c r="F312" s="1">
        <v>50.8889552988666</v>
      </c>
    </row>
    <row r="313">
      <c r="A313" s="2" t="s">
        <v>18</v>
      </c>
      <c r="B313" s="1" t="s">
        <v>383</v>
      </c>
      <c r="C313" s="1">
        <v>2018.0</v>
      </c>
      <c r="D313" s="2" t="s">
        <v>6</v>
      </c>
      <c r="E313" s="2" t="s">
        <v>366</v>
      </c>
      <c r="F313" s="1">
        <v>50.8053144343112</v>
      </c>
    </row>
    <row r="314">
      <c r="A314" s="2" t="s">
        <v>19</v>
      </c>
      <c r="B314" s="1" t="s">
        <v>380</v>
      </c>
      <c r="C314" s="1">
        <v>2018.0</v>
      </c>
      <c r="D314" s="2" t="s">
        <v>6</v>
      </c>
      <c r="E314" s="2" t="s">
        <v>366</v>
      </c>
      <c r="F314" s="1">
        <v>50.5914577530176</v>
      </c>
    </row>
    <row r="315">
      <c r="A315" s="2" t="s">
        <v>20</v>
      </c>
      <c r="B315" s="1" t="s">
        <v>387</v>
      </c>
      <c r="C315" s="1">
        <v>2018.0</v>
      </c>
      <c r="D315" s="2" t="s">
        <v>6</v>
      </c>
      <c r="E315" s="2" t="s">
        <v>366</v>
      </c>
      <c r="F315" s="1">
        <v>52.3180588462637</v>
      </c>
    </row>
    <row r="316">
      <c r="A316" s="2" t="s">
        <v>21</v>
      </c>
      <c r="B316" s="1" t="s">
        <v>393</v>
      </c>
      <c r="C316" s="1">
        <v>2018.0</v>
      </c>
      <c r="D316" s="2" t="s">
        <v>6</v>
      </c>
      <c r="E316" s="2" t="s">
        <v>366</v>
      </c>
      <c r="F316" s="1">
        <v>51.1540689697228</v>
      </c>
    </row>
    <row r="317">
      <c r="A317" s="2" t="s">
        <v>22</v>
      </c>
      <c r="B317" s="1" t="s">
        <v>408</v>
      </c>
      <c r="C317" s="1">
        <v>2018.0</v>
      </c>
      <c r="D317" s="2" t="s">
        <v>6</v>
      </c>
      <c r="E317" s="2" t="s">
        <v>366</v>
      </c>
      <c r="F317" s="1">
        <v>48.7866419294991</v>
      </c>
    </row>
    <row r="318">
      <c r="A318" s="2" t="s">
        <v>23</v>
      </c>
      <c r="B318" s="1" t="s">
        <v>379</v>
      </c>
      <c r="C318" s="1">
        <v>2018.0</v>
      </c>
      <c r="D318" s="2" t="s">
        <v>6</v>
      </c>
      <c r="E318" s="2" t="s">
        <v>366</v>
      </c>
      <c r="F318" s="1">
        <v>51.8877259487408</v>
      </c>
    </row>
    <row r="319">
      <c r="A319" s="2" t="s">
        <v>24</v>
      </c>
      <c r="B319" s="1" t="s">
        <v>386</v>
      </c>
      <c r="C319" s="1">
        <v>2018.0</v>
      </c>
      <c r="D319" s="2" t="s">
        <v>6</v>
      </c>
      <c r="E319" s="2" t="s">
        <v>366</v>
      </c>
      <c r="F319" s="1">
        <v>51.7686503896015</v>
      </c>
    </row>
    <row r="320">
      <c r="A320" s="2" t="s">
        <v>25</v>
      </c>
      <c r="B320" s="1" t="s">
        <v>406</v>
      </c>
      <c r="C320" s="1">
        <v>2018.0</v>
      </c>
      <c r="D320" s="2" t="s">
        <v>6</v>
      </c>
      <c r="E320" s="2" t="s">
        <v>366</v>
      </c>
      <c r="F320" s="1">
        <v>51.0093356785279</v>
      </c>
    </row>
    <row r="321">
      <c r="A321" s="2" t="s">
        <v>26</v>
      </c>
      <c r="B321" s="1" t="s">
        <v>392</v>
      </c>
      <c r="C321" s="1">
        <v>2018.0</v>
      </c>
      <c r="D321" s="2" t="s">
        <v>6</v>
      </c>
      <c r="E321" s="2" t="s">
        <v>366</v>
      </c>
      <c r="F321" s="1">
        <v>49.0976941071627</v>
      </c>
    </row>
    <row r="322">
      <c r="A322" s="2" t="s">
        <v>27</v>
      </c>
      <c r="B322" s="1" t="s">
        <v>389</v>
      </c>
      <c r="C322" s="1">
        <v>2018.0</v>
      </c>
      <c r="D322" s="2" t="s">
        <v>6</v>
      </c>
      <c r="E322" s="2" t="s">
        <v>366</v>
      </c>
      <c r="F322" s="1">
        <v>51.2673368455005</v>
      </c>
    </row>
    <row r="323">
      <c r="A323" s="2" t="s">
        <v>28</v>
      </c>
      <c r="B323" s="1" t="s">
        <v>391</v>
      </c>
      <c r="C323" s="1">
        <v>2018.0</v>
      </c>
      <c r="D323" s="2" t="s">
        <v>6</v>
      </c>
      <c r="E323" s="2" t="s">
        <v>366</v>
      </c>
      <c r="F323" s="1">
        <v>50.6123525041343</v>
      </c>
    </row>
    <row r="324">
      <c r="A324" s="2" t="s">
        <v>29</v>
      </c>
      <c r="B324" s="1" t="s">
        <v>396</v>
      </c>
      <c r="C324" s="1">
        <v>2018.0</v>
      </c>
      <c r="D324" s="2" t="s">
        <v>6</v>
      </c>
      <c r="E324" s="2" t="s">
        <v>366</v>
      </c>
      <c r="F324" s="1">
        <v>49.5711982599903</v>
      </c>
    </row>
    <row r="325">
      <c r="A325" s="2" t="s">
        <v>30</v>
      </c>
      <c r="B325" s="1" t="s">
        <v>376</v>
      </c>
      <c r="C325" s="1">
        <v>2018.0</v>
      </c>
      <c r="D325" s="2" t="s">
        <v>6</v>
      </c>
      <c r="E325" s="2" t="s">
        <v>366</v>
      </c>
      <c r="F325" s="1">
        <v>48.7523325955822</v>
      </c>
    </row>
    <row r="326">
      <c r="A326" s="2" t="s">
        <v>31</v>
      </c>
      <c r="B326" s="1" t="s">
        <v>407</v>
      </c>
      <c r="C326" s="1">
        <v>2018.0</v>
      </c>
      <c r="D326" s="2" t="s">
        <v>6</v>
      </c>
      <c r="E326" s="2" t="s">
        <v>366</v>
      </c>
      <c r="F326" s="1">
        <v>49.275004729124</v>
      </c>
    </row>
    <row r="327">
      <c r="A327" s="2" t="s">
        <v>32</v>
      </c>
      <c r="B327" s="1" t="s">
        <v>381</v>
      </c>
      <c r="C327" s="1">
        <v>2018.0</v>
      </c>
      <c r="D327" s="2" t="s">
        <v>6</v>
      </c>
      <c r="E327" s="2" t="s">
        <v>366</v>
      </c>
      <c r="F327" s="1">
        <v>52.9051548170083</v>
      </c>
    </row>
    <row r="328">
      <c r="A328" s="2" t="s">
        <v>33</v>
      </c>
      <c r="B328" s="1" t="s">
        <v>390</v>
      </c>
      <c r="C328" s="1">
        <v>2018.0</v>
      </c>
      <c r="D328" s="2" t="s">
        <v>6</v>
      </c>
      <c r="E328" s="2" t="s">
        <v>366</v>
      </c>
      <c r="F328" s="1">
        <v>47.8435101176951</v>
      </c>
    </row>
    <row r="329">
      <c r="A329" s="2" t="s">
        <v>34</v>
      </c>
      <c r="B329" s="1" t="s">
        <v>398</v>
      </c>
      <c r="C329" s="1">
        <v>2018.0</v>
      </c>
      <c r="D329" s="2" t="s">
        <v>6</v>
      </c>
      <c r="E329" s="2" t="s">
        <v>366</v>
      </c>
      <c r="F329" s="1">
        <v>50.0239585094988</v>
      </c>
    </row>
    <row r="330">
      <c r="A330" s="2" t="s">
        <v>35</v>
      </c>
      <c r="B330" s="1" t="s">
        <v>399</v>
      </c>
      <c r="C330" s="1">
        <v>2018.0</v>
      </c>
      <c r="D330" s="2" t="s">
        <v>6</v>
      </c>
      <c r="E330" s="2" t="s">
        <v>366</v>
      </c>
      <c r="F330" s="1">
        <v>52.2235763121476</v>
      </c>
    </row>
    <row r="331">
      <c r="A331" s="2" t="s">
        <v>3</v>
      </c>
      <c r="B331" s="1" t="s">
        <v>400</v>
      </c>
      <c r="C331" s="1">
        <v>2018.0</v>
      </c>
      <c r="D331" s="2" t="s">
        <v>6</v>
      </c>
      <c r="E331" s="2" t="s">
        <v>366</v>
      </c>
      <c r="F331" s="1">
        <v>50.1103512497022</v>
      </c>
    </row>
    <row r="332">
      <c r="A332" s="2" t="s">
        <v>4</v>
      </c>
      <c r="B332" s="1" t="s">
        <v>378</v>
      </c>
      <c r="C332" s="1">
        <v>2019.0</v>
      </c>
      <c r="D332" s="2" t="s">
        <v>6</v>
      </c>
      <c r="E332" s="2" t="s">
        <v>366</v>
      </c>
      <c r="F332" s="1">
        <v>51.0589039016244</v>
      </c>
    </row>
    <row r="333">
      <c r="A333" s="2" t="s">
        <v>5</v>
      </c>
      <c r="B333" s="1" t="s">
        <v>384</v>
      </c>
      <c r="C333" s="1">
        <v>2019.0</v>
      </c>
      <c r="D333" s="2" t="s">
        <v>6</v>
      </c>
      <c r="E333" s="2" t="s">
        <v>366</v>
      </c>
      <c r="F333" s="1">
        <v>51.1206097020041</v>
      </c>
    </row>
    <row r="334">
      <c r="A334" s="2" t="s">
        <v>6</v>
      </c>
      <c r="B334" s="1" t="s">
        <v>394</v>
      </c>
      <c r="C334" s="1">
        <v>2019.0</v>
      </c>
      <c r="D334" s="2" t="s">
        <v>6</v>
      </c>
      <c r="E334" s="2" t="s">
        <v>366</v>
      </c>
      <c r="F334" s="1">
        <v>51.1493782722513</v>
      </c>
    </row>
    <row r="335">
      <c r="A335" s="2" t="s">
        <v>7</v>
      </c>
      <c r="B335" s="1" t="s">
        <v>385</v>
      </c>
      <c r="C335" s="1">
        <v>2019.0</v>
      </c>
      <c r="D335" s="2" t="s">
        <v>6</v>
      </c>
      <c r="E335" s="2" t="s">
        <v>366</v>
      </c>
      <c r="F335" s="1">
        <v>49.4372263037892</v>
      </c>
    </row>
    <row r="336">
      <c r="A336" s="2" t="s">
        <v>10</v>
      </c>
      <c r="B336" s="1" t="s">
        <v>388</v>
      </c>
      <c r="C336" s="1">
        <v>2019.0</v>
      </c>
      <c r="D336" s="2" t="s">
        <v>6</v>
      </c>
      <c r="E336" s="2" t="s">
        <v>366</v>
      </c>
      <c r="F336" s="1">
        <v>47.6776750330251</v>
      </c>
    </row>
    <row r="337">
      <c r="A337" s="2" t="s">
        <v>11</v>
      </c>
      <c r="B337" s="1" t="s">
        <v>402</v>
      </c>
      <c r="C337" s="1">
        <v>2019.0</v>
      </c>
      <c r="D337" s="2" t="s">
        <v>6</v>
      </c>
      <c r="E337" s="2" t="s">
        <v>366</v>
      </c>
      <c r="F337" s="1">
        <v>50.9333025439711</v>
      </c>
    </row>
    <row r="338">
      <c r="A338" s="2" t="s">
        <v>12</v>
      </c>
      <c r="B338" s="1" t="s">
        <v>401</v>
      </c>
      <c r="C338" s="1">
        <v>2019.0</v>
      </c>
      <c r="D338" s="2" t="s">
        <v>6</v>
      </c>
      <c r="E338" s="2" t="s">
        <v>366</v>
      </c>
      <c r="F338" s="1">
        <v>49.5947877937711</v>
      </c>
    </row>
    <row r="339">
      <c r="A339" s="2" t="s">
        <v>8</v>
      </c>
      <c r="B339" s="1" t="s">
        <v>405</v>
      </c>
      <c r="C339" s="1">
        <v>2019.0</v>
      </c>
      <c r="D339" s="2" t="s">
        <v>6</v>
      </c>
      <c r="E339" s="2" t="s">
        <v>366</v>
      </c>
      <c r="F339" s="1">
        <v>48.1334011069694</v>
      </c>
    </row>
    <row r="340">
      <c r="A340" s="2" t="s">
        <v>9</v>
      </c>
      <c r="B340" s="1" t="s">
        <v>397</v>
      </c>
      <c r="C340" s="1">
        <v>2019.0</v>
      </c>
      <c r="D340" s="2" t="s">
        <v>6</v>
      </c>
      <c r="E340" s="2" t="s">
        <v>366</v>
      </c>
      <c r="F340" s="1">
        <v>51.7613551191725</v>
      </c>
    </row>
    <row r="341">
      <c r="A341" s="2" t="s">
        <v>13</v>
      </c>
      <c r="B341" s="1" t="s">
        <v>403</v>
      </c>
      <c r="C341" s="1">
        <v>2019.0</v>
      </c>
      <c r="D341" s="2" t="s">
        <v>6</v>
      </c>
      <c r="E341" s="2" t="s">
        <v>366</v>
      </c>
      <c r="F341" s="1">
        <v>49.6172141355164</v>
      </c>
    </row>
    <row r="342">
      <c r="A342" s="2" t="s">
        <v>14</v>
      </c>
      <c r="B342" s="1" t="s">
        <v>395</v>
      </c>
      <c r="C342" s="1">
        <v>2019.0</v>
      </c>
      <c r="D342" s="2" t="s">
        <v>6</v>
      </c>
      <c r="E342" s="2" t="s">
        <v>366</v>
      </c>
      <c r="F342" s="1">
        <v>50.6129421892413</v>
      </c>
    </row>
    <row r="343">
      <c r="A343" s="2" t="s">
        <v>15</v>
      </c>
      <c r="B343" s="1" t="s">
        <v>377</v>
      </c>
      <c r="C343" s="1">
        <v>2019.0</v>
      </c>
      <c r="D343" s="2" t="s">
        <v>6</v>
      </c>
      <c r="E343" s="2" t="s">
        <v>366</v>
      </c>
      <c r="F343" s="1">
        <v>53.5179204828207</v>
      </c>
    </row>
    <row r="344">
      <c r="A344" s="2" t="s">
        <v>16</v>
      </c>
      <c r="B344" s="1" t="s">
        <v>382</v>
      </c>
      <c r="C344" s="1">
        <v>2019.0</v>
      </c>
      <c r="D344" s="2" t="s">
        <v>6</v>
      </c>
      <c r="E344" s="2" t="s">
        <v>366</v>
      </c>
      <c r="F344" s="1">
        <v>51.6370739671711</v>
      </c>
    </row>
    <row r="345">
      <c r="A345" s="2" t="s">
        <v>17</v>
      </c>
      <c r="B345" s="1" t="s">
        <v>404</v>
      </c>
      <c r="C345" s="1">
        <v>2019.0</v>
      </c>
      <c r="D345" s="2" t="s">
        <v>6</v>
      </c>
      <c r="E345" s="2" t="s">
        <v>366</v>
      </c>
      <c r="F345" s="1">
        <v>51.4661128300767</v>
      </c>
    </row>
    <row r="346">
      <c r="A346" s="2" t="s">
        <v>18</v>
      </c>
      <c r="B346" s="1" t="s">
        <v>383</v>
      </c>
      <c r="C346" s="1">
        <v>2019.0</v>
      </c>
      <c r="D346" s="2" t="s">
        <v>6</v>
      </c>
      <c r="E346" s="2" t="s">
        <v>366</v>
      </c>
      <c r="F346" s="1">
        <v>51.0283358574651</v>
      </c>
    </row>
    <row r="347">
      <c r="A347" s="2" t="s">
        <v>19</v>
      </c>
      <c r="B347" s="1" t="s">
        <v>380</v>
      </c>
      <c r="C347" s="1">
        <v>2019.0</v>
      </c>
      <c r="D347" s="2" t="s">
        <v>6</v>
      </c>
      <c r="E347" s="2" t="s">
        <v>366</v>
      </c>
      <c r="F347" s="1">
        <v>51.0153355531586</v>
      </c>
    </row>
    <row r="348">
      <c r="A348" s="2" t="s">
        <v>20</v>
      </c>
      <c r="B348" s="1" t="s">
        <v>387</v>
      </c>
      <c r="C348" s="1">
        <v>2019.0</v>
      </c>
      <c r="D348" s="2" t="s">
        <v>6</v>
      </c>
      <c r="E348" s="2" t="s">
        <v>366</v>
      </c>
      <c r="F348" s="1">
        <v>52.7442796575218</v>
      </c>
    </row>
    <row r="349">
      <c r="A349" s="2" t="s">
        <v>21</v>
      </c>
      <c r="B349" s="1" t="s">
        <v>393</v>
      </c>
      <c r="C349" s="1">
        <v>2019.0</v>
      </c>
      <c r="D349" s="2" t="s">
        <v>6</v>
      </c>
      <c r="E349" s="2" t="s">
        <v>366</v>
      </c>
      <c r="F349" s="1">
        <v>51.6370411996096</v>
      </c>
    </row>
    <row r="350">
      <c r="A350" s="2" t="s">
        <v>22</v>
      </c>
      <c r="B350" s="1" t="s">
        <v>408</v>
      </c>
      <c r="C350" s="1">
        <v>2019.0</v>
      </c>
      <c r="D350" s="2" t="s">
        <v>6</v>
      </c>
      <c r="E350" s="2" t="s">
        <v>366</v>
      </c>
      <c r="F350" s="1">
        <v>49.435562139245</v>
      </c>
    </row>
    <row r="351">
      <c r="A351" s="2" t="s">
        <v>23</v>
      </c>
      <c r="B351" s="1" t="s">
        <v>379</v>
      </c>
      <c r="C351" s="1">
        <v>2019.0</v>
      </c>
      <c r="D351" s="2" t="s">
        <v>6</v>
      </c>
      <c r="E351" s="2" t="s">
        <v>366</v>
      </c>
      <c r="F351" s="1">
        <v>52.5190152940214</v>
      </c>
    </row>
    <row r="352">
      <c r="A352" s="2" t="s">
        <v>24</v>
      </c>
      <c r="B352" s="1" t="s">
        <v>386</v>
      </c>
      <c r="C352" s="1">
        <v>2019.0</v>
      </c>
      <c r="D352" s="2" t="s">
        <v>6</v>
      </c>
      <c r="E352" s="2" t="s">
        <v>366</v>
      </c>
      <c r="F352" s="1">
        <v>52.1919984278532</v>
      </c>
    </row>
    <row r="353">
      <c r="A353" s="2" t="s">
        <v>25</v>
      </c>
      <c r="B353" s="1" t="s">
        <v>406</v>
      </c>
      <c r="C353" s="1">
        <v>2019.0</v>
      </c>
      <c r="D353" s="2" t="s">
        <v>6</v>
      </c>
      <c r="E353" s="2" t="s">
        <v>366</v>
      </c>
      <c r="F353" s="1">
        <v>51.2715413314383</v>
      </c>
    </row>
    <row r="354">
      <c r="A354" s="2" t="s">
        <v>26</v>
      </c>
      <c r="B354" s="1" t="s">
        <v>392</v>
      </c>
      <c r="C354" s="1">
        <v>2019.0</v>
      </c>
      <c r="D354" s="2" t="s">
        <v>6</v>
      </c>
      <c r="E354" s="2" t="s">
        <v>366</v>
      </c>
      <c r="F354" s="1">
        <v>50.1295579003606</v>
      </c>
    </row>
    <row r="355">
      <c r="A355" s="2" t="s">
        <v>27</v>
      </c>
      <c r="B355" s="1" t="s">
        <v>389</v>
      </c>
      <c r="C355" s="1">
        <v>2019.0</v>
      </c>
      <c r="D355" s="2" t="s">
        <v>6</v>
      </c>
      <c r="E355" s="2" t="s">
        <v>366</v>
      </c>
      <c r="F355" s="1">
        <v>51.8393201400637</v>
      </c>
    </row>
    <row r="356">
      <c r="A356" s="2" t="s">
        <v>28</v>
      </c>
      <c r="B356" s="1" t="s">
        <v>391</v>
      </c>
      <c r="C356" s="1">
        <v>2019.0</v>
      </c>
      <c r="D356" s="2" t="s">
        <v>6</v>
      </c>
      <c r="E356" s="2" t="s">
        <v>366</v>
      </c>
      <c r="F356" s="1">
        <v>51.2985367707607</v>
      </c>
    </row>
    <row r="357">
      <c r="A357" s="2" t="s">
        <v>29</v>
      </c>
      <c r="B357" s="1" t="s">
        <v>396</v>
      </c>
      <c r="C357" s="1">
        <v>2019.0</v>
      </c>
      <c r="D357" s="2" t="s">
        <v>6</v>
      </c>
      <c r="E357" s="2" t="s">
        <v>366</v>
      </c>
      <c r="F357" s="1">
        <v>50.5206830522257</v>
      </c>
    </row>
    <row r="358">
      <c r="A358" s="2" t="s">
        <v>30</v>
      </c>
      <c r="B358" s="1" t="s">
        <v>376</v>
      </c>
      <c r="C358" s="1">
        <v>2019.0</v>
      </c>
      <c r="D358" s="2" t="s">
        <v>6</v>
      </c>
      <c r="E358" s="2" t="s">
        <v>366</v>
      </c>
      <c r="F358" s="1">
        <v>48.9948273451699</v>
      </c>
    </row>
    <row r="359">
      <c r="A359" s="2" t="s">
        <v>31</v>
      </c>
      <c r="B359" s="1" t="s">
        <v>407</v>
      </c>
      <c r="C359" s="1">
        <v>2019.0</v>
      </c>
      <c r="D359" s="2" t="s">
        <v>6</v>
      </c>
      <c r="E359" s="2" t="s">
        <v>366</v>
      </c>
      <c r="F359" s="1">
        <v>50.7485213447335</v>
      </c>
    </row>
    <row r="360">
      <c r="A360" s="2" t="s">
        <v>32</v>
      </c>
      <c r="B360" s="1" t="s">
        <v>381</v>
      </c>
      <c r="C360" s="1">
        <v>2019.0</v>
      </c>
      <c r="D360" s="2" t="s">
        <v>6</v>
      </c>
      <c r="E360" s="2" t="s">
        <v>366</v>
      </c>
      <c r="F360" s="1">
        <v>53.1095211887727</v>
      </c>
    </row>
    <row r="361">
      <c r="A361" s="2" t="s">
        <v>33</v>
      </c>
      <c r="B361" s="1" t="s">
        <v>390</v>
      </c>
      <c r="C361" s="1">
        <v>2019.0</v>
      </c>
      <c r="D361" s="2" t="s">
        <v>6</v>
      </c>
      <c r="E361" s="2" t="s">
        <v>366</v>
      </c>
      <c r="F361" s="1">
        <v>48.3565304003668</v>
      </c>
    </row>
    <row r="362">
      <c r="A362" s="2" t="s">
        <v>34</v>
      </c>
      <c r="B362" s="1" t="s">
        <v>398</v>
      </c>
      <c r="C362" s="1">
        <v>2019.0</v>
      </c>
      <c r="D362" s="2" t="s">
        <v>6</v>
      </c>
      <c r="E362" s="2" t="s">
        <v>366</v>
      </c>
      <c r="F362" s="1">
        <v>50.8179179540682</v>
      </c>
    </row>
    <row r="363">
      <c r="A363" s="2" t="s">
        <v>35</v>
      </c>
      <c r="B363" s="1" t="s">
        <v>399</v>
      </c>
      <c r="C363" s="1">
        <v>2019.0</v>
      </c>
      <c r="D363" s="2" t="s">
        <v>6</v>
      </c>
      <c r="E363" s="2" t="s">
        <v>366</v>
      </c>
      <c r="F363" s="1">
        <v>52.856765917717</v>
      </c>
    </row>
    <row r="364">
      <c r="A364" s="2" t="s">
        <v>3</v>
      </c>
      <c r="B364" s="1" t="s">
        <v>400</v>
      </c>
      <c r="C364" s="1">
        <v>2019.0</v>
      </c>
      <c r="D364" s="2" t="s">
        <v>6</v>
      </c>
      <c r="E364" s="2" t="s">
        <v>366</v>
      </c>
      <c r="F364" s="1">
        <v>50.6615488776298</v>
      </c>
    </row>
    <row r="365">
      <c r="A365" s="2" t="s">
        <v>4</v>
      </c>
      <c r="B365" s="1" t="s">
        <v>378</v>
      </c>
      <c r="C365" s="1">
        <v>2020.0</v>
      </c>
      <c r="D365" s="2" t="s">
        <v>6</v>
      </c>
      <c r="E365" s="2" t="s">
        <v>366</v>
      </c>
      <c r="F365" s="1">
        <v>52.8654677369558</v>
      </c>
    </row>
    <row r="366">
      <c r="A366" s="2" t="s">
        <v>5</v>
      </c>
      <c r="B366" s="1" t="s">
        <v>384</v>
      </c>
      <c r="C366" s="1">
        <v>2020.0</v>
      </c>
      <c r="D366" s="2" t="s">
        <v>6</v>
      </c>
      <c r="E366" s="2" t="s">
        <v>366</v>
      </c>
      <c r="F366" s="1">
        <v>51.929712929199</v>
      </c>
    </row>
    <row r="367">
      <c r="A367" s="2" t="s">
        <v>6</v>
      </c>
      <c r="B367" s="1" t="s">
        <v>394</v>
      </c>
      <c r="C367" s="1">
        <v>2020.0</v>
      </c>
      <c r="D367" s="2" t="s">
        <v>6</v>
      </c>
      <c r="E367" s="2" t="s">
        <v>366</v>
      </c>
      <c r="F367" s="1">
        <v>52.3797161647629</v>
      </c>
    </row>
    <row r="368">
      <c r="A368" s="2" t="s">
        <v>7</v>
      </c>
      <c r="B368" s="1" t="s">
        <v>385</v>
      </c>
      <c r="C368" s="1">
        <v>2020.0</v>
      </c>
      <c r="D368" s="2" t="s">
        <v>6</v>
      </c>
      <c r="E368" s="2" t="s">
        <v>366</v>
      </c>
      <c r="F368" s="1">
        <v>50.5368595517763</v>
      </c>
    </row>
    <row r="369">
      <c r="A369" s="2" t="s">
        <v>10</v>
      </c>
      <c r="B369" s="1" t="s">
        <v>388</v>
      </c>
      <c r="C369" s="1">
        <v>2020.0</v>
      </c>
      <c r="D369" s="2" t="s">
        <v>6</v>
      </c>
      <c r="E369" s="2" t="s">
        <v>366</v>
      </c>
      <c r="F369" s="1">
        <v>48.9170522363039</v>
      </c>
    </row>
    <row r="370">
      <c r="A370" s="2" t="s">
        <v>11</v>
      </c>
      <c r="B370" s="1" t="s">
        <v>402</v>
      </c>
      <c r="C370" s="1">
        <v>2020.0</v>
      </c>
      <c r="D370" s="2" t="s">
        <v>6</v>
      </c>
      <c r="E370" s="2" t="s">
        <v>366</v>
      </c>
      <c r="F370" s="1">
        <v>52.2265287556667</v>
      </c>
    </row>
    <row r="371">
      <c r="A371" s="2" t="s">
        <v>12</v>
      </c>
      <c r="B371" s="1" t="s">
        <v>401</v>
      </c>
      <c r="C371" s="1">
        <v>2020.0</v>
      </c>
      <c r="D371" s="2" t="s">
        <v>6</v>
      </c>
      <c r="E371" s="2" t="s">
        <v>366</v>
      </c>
      <c r="F371" s="1">
        <v>50.4301115119171</v>
      </c>
    </row>
    <row r="372">
      <c r="A372" s="2" t="s">
        <v>8</v>
      </c>
      <c r="B372" s="1" t="s">
        <v>405</v>
      </c>
      <c r="C372" s="1">
        <v>2020.0</v>
      </c>
      <c r="D372" s="2" t="s">
        <v>6</v>
      </c>
      <c r="E372" s="2" t="s">
        <v>366</v>
      </c>
      <c r="F372" s="1">
        <v>49.5886150340862</v>
      </c>
    </row>
    <row r="373">
      <c r="A373" s="2" t="s">
        <v>9</v>
      </c>
      <c r="B373" s="1" t="s">
        <v>397</v>
      </c>
      <c r="C373" s="1">
        <v>2020.0</v>
      </c>
      <c r="D373" s="2" t="s">
        <v>6</v>
      </c>
      <c r="E373" s="2" t="s">
        <v>366</v>
      </c>
      <c r="F373" s="1">
        <v>53.0686460097639</v>
      </c>
    </row>
    <row r="374">
      <c r="A374" s="2" t="s">
        <v>13</v>
      </c>
      <c r="B374" s="1" t="s">
        <v>403</v>
      </c>
      <c r="C374" s="1">
        <v>2020.0</v>
      </c>
      <c r="D374" s="2" t="s">
        <v>6</v>
      </c>
      <c r="E374" s="2" t="s">
        <v>366</v>
      </c>
      <c r="F374" s="1">
        <v>50.4481122511051</v>
      </c>
    </row>
    <row r="375">
      <c r="A375" s="2" t="s">
        <v>14</v>
      </c>
      <c r="B375" s="1" t="s">
        <v>395</v>
      </c>
      <c r="C375" s="1">
        <v>2020.0</v>
      </c>
      <c r="D375" s="2" t="s">
        <v>6</v>
      </c>
      <c r="E375" s="2" t="s">
        <v>366</v>
      </c>
      <c r="F375" s="1">
        <v>51.6748415690408</v>
      </c>
    </row>
    <row r="376">
      <c r="A376" s="2" t="s">
        <v>15</v>
      </c>
      <c r="B376" s="1" t="s">
        <v>377</v>
      </c>
      <c r="C376" s="1">
        <v>2020.0</v>
      </c>
      <c r="D376" s="2" t="s">
        <v>6</v>
      </c>
      <c r="E376" s="2" t="s">
        <v>366</v>
      </c>
      <c r="F376" s="1">
        <v>54.2017883393799</v>
      </c>
    </row>
    <row r="377">
      <c r="A377" s="2" t="s">
        <v>16</v>
      </c>
      <c r="B377" s="1" t="s">
        <v>382</v>
      </c>
      <c r="C377" s="1">
        <v>2020.0</v>
      </c>
      <c r="D377" s="2" t="s">
        <v>6</v>
      </c>
      <c r="E377" s="2" t="s">
        <v>366</v>
      </c>
      <c r="F377" s="1">
        <v>52.4054832794901</v>
      </c>
    </row>
    <row r="378">
      <c r="A378" s="2" t="s">
        <v>17</v>
      </c>
      <c r="B378" s="1" t="s">
        <v>404</v>
      </c>
      <c r="C378" s="1">
        <v>2020.0</v>
      </c>
      <c r="D378" s="2" t="s">
        <v>6</v>
      </c>
      <c r="E378" s="2" t="s">
        <v>366</v>
      </c>
      <c r="F378" s="1">
        <v>52.269622493201</v>
      </c>
    </row>
    <row r="379">
      <c r="A379" s="2" t="s">
        <v>18</v>
      </c>
      <c r="B379" s="1" t="s">
        <v>383</v>
      </c>
      <c r="C379" s="1">
        <v>2020.0</v>
      </c>
      <c r="D379" s="2" t="s">
        <v>6</v>
      </c>
      <c r="E379" s="2" t="s">
        <v>366</v>
      </c>
      <c r="F379" s="1">
        <v>51.9774184568492</v>
      </c>
    </row>
    <row r="380">
      <c r="A380" s="2" t="s">
        <v>19</v>
      </c>
      <c r="B380" s="1" t="s">
        <v>380</v>
      </c>
      <c r="C380" s="1">
        <v>2020.0</v>
      </c>
      <c r="D380" s="2" t="s">
        <v>6</v>
      </c>
      <c r="E380" s="2" t="s">
        <v>366</v>
      </c>
      <c r="F380" s="1">
        <v>52.1736719529777</v>
      </c>
    </row>
    <row r="381">
      <c r="A381" s="2" t="s">
        <v>20</v>
      </c>
      <c r="B381" s="1" t="s">
        <v>387</v>
      </c>
      <c r="C381" s="1">
        <v>2020.0</v>
      </c>
      <c r="D381" s="2" t="s">
        <v>6</v>
      </c>
      <c r="E381" s="2" t="s">
        <v>366</v>
      </c>
      <c r="F381" s="1">
        <v>53.2277970675838</v>
      </c>
    </row>
    <row r="382">
      <c r="A382" s="2" t="s">
        <v>21</v>
      </c>
      <c r="B382" s="1" t="s">
        <v>393</v>
      </c>
      <c r="C382" s="1">
        <v>2020.0</v>
      </c>
      <c r="D382" s="2" t="s">
        <v>6</v>
      </c>
      <c r="E382" s="2" t="s">
        <v>366</v>
      </c>
      <c r="F382" s="1">
        <v>53.4425225776825</v>
      </c>
    </row>
    <row r="383">
      <c r="A383" s="2" t="s">
        <v>22</v>
      </c>
      <c r="B383" s="1" t="s">
        <v>408</v>
      </c>
      <c r="C383" s="1">
        <v>2020.0</v>
      </c>
      <c r="D383" s="2" t="s">
        <v>6</v>
      </c>
      <c r="E383" s="2" t="s">
        <v>366</v>
      </c>
      <c r="F383" s="1">
        <v>50.2688864987867</v>
      </c>
    </row>
    <row r="384">
      <c r="A384" s="2" t="s">
        <v>23</v>
      </c>
      <c r="B384" s="1" t="s">
        <v>379</v>
      </c>
      <c r="C384" s="1">
        <v>2020.0</v>
      </c>
      <c r="D384" s="2" t="s">
        <v>6</v>
      </c>
      <c r="E384" s="2" t="s">
        <v>366</v>
      </c>
      <c r="F384" s="1">
        <v>53.7647996044282</v>
      </c>
    </row>
    <row r="385">
      <c r="A385" s="2" t="s">
        <v>24</v>
      </c>
      <c r="B385" s="1" t="s">
        <v>386</v>
      </c>
      <c r="C385" s="1">
        <v>2020.0</v>
      </c>
      <c r="D385" s="2" t="s">
        <v>6</v>
      </c>
      <c r="E385" s="2" t="s">
        <v>366</v>
      </c>
      <c r="F385" s="1">
        <v>53.336990230039</v>
      </c>
    </row>
    <row r="386">
      <c r="A386" s="2" t="s">
        <v>25</v>
      </c>
      <c r="B386" s="1" t="s">
        <v>406</v>
      </c>
      <c r="C386" s="1">
        <v>2020.0</v>
      </c>
      <c r="D386" s="2" t="s">
        <v>6</v>
      </c>
      <c r="E386" s="2" t="s">
        <v>366</v>
      </c>
      <c r="F386" s="1">
        <v>52.4035695486651</v>
      </c>
    </row>
    <row r="387">
      <c r="A387" s="2" t="s">
        <v>26</v>
      </c>
      <c r="B387" s="1" t="s">
        <v>392</v>
      </c>
      <c r="C387" s="1">
        <v>2020.0</v>
      </c>
      <c r="D387" s="2" t="s">
        <v>6</v>
      </c>
      <c r="E387" s="2" t="s">
        <v>366</v>
      </c>
      <c r="F387" s="1">
        <v>50.4375729288215</v>
      </c>
    </row>
    <row r="388">
      <c r="A388" s="2" t="s">
        <v>27</v>
      </c>
      <c r="B388" s="1" t="s">
        <v>389</v>
      </c>
      <c r="C388" s="1">
        <v>2020.0</v>
      </c>
      <c r="D388" s="2" t="s">
        <v>6</v>
      </c>
      <c r="E388" s="2" t="s">
        <v>366</v>
      </c>
      <c r="F388" s="1">
        <v>52.5707835081317</v>
      </c>
    </row>
    <row r="389">
      <c r="A389" s="2" t="s">
        <v>28</v>
      </c>
      <c r="B389" s="1" t="s">
        <v>391</v>
      </c>
      <c r="C389" s="1">
        <v>2020.0</v>
      </c>
      <c r="D389" s="2" t="s">
        <v>6</v>
      </c>
      <c r="E389" s="2" t="s">
        <v>366</v>
      </c>
      <c r="F389" s="1">
        <v>52.3667304431689</v>
      </c>
    </row>
    <row r="390">
      <c r="A390" s="2" t="s">
        <v>29</v>
      </c>
      <c r="B390" s="1" t="s">
        <v>396</v>
      </c>
      <c r="C390" s="1">
        <v>2020.0</v>
      </c>
      <c r="D390" s="2" t="s">
        <v>6</v>
      </c>
      <c r="E390" s="2" t="s">
        <v>366</v>
      </c>
      <c r="F390" s="1">
        <v>52.0376309235441</v>
      </c>
    </row>
    <row r="391">
      <c r="A391" s="2" t="s">
        <v>30</v>
      </c>
      <c r="B391" s="1" t="s">
        <v>376</v>
      </c>
      <c r="C391" s="1">
        <v>2020.0</v>
      </c>
      <c r="D391" s="2" t="s">
        <v>6</v>
      </c>
      <c r="E391" s="2" t="s">
        <v>366</v>
      </c>
      <c r="F391" s="1">
        <v>48.7732161056266</v>
      </c>
    </row>
    <row r="392">
      <c r="A392" s="2" t="s">
        <v>31</v>
      </c>
      <c r="B392" s="1" t="s">
        <v>407</v>
      </c>
      <c r="C392" s="1">
        <v>2020.0</v>
      </c>
      <c r="D392" s="2" t="s">
        <v>6</v>
      </c>
      <c r="E392" s="2" t="s">
        <v>366</v>
      </c>
      <c r="F392" s="1">
        <v>51.9259098450899</v>
      </c>
    </row>
    <row r="393">
      <c r="A393" s="2" t="s">
        <v>32</v>
      </c>
      <c r="B393" s="1" t="s">
        <v>381</v>
      </c>
      <c r="C393" s="1">
        <v>2020.0</v>
      </c>
      <c r="D393" s="2" t="s">
        <v>6</v>
      </c>
      <c r="E393" s="2" t="s">
        <v>366</v>
      </c>
      <c r="F393" s="1">
        <v>53.8734876900082</v>
      </c>
    </row>
    <row r="394">
      <c r="A394" s="2" t="s">
        <v>33</v>
      </c>
      <c r="B394" s="1" t="s">
        <v>390</v>
      </c>
      <c r="C394" s="1">
        <v>2020.0</v>
      </c>
      <c r="D394" s="2" t="s">
        <v>6</v>
      </c>
      <c r="E394" s="2" t="s">
        <v>366</v>
      </c>
      <c r="F394" s="1">
        <v>49.3534174934353</v>
      </c>
    </row>
    <row r="395">
      <c r="A395" s="2" t="s">
        <v>34</v>
      </c>
      <c r="B395" s="1" t="s">
        <v>398</v>
      </c>
      <c r="C395" s="1">
        <v>2020.0</v>
      </c>
      <c r="D395" s="2" t="s">
        <v>6</v>
      </c>
      <c r="E395" s="2" t="s">
        <v>366</v>
      </c>
      <c r="F395" s="1">
        <v>51.2141930132056</v>
      </c>
    </row>
    <row r="396">
      <c r="A396" s="2" t="s">
        <v>35</v>
      </c>
      <c r="B396" s="1" t="s">
        <v>399</v>
      </c>
      <c r="C396" s="1">
        <v>2020.0</v>
      </c>
      <c r="D396" s="2" t="s">
        <v>6</v>
      </c>
      <c r="E396" s="2" t="s">
        <v>366</v>
      </c>
      <c r="F396" s="1">
        <v>53.6798575142793</v>
      </c>
    </row>
    <row r="397">
      <c r="A397" s="2" t="s">
        <v>3</v>
      </c>
      <c r="B397" s="1" t="s">
        <v>400</v>
      </c>
      <c r="C397" s="1">
        <v>2020.0</v>
      </c>
      <c r="D397" s="2" t="s">
        <v>6</v>
      </c>
      <c r="E397" s="2" t="s">
        <v>366</v>
      </c>
      <c r="F397" s="1">
        <v>51.6243846807936</v>
      </c>
    </row>
    <row r="398">
      <c r="A398" s="2" t="s">
        <v>4</v>
      </c>
      <c r="B398" s="1" t="s">
        <v>378</v>
      </c>
      <c r="C398" s="1">
        <v>2021.0</v>
      </c>
      <c r="D398" s="2" t="s">
        <v>6</v>
      </c>
      <c r="E398" s="2" t="s">
        <v>366</v>
      </c>
      <c r="F398" s="1">
        <v>53.8470378670344</v>
      </c>
    </row>
    <row r="399">
      <c r="A399" s="2" t="s">
        <v>5</v>
      </c>
      <c r="B399" s="1" t="s">
        <v>384</v>
      </c>
      <c r="C399" s="1">
        <v>2021.0</v>
      </c>
      <c r="D399" s="2" t="s">
        <v>6</v>
      </c>
      <c r="E399" s="2" t="s">
        <v>366</v>
      </c>
      <c r="F399" s="1">
        <v>52.7275929142619</v>
      </c>
    </row>
    <row r="400">
      <c r="A400" s="2" t="s">
        <v>6</v>
      </c>
      <c r="B400" s="1" t="s">
        <v>394</v>
      </c>
      <c r="C400" s="1">
        <v>2021.0</v>
      </c>
      <c r="D400" s="2" t="s">
        <v>6</v>
      </c>
      <c r="E400" s="2" t="s">
        <v>366</v>
      </c>
      <c r="F400" s="1">
        <v>53.8118428838014</v>
      </c>
    </row>
    <row r="401">
      <c r="A401" s="2" t="s">
        <v>7</v>
      </c>
      <c r="B401" s="1" t="s">
        <v>385</v>
      </c>
      <c r="C401" s="1">
        <v>2021.0</v>
      </c>
      <c r="D401" s="2" t="s">
        <v>6</v>
      </c>
      <c r="E401" s="2" t="s">
        <v>366</v>
      </c>
      <c r="F401" s="1">
        <v>51.8493395215994</v>
      </c>
    </row>
    <row r="402">
      <c r="A402" s="2" t="s">
        <v>10</v>
      </c>
      <c r="B402" s="1" t="s">
        <v>388</v>
      </c>
      <c r="C402" s="1">
        <v>2021.0</v>
      </c>
      <c r="D402" s="2" t="s">
        <v>6</v>
      </c>
      <c r="E402" s="2" t="s">
        <v>366</v>
      </c>
      <c r="F402" s="1">
        <v>50.1124939851482</v>
      </c>
    </row>
    <row r="403">
      <c r="A403" s="2" t="s">
        <v>11</v>
      </c>
      <c r="B403" s="1" t="s">
        <v>402</v>
      </c>
      <c r="C403" s="1">
        <v>2021.0</v>
      </c>
      <c r="D403" s="2" t="s">
        <v>6</v>
      </c>
      <c r="E403" s="2" t="s">
        <v>366</v>
      </c>
      <c r="F403" s="1">
        <v>53.6910363370369</v>
      </c>
    </row>
    <row r="404">
      <c r="A404" s="2" t="s">
        <v>12</v>
      </c>
      <c r="B404" s="1" t="s">
        <v>401</v>
      </c>
      <c r="C404" s="1">
        <v>2021.0</v>
      </c>
      <c r="D404" s="2" t="s">
        <v>6</v>
      </c>
      <c r="E404" s="2" t="s">
        <v>366</v>
      </c>
      <c r="F404" s="1">
        <v>50.8113099779454</v>
      </c>
    </row>
    <row r="405">
      <c r="A405" s="2" t="s">
        <v>8</v>
      </c>
      <c r="B405" s="1" t="s">
        <v>405</v>
      </c>
      <c r="C405" s="1">
        <v>2021.0</v>
      </c>
      <c r="D405" s="2" t="s">
        <v>6</v>
      </c>
      <c r="E405" s="2" t="s">
        <v>366</v>
      </c>
      <c r="F405" s="1">
        <v>51.2793216108072</v>
      </c>
    </row>
    <row r="406">
      <c r="A406" s="2" t="s">
        <v>9</v>
      </c>
      <c r="B406" s="1" t="s">
        <v>397</v>
      </c>
      <c r="C406" s="1">
        <v>2021.0</v>
      </c>
      <c r="D406" s="2" t="s">
        <v>6</v>
      </c>
      <c r="E406" s="2" t="s">
        <v>366</v>
      </c>
      <c r="F406" s="1">
        <v>54.6241211465657</v>
      </c>
    </row>
    <row r="407">
      <c r="A407" s="2" t="s">
        <v>13</v>
      </c>
      <c r="B407" s="1" t="s">
        <v>403</v>
      </c>
      <c r="C407" s="1">
        <v>2021.0</v>
      </c>
      <c r="D407" s="2" t="s">
        <v>6</v>
      </c>
      <c r="E407" s="2" t="s">
        <v>366</v>
      </c>
      <c r="F407" s="1">
        <v>52.4954761604175</v>
      </c>
    </row>
    <row r="408">
      <c r="A408" s="2" t="s">
        <v>14</v>
      </c>
      <c r="B408" s="1" t="s">
        <v>395</v>
      </c>
      <c r="C408" s="1">
        <v>2021.0</v>
      </c>
      <c r="D408" s="2" t="s">
        <v>6</v>
      </c>
      <c r="E408" s="2" t="s">
        <v>366</v>
      </c>
      <c r="F408" s="1">
        <v>53.2998080406629</v>
      </c>
    </row>
    <row r="409">
      <c r="A409" s="2" t="s">
        <v>15</v>
      </c>
      <c r="B409" s="1" t="s">
        <v>377</v>
      </c>
      <c r="C409" s="1">
        <v>2021.0</v>
      </c>
      <c r="D409" s="2" t="s">
        <v>6</v>
      </c>
      <c r="E409" s="2" t="s">
        <v>366</v>
      </c>
      <c r="F409" s="1">
        <v>55.4541569595125</v>
      </c>
    </row>
    <row r="410">
      <c r="A410" s="2" t="s">
        <v>16</v>
      </c>
      <c r="B410" s="1" t="s">
        <v>382</v>
      </c>
      <c r="C410" s="1">
        <v>2021.0</v>
      </c>
      <c r="D410" s="2" t="s">
        <v>6</v>
      </c>
      <c r="E410" s="2" t="s">
        <v>366</v>
      </c>
      <c r="F410" s="1">
        <v>54.038620040033</v>
      </c>
    </row>
    <row r="411">
      <c r="A411" s="2" t="s">
        <v>17</v>
      </c>
      <c r="B411" s="1" t="s">
        <v>404</v>
      </c>
      <c r="C411" s="1">
        <v>2021.0</v>
      </c>
      <c r="D411" s="2" t="s">
        <v>6</v>
      </c>
      <c r="E411" s="2" t="s">
        <v>366</v>
      </c>
      <c r="F411" s="1">
        <v>53.7566442822054</v>
      </c>
    </row>
    <row r="412">
      <c r="A412" s="2" t="s">
        <v>18</v>
      </c>
      <c r="B412" s="1" t="s">
        <v>383</v>
      </c>
      <c r="C412" s="1">
        <v>2021.0</v>
      </c>
      <c r="D412" s="2" t="s">
        <v>6</v>
      </c>
      <c r="E412" s="2" t="s">
        <v>366</v>
      </c>
      <c r="F412" s="1">
        <v>52.8132798456011</v>
      </c>
    </row>
    <row r="413">
      <c r="A413" s="2" t="s">
        <v>19</v>
      </c>
      <c r="B413" s="1" t="s">
        <v>380</v>
      </c>
      <c r="C413" s="1">
        <v>2021.0</v>
      </c>
      <c r="D413" s="2" t="s">
        <v>6</v>
      </c>
      <c r="E413" s="2" t="s">
        <v>366</v>
      </c>
      <c r="F413" s="1">
        <v>53.6709747005506</v>
      </c>
    </row>
    <row r="414">
      <c r="A414" s="2" t="s">
        <v>20</v>
      </c>
      <c r="B414" s="1" t="s">
        <v>387</v>
      </c>
      <c r="C414" s="1">
        <v>2021.0</v>
      </c>
      <c r="D414" s="2" t="s">
        <v>6</v>
      </c>
      <c r="E414" s="2" t="s">
        <v>366</v>
      </c>
      <c r="F414" s="1">
        <v>53.8663193857186</v>
      </c>
    </row>
    <row r="415">
      <c r="A415" s="2" t="s">
        <v>21</v>
      </c>
      <c r="B415" s="1" t="s">
        <v>393</v>
      </c>
      <c r="C415" s="1">
        <v>2021.0</v>
      </c>
      <c r="D415" s="2" t="s">
        <v>6</v>
      </c>
      <c r="E415" s="2" t="s">
        <v>366</v>
      </c>
      <c r="F415" s="1">
        <v>54.790802634789</v>
      </c>
    </row>
    <row r="416">
      <c r="A416" s="2" t="s">
        <v>22</v>
      </c>
      <c r="B416" s="1" t="s">
        <v>408</v>
      </c>
      <c r="C416" s="1">
        <v>2021.0</v>
      </c>
      <c r="D416" s="2" t="s">
        <v>6</v>
      </c>
      <c r="E416" s="2" t="s">
        <v>366</v>
      </c>
      <c r="F416" s="1">
        <v>51.4248007362773</v>
      </c>
    </row>
    <row r="417">
      <c r="A417" s="2" t="s">
        <v>23</v>
      </c>
      <c r="B417" s="1" t="s">
        <v>379</v>
      </c>
      <c r="C417" s="1">
        <v>2021.0</v>
      </c>
      <c r="D417" s="2" t="s">
        <v>6</v>
      </c>
      <c r="E417" s="2" t="s">
        <v>366</v>
      </c>
      <c r="F417" s="1">
        <v>54.8270734662408</v>
      </c>
    </row>
    <row r="418">
      <c r="A418" s="2" t="s">
        <v>24</v>
      </c>
      <c r="B418" s="1" t="s">
        <v>386</v>
      </c>
      <c r="C418" s="1">
        <v>2021.0</v>
      </c>
      <c r="D418" s="2" t="s">
        <v>6</v>
      </c>
      <c r="E418" s="2" t="s">
        <v>366</v>
      </c>
      <c r="F418" s="1">
        <v>54.1651922443352</v>
      </c>
    </row>
    <row r="419">
      <c r="A419" s="2" t="s">
        <v>25</v>
      </c>
      <c r="B419" s="1" t="s">
        <v>406</v>
      </c>
      <c r="C419" s="1">
        <v>2021.0</v>
      </c>
      <c r="D419" s="2" t="s">
        <v>6</v>
      </c>
      <c r="E419" s="2" t="s">
        <v>366</v>
      </c>
      <c r="F419" s="1">
        <v>53.3904046313974</v>
      </c>
    </row>
    <row r="420">
      <c r="A420" s="2" t="s">
        <v>26</v>
      </c>
      <c r="B420" s="1" t="s">
        <v>392</v>
      </c>
      <c r="C420" s="1">
        <v>2021.0</v>
      </c>
      <c r="D420" s="2" t="s">
        <v>6</v>
      </c>
      <c r="E420" s="2" t="s">
        <v>366</v>
      </c>
      <c r="F420" s="1">
        <v>51.531927596407</v>
      </c>
    </row>
    <row r="421">
      <c r="A421" s="2" t="s">
        <v>27</v>
      </c>
      <c r="B421" s="1" t="s">
        <v>389</v>
      </c>
      <c r="C421" s="1">
        <v>2021.0</v>
      </c>
      <c r="D421" s="2" t="s">
        <v>6</v>
      </c>
      <c r="E421" s="2" t="s">
        <v>366</v>
      </c>
      <c r="F421" s="1">
        <v>53.6928885927436</v>
      </c>
    </row>
    <row r="422">
      <c r="A422" s="2" t="s">
        <v>28</v>
      </c>
      <c r="B422" s="1" t="s">
        <v>391</v>
      </c>
      <c r="C422" s="1">
        <v>2021.0</v>
      </c>
      <c r="D422" s="2" t="s">
        <v>6</v>
      </c>
      <c r="E422" s="2" t="s">
        <v>366</v>
      </c>
      <c r="F422" s="1">
        <v>54.5593535000546</v>
      </c>
    </row>
    <row r="423">
      <c r="A423" s="2" t="s">
        <v>29</v>
      </c>
      <c r="B423" s="1" t="s">
        <v>396</v>
      </c>
      <c r="C423" s="1">
        <v>2021.0</v>
      </c>
      <c r="D423" s="2" t="s">
        <v>6</v>
      </c>
      <c r="E423" s="2" t="s">
        <v>366</v>
      </c>
      <c r="F423" s="1">
        <v>53.6123961374354</v>
      </c>
    </row>
    <row r="424">
      <c r="A424" s="2" t="s">
        <v>30</v>
      </c>
      <c r="B424" s="1" t="s">
        <v>376</v>
      </c>
      <c r="C424" s="1">
        <v>2021.0</v>
      </c>
      <c r="D424" s="2" t="s">
        <v>6</v>
      </c>
      <c r="E424" s="2" t="s">
        <v>366</v>
      </c>
      <c r="F424" s="1">
        <v>50.477078063285</v>
      </c>
    </row>
    <row r="425">
      <c r="A425" s="2" t="s">
        <v>31</v>
      </c>
      <c r="B425" s="1" t="s">
        <v>407</v>
      </c>
      <c r="C425" s="1">
        <v>2021.0</v>
      </c>
      <c r="D425" s="2" t="s">
        <v>6</v>
      </c>
      <c r="E425" s="2" t="s">
        <v>366</v>
      </c>
      <c r="F425" s="1">
        <v>53.0628448926118</v>
      </c>
    </row>
    <row r="426">
      <c r="A426" s="2" t="s">
        <v>32</v>
      </c>
      <c r="B426" s="1" t="s">
        <v>381</v>
      </c>
      <c r="C426" s="1">
        <v>2021.0</v>
      </c>
      <c r="D426" s="2" t="s">
        <v>6</v>
      </c>
      <c r="E426" s="2" t="s">
        <v>366</v>
      </c>
      <c r="F426" s="1">
        <v>55.1948956562927</v>
      </c>
    </row>
    <row r="427">
      <c r="A427" s="2" t="s">
        <v>33</v>
      </c>
      <c r="B427" s="1" t="s">
        <v>390</v>
      </c>
      <c r="C427" s="1">
        <v>2021.0</v>
      </c>
      <c r="D427" s="2" t="s">
        <v>6</v>
      </c>
      <c r="E427" s="2" t="s">
        <v>366</v>
      </c>
      <c r="F427" s="1">
        <v>50.2506510235149</v>
      </c>
    </row>
    <row r="428">
      <c r="A428" s="2" t="s">
        <v>34</v>
      </c>
      <c r="B428" s="1" t="s">
        <v>398</v>
      </c>
      <c r="C428" s="1">
        <v>2021.0</v>
      </c>
      <c r="D428" s="2" t="s">
        <v>6</v>
      </c>
      <c r="E428" s="2" t="s">
        <v>366</v>
      </c>
      <c r="F428" s="1">
        <v>52.2560468107645</v>
      </c>
    </row>
    <row r="429">
      <c r="A429" s="2" t="s">
        <v>35</v>
      </c>
      <c r="B429" s="1" t="s">
        <v>399</v>
      </c>
      <c r="C429" s="1">
        <v>2021.0</v>
      </c>
      <c r="D429" s="2" t="s">
        <v>6</v>
      </c>
      <c r="E429" s="2" t="s">
        <v>366</v>
      </c>
      <c r="F429" s="1">
        <v>55.1775052962701</v>
      </c>
    </row>
    <row r="430">
      <c r="A430" s="2" t="s">
        <v>3</v>
      </c>
      <c r="B430" s="1" t="s">
        <v>400</v>
      </c>
      <c r="C430" s="1">
        <v>2021.0</v>
      </c>
      <c r="D430" s="2" t="s">
        <v>6</v>
      </c>
      <c r="E430" s="2" t="s">
        <v>366</v>
      </c>
      <c r="F430" s="1">
        <v>52.7476054453553</v>
      </c>
    </row>
    <row r="431">
      <c r="A431" s="2" t="s">
        <v>4</v>
      </c>
      <c r="B431" s="1" t="s">
        <v>378</v>
      </c>
      <c r="C431" s="1">
        <v>2022.0</v>
      </c>
      <c r="D431" s="2" t="s">
        <v>6</v>
      </c>
      <c r="E431" s="2" t="s">
        <v>366</v>
      </c>
      <c r="F431" s="1">
        <v>53.9456612250431</v>
      </c>
    </row>
    <row r="432">
      <c r="A432" s="2" t="s">
        <v>5</v>
      </c>
      <c r="B432" s="1" t="s">
        <v>384</v>
      </c>
      <c r="C432" s="1">
        <v>2022.0</v>
      </c>
      <c r="D432" s="2" t="s">
        <v>6</v>
      </c>
      <c r="E432" s="2" t="s">
        <v>366</v>
      </c>
      <c r="F432" s="1">
        <v>52.5883493721633</v>
      </c>
    </row>
    <row r="433">
      <c r="A433" s="2" t="s">
        <v>6</v>
      </c>
      <c r="B433" s="1" t="s">
        <v>394</v>
      </c>
      <c r="C433" s="1">
        <v>2022.0</v>
      </c>
      <c r="D433" s="2" t="s">
        <v>6</v>
      </c>
      <c r="E433" s="2" t="s">
        <v>366</v>
      </c>
      <c r="F433" s="1">
        <v>53.5344748649391</v>
      </c>
    </row>
    <row r="434">
      <c r="A434" s="2" t="s">
        <v>7</v>
      </c>
      <c r="B434" s="1" t="s">
        <v>385</v>
      </c>
      <c r="C434" s="1">
        <v>2022.0</v>
      </c>
      <c r="D434" s="2" t="s">
        <v>6</v>
      </c>
      <c r="E434" s="2" t="s">
        <v>366</v>
      </c>
      <c r="F434" s="1">
        <v>52.3361882877237</v>
      </c>
    </row>
    <row r="435">
      <c r="A435" s="2" t="s">
        <v>10</v>
      </c>
      <c r="B435" s="1" t="s">
        <v>388</v>
      </c>
      <c r="C435" s="1">
        <v>2022.0</v>
      </c>
      <c r="D435" s="2" t="s">
        <v>6</v>
      </c>
      <c r="E435" s="2" t="s">
        <v>366</v>
      </c>
      <c r="F435" s="1">
        <v>50.6833873467662</v>
      </c>
    </row>
    <row r="436">
      <c r="A436" s="2" t="s">
        <v>11</v>
      </c>
      <c r="B436" s="1" t="s">
        <v>402</v>
      </c>
      <c r="C436" s="1">
        <v>2022.0</v>
      </c>
      <c r="D436" s="2" t="s">
        <v>6</v>
      </c>
      <c r="E436" s="2" t="s">
        <v>366</v>
      </c>
      <c r="F436" s="1">
        <v>53.77009750113</v>
      </c>
    </row>
    <row r="437">
      <c r="A437" s="2" t="s">
        <v>12</v>
      </c>
      <c r="B437" s="1" t="s">
        <v>401</v>
      </c>
      <c r="C437" s="1">
        <v>2022.0</v>
      </c>
      <c r="D437" s="2" t="s">
        <v>6</v>
      </c>
      <c r="E437" s="2" t="s">
        <v>366</v>
      </c>
      <c r="F437" s="1">
        <v>50.5236532732927</v>
      </c>
    </row>
    <row r="438">
      <c r="A438" s="2" t="s">
        <v>8</v>
      </c>
      <c r="B438" s="1" t="s">
        <v>405</v>
      </c>
      <c r="C438" s="1">
        <v>2022.0</v>
      </c>
      <c r="D438" s="2" t="s">
        <v>6</v>
      </c>
      <c r="E438" s="2" t="s">
        <v>366</v>
      </c>
      <c r="F438" s="1">
        <v>50.8546968866935</v>
      </c>
    </row>
    <row r="439">
      <c r="A439" s="2" t="s">
        <v>9</v>
      </c>
      <c r="B439" s="1" t="s">
        <v>397</v>
      </c>
      <c r="C439" s="1">
        <v>2022.0</v>
      </c>
      <c r="D439" s="2" t="s">
        <v>6</v>
      </c>
      <c r="E439" s="2" t="s">
        <v>366</v>
      </c>
      <c r="F439" s="1">
        <v>54.4115495293372</v>
      </c>
    </row>
    <row r="440">
      <c r="A440" s="2" t="s">
        <v>13</v>
      </c>
      <c r="B440" s="1" t="s">
        <v>403</v>
      </c>
      <c r="C440" s="1">
        <v>2022.0</v>
      </c>
      <c r="D440" s="2" t="s">
        <v>6</v>
      </c>
      <c r="E440" s="2" t="s">
        <v>366</v>
      </c>
      <c r="F440" s="1">
        <v>52.9034682925811</v>
      </c>
    </row>
    <row r="441">
      <c r="A441" s="2" t="s">
        <v>14</v>
      </c>
      <c r="B441" s="1" t="s">
        <v>395</v>
      </c>
      <c r="C441" s="1">
        <v>2022.0</v>
      </c>
      <c r="D441" s="2" t="s">
        <v>6</v>
      </c>
      <c r="E441" s="2" t="s">
        <v>366</v>
      </c>
      <c r="F441" s="1">
        <v>52.95856599878</v>
      </c>
    </row>
    <row r="442">
      <c r="A442" s="2" t="s">
        <v>15</v>
      </c>
      <c r="B442" s="1" t="s">
        <v>377</v>
      </c>
      <c r="C442" s="1">
        <v>2022.0</v>
      </c>
      <c r="D442" s="2" t="s">
        <v>6</v>
      </c>
      <c r="E442" s="2" t="s">
        <v>366</v>
      </c>
      <c r="F442" s="1">
        <v>55.4165845972031</v>
      </c>
    </row>
    <row r="443">
      <c r="A443" s="2" t="s">
        <v>16</v>
      </c>
      <c r="B443" s="1" t="s">
        <v>382</v>
      </c>
      <c r="C443" s="1">
        <v>2022.0</v>
      </c>
      <c r="D443" s="2" t="s">
        <v>6</v>
      </c>
      <c r="E443" s="2" t="s">
        <v>366</v>
      </c>
      <c r="F443" s="1">
        <v>54.0664026804752</v>
      </c>
    </row>
    <row r="444">
      <c r="A444" s="2" t="s">
        <v>17</v>
      </c>
      <c r="B444" s="1" t="s">
        <v>404</v>
      </c>
      <c r="C444" s="1">
        <v>2022.0</v>
      </c>
      <c r="D444" s="2" t="s">
        <v>6</v>
      </c>
      <c r="E444" s="2" t="s">
        <v>366</v>
      </c>
      <c r="F444" s="1">
        <v>53.7349308178175</v>
      </c>
    </row>
    <row r="445">
      <c r="A445" s="2" t="s">
        <v>18</v>
      </c>
      <c r="B445" s="1" t="s">
        <v>383</v>
      </c>
      <c r="C445" s="1">
        <v>2022.0</v>
      </c>
      <c r="D445" s="2" t="s">
        <v>6</v>
      </c>
      <c r="E445" s="2" t="s">
        <v>366</v>
      </c>
      <c r="F445" s="1">
        <v>52.7577109774275</v>
      </c>
    </row>
    <row r="446">
      <c r="A446" s="2" t="s">
        <v>19</v>
      </c>
      <c r="B446" s="1" t="s">
        <v>380</v>
      </c>
      <c r="C446" s="1">
        <v>2022.0</v>
      </c>
      <c r="D446" s="2" t="s">
        <v>6</v>
      </c>
      <c r="E446" s="2" t="s">
        <v>366</v>
      </c>
      <c r="F446" s="1">
        <v>54.0947354728411</v>
      </c>
    </row>
    <row r="447">
      <c r="A447" s="2" t="s">
        <v>20</v>
      </c>
      <c r="B447" s="1" t="s">
        <v>387</v>
      </c>
      <c r="C447" s="1">
        <v>2022.0</v>
      </c>
      <c r="D447" s="2" t="s">
        <v>6</v>
      </c>
      <c r="E447" s="2" t="s">
        <v>366</v>
      </c>
      <c r="F447" s="1">
        <v>54.0196714593081</v>
      </c>
    </row>
    <row r="448">
      <c r="A448" s="2" t="s">
        <v>21</v>
      </c>
      <c r="B448" s="1" t="s">
        <v>393</v>
      </c>
      <c r="C448" s="1">
        <v>2022.0</v>
      </c>
      <c r="D448" s="2" t="s">
        <v>6</v>
      </c>
      <c r="E448" s="2" t="s">
        <v>366</v>
      </c>
      <c r="F448" s="1">
        <v>54.4100245759883</v>
      </c>
    </row>
    <row r="449">
      <c r="A449" s="2" t="s">
        <v>22</v>
      </c>
      <c r="B449" s="1" t="s">
        <v>408</v>
      </c>
      <c r="C449" s="1">
        <v>2022.0</v>
      </c>
      <c r="D449" s="2" t="s">
        <v>6</v>
      </c>
      <c r="E449" s="2" t="s">
        <v>366</v>
      </c>
      <c r="F449" s="1">
        <v>51.4023898345122</v>
      </c>
    </row>
    <row r="450">
      <c r="A450" s="2" t="s">
        <v>23</v>
      </c>
      <c r="B450" s="1" t="s">
        <v>379</v>
      </c>
      <c r="C450" s="1">
        <v>2022.0</v>
      </c>
      <c r="D450" s="2" t="s">
        <v>6</v>
      </c>
      <c r="E450" s="2" t="s">
        <v>366</v>
      </c>
      <c r="F450" s="1">
        <v>55.060917799884</v>
      </c>
    </row>
    <row r="451">
      <c r="A451" s="2" t="s">
        <v>24</v>
      </c>
      <c r="B451" s="1" t="s">
        <v>386</v>
      </c>
      <c r="C451" s="1">
        <v>2022.0</v>
      </c>
      <c r="D451" s="2" t="s">
        <v>6</v>
      </c>
      <c r="E451" s="2" t="s">
        <v>366</v>
      </c>
      <c r="F451" s="1">
        <v>54.2418253032176</v>
      </c>
    </row>
    <row r="452">
      <c r="A452" s="2" t="s">
        <v>25</v>
      </c>
      <c r="B452" s="1" t="s">
        <v>406</v>
      </c>
      <c r="C452" s="1">
        <v>2022.0</v>
      </c>
      <c r="D452" s="2" t="s">
        <v>6</v>
      </c>
      <c r="E452" s="2" t="s">
        <v>366</v>
      </c>
      <c r="F452" s="1">
        <v>53.8592251340533</v>
      </c>
    </row>
    <row r="453">
      <c r="A453" s="2" t="s">
        <v>26</v>
      </c>
      <c r="B453" s="1" t="s">
        <v>392</v>
      </c>
      <c r="C453" s="1">
        <v>2022.0</v>
      </c>
      <c r="D453" s="2" t="s">
        <v>6</v>
      </c>
      <c r="E453" s="2" t="s">
        <v>366</v>
      </c>
      <c r="F453" s="1">
        <v>51.127522088883</v>
      </c>
    </row>
    <row r="454">
      <c r="A454" s="2" t="s">
        <v>27</v>
      </c>
      <c r="B454" s="1" t="s">
        <v>389</v>
      </c>
      <c r="C454" s="1">
        <v>2022.0</v>
      </c>
      <c r="D454" s="2" t="s">
        <v>6</v>
      </c>
      <c r="E454" s="2" t="s">
        <v>366</v>
      </c>
      <c r="F454" s="1">
        <v>53.641388863479</v>
      </c>
    </row>
    <row r="455">
      <c r="A455" s="2" t="s">
        <v>28</v>
      </c>
      <c r="B455" s="1" t="s">
        <v>391</v>
      </c>
      <c r="C455" s="1">
        <v>2022.0</v>
      </c>
      <c r="D455" s="2" t="s">
        <v>6</v>
      </c>
      <c r="E455" s="2" t="s">
        <v>366</v>
      </c>
      <c r="F455" s="1">
        <v>54.0266253233245</v>
      </c>
    </row>
    <row r="456">
      <c r="A456" s="2" t="s">
        <v>29</v>
      </c>
      <c r="B456" s="1" t="s">
        <v>396</v>
      </c>
      <c r="C456" s="1">
        <v>2022.0</v>
      </c>
      <c r="D456" s="2" t="s">
        <v>6</v>
      </c>
      <c r="E456" s="2" t="s">
        <v>366</v>
      </c>
      <c r="F456" s="1">
        <v>53.4280347499413</v>
      </c>
    </row>
    <row r="457">
      <c r="A457" s="2" t="s">
        <v>30</v>
      </c>
      <c r="B457" s="1" t="s">
        <v>376</v>
      </c>
      <c r="C457" s="1">
        <v>2022.0</v>
      </c>
      <c r="D457" s="2" t="s">
        <v>6</v>
      </c>
      <c r="E457" s="2" t="s">
        <v>366</v>
      </c>
      <c r="F457" s="1">
        <v>50.2872138795743</v>
      </c>
    </row>
    <row r="458">
      <c r="A458" s="2" t="s">
        <v>31</v>
      </c>
      <c r="B458" s="1" t="s">
        <v>407</v>
      </c>
      <c r="C458" s="1">
        <v>2022.0</v>
      </c>
      <c r="D458" s="2" t="s">
        <v>6</v>
      </c>
      <c r="E458" s="2" t="s">
        <v>366</v>
      </c>
      <c r="F458" s="1">
        <v>53.7001629889669</v>
      </c>
    </row>
    <row r="459">
      <c r="A459" s="2" t="s">
        <v>32</v>
      </c>
      <c r="B459" s="1" t="s">
        <v>381</v>
      </c>
      <c r="C459" s="1">
        <v>2022.0</v>
      </c>
      <c r="D459" s="2" t="s">
        <v>6</v>
      </c>
      <c r="E459" s="2" t="s">
        <v>366</v>
      </c>
      <c r="F459" s="1">
        <v>54.4637711531409</v>
      </c>
    </row>
    <row r="460">
      <c r="A460" s="2" t="s">
        <v>33</v>
      </c>
      <c r="B460" s="1" t="s">
        <v>390</v>
      </c>
      <c r="C460" s="1">
        <v>2022.0</v>
      </c>
      <c r="D460" s="2" t="s">
        <v>6</v>
      </c>
      <c r="E460" s="2" t="s">
        <v>366</v>
      </c>
      <c r="F460" s="1">
        <v>50.648149704928</v>
      </c>
    </row>
    <row r="461">
      <c r="A461" s="2" t="s">
        <v>34</v>
      </c>
      <c r="B461" s="1" t="s">
        <v>398</v>
      </c>
      <c r="C461" s="1">
        <v>2022.0</v>
      </c>
      <c r="D461" s="2" t="s">
        <v>6</v>
      </c>
      <c r="E461" s="2" t="s">
        <v>366</v>
      </c>
      <c r="F461" s="1">
        <v>52.2831773214942</v>
      </c>
    </row>
    <row r="462">
      <c r="A462" s="2" t="s">
        <v>35</v>
      </c>
      <c r="B462" s="1" t="s">
        <v>399</v>
      </c>
      <c r="C462" s="1">
        <v>2022.0</v>
      </c>
      <c r="D462" s="2" t="s">
        <v>6</v>
      </c>
      <c r="E462" s="2" t="s">
        <v>366</v>
      </c>
      <c r="F462" s="1">
        <v>55.6705448779756</v>
      </c>
    </row>
    <row r="463">
      <c r="A463" s="2" t="s">
        <v>3</v>
      </c>
      <c r="B463" s="1" t="s">
        <v>400</v>
      </c>
      <c r="C463" s="1">
        <v>2022.0</v>
      </c>
      <c r="D463" s="2" t="s">
        <v>6</v>
      </c>
      <c r="E463" s="2" t="s">
        <v>366</v>
      </c>
      <c r="F463" s="1">
        <v>52.7330038251284</v>
      </c>
    </row>
  </sheetData>
  <autoFilter ref="$A$1:$F$430"/>
  <drawing r:id="rId1"/>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1" t="s">
        <v>1</v>
      </c>
      <c r="C1" s="1" t="s">
        <v>374</v>
      </c>
      <c r="D1" s="1" t="s">
        <v>37</v>
      </c>
      <c r="E1" s="1" t="s">
        <v>39</v>
      </c>
      <c r="F1" s="1" t="s">
        <v>375</v>
      </c>
      <c r="G1" s="1" t="s">
        <v>4136</v>
      </c>
    </row>
    <row r="2">
      <c r="A2" s="1">
        <v>2008.0</v>
      </c>
      <c r="B2" s="2" t="s">
        <v>3</v>
      </c>
      <c r="C2" s="7" t="s">
        <v>400</v>
      </c>
      <c r="D2" s="2" t="s">
        <v>6</v>
      </c>
      <c r="E2" s="2" t="s">
        <v>369</v>
      </c>
      <c r="F2" s="1">
        <v>0.978438456581606</v>
      </c>
      <c r="G2" s="1">
        <v>1072.0</v>
      </c>
    </row>
    <row r="3">
      <c r="A3" s="1">
        <v>2008.0</v>
      </c>
      <c r="B3" s="2" t="s">
        <v>4</v>
      </c>
      <c r="C3" s="1" t="s">
        <v>378</v>
      </c>
      <c r="D3" s="2" t="s">
        <v>6</v>
      </c>
      <c r="E3" s="2" t="s">
        <v>369</v>
      </c>
      <c r="F3" s="1">
        <v>0.700431553390833</v>
      </c>
      <c r="G3" s="1">
        <v>8.0</v>
      </c>
    </row>
    <row r="4">
      <c r="A4" s="1">
        <v>2008.0</v>
      </c>
      <c r="B4" s="2" t="s">
        <v>5</v>
      </c>
      <c r="C4" s="1" t="s">
        <v>384</v>
      </c>
      <c r="D4" s="2" t="s">
        <v>6</v>
      </c>
      <c r="E4" s="2" t="s">
        <v>369</v>
      </c>
      <c r="F4" s="1">
        <v>1.81374787915163</v>
      </c>
      <c r="G4" s="1">
        <v>55.0</v>
      </c>
    </row>
    <row r="5">
      <c r="A5" s="1">
        <v>2008.0</v>
      </c>
      <c r="B5" s="2" t="s">
        <v>6</v>
      </c>
      <c r="C5" s="1" t="s">
        <v>394</v>
      </c>
      <c r="D5" s="2" t="s">
        <v>6</v>
      </c>
      <c r="E5" s="2" t="s">
        <v>369</v>
      </c>
      <c r="F5" s="1">
        <v>1.21534529696094</v>
      </c>
      <c r="G5" s="1">
        <v>7.0</v>
      </c>
    </row>
    <row r="6">
      <c r="A6" s="1">
        <v>2008.0</v>
      </c>
      <c r="B6" s="2" t="s">
        <v>7</v>
      </c>
      <c r="C6" s="1" t="s">
        <v>385</v>
      </c>
      <c r="D6" s="2" t="s">
        <v>6</v>
      </c>
      <c r="E6" s="2" t="s">
        <v>369</v>
      </c>
    </row>
    <row r="7">
      <c r="A7" s="1">
        <v>2008.0</v>
      </c>
      <c r="B7" s="2" t="s">
        <v>8</v>
      </c>
      <c r="C7" s="7" t="s">
        <v>405</v>
      </c>
      <c r="D7" s="2" t="s">
        <v>6</v>
      </c>
      <c r="E7" s="2" t="s">
        <v>369</v>
      </c>
      <c r="F7" s="1">
        <v>1.1984255684095</v>
      </c>
      <c r="G7" s="1">
        <v>32.0</v>
      </c>
    </row>
    <row r="8">
      <c r="A8" s="1">
        <v>2008.0</v>
      </c>
      <c r="B8" s="2" t="s">
        <v>9</v>
      </c>
      <c r="C8" s="7" t="s">
        <v>397</v>
      </c>
      <c r="D8" s="2" t="s">
        <v>6</v>
      </c>
      <c r="E8" s="2" t="s">
        <v>369</v>
      </c>
      <c r="F8" s="1">
        <v>1.62410958192171</v>
      </c>
      <c r="G8" s="1">
        <v>10.0</v>
      </c>
    </row>
    <row r="9">
      <c r="A9" s="1">
        <v>2008.0</v>
      </c>
      <c r="B9" s="2" t="s">
        <v>10</v>
      </c>
      <c r="C9" s="7" t="s">
        <v>388</v>
      </c>
      <c r="D9" s="2" t="s">
        <v>6</v>
      </c>
      <c r="E9" s="2" t="s">
        <v>369</v>
      </c>
      <c r="F9" s="1">
        <v>0.108307511017582</v>
      </c>
      <c r="G9" s="1">
        <v>5.0</v>
      </c>
    </row>
    <row r="10">
      <c r="A10" s="1">
        <v>2008.0</v>
      </c>
      <c r="B10" s="2" t="s">
        <v>11</v>
      </c>
      <c r="C10" s="7" t="s">
        <v>402</v>
      </c>
      <c r="D10" s="2" t="s">
        <v>6</v>
      </c>
      <c r="E10" s="2" t="s">
        <v>369</v>
      </c>
      <c r="F10" s="1">
        <v>0.65024348662922</v>
      </c>
      <c r="G10" s="1">
        <v>22.0</v>
      </c>
    </row>
    <row r="11">
      <c r="A11" s="1">
        <v>2008.0</v>
      </c>
      <c r="B11" s="2" t="s">
        <v>12</v>
      </c>
      <c r="C11" s="1" t="s">
        <v>401</v>
      </c>
      <c r="D11" s="2" t="s">
        <v>6</v>
      </c>
      <c r="E11" s="2" t="s">
        <v>369</v>
      </c>
      <c r="F11" s="1">
        <v>3.88035316805116</v>
      </c>
      <c r="G11" s="1">
        <v>347.0</v>
      </c>
    </row>
    <row r="12">
      <c r="A12" s="1">
        <v>2008.0</v>
      </c>
      <c r="B12" s="2" t="s">
        <v>13</v>
      </c>
      <c r="C12" s="1" t="s">
        <v>403</v>
      </c>
      <c r="D12" s="2" t="s">
        <v>6</v>
      </c>
      <c r="E12" s="2" t="s">
        <v>369</v>
      </c>
      <c r="F12" s="1">
        <v>0.249844471816294</v>
      </c>
      <c r="G12" s="1">
        <v>4.0</v>
      </c>
    </row>
    <row r="13">
      <c r="A13" s="1">
        <v>2008.0</v>
      </c>
      <c r="B13" s="2" t="s">
        <v>14</v>
      </c>
      <c r="C13" s="1" t="s">
        <v>395</v>
      </c>
      <c r="D13" s="2" t="s">
        <v>6</v>
      </c>
      <c r="E13" s="2" t="s">
        <v>369</v>
      </c>
      <c r="F13" s="1">
        <v>0.796345607926445</v>
      </c>
      <c r="G13" s="1">
        <v>42.0</v>
      </c>
    </row>
    <row r="14">
      <c r="A14" s="1">
        <v>2008.0</v>
      </c>
      <c r="B14" s="2" t="s">
        <v>15</v>
      </c>
      <c r="C14" s="1" t="s">
        <v>377</v>
      </c>
      <c r="D14" s="2" t="s">
        <v>6</v>
      </c>
      <c r="E14" s="2" t="s">
        <v>369</v>
      </c>
      <c r="F14" s="1">
        <v>0.0603787984679484</v>
      </c>
      <c r="G14" s="1">
        <v>2.0</v>
      </c>
    </row>
    <row r="15">
      <c r="A15" s="1">
        <v>2008.0</v>
      </c>
      <c r="B15" s="2" t="s">
        <v>16</v>
      </c>
      <c r="C15" s="1" t="s">
        <v>382</v>
      </c>
      <c r="D15" s="2" t="s">
        <v>6</v>
      </c>
      <c r="E15" s="2" t="s">
        <v>369</v>
      </c>
      <c r="F15" s="1">
        <v>0.432480887293515</v>
      </c>
      <c r="G15" s="1">
        <v>11.0</v>
      </c>
    </row>
    <row r="16">
      <c r="A16" s="1">
        <v>2008.0</v>
      </c>
      <c r="B16" s="2" t="s">
        <v>17</v>
      </c>
      <c r="C16" s="1" t="s">
        <v>404</v>
      </c>
      <c r="D16" s="2" t="s">
        <v>6</v>
      </c>
      <c r="E16" s="2" t="s">
        <v>369</v>
      </c>
      <c r="F16" s="1">
        <v>0.933343530459666</v>
      </c>
      <c r="G16" s="1">
        <v>67.0</v>
      </c>
    </row>
    <row r="17">
      <c r="A17" s="1">
        <v>2008.0</v>
      </c>
      <c r="B17" s="2" t="s">
        <v>18</v>
      </c>
      <c r="C17" s="1" t="s">
        <v>383</v>
      </c>
      <c r="D17" s="2" t="s">
        <v>6</v>
      </c>
      <c r="E17" s="2" t="s">
        <v>369</v>
      </c>
      <c r="F17" s="1">
        <v>0.499892995877639</v>
      </c>
      <c r="G17" s="1">
        <v>74.0</v>
      </c>
    </row>
    <row r="18">
      <c r="A18" s="1">
        <v>2008.0</v>
      </c>
      <c r="B18" s="2" t="s">
        <v>19</v>
      </c>
      <c r="C18" s="1" t="s">
        <v>380</v>
      </c>
      <c r="D18" s="2" t="s">
        <v>6</v>
      </c>
      <c r="E18" s="2" t="s">
        <v>369</v>
      </c>
      <c r="F18" s="1">
        <v>0.874597596463978</v>
      </c>
      <c r="G18" s="1">
        <v>37.0</v>
      </c>
    </row>
    <row r="19">
      <c r="A19" s="1">
        <v>2008.0</v>
      </c>
      <c r="B19" s="2" t="s">
        <v>20</v>
      </c>
      <c r="C19" s="1" t="s">
        <v>387</v>
      </c>
      <c r="D19" s="2" t="s">
        <v>6</v>
      </c>
      <c r="E19" s="2" t="s">
        <v>369</v>
      </c>
      <c r="F19" s="1">
        <v>1.1640054591856</v>
      </c>
      <c r="G19" s="1">
        <v>20.0</v>
      </c>
    </row>
    <row r="20">
      <c r="A20" s="1">
        <v>2008.0</v>
      </c>
      <c r="B20" s="2" t="s">
        <v>21</v>
      </c>
      <c r="C20" s="1" t="s">
        <v>393</v>
      </c>
      <c r="D20" s="2" t="s">
        <v>6</v>
      </c>
      <c r="E20" s="2" t="s">
        <v>369</v>
      </c>
      <c r="F20" s="1">
        <v>0.096889742379864</v>
      </c>
      <c r="G20" s="1">
        <v>1.0</v>
      </c>
    </row>
    <row r="21">
      <c r="A21" s="1">
        <v>2008.0</v>
      </c>
      <c r="B21" s="2" t="s">
        <v>22</v>
      </c>
      <c r="C21" s="1" t="s">
        <v>408</v>
      </c>
      <c r="D21" s="2" t="s">
        <v>6</v>
      </c>
      <c r="E21" s="2" t="s">
        <v>369</v>
      </c>
      <c r="F21" s="1">
        <v>1.69052155704153</v>
      </c>
      <c r="G21" s="1">
        <v>76.0</v>
      </c>
    </row>
    <row r="22">
      <c r="A22" s="1">
        <v>2008.0</v>
      </c>
      <c r="B22" s="2" t="s">
        <v>23</v>
      </c>
      <c r="C22" s="1" t="s">
        <v>379</v>
      </c>
      <c r="D22" s="2" t="s">
        <v>6</v>
      </c>
      <c r="E22" s="2" t="s">
        <v>369</v>
      </c>
      <c r="F22" s="1">
        <v>0.241803337047253</v>
      </c>
      <c r="G22" s="1">
        <v>9.0</v>
      </c>
    </row>
    <row r="23">
      <c r="A23" s="1">
        <v>2008.0</v>
      </c>
      <c r="B23" s="2" t="s">
        <v>24</v>
      </c>
      <c r="C23" s="1" t="s">
        <v>386</v>
      </c>
      <c r="D23" s="2" t="s">
        <v>6</v>
      </c>
      <c r="E23" s="2" t="s">
        <v>369</v>
      </c>
      <c r="F23" s="1">
        <v>1.14206497646907</v>
      </c>
      <c r="G23" s="1">
        <v>65.0</v>
      </c>
    </row>
    <row r="24">
      <c r="A24" s="1">
        <v>2008.0</v>
      </c>
      <c r="B24" s="2" t="s">
        <v>25</v>
      </c>
      <c r="C24" s="1" t="s">
        <v>406</v>
      </c>
      <c r="D24" s="2" t="s">
        <v>6</v>
      </c>
      <c r="E24" s="2" t="s">
        <v>369</v>
      </c>
      <c r="F24" s="1">
        <v>1.15499315089062</v>
      </c>
      <c r="G24" s="1">
        <v>20.0</v>
      </c>
    </row>
    <row r="25">
      <c r="A25" s="1">
        <v>2008.0</v>
      </c>
      <c r="B25" s="2" t="s">
        <v>26</v>
      </c>
      <c r="C25" s="1" t="s">
        <v>392</v>
      </c>
      <c r="D25" s="2" t="s">
        <v>6</v>
      </c>
      <c r="E25" s="2" t="s">
        <v>369</v>
      </c>
      <c r="F25" s="1">
        <v>0.16288820331054</v>
      </c>
      <c r="G25" s="1">
        <v>2.0</v>
      </c>
    </row>
    <row r="26">
      <c r="A26" s="1">
        <v>2008.0</v>
      </c>
      <c r="B26" s="2" t="s">
        <v>27</v>
      </c>
      <c r="C26" s="1" t="s">
        <v>389</v>
      </c>
      <c r="D26" s="2" t="s">
        <v>6</v>
      </c>
      <c r="E26" s="2" t="s">
        <v>369</v>
      </c>
      <c r="F26" s="1">
        <v>1.6490868770378</v>
      </c>
      <c r="G26" s="1">
        <v>42.0</v>
      </c>
    </row>
    <row r="27">
      <c r="A27" s="1">
        <v>2008.0</v>
      </c>
      <c r="B27" s="2" t="s">
        <v>28</v>
      </c>
      <c r="C27" s="1" t="s">
        <v>391</v>
      </c>
      <c r="D27" s="2" t="s">
        <v>6</v>
      </c>
      <c r="E27" s="2" t="s">
        <v>369</v>
      </c>
      <c r="F27" s="1">
        <v>0.365950903294912</v>
      </c>
      <c r="G27" s="1">
        <v>10.0</v>
      </c>
    </row>
    <row r="28">
      <c r="A28" s="1">
        <v>2008.0</v>
      </c>
      <c r="B28" s="2" t="s">
        <v>29</v>
      </c>
      <c r="C28" s="1" t="s">
        <v>396</v>
      </c>
      <c r="D28" s="2" t="s">
        <v>6</v>
      </c>
      <c r="E28" s="2" t="s">
        <v>369</v>
      </c>
      <c r="F28" s="1">
        <v>1.05235054186309</v>
      </c>
      <c r="G28" s="1">
        <v>27.0</v>
      </c>
    </row>
    <row r="29">
      <c r="A29" s="1">
        <v>2008.0</v>
      </c>
      <c r="B29" s="2" t="s">
        <v>30</v>
      </c>
      <c r="C29" s="1" t="s">
        <v>376</v>
      </c>
      <c r="D29" s="2" t="s">
        <v>6</v>
      </c>
      <c r="E29" s="2" t="s">
        <v>369</v>
      </c>
      <c r="F29" s="1">
        <v>0.139908732869925</v>
      </c>
      <c r="G29" s="1">
        <v>3.0</v>
      </c>
    </row>
    <row r="30">
      <c r="A30" s="1">
        <v>2008.0</v>
      </c>
      <c r="B30" s="2" t="s">
        <v>31</v>
      </c>
      <c r="C30" s="1" t="s">
        <v>407</v>
      </c>
      <c r="D30" s="2" t="s">
        <v>6</v>
      </c>
      <c r="E30" s="2" t="s">
        <v>369</v>
      </c>
    </row>
    <row r="31">
      <c r="A31" s="1">
        <v>2008.0</v>
      </c>
      <c r="B31" s="2" t="s">
        <v>32</v>
      </c>
      <c r="C31" s="1" t="s">
        <v>381</v>
      </c>
      <c r="D31" s="2" t="s">
        <v>6</v>
      </c>
      <c r="E31" s="2" t="s">
        <v>369</v>
      </c>
      <c r="F31" s="1">
        <v>0.526887971323244</v>
      </c>
      <c r="G31" s="1">
        <v>6.0</v>
      </c>
    </row>
    <row r="32">
      <c r="A32" s="1">
        <v>2008.0</v>
      </c>
      <c r="B32" s="2" t="s">
        <v>33</v>
      </c>
      <c r="C32" s="1" t="s">
        <v>390</v>
      </c>
      <c r="D32" s="2" t="s">
        <v>6</v>
      </c>
      <c r="E32" s="2" t="s">
        <v>369</v>
      </c>
      <c r="F32" s="1">
        <v>0.478859420707797</v>
      </c>
      <c r="G32" s="1">
        <v>36.0</v>
      </c>
    </row>
    <row r="33">
      <c r="A33" s="1">
        <v>2008.0</v>
      </c>
      <c r="B33" s="2" t="s">
        <v>34</v>
      </c>
      <c r="C33" s="1" t="s">
        <v>398</v>
      </c>
      <c r="D33" s="2" t="s">
        <v>6</v>
      </c>
      <c r="E33" s="2" t="s">
        <v>369</v>
      </c>
      <c r="F33" s="1">
        <v>1.40746247027387</v>
      </c>
      <c r="G33" s="1">
        <v>27.0</v>
      </c>
    </row>
    <row r="34">
      <c r="A34" s="1">
        <v>2008.0</v>
      </c>
      <c r="B34" s="2" t="s">
        <v>35</v>
      </c>
      <c r="C34" s="1" t="s">
        <v>399</v>
      </c>
      <c r="D34" s="2" t="s">
        <v>6</v>
      </c>
      <c r="E34" s="2" t="s">
        <v>369</v>
      </c>
      <c r="F34" s="1">
        <v>0.343621356754565</v>
      </c>
      <c r="G34" s="1">
        <v>5.0</v>
      </c>
    </row>
    <row r="35">
      <c r="A35" s="1">
        <v>2009.0</v>
      </c>
      <c r="B35" s="2" t="s">
        <v>3</v>
      </c>
      <c r="C35" s="7" t="s">
        <v>400</v>
      </c>
      <c r="D35" s="2" t="s">
        <v>6</v>
      </c>
      <c r="E35" s="2" t="s">
        <v>369</v>
      </c>
      <c r="F35" s="1">
        <v>0.960940198992467</v>
      </c>
      <c r="G35" s="1">
        <v>1069.0</v>
      </c>
    </row>
    <row r="36">
      <c r="A36" s="1">
        <v>2009.0</v>
      </c>
      <c r="B36" s="2" t="s">
        <v>4</v>
      </c>
      <c r="C36" s="1" t="s">
        <v>378</v>
      </c>
      <c r="D36" s="2" t="s">
        <v>6</v>
      </c>
      <c r="E36" s="2" t="s">
        <v>369</v>
      </c>
      <c r="F36" s="1">
        <v>0.686882771434606</v>
      </c>
      <c r="G36" s="1">
        <v>8.0</v>
      </c>
    </row>
    <row r="37">
      <c r="A37" s="1">
        <v>2009.0</v>
      </c>
      <c r="B37" s="2" t="s">
        <v>5</v>
      </c>
      <c r="C37" s="1" t="s">
        <v>384</v>
      </c>
      <c r="D37" s="2" t="s">
        <v>6</v>
      </c>
      <c r="E37" s="2" t="s">
        <v>369</v>
      </c>
      <c r="F37" s="1">
        <v>1.80799190536196</v>
      </c>
      <c r="G37" s="1">
        <v>56.0</v>
      </c>
    </row>
    <row r="38">
      <c r="A38" s="1">
        <v>2009.0</v>
      </c>
      <c r="B38" s="2" t="s">
        <v>6</v>
      </c>
      <c r="C38" s="1" t="s">
        <v>394</v>
      </c>
      <c r="D38" s="2" t="s">
        <v>6</v>
      </c>
      <c r="E38" s="2" t="s">
        <v>369</v>
      </c>
      <c r="F38" s="1">
        <v>1.16181608451382</v>
      </c>
      <c r="G38" s="1">
        <v>7.0</v>
      </c>
    </row>
    <row r="39">
      <c r="A39" s="1">
        <v>2009.0</v>
      </c>
      <c r="B39" s="2" t="s">
        <v>7</v>
      </c>
      <c r="C39" s="1" t="s">
        <v>385</v>
      </c>
      <c r="D39" s="2" t="s">
        <v>6</v>
      </c>
      <c r="E39" s="2" t="s">
        <v>369</v>
      </c>
    </row>
    <row r="40">
      <c r="A40" s="1">
        <v>2009.0</v>
      </c>
      <c r="B40" s="2" t="s">
        <v>8</v>
      </c>
      <c r="C40" s="7" t="s">
        <v>405</v>
      </c>
      <c r="D40" s="2" t="s">
        <v>6</v>
      </c>
      <c r="E40" s="2" t="s">
        <v>369</v>
      </c>
      <c r="F40" s="1">
        <v>1.1776564709831</v>
      </c>
      <c r="G40" s="1">
        <v>32.0</v>
      </c>
    </row>
    <row r="41">
      <c r="A41" s="1">
        <v>2009.0</v>
      </c>
      <c r="B41" s="2" t="s">
        <v>9</v>
      </c>
      <c r="C41" s="7" t="s">
        <v>397</v>
      </c>
      <c r="D41" s="2" t="s">
        <v>6</v>
      </c>
      <c r="E41" s="2" t="s">
        <v>369</v>
      </c>
      <c r="F41" s="1">
        <v>1.58132518212913</v>
      </c>
      <c r="G41" s="1">
        <v>10.0</v>
      </c>
    </row>
    <row r="42">
      <c r="A42" s="1">
        <v>2009.0</v>
      </c>
      <c r="B42" s="2" t="s">
        <v>10</v>
      </c>
      <c r="C42" s="7" t="s">
        <v>388</v>
      </c>
      <c r="D42" s="2" t="s">
        <v>6</v>
      </c>
      <c r="E42" s="2" t="s">
        <v>369</v>
      </c>
      <c r="F42" s="1">
        <v>0.105998385008606</v>
      </c>
      <c r="G42" s="1">
        <v>5.0</v>
      </c>
    </row>
    <row r="43">
      <c r="A43" s="1">
        <v>2009.0</v>
      </c>
      <c r="B43" s="2" t="s">
        <v>11</v>
      </c>
      <c r="C43" s="7" t="s">
        <v>402</v>
      </c>
      <c r="D43" s="2" t="s">
        <v>6</v>
      </c>
      <c r="E43" s="2" t="s">
        <v>369</v>
      </c>
      <c r="F43" s="1">
        <v>0.644684866315802</v>
      </c>
      <c r="G43" s="1">
        <v>22.0</v>
      </c>
    </row>
    <row r="44">
      <c r="A44" s="1">
        <v>2009.0</v>
      </c>
      <c r="B44" s="2" t="s">
        <v>12</v>
      </c>
      <c r="C44" s="1" t="s">
        <v>401</v>
      </c>
      <c r="D44" s="2" t="s">
        <v>6</v>
      </c>
      <c r="E44" s="2" t="s">
        <v>369</v>
      </c>
      <c r="F44" s="1">
        <v>3.86906286153653</v>
      </c>
      <c r="G44" s="1">
        <v>346.0</v>
      </c>
    </row>
    <row r="45">
      <c r="A45" s="1">
        <v>2009.0</v>
      </c>
      <c r="B45" s="2" t="s">
        <v>13</v>
      </c>
      <c r="C45" s="1" t="s">
        <v>403</v>
      </c>
      <c r="D45" s="2" t="s">
        <v>6</v>
      </c>
      <c r="E45" s="2" t="s">
        <v>369</v>
      </c>
      <c r="F45" s="1">
        <v>0.246530088997362</v>
      </c>
      <c r="G45" s="1">
        <v>4.0</v>
      </c>
    </row>
    <row r="46">
      <c r="A46" s="1">
        <v>2009.0</v>
      </c>
      <c r="B46" s="2" t="s">
        <v>14</v>
      </c>
      <c r="C46" s="1" t="s">
        <v>395</v>
      </c>
      <c r="D46" s="2" t="s">
        <v>6</v>
      </c>
      <c r="E46" s="2" t="s">
        <v>369</v>
      </c>
      <c r="F46" s="1">
        <v>0.779509732921406</v>
      </c>
      <c r="G46" s="1">
        <v>42.0</v>
      </c>
    </row>
    <row r="47">
      <c r="A47" s="1">
        <v>2009.0</v>
      </c>
      <c r="B47" s="2" t="s">
        <v>15</v>
      </c>
      <c r="C47" s="1" t="s">
        <v>377</v>
      </c>
      <c r="D47" s="2" t="s">
        <v>6</v>
      </c>
      <c r="E47" s="2" t="s">
        <v>369</v>
      </c>
      <c r="F47" s="1">
        <v>0.0595017619959271</v>
      </c>
      <c r="G47" s="1">
        <v>2.0</v>
      </c>
    </row>
    <row r="48">
      <c r="A48" s="1">
        <v>2009.0</v>
      </c>
      <c r="B48" s="2" t="s">
        <v>16</v>
      </c>
      <c r="C48" s="1" t="s">
        <v>382</v>
      </c>
      <c r="D48" s="2" t="s">
        <v>6</v>
      </c>
      <c r="E48" s="2" t="s">
        <v>369</v>
      </c>
      <c r="F48" s="1">
        <v>0.422194698539552</v>
      </c>
      <c r="G48" s="1">
        <v>11.0</v>
      </c>
    </row>
    <row r="49">
      <c r="A49" s="1">
        <v>2009.0</v>
      </c>
      <c r="B49" s="2" t="s">
        <v>17</v>
      </c>
      <c r="C49" s="1" t="s">
        <v>404</v>
      </c>
      <c r="D49" s="2" t="s">
        <v>6</v>
      </c>
      <c r="E49" s="2" t="s">
        <v>369</v>
      </c>
      <c r="F49" s="1">
        <v>0.918666858078448</v>
      </c>
      <c r="G49" s="1">
        <v>67.0</v>
      </c>
    </row>
    <row r="50">
      <c r="A50" s="1">
        <v>2009.0</v>
      </c>
      <c r="B50" s="2" t="s">
        <v>18</v>
      </c>
      <c r="C50" s="1" t="s">
        <v>383</v>
      </c>
      <c r="D50" s="2" t="s">
        <v>6</v>
      </c>
      <c r="E50" s="2" t="s">
        <v>369</v>
      </c>
      <c r="F50" s="1">
        <v>0.492199764462459</v>
      </c>
      <c r="G50" s="1">
        <v>74.0</v>
      </c>
    </row>
    <row r="51">
      <c r="A51" s="1">
        <v>2009.0</v>
      </c>
      <c r="B51" s="2" t="s">
        <v>19</v>
      </c>
      <c r="C51" s="1" t="s">
        <v>380</v>
      </c>
      <c r="D51" s="2" t="s">
        <v>6</v>
      </c>
      <c r="E51" s="2" t="s">
        <v>369</v>
      </c>
      <c r="F51" s="1">
        <v>0.860572387627853</v>
      </c>
      <c r="G51" s="1">
        <v>37.0</v>
      </c>
    </row>
    <row r="52">
      <c r="A52" s="1">
        <v>2009.0</v>
      </c>
      <c r="B52" s="2" t="s">
        <v>20</v>
      </c>
      <c r="C52" s="1" t="s">
        <v>387</v>
      </c>
      <c r="D52" s="2" t="s">
        <v>6</v>
      </c>
      <c r="E52" s="2" t="s">
        <v>369</v>
      </c>
      <c r="F52" s="1">
        <v>1.14244977790776</v>
      </c>
      <c r="G52" s="1">
        <v>20.0</v>
      </c>
    </row>
    <row r="53">
      <c r="A53" s="1">
        <v>2009.0</v>
      </c>
      <c r="B53" s="2" t="s">
        <v>21</v>
      </c>
      <c r="C53" s="1" t="s">
        <v>393</v>
      </c>
      <c r="D53" s="2" t="s">
        <v>6</v>
      </c>
      <c r="E53" s="2" t="s">
        <v>369</v>
      </c>
      <c r="F53" s="1">
        <v>0.0944781311469834</v>
      </c>
      <c r="G53" s="1">
        <v>1.0</v>
      </c>
    </row>
    <row r="54">
      <c r="A54" s="1">
        <v>2009.0</v>
      </c>
      <c r="B54" s="2" t="s">
        <v>22</v>
      </c>
      <c r="C54" s="1" t="s">
        <v>408</v>
      </c>
      <c r="D54" s="2" t="s">
        <v>6</v>
      </c>
      <c r="E54" s="2" t="s">
        <v>369</v>
      </c>
      <c r="F54" s="1">
        <v>1.59314554584876</v>
      </c>
      <c r="G54" s="1">
        <v>73.0</v>
      </c>
    </row>
    <row r="55">
      <c r="A55" s="1">
        <v>2009.0</v>
      </c>
      <c r="B55" s="2" t="s">
        <v>23</v>
      </c>
      <c r="C55" s="1" t="s">
        <v>379</v>
      </c>
      <c r="D55" s="2" t="s">
        <v>6</v>
      </c>
      <c r="E55" s="2" t="s">
        <v>369</v>
      </c>
      <c r="F55" s="1">
        <v>0.238555119353102</v>
      </c>
      <c r="G55" s="1">
        <v>9.0</v>
      </c>
    </row>
    <row r="56">
      <c r="A56" s="1">
        <v>2009.0</v>
      </c>
      <c r="B56" s="2" t="s">
        <v>24</v>
      </c>
      <c r="C56" s="1" t="s">
        <v>386</v>
      </c>
      <c r="D56" s="2" t="s">
        <v>6</v>
      </c>
      <c r="E56" s="2" t="s">
        <v>369</v>
      </c>
      <c r="F56" s="1">
        <v>1.12858253332748</v>
      </c>
      <c r="G56" s="1">
        <v>65.0</v>
      </c>
    </row>
    <row r="57">
      <c r="A57" s="1">
        <v>2009.0</v>
      </c>
      <c r="B57" s="2" t="s">
        <v>25</v>
      </c>
      <c r="C57" s="1" t="s">
        <v>406</v>
      </c>
      <c r="D57" s="2" t="s">
        <v>6</v>
      </c>
      <c r="E57" s="2" t="s">
        <v>369</v>
      </c>
      <c r="F57" s="1">
        <v>1.12516504764793</v>
      </c>
      <c r="G57" s="1">
        <v>20.0</v>
      </c>
    </row>
    <row r="58">
      <c r="A58" s="1">
        <v>2009.0</v>
      </c>
      <c r="B58" s="2" t="s">
        <v>26</v>
      </c>
      <c r="C58" s="1" t="s">
        <v>392</v>
      </c>
      <c r="D58" s="2" t="s">
        <v>6</v>
      </c>
      <c r="E58" s="2" t="s">
        <v>369</v>
      </c>
      <c r="F58" s="1">
        <v>0.157128569666487</v>
      </c>
      <c r="G58" s="1">
        <v>2.0</v>
      </c>
    </row>
    <row r="59">
      <c r="A59" s="1">
        <v>2009.0</v>
      </c>
      <c r="B59" s="2" t="s">
        <v>27</v>
      </c>
      <c r="C59" s="1" t="s">
        <v>389</v>
      </c>
      <c r="D59" s="2" t="s">
        <v>6</v>
      </c>
      <c r="E59" s="2" t="s">
        <v>369</v>
      </c>
      <c r="F59" s="1">
        <v>1.63065887159959</v>
      </c>
      <c r="G59" s="1">
        <v>42.0</v>
      </c>
    </row>
    <row r="60">
      <c r="A60" s="1">
        <v>2009.0</v>
      </c>
      <c r="B60" s="2" t="s">
        <v>28</v>
      </c>
      <c r="C60" s="1" t="s">
        <v>391</v>
      </c>
      <c r="D60" s="2" t="s">
        <v>6</v>
      </c>
      <c r="E60" s="2" t="s">
        <v>369</v>
      </c>
      <c r="F60" s="1">
        <v>0.362442412431195</v>
      </c>
      <c r="G60" s="1">
        <v>10.0</v>
      </c>
    </row>
    <row r="61">
      <c r="A61" s="1">
        <v>2009.0</v>
      </c>
      <c r="B61" s="2" t="s">
        <v>29</v>
      </c>
      <c r="C61" s="1" t="s">
        <v>396</v>
      </c>
      <c r="D61" s="2" t="s">
        <v>6</v>
      </c>
      <c r="E61" s="2" t="s">
        <v>369</v>
      </c>
      <c r="F61" s="1">
        <v>1.03203829091401</v>
      </c>
      <c r="G61" s="1">
        <v>27.0</v>
      </c>
    </row>
    <row r="62">
      <c r="A62" s="1">
        <v>2009.0</v>
      </c>
      <c r="B62" s="2" t="s">
        <v>30</v>
      </c>
      <c r="C62" s="1" t="s">
        <v>376</v>
      </c>
      <c r="D62" s="2" t="s">
        <v>6</v>
      </c>
      <c r="E62" s="2" t="s">
        <v>369</v>
      </c>
      <c r="F62" s="1">
        <v>0.136923216654975</v>
      </c>
      <c r="G62" s="1">
        <v>3.0</v>
      </c>
    </row>
    <row r="63">
      <c r="A63" s="1">
        <v>2009.0</v>
      </c>
      <c r="B63" s="2" t="s">
        <v>31</v>
      </c>
      <c r="C63" s="1" t="s">
        <v>407</v>
      </c>
      <c r="D63" s="2" t="s">
        <v>6</v>
      </c>
      <c r="E63" s="2" t="s">
        <v>369</v>
      </c>
    </row>
    <row r="64">
      <c r="A64" s="1">
        <v>2009.0</v>
      </c>
      <c r="B64" s="2" t="s">
        <v>32</v>
      </c>
      <c r="C64" s="1" t="s">
        <v>381</v>
      </c>
      <c r="D64" s="2" t="s">
        <v>6</v>
      </c>
      <c r="E64" s="2" t="s">
        <v>369</v>
      </c>
      <c r="F64" s="1">
        <v>0.518423922153464</v>
      </c>
      <c r="G64" s="1">
        <v>6.0</v>
      </c>
    </row>
    <row r="65">
      <c r="A65" s="1">
        <v>2009.0</v>
      </c>
      <c r="B65" s="2" t="s">
        <v>33</v>
      </c>
      <c r="C65" s="1" t="s">
        <v>390</v>
      </c>
      <c r="D65" s="2" t="s">
        <v>6</v>
      </c>
      <c r="E65" s="2" t="s">
        <v>369</v>
      </c>
      <c r="F65" s="1">
        <v>0.47336381796321</v>
      </c>
      <c r="G65" s="1">
        <v>36.0</v>
      </c>
    </row>
    <row r="66">
      <c r="A66" s="1">
        <v>2009.0</v>
      </c>
      <c r="B66" s="2" t="s">
        <v>34</v>
      </c>
      <c r="C66" s="1" t="s">
        <v>398</v>
      </c>
      <c r="D66" s="2" t="s">
        <v>6</v>
      </c>
      <c r="E66" s="2" t="s">
        <v>369</v>
      </c>
      <c r="F66" s="1">
        <v>1.39075610773724</v>
      </c>
      <c r="G66" s="1">
        <v>27.0</v>
      </c>
    </row>
    <row r="67">
      <c r="A67" s="1">
        <v>2009.0</v>
      </c>
      <c r="B67" s="2" t="s">
        <v>35</v>
      </c>
      <c r="C67" s="1" t="s">
        <v>399</v>
      </c>
      <c r="D67" s="2" t="s">
        <v>6</v>
      </c>
      <c r="E67" s="2" t="s">
        <v>369</v>
      </c>
      <c r="F67" s="1">
        <v>0.338663444396881</v>
      </c>
      <c r="G67" s="1">
        <v>5.0</v>
      </c>
    </row>
    <row r="68">
      <c r="A68" s="1">
        <v>2010.0</v>
      </c>
      <c r="B68" s="2" t="s">
        <v>3</v>
      </c>
      <c r="C68" s="7" t="s">
        <v>400</v>
      </c>
      <c r="D68" s="2" t="s">
        <v>6</v>
      </c>
      <c r="E68" s="2" t="s">
        <v>369</v>
      </c>
      <c r="F68" s="1">
        <v>1.15722975170223</v>
      </c>
      <c r="G68" s="1">
        <v>1307.0</v>
      </c>
    </row>
    <row r="69">
      <c r="A69" s="1">
        <v>2010.0</v>
      </c>
      <c r="B69" s="2" t="s">
        <v>4</v>
      </c>
      <c r="C69" s="1" t="s">
        <v>378</v>
      </c>
      <c r="D69" s="2" t="s">
        <v>6</v>
      </c>
      <c r="E69" s="2" t="s">
        <v>369</v>
      </c>
      <c r="F69" s="1">
        <v>0.842070516669207</v>
      </c>
      <c r="G69" s="1">
        <v>10.0</v>
      </c>
    </row>
    <row r="70">
      <c r="A70" s="1">
        <v>2010.0</v>
      </c>
      <c r="B70" s="2" t="s">
        <v>5</v>
      </c>
      <c r="C70" s="1" t="s">
        <v>384</v>
      </c>
      <c r="D70" s="2" t="s">
        <v>6</v>
      </c>
      <c r="E70" s="2" t="s">
        <v>369</v>
      </c>
      <c r="F70" s="1">
        <v>1.99153691645597</v>
      </c>
      <c r="G70" s="1">
        <v>63.0</v>
      </c>
    </row>
    <row r="71">
      <c r="A71" s="1">
        <v>2010.0</v>
      </c>
      <c r="B71" s="2" t="s">
        <v>6</v>
      </c>
      <c r="C71" s="1" t="s">
        <v>394</v>
      </c>
      <c r="D71" s="2" t="s">
        <v>6</v>
      </c>
      <c r="E71" s="2" t="s">
        <v>369</v>
      </c>
      <c r="F71" s="1">
        <v>1.1117640519035</v>
      </c>
      <c r="G71" s="1">
        <v>7.0</v>
      </c>
    </row>
    <row r="72">
      <c r="A72" s="1">
        <v>2010.0</v>
      </c>
      <c r="B72" s="2" t="s">
        <v>7</v>
      </c>
      <c r="C72" s="1" t="s">
        <v>385</v>
      </c>
      <c r="D72" s="2" t="s">
        <v>6</v>
      </c>
      <c r="E72" s="2" t="s">
        <v>369</v>
      </c>
      <c r="F72" s="1">
        <v>0.362906591472421</v>
      </c>
      <c r="G72" s="1">
        <v>3.0</v>
      </c>
    </row>
    <row r="73">
      <c r="A73" s="1">
        <v>2010.0</v>
      </c>
      <c r="B73" s="2" t="s">
        <v>8</v>
      </c>
      <c r="C73" s="7" t="s">
        <v>405</v>
      </c>
      <c r="D73" s="2" t="s">
        <v>6</v>
      </c>
      <c r="E73" s="2" t="s">
        <v>369</v>
      </c>
      <c r="F73" s="1">
        <v>1.51907359658397</v>
      </c>
      <c r="G73" s="1">
        <v>42.0</v>
      </c>
    </row>
    <row r="74">
      <c r="A74" s="1">
        <v>2010.0</v>
      </c>
      <c r="B74" s="2" t="s">
        <v>9</v>
      </c>
      <c r="C74" s="7" t="s">
        <v>397</v>
      </c>
      <c r="D74" s="2" t="s">
        <v>6</v>
      </c>
      <c r="E74" s="2" t="s">
        <v>369</v>
      </c>
      <c r="F74" s="1">
        <v>1.84815838717378</v>
      </c>
      <c r="G74" s="1">
        <v>12.0</v>
      </c>
    </row>
    <row r="75">
      <c r="A75" s="1">
        <v>2010.0</v>
      </c>
      <c r="B75" s="2" t="s">
        <v>10</v>
      </c>
      <c r="C75" s="7" t="s">
        <v>388</v>
      </c>
      <c r="D75" s="2" t="s">
        <v>6</v>
      </c>
      <c r="E75" s="2" t="s">
        <v>369</v>
      </c>
      <c r="F75" s="1">
        <v>0.207511931936086</v>
      </c>
      <c r="G75" s="1">
        <v>10.0</v>
      </c>
    </row>
    <row r="76">
      <c r="A76" s="1">
        <v>2010.0</v>
      </c>
      <c r="B76" s="2" t="s">
        <v>11</v>
      </c>
      <c r="C76" s="7" t="s">
        <v>402</v>
      </c>
      <c r="D76" s="2" t="s">
        <v>6</v>
      </c>
      <c r="E76" s="2" t="s">
        <v>369</v>
      </c>
      <c r="F76" s="1">
        <v>1.19144172876451</v>
      </c>
      <c r="G76" s="1">
        <v>41.0</v>
      </c>
    </row>
    <row r="77">
      <c r="A77" s="1">
        <v>2010.0</v>
      </c>
      <c r="B77" s="2" t="s">
        <v>12</v>
      </c>
      <c r="C77" s="1" t="s">
        <v>401</v>
      </c>
      <c r="D77" s="2" t="s">
        <v>6</v>
      </c>
      <c r="E77" s="2" t="s">
        <v>369</v>
      </c>
      <c r="F77" s="1">
        <v>4.21727961525881</v>
      </c>
      <c r="G77" s="1">
        <v>377.0</v>
      </c>
    </row>
    <row r="78">
      <c r="A78" s="1">
        <v>2010.0</v>
      </c>
      <c r="B78" s="2" t="s">
        <v>13</v>
      </c>
      <c r="C78" s="1" t="s">
        <v>403</v>
      </c>
      <c r="D78" s="2" t="s">
        <v>6</v>
      </c>
      <c r="E78" s="2" t="s">
        <v>369</v>
      </c>
      <c r="F78" s="1">
        <v>0.425746988296215</v>
      </c>
      <c r="G78" s="1">
        <v>7.0</v>
      </c>
    </row>
    <row r="79">
      <c r="A79" s="1">
        <v>2010.0</v>
      </c>
      <c r="B79" s="2" t="s">
        <v>14</v>
      </c>
      <c r="C79" s="1" t="s">
        <v>395</v>
      </c>
      <c r="D79" s="2" t="s">
        <v>6</v>
      </c>
      <c r="E79" s="2" t="s">
        <v>369</v>
      </c>
      <c r="F79" s="1">
        <v>0.835803496057006</v>
      </c>
      <c r="G79" s="1">
        <v>46.0</v>
      </c>
    </row>
    <row r="80">
      <c r="A80" s="1">
        <v>2010.0</v>
      </c>
      <c r="B80" s="2" t="s">
        <v>15</v>
      </c>
      <c r="C80" s="1" t="s">
        <v>377</v>
      </c>
      <c r="D80" s="2" t="s">
        <v>6</v>
      </c>
      <c r="E80" s="2" t="s">
        <v>369</v>
      </c>
      <c r="F80" s="1">
        <v>0.0586437346206806</v>
      </c>
      <c r="G80" s="1">
        <v>2.0</v>
      </c>
    </row>
    <row r="81">
      <c r="A81" s="1">
        <v>2010.0</v>
      </c>
      <c r="B81" s="2" t="s">
        <v>16</v>
      </c>
      <c r="C81" s="1" t="s">
        <v>382</v>
      </c>
      <c r="D81" s="2" t="s">
        <v>6</v>
      </c>
      <c r="E81" s="2" t="s">
        <v>369</v>
      </c>
      <c r="F81" s="1">
        <v>0.712046782223115</v>
      </c>
      <c r="G81" s="1">
        <v>19.0</v>
      </c>
    </row>
    <row r="82">
      <c r="A82" s="1">
        <v>2010.0</v>
      </c>
      <c r="B82" s="2" t="s">
        <v>17</v>
      </c>
      <c r="C82" s="1" t="s">
        <v>404</v>
      </c>
      <c r="D82" s="2" t="s">
        <v>6</v>
      </c>
      <c r="E82" s="2" t="s">
        <v>369</v>
      </c>
      <c r="F82" s="1">
        <v>1.21476834367686</v>
      </c>
      <c r="G82" s="1">
        <v>90.0</v>
      </c>
    </row>
    <row r="83">
      <c r="A83" s="1">
        <v>2010.0</v>
      </c>
      <c r="B83" s="2" t="s">
        <v>18</v>
      </c>
      <c r="C83" s="1" t="s">
        <v>383</v>
      </c>
      <c r="D83" s="2" t="s">
        <v>6</v>
      </c>
      <c r="E83" s="2" t="s">
        <v>369</v>
      </c>
      <c r="F83" s="1">
        <v>0.569800980306565</v>
      </c>
      <c r="G83" s="1">
        <v>87.0</v>
      </c>
    </row>
    <row r="84">
      <c r="A84" s="1">
        <v>2010.0</v>
      </c>
      <c r="B84" s="2" t="s">
        <v>19</v>
      </c>
      <c r="C84" s="1" t="s">
        <v>380</v>
      </c>
      <c r="D84" s="2" t="s">
        <v>6</v>
      </c>
      <c r="E84" s="2" t="s">
        <v>369</v>
      </c>
      <c r="F84" s="1">
        <v>1.05286022067492</v>
      </c>
      <c r="G84" s="1">
        <v>46.0</v>
      </c>
    </row>
    <row r="85">
      <c r="A85" s="1">
        <v>2010.0</v>
      </c>
      <c r="B85" s="2" t="s">
        <v>20</v>
      </c>
      <c r="C85" s="1" t="s">
        <v>387</v>
      </c>
      <c r="D85" s="2" t="s">
        <v>6</v>
      </c>
      <c r="E85" s="2" t="s">
        <v>369</v>
      </c>
      <c r="F85" s="1">
        <v>1.8503576517055</v>
      </c>
      <c r="G85" s="1">
        <v>33.0</v>
      </c>
    </row>
    <row r="86">
      <c r="A86" s="1">
        <v>2010.0</v>
      </c>
      <c r="B86" s="2" t="s">
        <v>21</v>
      </c>
      <c r="C86" s="1" t="s">
        <v>393</v>
      </c>
      <c r="D86" s="2" t="s">
        <v>6</v>
      </c>
      <c r="E86" s="2" t="s">
        <v>369</v>
      </c>
      <c r="F86" s="1">
        <v>0.368623164832613</v>
      </c>
      <c r="G86" s="1">
        <v>4.0</v>
      </c>
    </row>
    <row r="87">
      <c r="A87" s="1">
        <v>2010.0</v>
      </c>
      <c r="B87" s="2" t="s">
        <v>22</v>
      </c>
      <c r="C87" s="1" t="s">
        <v>408</v>
      </c>
      <c r="D87" s="2" t="s">
        <v>6</v>
      </c>
      <c r="E87" s="2" t="s">
        <v>369</v>
      </c>
      <c r="F87" s="1">
        <v>2.01299193561167</v>
      </c>
      <c r="G87" s="1">
        <v>94.0</v>
      </c>
    </row>
    <row r="88">
      <c r="A88" s="1">
        <v>2010.0</v>
      </c>
      <c r="B88" s="2" t="s">
        <v>23</v>
      </c>
      <c r="C88" s="1" t="s">
        <v>379</v>
      </c>
      <c r="D88" s="2" t="s">
        <v>6</v>
      </c>
      <c r="E88" s="2" t="s">
        <v>369</v>
      </c>
      <c r="F88" s="1">
        <v>0.287683836509799</v>
      </c>
      <c r="G88" s="1">
        <v>11.0</v>
      </c>
    </row>
    <row r="89">
      <c r="A89" s="1">
        <v>2010.0</v>
      </c>
      <c r="B89" s="2" t="s">
        <v>24</v>
      </c>
      <c r="C89" s="1" t="s">
        <v>386</v>
      </c>
      <c r="D89" s="2" t="s">
        <v>6</v>
      </c>
      <c r="E89" s="2" t="s">
        <v>369</v>
      </c>
      <c r="F89" s="1">
        <v>1.28696727705523</v>
      </c>
      <c r="G89" s="1">
        <v>75.0</v>
      </c>
    </row>
    <row r="90">
      <c r="A90" s="1">
        <v>2010.0</v>
      </c>
      <c r="B90" s="2" t="s">
        <v>25</v>
      </c>
      <c r="C90" s="1" t="s">
        <v>406</v>
      </c>
      <c r="D90" s="2" t="s">
        <v>6</v>
      </c>
      <c r="E90" s="2" t="s">
        <v>369</v>
      </c>
      <c r="F90" s="1">
        <v>1.47994834432149</v>
      </c>
      <c r="G90" s="1">
        <v>27.0</v>
      </c>
    </row>
    <row r="91">
      <c r="A91" s="1">
        <v>2010.0</v>
      </c>
      <c r="B91" s="2" t="s">
        <v>26</v>
      </c>
      <c r="C91" s="1" t="s">
        <v>392</v>
      </c>
      <c r="D91" s="2" t="s">
        <v>6</v>
      </c>
      <c r="E91" s="2" t="s">
        <v>369</v>
      </c>
      <c r="F91" s="1">
        <v>0.45495732879387</v>
      </c>
      <c r="G91" s="1">
        <v>6.0</v>
      </c>
    </row>
    <row r="92">
      <c r="A92" s="1">
        <v>2010.0</v>
      </c>
      <c r="B92" s="2" t="s">
        <v>27</v>
      </c>
      <c r="C92" s="1" t="s">
        <v>389</v>
      </c>
      <c r="D92" s="2" t="s">
        <v>6</v>
      </c>
      <c r="E92" s="2" t="s">
        <v>369</v>
      </c>
      <c r="F92" s="1">
        <v>1.91971373228824</v>
      </c>
      <c r="G92" s="1">
        <v>50.0</v>
      </c>
    </row>
    <row r="93">
      <c r="A93" s="1">
        <v>2010.0</v>
      </c>
      <c r="B93" s="2" t="s">
        <v>28</v>
      </c>
      <c r="C93" s="1" t="s">
        <v>391</v>
      </c>
      <c r="D93" s="2" t="s">
        <v>6</v>
      </c>
      <c r="E93" s="2" t="s">
        <v>369</v>
      </c>
      <c r="F93" s="1">
        <v>0.610322638087292</v>
      </c>
      <c r="G93" s="1">
        <v>17.0</v>
      </c>
    </row>
    <row r="94">
      <c r="A94" s="1">
        <v>2010.0</v>
      </c>
      <c r="B94" s="2" t="s">
        <v>29</v>
      </c>
      <c r="C94" s="1" t="s">
        <v>396</v>
      </c>
      <c r="D94" s="2" t="s">
        <v>6</v>
      </c>
      <c r="E94" s="2" t="s">
        <v>369</v>
      </c>
      <c r="F94" s="1">
        <v>1.19971461788527</v>
      </c>
      <c r="G94" s="1">
        <v>32.0</v>
      </c>
    </row>
    <row r="95">
      <c r="A95" s="1">
        <v>2010.0</v>
      </c>
      <c r="B95" s="2" t="s">
        <v>30</v>
      </c>
      <c r="C95" s="1" t="s">
        <v>376</v>
      </c>
      <c r="D95" s="2" t="s">
        <v>6</v>
      </c>
      <c r="E95" s="2" t="s">
        <v>369</v>
      </c>
      <c r="F95" s="1">
        <v>0.178686378156662</v>
      </c>
      <c r="G95" s="1">
        <v>4.0</v>
      </c>
    </row>
    <row r="96">
      <c r="A96" s="1">
        <v>2010.0</v>
      </c>
      <c r="B96" s="2" t="s">
        <v>31</v>
      </c>
      <c r="C96" s="1" t="s">
        <v>407</v>
      </c>
      <c r="D96" s="2" t="s">
        <v>6</v>
      </c>
      <c r="E96" s="2" t="s">
        <v>369</v>
      </c>
    </row>
    <row r="97">
      <c r="A97" s="1">
        <v>2010.0</v>
      </c>
      <c r="B97" s="2" t="s">
        <v>32</v>
      </c>
      <c r="C97" s="1" t="s">
        <v>381</v>
      </c>
      <c r="D97" s="2" t="s">
        <v>6</v>
      </c>
      <c r="E97" s="2" t="s">
        <v>369</v>
      </c>
      <c r="F97" s="1">
        <v>0.850237471325741</v>
      </c>
      <c r="G97" s="1">
        <v>10.0</v>
      </c>
    </row>
    <row r="98">
      <c r="A98" s="1">
        <v>2010.0</v>
      </c>
      <c r="B98" s="2" t="s">
        <v>33</v>
      </c>
      <c r="C98" s="1" t="s">
        <v>390</v>
      </c>
      <c r="D98" s="2" t="s">
        <v>6</v>
      </c>
      <c r="E98" s="2" t="s">
        <v>369</v>
      </c>
      <c r="F98" s="1">
        <v>0.532969769954648</v>
      </c>
      <c r="G98" s="1">
        <v>41.0</v>
      </c>
    </row>
    <row r="99">
      <c r="A99" s="1">
        <v>2010.0</v>
      </c>
      <c r="B99" s="2" t="s">
        <v>34</v>
      </c>
      <c r="C99" s="1" t="s">
        <v>398</v>
      </c>
      <c r="D99" s="2" t="s">
        <v>6</v>
      </c>
      <c r="E99" s="2" t="s">
        <v>369</v>
      </c>
      <c r="F99" s="1">
        <v>1.78160296418011</v>
      </c>
      <c r="G99" s="1">
        <v>35.0</v>
      </c>
    </row>
    <row r="100">
      <c r="A100" s="1">
        <v>2010.0</v>
      </c>
      <c r="B100" s="2" t="s">
        <v>35</v>
      </c>
      <c r="C100" s="1" t="s">
        <v>399</v>
      </c>
      <c r="D100" s="2" t="s">
        <v>6</v>
      </c>
      <c r="E100" s="2" t="s">
        <v>369</v>
      </c>
      <c r="F100" s="1">
        <v>0.400596354439642</v>
      </c>
      <c r="G100" s="1">
        <v>6.0</v>
      </c>
    </row>
    <row r="101">
      <c r="A101" s="1">
        <v>2011.0</v>
      </c>
      <c r="B101" s="2" t="s">
        <v>3</v>
      </c>
      <c r="C101" s="7" t="s">
        <v>400</v>
      </c>
      <c r="D101" s="2" t="s">
        <v>6</v>
      </c>
      <c r="E101" s="2" t="s">
        <v>369</v>
      </c>
      <c r="F101" s="1">
        <v>1.19945776128699</v>
      </c>
      <c r="G101" s="1">
        <v>1374.0</v>
      </c>
    </row>
    <row r="102">
      <c r="A102" s="1">
        <v>2011.0</v>
      </c>
      <c r="B102" s="2" t="s">
        <v>4</v>
      </c>
      <c r="C102" s="1" t="s">
        <v>378</v>
      </c>
      <c r="D102" s="2" t="s">
        <v>6</v>
      </c>
      <c r="E102" s="2" t="s">
        <v>369</v>
      </c>
      <c r="F102" s="1">
        <v>1.24033264067646</v>
      </c>
      <c r="G102" s="1">
        <v>15.0</v>
      </c>
    </row>
    <row r="103">
      <c r="A103" s="1">
        <v>2011.0</v>
      </c>
      <c r="B103" s="2" t="s">
        <v>5</v>
      </c>
      <c r="C103" s="1" t="s">
        <v>384</v>
      </c>
      <c r="D103" s="2" t="s">
        <v>6</v>
      </c>
      <c r="E103" s="2" t="s">
        <v>369</v>
      </c>
      <c r="F103" s="1">
        <v>1.96640260688803</v>
      </c>
      <c r="G103" s="1">
        <v>63.0</v>
      </c>
    </row>
    <row r="104">
      <c r="A104" s="1">
        <v>2011.0</v>
      </c>
      <c r="B104" s="2" t="s">
        <v>6</v>
      </c>
      <c r="C104" s="1" t="s">
        <v>394</v>
      </c>
      <c r="D104" s="2" t="s">
        <v>6</v>
      </c>
      <c r="E104" s="2" t="s">
        <v>369</v>
      </c>
      <c r="F104" s="1">
        <v>1.55609327223074</v>
      </c>
      <c r="G104" s="1">
        <v>10.0</v>
      </c>
    </row>
    <row r="105">
      <c r="A105" s="1">
        <v>2011.0</v>
      </c>
      <c r="B105" s="2" t="s">
        <v>7</v>
      </c>
      <c r="C105" s="1" t="s">
        <v>385</v>
      </c>
      <c r="D105" s="2" t="s">
        <v>6</v>
      </c>
      <c r="E105" s="2" t="s">
        <v>369</v>
      </c>
      <c r="F105" s="1">
        <v>0.356668996904113</v>
      </c>
      <c r="G105" s="1">
        <v>3.0</v>
      </c>
    </row>
    <row r="106">
      <c r="A106" s="1">
        <v>2011.0</v>
      </c>
      <c r="B106" s="2" t="s">
        <v>8</v>
      </c>
      <c r="C106" s="7" t="s">
        <v>405</v>
      </c>
      <c r="D106" s="2" t="s">
        <v>6</v>
      </c>
      <c r="E106" s="2" t="s">
        <v>369</v>
      </c>
      <c r="F106" s="1">
        <v>1.53172196182949</v>
      </c>
      <c r="G106" s="1">
        <v>43.0</v>
      </c>
    </row>
    <row r="107">
      <c r="A107" s="1">
        <v>2011.0</v>
      </c>
      <c r="B107" s="2" t="s">
        <v>9</v>
      </c>
      <c r="C107" s="7" t="s">
        <v>397</v>
      </c>
      <c r="D107" s="2" t="s">
        <v>6</v>
      </c>
      <c r="E107" s="2" t="s">
        <v>369</v>
      </c>
      <c r="F107" s="1">
        <v>1.6641049535866</v>
      </c>
      <c r="G107" s="1">
        <v>11.0</v>
      </c>
    </row>
    <row r="108">
      <c r="A108" s="1">
        <v>2011.0</v>
      </c>
      <c r="B108" s="2" t="s">
        <v>10</v>
      </c>
      <c r="C108" s="7" t="s">
        <v>388</v>
      </c>
      <c r="D108" s="2" t="s">
        <v>6</v>
      </c>
      <c r="E108" s="2" t="s">
        <v>369</v>
      </c>
      <c r="F108" s="1">
        <v>0.224640809556465</v>
      </c>
      <c r="G108" s="1">
        <v>11.0</v>
      </c>
    </row>
    <row r="109">
      <c r="A109" s="1">
        <v>2011.0</v>
      </c>
      <c r="B109" s="2" t="s">
        <v>11</v>
      </c>
      <c r="C109" s="7" t="s">
        <v>402</v>
      </c>
      <c r="D109" s="2" t="s">
        <v>6</v>
      </c>
      <c r="E109" s="2" t="s">
        <v>369</v>
      </c>
      <c r="F109" s="1">
        <v>1.2634746702044</v>
      </c>
      <c r="G109" s="1">
        <v>44.0</v>
      </c>
    </row>
    <row r="110">
      <c r="A110" s="1">
        <v>2011.0</v>
      </c>
      <c r="B110" s="2" t="s">
        <v>12</v>
      </c>
      <c r="C110" s="1" t="s">
        <v>401</v>
      </c>
      <c r="D110" s="2" t="s">
        <v>6</v>
      </c>
      <c r="E110" s="2" t="s">
        <v>369</v>
      </c>
      <c r="F110" s="1">
        <v>4.27737751546643</v>
      </c>
      <c r="G110" s="1">
        <v>386.0</v>
      </c>
    </row>
    <row r="111">
      <c r="A111" s="1">
        <v>2011.0</v>
      </c>
      <c r="B111" s="2" t="s">
        <v>13</v>
      </c>
      <c r="C111" s="1" t="s">
        <v>403</v>
      </c>
      <c r="D111" s="2" t="s">
        <v>6</v>
      </c>
      <c r="E111" s="2" t="s">
        <v>369</v>
      </c>
      <c r="F111" s="1">
        <v>0.41943016218166</v>
      </c>
      <c r="G111" s="1">
        <v>7.0</v>
      </c>
    </row>
    <row r="112">
      <c r="A112" s="1">
        <v>2011.0</v>
      </c>
      <c r="B112" s="2" t="s">
        <v>14</v>
      </c>
      <c r="C112" s="1" t="s">
        <v>395</v>
      </c>
      <c r="D112" s="2" t="s">
        <v>6</v>
      </c>
      <c r="E112" s="2" t="s">
        <v>369</v>
      </c>
      <c r="F112" s="1">
        <v>0.806151400965734</v>
      </c>
      <c r="G112" s="1">
        <v>45.0</v>
      </c>
    </row>
    <row r="113">
      <c r="A113" s="1">
        <v>2011.0</v>
      </c>
      <c r="B113" s="2" t="s">
        <v>15</v>
      </c>
      <c r="C113" s="1" t="s">
        <v>377</v>
      </c>
      <c r="D113" s="2" t="s">
        <v>6</v>
      </c>
      <c r="E113" s="2" t="s">
        <v>369</v>
      </c>
      <c r="F113" s="1">
        <v>0.115967810814752</v>
      </c>
      <c r="G113" s="1">
        <v>4.0</v>
      </c>
    </row>
    <row r="114">
      <c r="A114" s="1">
        <v>2011.0</v>
      </c>
      <c r="B114" s="2" t="s">
        <v>16</v>
      </c>
      <c r="C114" s="1" t="s">
        <v>382</v>
      </c>
      <c r="D114" s="2" t="s">
        <v>6</v>
      </c>
      <c r="E114" s="2" t="s">
        <v>369</v>
      </c>
      <c r="F114" s="1">
        <v>0.701275731282951</v>
      </c>
      <c r="G114" s="1">
        <v>19.0</v>
      </c>
    </row>
    <row r="115">
      <c r="A115" s="1">
        <v>2011.0</v>
      </c>
      <c r="B115" s="2" t="s">
        <v>17</v>
      </c>
      <c r="C115" s="1" t="s">
        <v>404</v>
      </c>
      <c r="D115" s="2" t="s">
        <v>6</v>
      </c>
      <c r="E115" s="2" t="s">
        <v>369</v>
      </c>
      <c r="F115" s="1">
        <v>1.25086712371222</v>
      </c>
      <c r="G115" s="1">
        <v>94.0</v>
      </c>
    </row>
    <row r="116">
      <c r="A116" s="1">
        <v>2011.0</v>
      </c>
      <c r="B116" s="2" t="s">
        <v>18</v>
      </c>
      <c r="C116" s="1" t="s">
        <v>383</v>
      </c>
      <c r="D116" s="2" t="s">
        <v>6</v>
      </c>
      <c r="E116" s="2" t="s">
        <v>369</v>
      </c>
      <c r="F116" s="1">
        <v>0.561749906488011</v>
      </c>
      <c r="G116" s="1">
        <v>87.0</v>
      </c>
    </row>
    <row r="117">
      <c r="A117" s="1">
        <v>2011.0</v>
      </c>
      <c r="B117" s="2" t="s">
        <v>19</v>
      </c>
      <c r="C117" s="1" t="s">
        <v>380</v>
      </c>
      <c r="D117" s="2" t="s">
        <v>6</v>
      </c>
      <c r="E117" s="2" t="s">
        <v>369</v>
      </c>
      <c r="F117" s="1">
        <v>1.1520872658665</v>
      </c>
      <c r="G117" s="1">
        <v>51.0</v>
      </c>
    </row>
    <row r="118">
      <c r="A118" s="1">
        <v>2011.0</v>
      </c>
      <c r="B118" s="2" t="s">
        <v>20</v>
      </c>
      <c r="C118" s="1" t="s">
        <v>387</v>
      </c>
      <c r="D118" s="2" t="s">
        <v>6</v>
      </c>
      <c r="E118" s="2" t="s">
        <v>369</v>
      </c>
      <c r="F118" s="1">
        <v>2.09871586203926</v>
      </c>
      <c r="G118" s="1">
        <v>38.0</v>
      </c>
    </row>
    <row r="119">
      <c r="A119" s="1">
        <v>2011.0</v>
      </c>
      <c r="B119" s="2" t="s">
        <v>21</v>
      </c>
      <c r="C119" s="1" t="s">
        <v>393</v>
      </c>
      <c r="D119" s="2" t="s">
        <v>6</v>
      </c>
      <c r="E119" s="2" t="s">
        <v>369</v>
      </c>
      <c r="F119" s="1">
        <v>0.362436369764833</v>
      </c>
      <c r="G119" s="1">
        <v>4.0</v>
      </c>
    </row>
    <row r="120">
      <c r="A120" s="1">
        <v>2011.0</v>
      </c>
      <c r="B120" s="2" t="s">
        <v>22</v>
      </c>
      <c r="C120" s="1" t="s">
        <v>408</v>
      </c>
      <c r="D120" s="2" t="s">
        <v>6</v>
      </c>
      <c r="E120" s="2" t="s">
        <v>369</v>
      </c>
      <c r="F120" s="1">
        <v>2.18693775722804</v>
      </c>
      <c r="G120" s="1">
        <v>104.0</v>
      </c>
    </row>
    <row r="121">
      <c r="A121" s="1">
        <v>2011.0</v>
      </c>
      <c r="B121" s="2" t="s">
        <v>23</v>
      </c>
      <c r="C121" s="1" t="s">
        <v>379</v>
      </c>
      <c r="D121" s="2" t="s">
        <v>6</v>
      </c>
      <c r="E121" s="2" t="s">
        <v>369</v>
      </c>
      <c r="F121" s="1">
        <v>0.258439536907363</v>
      </c>
      <c r="G121" s="1">
        <v>10.0</v>
      </c>
    </row>
    <row r="122">
      <c r="A122" s="1">
        <v>2011.0</v>
      </c>
      <c r="B122" s="2" t="s">
        <v>24</v>
      </c>
      <c r="C122" s="1" t="s">
        <v>386</v>
      </c>
      <c r="D122" s="2" t="s">
        <v>6</v>
      </c>
      <c r="E122" s="2" t="s">
        <v>369</v>
      </c>
      <c r="F122" s="1">
        <v>1.11668154729426</v>
      </c>
      <c r="G122" s="1">
        <v>66.0</v>
      </c>
    </row>
    <row r="123">
      <c r="A123" s="1">
        <v>2011.0</v>
      </c>
      <c r="B123" s="2" t="s">
        <v>25</v>
      </c>
      <c r="C123" s="1" t="s">
        <v>406</v>
      </c>
      <c r="D123" s="2" t="s">
        <v>6</v>
      </c>
      <c r="E123" s="2" t="s">
        <v>369</v>
      </c>
      <c r="F123" s="1">
        <v>1.61270640626117</v>
      </c>
      <c r="G123" s="1">
        <v>30.0</v>
      </c>
    </row>
    <row r="124">
      <c r="A124" s="1">
        <v>2011.0</v>
      </c>
      <c r="B124" s="2" t="s">
        <v>26</v>
      </c>
      <c r="C124" s="1" t="s">
        <v>392</v>
      </c>
      <c r="D124" s="2" t="s">
        <v>6</v>
      </c>
      <c r="E124" s="2" t="s">
        <v>369</v>
      </c>
      <c r="F124" s="1">
        <v>0.445453809780829</v>
      </c>
      <c r="G124" s="1">
        <v>6.0</v>
      </c>
    </row>
    <row r="125">
      <c r="A125" s="1">
        <v>2011.0</v>
      </c>
      <c r="B125" s="2" t="s">
        <v>27</v>
      </c>
      <c r="C125" s="1" t="s">
        <v>389</v>
      </c>
      <c r="D125" s="2" t="s">
        <v>6</v>
      </c>
      <c r="E125" s="2" t="s">
        <v>369</v>
      </c>
      <c r="F125" s="1">
        <v>2.31275499545601</v>
      </c>
      <c r="G125" s="1">
        <v>61.0</v>
      </c>
    </row>
    <row r="126">
      <c r="A126" s="1">
        <v>2011.0</v>
      </c>
      <c r="B126" s="2" t="s">
        <v>28</v>
      </c>
      <c r="C126" s="1" t="s">
        <v>391</v>
      </c>
      <c r="D126" s="2" t="s">
        <v>6</v>
      </c>
      <c r="E126" s="2" t="s">
        <v>369</v>
      </c>
      <c r="F126" s="1">
        <v>0.777968773040694</v>
      </c>
      <c r="G126" s="1">
        <v>22.0</v>
      </c>
    </row>
    <row r="127">
      <c r="A127" s="1">
        <v>2011.0</v>
      </c>
      <c r="B127" s="2" t="s">
        <v>29</v>
      </c>
      <c r="C127" s="1" t="s">
        <v>396</v>
      </c>
      <c r="D127" s="2" t="s">
        <v>6</v>
      </c>
      <c r="E127" s="2" t="s">
        <v>369</v>
      </c>
      <c r="F127" s="1">
        <v>1.07107704183295</v>
      </c>
      <c r="G127" s="1">
        <v>29.0</v>
      </c>
    </row>
    <row r="128">
      <c r="A128" s="1">
        <v>2011.0</v>
      </c>
      <c r="B128" s="2" t="s">
        <v>30</v>
      </c>
      <c r="C128" s="1" t="s">
        <v>376</v>
      </c>
      <c r="D128" s="2" t="s">
        <v>6</v>
      </c>
      <c r="E128" s="2" t="s">
        <v>369</v>
      </c>
      <c r="F128" s="1">
        <v>0.176068814735551</v>
      </c>
      <c r="G128" s="1">
        <v>4.0</v>
      </c>
    </row>
    <row r="129">
      <c r="A129" s="1">
        <v>2011.0</v>
      </c>
      <c r="B129" s="2" t="s">
        <v>31</v>
      </c>
      <c r="C129" s="1" t="s">
        <v>407</v>
      </c>
      <c r="D129" s="2" t="s">
        <v>6</v>
      </c>
      <c r="E129" s="2" t="s">
        <v>369</v>
      </c>
    </row>
    <row r="130">
      <c r="A130" s="1">
        <v>2011.0</v>
      </c>
      <c r="B130" s="2" t="s">
        <v>32</v>
      </c>
      <c r="C130" s="1" t="s">
        <v>381</v>
      </c>
      <c r="D130" s="2" t="s">
        <v>6</v>
      </c>
      <c r="E130" s="2" t="s">
        <v>369</v>
      </c>
      <c r="F130" s="1">
        <v>0.752828124320364</v>
      </c>
      <c r="G130" s="1">
        <v>9.0</v>
      </c>
    </row>
    <row r="131">
      <c r="A131" s="1">
        <v>2011.0</v>
      </c>
      <c r="B131" s="2" t="s">
        <v>33</v>
      </c>
      <c r="C131" s="1" t="s">
        <v>390</v>
      </c>
      <c r="D131" s="2" t="s">
        <v>6</v>
      </c>
      <c r="E131" s="2" t="s">
        <v>369</v>
      </c>
      <c r="F131" s="1">
        <v>0.692084450707951</v>
      </c>
      <c r="G131" s="1">
        <v>54.0</v>
      </c>
    </row>
    <row r="132">
      <c r="A132" s="1">
        <v>2011.0</v>
      </c>
      <c r="B132" s="2" t="s">
        <v>34</v>
      </c>
      <c r="C132" s="1" t="s">
        <v>398</v>
      </c>
      <c r="D132" s="2" t="s">
        <v>6</v>
      </c>
      <c r="E132" s="2" t="s">
        <v>369</v>
      </c>
      <c r="F132" s="1">
        <v>1.90498439166078</v>
      </c>
      <c r="G132" s="1">
        <v>38.0</v>
      </c>
    </row>
    <row r="133">
      <c r="A133" s="1">
        <v>2011.0</v>
      </c>
      <c r="B133" s="2" t="s">
        <v>35</v>
      </c>
      <c r="C133" s="1" t="s">
        <v>399</v>
      </c>
      <c r="D133" s="2" t="s">
        <v>6</v>
      </c>
      <c r="E133" s="2" t="s">
        <v>369</v>
      </c>
      <c r="F133" s="1">
        <v>0.39517074998798</v>
      </c>
      <c r="G133" s="1">
        <v>6.0</v>
      </c>
    </row>
    <row r="134">
      <c r="A134" s="1">
        <v>2012.0</v>
      </c>
      <c r="B134" s="2" t="s">
        <v>3</v>
      </c>
      <c r="C134" s="7" t="s">
        <v>400</v>
      </c>
      <c r="D134" s="2" t="s">
        <v>6</v>
      </c>
      <c r="E134" s="2" t="s">
        <v>369</v>
      </c>
      <c r="F134" s="1">
        <v>1.36254423900544</v>
      </c>
      <c r="G134" s="1">
        <v>1583.0</v>
      </c>
    </row>
    <row r="135">
      <c r="A135" s="1">
        <v>2012.0</v>
      </c>
      <c r="B135" s="2" t="s">
        <v>4</v>
      </c>
      <c r="C135" s="1" t="s">
        <v>378</v>
      </c>
      <c r="D135" s="2" t="s">
        <v>6</v>
      </c>
      <c r="E135" s="2" t="s">
        <v>369</v>
      </c>
      <c r="F135" s="1">
        <v>1.45467005658667</v>
      </c>
      <c r="G135" s="1">
        <v>18.0</v>
      </c>
    </row>
    <row r="136">
      <c r="A136" s="1">
        <v>2012.0</v>
      </c>
      <c r="B136" s="2" t="s">
        <v>5</v>
      </c>
      <c r="C136" s="1" t="s">
        <v>384</v>
      </c>
      <c r="D136" s="2" t="s">
        <v>6</v>
      </c>
      <c r="E136" s="2" t="s">
        <v>369</v>
      </c>
      <c r="F136" s="1">
        <v>2.31389425626657</v>
      </c>
      <c r="G136" s="1">
        <v>75.0</v>
      </c>
    </row>
    <row r="137">
      <c r="A137" s="1">
        <v>2012.0</v>
      </c>
      <c r="B137" s="2" t="s">
        <v>6</v>
      </c>
      <c r="C137" s="1" t="s">
        <v>394</v>
      </c>
      <c r="D137" s="2" t="s">
        <v>6</v>
      </c>
      <c r="E137" s="2" t="s">
        <v>369</v>
      </c>
      <c r="F137" s="1">
        <v>1.21194676523834</v>
      </c>
      <c r="G137" s="1">
        <v>8.0</v>
      </c>
    </row>
    <row r="138">
      <c r="A138" s="1">
        <v>2012.0</v>
      </c>
      <c r="B138" s="2" t="s">
        <v>7</v>
      </c>
      <c r="C138" s="1" t="s">
        <v>385</v>
      </c>
      <c r="D138" s="2" t="s">
        <v>6</v>
      </c>
      <c r="E138" s="2" t="s">
        <v>369</v>
      </c>
      <c r="F138" s="1">
        <v>0.465840498542502</v>
      </c>
      <c r="G138" s="1">
        <v>4.0</v>
      </c>
    </row>
    <row r="139">
      <c r="A139" s="1">
        <v>2012.0</v>
      </c>
      <c r="B139" s="2" t="s">
        <v>8</v>
      </c>
      <c r="C139" s="7" t="s">
        <v>405</v>
      </c>
      <c r="D139" s="2" t="s">
        <v>6</v>
      </c>
      <c r="E139" s="2" t="s">
        <v>369</v>
      </c>
      <c r="F139" s="1">
        <v>1.7173597381482</v>
      </c>
      <c r="G139" s="1">
        <v>49.0</v>
      </c>
    </row>
    <row r="140">
      <c r="A140" s="1">
        <v>2012.0</v>
      </c>
      <c r="B140" s="2" t="s">
        <v>9</v>
      </c>
      <c r="C140" s="7" t="s">
        <v>397</v>
      </c>
      <c r="D140" s="2" t="s">
        <v>6</v>
      </c>
      <c r="E140" s="2" t="s">
        <v>369</v>
      </c>
      <c r="F140" s="1">
        <v>1.62933514238908</v>
      </c>
      <c r="G140" s="1">
        <v>11.0</v>
      </c>
    </row>
    <row r="141">
      <c r="A141" s="1">
        <v>2012.0</v>
      </c>
      <c r="B141" s="2" t="s">
        <v>10</v>
      </c>
      <c r="C141" s="7" t="s">
        <v>388</v>
      </c>
      <c r="D141" s="2" t="s">
        <v>6</v>
      </c>
      <c r="E141" s="2" t="s">
        <v>369</v>
      </c>
      <c r="F141" s="1">
        <v>0.260361433742321</v>
      </c>
      <c r="G141" s="1">
        <v>13.0</v>
      </c>
    </row>
    <row r="142">
      <c r="A142" s="1">
        <v>2012.0</v>
      </c>
      <c r="B142" s="2" t="s">
        <v>11</v>
      </c>
      <c r="C142" s="7" t="s">
        <v>402</v>
      </c>
      <c r="D142" s="2" t="s">
        <v>6</v>
      </c>
      <c r="E142" s="2" t="s">
        <v>369</v>
      </c>
      <c r="F142" s="1">
        <v>1.42185377883235</v>
      </c>
      <c r="G142" s="1">
        <v>50.0</v>
      </c>
    </row>
    <row r="143">
      <c r="A143" s="1">
        <v>2012.0</v>
      </c>
      <c r="B143" s="2" t="s">
        <v>12</v>
      </c>
      <c r="C143" s="1" t="s">
        <v>401</v>
      </c>
      <c r="D143" s="2" t="s">
        <v>6</v>
      </c>
      <c r="E143" s="2" t="s">
        <v>369</v>
      </c>
      <c r="F143" s="1">
        <v>3.96920515948023</v>
      </c>
      <c r="G143" s="1">
        <v>359.0</v>
      </c>
    </row>
    <row r="144">
      <c r="A144" s="1">
        <v>2012.0</v>
      </c>
      <c r="B144" s="2" t="s">
        <v>13</v>
      </c>
      <c r="C144" s="1" t="s">
        <v>403</v>
      </c>
      <c r="D144" s="2" t="s">
        <v>6</v>
      </c>
      <c r="E144" s="2" t="s">
        <v>369</v>
      </c>
      <c r="F144" s="1">
        <v>0.884515842563256</v>
      </c>
      <c r="G144" s="1">
        <v>15.0</v>
      </c>
    </row>
    <row r="145">
      <c r="A145" s="1">
        <v>2012.0</v>
      </c>
      <c r="B145" s="2" t="s">
        <v>14</v>
      </c>
      <c r="C145" s="1" t="s">
        <v>395</v>
      </c>
      <c r="D145" s="2" t="s">
        <v>6</v>
      </c>
      <c r="E145" s="2" t="s">
        <v>369</v>
      </c>
      <c r="F145" s="1">
        <v>0.970836084035571</v>
      </c>
      <c r="G145" s="1">
        <v>55.0</v>
      </c>
    </row>
    <row r="146">
      <c r="A146" s="1">
        <v>2012.0</v>
      </c>
      <c r="B146" s="2" t="s">
        <v>15</v>
      </c>
      <c r="C146" s="1" t="s">
        <v>377</v>
      </c>
      <c r="D146" s="2" t="s">
        <v>6</v>
      </c>
      <c r="E146" s="2" t="s">
        <v>369</v>
      </c>
      <c r="F146" s="1">
        <v>0.143611761113899</v>
      </c>
      <c r="G146" s="1">
        <v>5.0</v>
      </c>
    </row>
    <row r="147">
      <c r="A147" s="1">
        <v>2012.0</v>
      </c>
      <c r="B147" s="2" t="s">
        <v>16</v>
      </c>
      <c r="C147" s="1" t="s">
        <v>382</v>
      </c>
      <c r="D147" s="2" t="s">
        <v>6</v>
      </c>
      <c r="E147" s="2" t="s">
        <v>369</v>
      </c>
      <c r="F147" s="1">
        <v>0.871457796388243</v>
      </c>
      <c r="G147" s="1">
        <v>24.0</v>
      </c>
    </row>
    <row r="148">
      <c r="A148" s="1">
        <v>2012.0</v>
      </c>
      <c r="B148" s="2" t="s">
        <v>17</v>
      </c>
      <c r="C148" s="1" t="s">
        <v>404</v>
      </c>
      <c r="D148" s="2" t="s">
        <v>6</v>
      </c>
      <c r="E148" s="2" t="s">
        <v>369</v>
      </c>
      <c r="F148" s="1">
        <v>1.4299029436979</v>
      </c>
      <c r="G148" s="1">
        <v>109.0</v>
      </c>
    </row>
    <row r="149">
      <c r="A149" s="1">
        <v>2012.0</v>
      </c>
      <c r="B149" s="2" t="s">
        <v>18</v>
      </c>
      <c r="C149" s="1" t="s">
        <v>383</v>
      </c>
      <c r="D149" s="2" t="s">
        <v>6</v>
      </c>
      <c r="E149" s="2" t="s">
        <v>369</v>
      </c>
      <c r="F149" s="1">
        <v>0.687282905307752</v>
      </c>
      <c r="G149" s="1">
        <v>108.0</v>
      </c>
    </row>
    <row r="150">
      <c r="A150" s="1">
        <v>2012.0</v>
      </c>
      <c r="B150" s="2" t="s">
        <v>19</v>
      </c>
      <c r="C150" s="1" t="s">
        <v>380</v>
      </c>
      <c r="D150" s="2" t="s">
        <v>6</v>
      </c>
      <c r="E150" s="2" t="s">
        <v>369</v>
      </c>
      <c r="F150" s="1">
        <v>1.18280522567812</v>
      </c>
      <c r="G150" s="1">
        <v>53.0</v>
      </c>
    </row>
    <row r="151">
      <c r="A151" s="1">
        <v>2012.0</v>
      </c>
      <c r="B151" s="2" t="s">
        <v>20</v>
      </c>
      <c r="C151" s="1" t="s">
        <v>387</v>
      </c>
      <c r="D151" s="2" t="s">
        <v>6</v>
      </c>
      <c r="E151" s="2" t="s">
        <v>369</v>
      </c>
      <c r="F151" s="1">
        <v>2.28392691868894</v>
      </c>
      <c r="G151" s="1">
        <v>42.0</v>
      </c>
    </row>
    <row r="152">
      <c r="A152" s="1">
        <v>2012.0</v>
      </c>
      <c r="B152" s="2" t="s">
        <v>21</v>
      </c>
      <c r="C152" s="1" t="s">
        <v>393</v>
      </c>
      <c r="D152" s="2" t="s">
        <v>6</v>
      </c>
      <c r="E152" s="2" t="s">
        <v>369</v>
      </c>
      <c r="F152" s="1">
        <v>0.977549248486798</v>
      </c>
      <c r="G152" s="1">
        <v>11.0</v>
      </c>
    </row>
    <row r="153">
      <c r="A153" s="1">
        <v>2012.0</v>
      </c>
      <c r="B153" s="2" t="s">
        <v>22</v>
      </c>
      <c r="C153" s="1" t="s">
        <v>408</v>
      </c>
      <c r="D153" s="2" t="s">
        <v>6</v>
      </c>
      <c r="E153" s="2" t="s">
        <v>369</v>
      </c>
      <c r="F153" s="1">
        <v>2.57227368827418</v>
      </c>
      <c r="G153" s="1">
        <v>125.0</v>
      </c>
    </row>
    <row r="154">
      <c r="A154" s="1">
        <v>2012.0</v>
      </c>
      <c r="B154" s="2" t="s">
        <v>23</v>
      </c>
      <c r="C154" s="1" t="s">
        <v>379</v>
      </c>
      <c r="D154" s="2" t="s">
        <v>6</v>
      </c>
      <c r="E154" s="2" t="s">
        <v>369</v>
      </c>
      <c r="F154" s="1">
        <v>0.486252614887417</v>
      </c>
      <c r="G154" s="1">
        <v>19.0</v>
      </c>
    </row>
    <row r="155">
      <c r="A155" s="1">
        <v>2012.0</v>
      </c>
      <c r="B155" s="2" t="s">
        <v>24</v>
      </c>
      <c r="C155" s="1" t="s">
        <v>386</v>
      </c>
      <c r="D155" s="2" t="s">
        <v>6</v>
      </c>
      <c r="E155" s="2" t="s">
        <v>369</v>
      </c>
      <c r="F155" s="1">
        <v>1.25054106743518</v>
      </c>
      <c r="G155" s="1">
        <v>75.0</v>
      </c>
    </row>
    <row r="156">
      <c r="A156" s="1">
        <v>2012.0</v>
      </c>
      <c r="B156" s="2" t="s">
        <v>25</v>
      </c>
      <c r="C156" s="1" t="s">
        <v>406</v>
      </c>
      <c r="D156" s="2" t="s">
        <v>6</v>
      </c>
      <c r="E156" s="2" t="s">
        <v>369</v>
      </c>
      <c r="F156" s="1">
        <v>2.72568115820482</v>
      </c>
      <c r="G156" s="1">
        <v>52.0</v>
      </c>
    </row>
    <row r="157">
      <c r="A157" s="1">
        <v>2012.0</v>
      </c>
      <c r="B157" s="2" t="s">
        <v>26</v>
      </c>
      <c r="C157" s="1" t="s">
        <v>392</v>
      </c>
      <c r="D157" s="2" t="s">
        <v>6</v>
      </c>
      <c r="E157" s="2" t="s">
        <v>369</v>
      </c>
      <c r="F157" s="1">
        <v>0.721056954125636</v>
      </c>
      <c r="G157" s="1">
        <v>10.0</v>
      </c>
    </row>
    <row r="158">
      <c r="A158" s="1">
        <v>2012.0</v>
      </c>
      <c r="B158" s="2" t="s">
        <v>27</v>
      </c>
      <c r="C158" s="1" t="s">
        <v>389</v>
      </c>
      <c r="D158" s="2" t="s">
        <v>6</v>
      </c>
      <c r="E158" s="2" t="s">
        <v>369</v>
      </c>
      <c r="F158" s="1">
        <v>2.51198347339828</v>
      </c>
      <c r="G158" s="1">
        <v>67.0</v>
      </c>
    </row>
    <row r="159">
      <c r="A159" s="1">
        <v>2012.0</v>
      </c>
      <c r="B159" s="2" t="s">
        <v>28</v>
      </c>
      <c r="C159" s="1" t="s">
        <v>391</v>
      </c>
      <c r="D159" s="2" t="s">
        <v>6</v>
      </c>
      <c r="E159" s="2" t="s">
        <v>369</v>
      </c>
      <c r="F159" s="1">
        <v>1.32288808749721</v>
      </c>
      <c r="G159" s="1">
        <v>38.0</v>
      </c>
    </row>
    <row r="160">
      <c r="A160" s="1">
        <v>2012.0</v>
      </c>
      <c r="B160" s="2" t="s">
        <v>29</v>
      </c>
      <c r="C160" s="1" t="s">
        <v>396</v>
      </c>
      <c r="D160" s="2" t="s">
        <v>6</v>
      </c>
      <c r="E160" s="2" t="s">
        <v>369</v>
      </c>
      <c r="F160" s="1">
        <v>1.2728189156892</v>
      </c>
      <c r="G160" s="1">
        <v>35.0</v>
      </c>
    </row>
    <row r="161">
      <c r="A161" s="1">
        <v>2012.0</v>
      </c>
      <c r="B161" s="2" t="s">
        <v>30</v>
      </c>
      <c r="C161" s="1" t="s">
        <v>376</v>
      </c>
      <c r="D161" s="2" t="s">
        <v>6</v>
      </c>
      <c r="E161" s="2" t="s">
        <v>369</v>
      </c>
      <c r="F161" s="1">
        <v>0.389906786284292</v>
      </c>
      <c r="G161" s="1">
        <v>9.0</v>
      </c>
    </row>
    <row r="162">
      <c r="A162" s="1">
        <v>2012.0</v>
      </c>
      <c r="B162" s="2" t="s">
        <v>31</v>
      </c>
      <c r="C162" s="1" t="s">
        <v>407</v>
      </c>
      <c r="D162" s="2" t="s">
        <v>6</v>
      </c>
      <c r="E162" s="2" t="s">
        <v>369</v>
      </c>
    </row>
    <row r="163">
      <c r="A163" s="1">
        <v>2012.0</v>
      </c>
      <c r="B163" s="2" t="s">
        <v>32</v>
      </c>
      <c r="C163" s="1" t="s">
        <v>381</v>
      </c>
      <c r="D163" s="2" t="s">
        <v>6</v>
      </c>
      <c r="E163" s="2" t="s">
        <v>369</v>
      </c>
      <c r="F163" s="1">
        <v>0.820671736229539</v>
      </c>
      <c r="G163" s="1">
        <v>10.0</v>
      </c>
    </row>
    <row r="164">
      <c r="A164" s="1">
        <v>2012.0</v>
      </c>
      <c r="B164" s="2" t="s">
        <v>33</v>
      </c>
      <c r="C164" s="1" t="s">
        <v>390</v>
      </c>
      <c r="D164" s="2" t="s">
        <v>6</v>
      </c>
      <c r="E164" s="2" t="s">
        <v>369</v>
      </c>
      <c r="F164" s="1">
        <v>1.02423064156669</v>
      </c>
      <c r="G164" s="1">
        <v>81.0</v>
      </c>
    </row>
    <row r="165">
      <c r="A165" s="1">
        <v>2012.0</v>
      </c>
      <c r="B165" s="2" t="s">
        <v>34</v>
      </c>
      <c r="C165" s="1" t="s">
        <v>398</v>
      </c>
      <c r="D165" s="2" t="s">
        <v>6</v>
      </c>
      <c r="E165" s="2" t="s">
        <v>369</v>
      </c>
      <c r="F165" s="1">
        <v>2.02304794376914</v>
      </c>
      <c r="G165" s="1">
        <v>41.0</v>
      </c>
    </row>
    <row r="166">
      <c r="A166" s="1">
        <v>2012.0</v>
      </c>
      <c r="B166" s="2" t="s">
        <v>35</v>
      </c>
      <c r="C166" s="1" t="s">
        <v>399</v>
      </c>
      <c r="D166" s="2" t="s">
        <v>6</v>
      </c>
      <c r="E166" s="2" t="s">
        <v>369</v>
      </c>
      <c r="F166" s="1">
        <v>0.779902941078983</v>
      </c>
      <c r="G166" s="1">
        <v>12.0</v>
      </c>
    </row>
    <row r="167">
      <c r="A167" s="1">
        <v>2013.0</v>
      </c>
      <c r="B167" s="2" t="s">
        <v>3</v>
      </c>
      <c r="C167" s="7" t="s">
        <v>400</v>
      </c>
      <c r="D167" s="2" t="s">
        <v>6</v>
      </c>
      <c r="E167" s="2" t="s">
        <v>369</v>
      </c>
      <c r="F167" s="1">
        <v>1.4555404902347</v>
      </c>
      <c r="G167" s="1">
        <v>1713.0</v>
      </c>
    </row>
    <row r="168">
      <c r="A168" s="1">
        <v>2013.0</v>
      </c>
      <c r="B168" s="2" t="s">
        <v>4</v>
      </c>
      <c r="C168" s="1" t="s">
        <v>378</v>
      </c>
      <c r="D168" s="2" t="s">
        <v>6</v>
      </c>
      <c r="E168" s="2" t="s">
        <v>369</v>
      </c>
      <c r="F168" s="1">
        <v>1.50266168837486</v>
      </c>
      <c r="G168" s="1">
        <v>19.0</v>
      </c>
    </row>
    <row r="169">
      <c r="A169" s="1">
        <v>2013.0</v>
      </c>
      <c r="B169" s="2" t="s">
        <v>5</v>
      </c>
      <c r="C169" s="1" t="s">
        <v>384</v>
      </c>
      <c r="D169" s="2" t="s">
        <v>6</v>
      </c>
      <c r="E169" s="2" t="s">
        <v>369</v>
      </c>
      <c r="F169" s="1">
        <v>2.41193903717225</v>
      </c>
      <c r="G169" s="1">
        <v>79.0</v>
      </c>
    </row>
    <row r="170">
      <c r="A170" s="1">
        <v>2013.0</v>
      </c>
      <c r="B170" s="2" t="s">
        <v>6</v>
      </c>
      <c r="C170" s="1" t="s">
        <v>394</v>
      </c>
      <c r="D170" s="2" t="s">
        <v>6</v>
      </c>
      <c r="E170" s="2" t="s">
        <v>369</v>
      </c>
      <c r="F170" s="1">
        <v>1.62462578222039</v>
      </c>
      <c r="G170" s="1">
        <v>11.0</v>
      </c>
    </row>
    <row r="171">
      <c r="A171" s="1">
        <v>2013.0</v>
      </c>
      <c r="B171" s="2" t="s">
        <v>7</v>
      </c>
      <c r="C171" s="1" t="s">
        <v>385</v>
      </c>
      <c r="D171" s="2" t="s">
        <v>6</v>
      </c>
      <c r="E171" s="2" t="s">
        <v>369</v>
      </c>
      <c r="F171" s="1">
        <v>0.228476121389363</v>
      </c>
      <c r="G171" s="1">
        <v>2.0</v>
      </c>
    </row>
    <row r="172">
      <c r="A172" s="1">
        <v>2013.0</v>
      </c>
      <c r="B172" s="2" t="s">
        <v>8</v>
      </c>
      <c r="C172" s="7" t="s">
        <v>405</v>
      </c>
      <c r="D172" s="2" t="s">
        <v>6</v>
      </c>
      <c r="E172" s="2" t="s">
        <v>369</v>
      </c>
      <c r="F172" s="1">
        <v>1.82999675434538</v>
      </c>
      <c r="G172" s="1">
        <v>53.0</v>
      </c>
    </row>
    <row r="173">
      <c r="A173" s="1">
        <v>2013.0</v>
      </c>
      <c r="B173" s="2" t="s">
        <v>9</v>
      </c>
      <c r="C173" s="7" t="s">
        <v>397</v>
      </c>
      <c r="D173" s="2" t="s">
        <v>6</v>
      </c>
      <c r="E173" s="2" t="s">
        <v>369</v>
      </c>
      <c r="F173" s="1">
        <v>1.74278270113891</v>
      </c>
      <c r="G173" s="1">
        <v>12.0</v>
      </c>
    </row>
    <row r="174">
      <c r="A174" s="1">
        <v>2013.0</v>
      </c>
      <c r="B174" s="2" t="s">
        <v>10</v>
      </c>
      <c r="C174" s="7" t="s">
        <v>388</v>
      </c>
      <c r="D174" s="2" t="s">
        <v>6</v>
      </c>
      <c r="E174" s="2" t="s">
        <v>369</v>
      </c>
      <c r="F174" s="1">
        <v>0.295019481119737</v>
      </c>
      <c r="G174" s="1">
        <v>15.0</v>
      </c>
    </row>
    <row r="175">
      <c r="A175" s="1">
        <v>2013.0</v>
      </c>
      <c r="B175" s="2" t="s">
        <v>11</v>
      </c>
      <c r="C175" s="7" t="s">
        <v>402</v>
      </c>
      <c r="D175" s="2" t="s">
        <v>6</v>
      </c>
      <c r="E175" s="2" t="s">
        <v>369</v>
      </c>
      <c r="F175" s="1">
        <v>1.46621199056887</v>
      </c>
      <c r="G175" s="1">
        <v>52.0</v>
      </c>
    </row>
    <row r="176">
      <c r="A176" s="1">
        <v>2013.0</v>
      </c>
      <c r="B176" s="2" t="s">
        <v>12</v>
      </c>
      <c r="C176" s="1" t="s">
        <v>401</v>
      </c>
      <c r="D176" s="2" t="s">
        <v>6</v>
      </c>
      <c r="E176" s="2" t="s">
        <v>369</v>
      </c>
      <c r="F176" s="1">
        <v>4.21937898914946</v>
      </c>
      <c r="G176" s="1">
        <v>382.0</v>
      </c>
    </row>
    <row r="177">
      <c r="A177" s="1">
        <v>2013.0</v>
      </c>
      <c r="B177" s="2" t="s">
        <v>13</v>
      </c>
      <c r="C177" s="1" t="s">
        <v>403</v>
      </c>
      <c r="D177" s="2" t="s">
        <v>6</v>
      </c>
      <c r="E177" s="2" t="s">
        <v>369</v>
      </c>
      <c r="F177" s="1">
        <v>0.871621232925666</v>
      </c>
      <c r="G177" s="1">
        <v>15.0</v>
      </c>
    </row>
    <row r="178">
      <c r="A178" s="1">
        <v>2013.0</v>
      </c>
      <c r="B178" s="2" t="s">
        <v>14</v>
      </c>
      <c r="C178" s="1" t="s">
        <v>395</v>
      </c>
      <c r="D178" s="2" t="s">
        <v>6</v>
      </c>
      <c r="E178" s="2" t="s">
        <v>369</v>
      </c>
      <c r="F178" s="1">
        <v>0.992573633726747</v>
      </c>
      <c r="G178" s="1">
        <v>57.0</v>
      </c>
    </row>
    <row r="179">
      <c r="A179" s="1">
        <v>2013.0</v>
      </c>
      <c r="B179" s="2" t="s">
        <v>15</v>
      </c>
      <c r="C179" s="1" t="s">
        <v>377</v>
      </c>
      <c r="D179" s="2" t="s">
        <v>6</v>
      </c>
      <c r="E179" s="2" t="s">
        <v>369</v>
      </c>
      <c r="F179" s="1">
        <v>0.256400833131774</v>
      </c>
      <c r="G179" s="1">
        <v>9.0</v>
      </c>
    </row>
    <row r="180">
      <c r="A180" s="1">
        <v>2013.0</v>
      </c>
      <c r="B180" s="2" t="s">
        <v>16</v>
      </c>
      <c r="C180" s="1" t="s">
        <v>382</v>
      </c>
      <c r="D180" s="2" t="s">
        <v>6</v>
      </c>
      <c r="E180" s="2" t="s">
        <v>369</v>
      </c>
      <c r="F180" s="1">
        <v>0.965636225521122</v>
      </c>
      <c r="G180" s="1">
        <v>27.0</v>
      </c>
    </row>
    <row r="181">
      <c r="A181" s="1">
        <v>2013.0</v>
      </c>
      <c r="B181" s="2" t="s">
        <v>17</v>
      </c>
      <c r="C181" s="1" t="s">
        <v>404</v>
      </c>
      <c r="D181" s="2" t="s">
        <v>6</v>
      </c>
      <c r="E181" s="2" t="s">
        <v>369</v>
      </c>
      <c r="F181" s="1">
        <v>1.57973362324467</v>
      </c>
      <c r="G181" s="1">
        <v>122.0</v>
      </c>
    </row>
    <row r="182">
      <c r="A182" s="1">
        <v>2013.0</v>
      </c>
      <c r="B182" s="2" t="s">
        <v>18</v>
      </c>
      <c r="C182" s="1" t="s">
        <v>383</v>
      </c>
      <c r="D182" s="2" t="s">
        <v>6</v>
      </c>
      <c r="E182" s="2" t="s">
        <v>369</v>
      </c>
      <c r="F182" s="1">
        <v>0.684388004549359</v>
      </c>
      <c r="G182" s="1">
        <v>109.0</v>
      </c>
    </row>
    <row r="183">
      <c r="A183" s="1">
        <v>2013.0</v>
      </c>
      <c r="B183" s="2" t="s">
        <v>19</v>
      </c>
      <c r="C183" s="1" t="s">
        <v>380</v>
      </c>
      <c r="D183" s="2" t="s">
        <v>6</v>
      </c>
      <c r="E183" s="2" t="s">
        <v>369</v>
      </c>
      <c r="F183" s="1">
        <v>1.30247828503788</v>
      </c>
      <c r="G183" s="1">
        <v>59.0</v>
      </c>
    </row>
    <row r="184">
      <c r="A184" s="1">
        <v>2013.0</v>
      </c>
      <c r="B184" s="2" t="s">
        <v>20</v>
      </c>
      <c r="C184" s="1" t="s">
        <v>387</v>
      </c>
      <c r="D184" s="2" t="s">
        <v>6</v>
      </c>
      <c r="E184" s="2" t="s">
        <v>369</v>
      </c>
      <c r="F184" s="1">
        <v>2.25143488769896</v>
      </c>
      <c r="G184" s="1">
        <v>42.0</v>
      </c>
    </row>
    <row r="185">
      <c r="A185" s="1">
        <v>2013.0</v>
      </c>
      <c r="B185" s="2" t="s">
        <v>21</v>
      </c>
      <c r="C185" s="1" t="s">
        <v>393</v>
      </c>
      <c r="D185" s="2" t="s">
        <v>6</v>
      </c>
      <c r="E185" s="2" t="s">
        <v>369</v>
      </c>
      <c r="F185" s="1">
        <v>0.960125968527071</v>
      </c>
      <c r="G185" s="1">
        <v>11.0</v>
      </c>
    </row>
    <row r="186">
      <c r="A186" s="1">
        <v>2013.0</v>
      </c>
      <c r="B186" s="2" t="s">
        <v>22</v>
      </c>
      <c r="C186" s="1" t="s">
        <v>408</v>
      </c>
      <c r="D186" s="2" t="s">
        <v>6</v>
      </c>
      <c r="E186" s="2" t="s">
        <v>369</v>
      </c>
      <c r="F186" s="1">
        <v>2.76264094762214</v>
      </c>
      <c r="G186" s="1">
        <v>137.0</v>
      </c>
    </row>
    <row r="187">
      <c r="A187" s="1">
        <v>2013.0</v>
      </c>
      <c r="B187" s="2" t="s">
        <v>23</v>
      </c>
      <c r="C187" s="1" t="s">
        <v>379</v>
      </c>
      <c r="D187" s="2" t="s">
        <v>6</v>
      </c>
      <c r="E187" s="2" t="s">
        <v>369</v>
      </c>
      <c r="F187" s="1">
        <v>0.482099151048769</v>
      </c>
      <c r="G187" s="1">
        <v>19.0</v>
      </c>
    </row>
    <row r="188">
      <c r="A188" s="1">
        <v>2013.0</v>
      </c>
      <c r="B188" s="2" t="s">
        <v>24</v>
      </c>
      <c r="C188" s="1" t="s">
        <v>386</v>
      </c>
      <c r="D188" s="2" t="s">
        <v>6</v>
      </c>
      <c r="E188" s="2" t="s">
        <v>369</v>
      </c>
      <c r="F188" s="1">
        <v>1.20098994475282</v>
      </c>
      <c r="G188" s="1">
        <v>73.0</v>
      </c>
    </row>
    <row r="189">
      <c r="A189" s="1">
        <v>2013.0</v>
      </c>
      <c r="B189" s="2" t="s">
        <v>25</v>
      </c>
      <c r="C189" s="1" t="s">
        <v>406</v>
      </c>
      <c r="D189" s="2" t="s">
        <v>6</v>
      </c>
      <c r="E189" s="2" t="s">
        <v>369</v>
      </c>
      <c r="F189" s="1">
        <v>3.48025111035364</v>
      </c>
      <c r="G189" s="1">
        <v>68.0</v>
      </c>
    </row>
    <row r="190">
      <c r="A190" s="1">
        <v>2013.0</v>
      </c>
      <c r="B190" s="2" t="s">
        <v>26</v>
      </c>
      <c r="C190" s="1" t="s">
        <v>392</v>
      </c>
      <c r="D190" s="2" t="s">
        <v>6</v>
      </c>
      <c r="E190" s="2" t="s">
        <v>369</v>
      </c>
      <c r="F190" s="1">
        <v>0.631191816387703</v>
      </c>
      <c r="G190" s="1">
        <v>9.0</v>
      </c>
    </row>
    <row r="191">
      <c r="A191" s="1">
        <v>2013.0</v>
      </c>
      <c r="B191" s="2" t="s">
        <v>27</v>
      </c>
      <c r="C191" s="1" t="s">
        <v>389</v>
      </c>
      <c r="D191" s="2" t="s">
        <v>6</v>
      </c>
      <c r="E191" s="2" t="s">
        <v>369</v>
      </c>
      <c r="F191" s="1">
        <v>2.70962674705968</v>
      </c>
      <c r="G191" s="1">
        <v>73.0</v>
      </c>
    </row>
    <row r="192">
      <c r="A192" s="1">
        <v>2013.0</v>
      </c>
      <c r="B192" s="2" t="s">
        <v>28</v>
      </c>
      <c r="C192" s="1" t="s">
        <v>391</v>
      </c>
      <c r="D192" s="2" t="s">
        <v>6</v>
      </c>
      <c r="E192" s="2" t="s">
        <v>369</v>
      </c>
      <c r="F192" s="1">
        <v>1.44120896843752</v>
      </c>
      <c r="G192" s="1">
        <v>42.0</v>
      </c>
    </row>
    <row r="193">
      <c r="A193" s="1">
        <v>2013.0</v>
      </c>
      <c r="B193" s="2" t="s">
        <v>29</v>
      </c>
      <c r="C193" s="1" t="s">
        <v>396</v>
      </c>
      <c r="D193" s="2" t="s">
        <v>6</v>
      </c>
      <c r="E193" s="2" t="s">
        <v>369</v>
      </c>
      <c r="F193" s="1">
        <v>1.3265557092448</v>
      </c>
      <c r="G193" s="1">
        <v>37.0</v>
      </c>
    </row>
    <row r="194">
      <c r="A194" s="1">
        <v>2013.0</v>
      </c>
      <c r="B194" s="2" t="s">
        <v>30</v>
      </c>
      <c r="C194" s="1" t="s">
        <v>376</v>
      </c>
      <c r="D194" s="2" t="s">
        <v>6</v>
      </c>
      <c r="E194" s="2" t="s">
        <v>369</v>
      </c>
      <c r="F194" s="1">
        <v>0.683065941478325</v>
      </c>
      <c r="G194" s="1">
        <v>16.0</v>
      </c>
    </row>
    <row r="195">
      <c r="A195" s="1">
        <v>2013.0</v>
      </c>
      <c r="B195" s="2" t="s">
        <v>31</v>
      </c>
      <c r="C195" s="1" t="s">
        <v>407</v>
      </c>
      <c r="D195" s="2" t="s">
        <v>6</v>
      </c>
      <c r="E195" s="2" t="s">
        <v>369</v>
      </c>
    </row>
    <row r="196">
      <c r="A196" s="1">
        <v>2013.0</v>
      </c>
      <c r="B196" s="2" t="s">
        <v>32</v>
      </c>
      <c r="C196" s="1" t="s">
        <v>381</v>
      </c>
      <c r="D196" s="2" t="s">
        <v>6</v>
      </c>
      <c r="E196" s="2" t="s">
        <v>369</v>
      </c>
      <c r="F196" s="1">
        <v>0.886726351411265</v>
      </c>
      <c r="G196" s="1">
        <v>11.0</v>
      </c>
    </row>
    <row r="197">
      <c r="A197" s="1">
        <v>2013.0</v>
      </c>
      <c r="B197" s="2" t="s">
        <v>33</v>
      </c>
      <c r="C197" s="1" t="s">
        <v>390</v>
      </c>
      <c r="D197" s="2" t="s">
        <v>6</v>
      </c>
      <c r="E197" s="2" t="s">
        <v>369</v>
      </c>
      <c r="F197" s="1">
        <v>1.14913886406374</v>
      </c>
      <c r="G197" s="1">
        <v>92.0</v>
      </c>
    </row>
    <row r="198">
      <c r="A198" s="1">
        <v>2013.0</v>
      </c>
      <c r="B198" s="2" t="s">
        <v>34</v>
      </c>
      <c r="C198" s="1" t="s">
        <v>398</v>
      </c>
      <c r="D198" s="2" t="s">
        <v>6</v>
      </c>
      <c r="E198" s="2" t="s">
        <v>369</v>
      </c>
      <c r="F198" s="1">
        <v>2.09102168778518</v>
      </c>
      <c r="G198" s="1">
        <v>43.0</v>
      </c>
    </row>
    <row r="199">
      <c r="A199" s="1">
        <v>2013.0</v>
      </c>
      <c r="B199" s="2" t="s">
        <v>35</v>
      </c>
      <c r="C199" s="1" t="s">
        <v>399</v>
      </c>
      <c r="D199" s="2" t="s">
        <v>6</v>
      </c>
      <c r="E199" s="2" t="s">
        <v>369</v>
      </c>
      <c r="F199" s="1">
        <v>1.09166099431052</v>
      </c>
      <c r="G199" s="1">
        <v>17.0</v>
      </c>
    </row>
    <row r="200">
      <c r="A200" s="1">
        <v>2014.0</v>
      </c>
      <c r="B200" s="2" t="s">
        <v>3</v>
      </c>
      <c r="C200" s="7" t="s">
        <v>400</v>
      </c>
      <c r="D200" s="2" t="s">
        <v>6</v>
      </c>
      <c r="E200" s="2" t="s">
        <v>369</v>
      </c>
      <c r="F200" s="1">
        <v>1.55515725038803</v>
      </c>
      <c r="G200" s="1">
        <v>1854.0</v>
      </c>
    </row>
    <row r="201">
      <c r="A201" s="1">
        <v>2014.0</v>
      </c>
      <c r="B201" s="2" t="s">
        <v>4</v>
      </c>
      <c r="C201" s="1" t="s">
        <v>378</v>
      </c>
      <c r="D201" s="2" t="s">
        <v>6</v>
      </c>
      <c r="E201" s="2" t="s">
        <v>369</v>
      </c>
      <c r="F201" s="1">
        <v>1.62555055849273</v>
      </c>
      <c r="G201" s="1">
        <v>21.0</v>
      </c>
      <c r="I201" s="172"/>
    </row>
    <row r="202">
      <c r="A202" s="1">
        <v>2014.0</v>
      </c>
      <c r="B202" s="2" t="s">
        <v>5</v>
      </c>
      <c r="C202" s="1" t="s">
        <v>384</v>
      </c>
      <c r="D202" s="2" t="s">
        <v>6</v>
      </c>
      <c r="E202" s="2" t="s">
        <v>369</v>
      </c>
      <c r="F202" s="1">
        <v>2.38666945413546</v>
      </c>
      <c r="G202" s="1">
        <v>79.0</v>
      </c>
    </row>
    <row r="203">
      <c r="A203" s="1">
        <v>2014.0</v>
      </c>
      <c r="B203" s="2" t="s">
        <v>6</v>
      </c>
      <c r="C203" s="1" t="s">
        <v>394</v>
      </c>
      <c r="D203" s="2" t="s">
        <v>6</v>
      </c>
      <c r="E203" s="2" t="s">
        <v>369</v>
      </c>
      <c r="F203" s="1">
        <v>1.44011705271404</v>
      </c>
      <c r="G203" s="1">
        <v>10.0</v>
      </c>
    </row>
    <row r="204">
      <c r="A204" s="1">
        <v>2014.0</v>
      </c>
      <c r="B204" s="2" t="s">
        <v>7</v>
      </c>
      <c r="C204" s="1" t="s">
        <v>385</v>
      </c>
      <c r="D204" s="2" t="s">
        <v>6</v>
      </c>
      <c r="E204" s="2" t="s">
        <v>369</v>
      </c>
      <c r="F204" s="1">
        <v>0.448251594655048</v>
      </c>
      <c r="G204" s="1">
        <v>4.0</v>
      </c>
    </row>
    <row r="205">
      <c r="A205" s="1">
        <v>2014.0</v>
      </c>
      <c r="B205" s="2" t="s">
        <v>8</v>
      </c>
      <c r="C205" s="7" t="s">
        <v>405</v>
      </c>
      <c r="D205" s="2" t="s">
        <v>6</v>
      </c>
      <c r="E205" s="2" t="s">
        <v>369</v>
      </c>
      <c r="F205" s="1">
        <v>1.73495294025196</v>
      </c>
      <c r="G205" s="1">
        <v>51.0</v>
      </c>
    </row>
    <row r="206">
      <c r="A206" s="1">
        <v>2014.0</v>
      </c>
      <c r="B206" s="2" t="s">
        <v>9</v>
      </c>
      <c r="C206" s="7" t="s">
        <v>397</v>
      </c>
      <c r="D206" s="2" t="s">
        <v>6</v>
      </c>
      <c r="E206" s="2" t="s">
        <v>369</v>
      </c>
      <c r="F206" s="1">
        <v>1.7090389646642</v>
      </c>
      <c r="G206" s="1">
        <v>12.0</v>
      </c>
    </row>
    <row r="207">
      <c r="A207" s="1">
        <v>2014.0</v>
      </c>
      <c r="B207" s="2" t="s">
        <v>10</v>
      </c>
      <c r="C207" s="7" t="s">
        <v>388</v>
      </c>
      <c r="D207" s="2" t="s">
        <v>6</v>
      </c>
      <c r="E207" s="2" t="s">
        <v>369</v>
      </c>
      <c r="F207" s="1">
        <v>0.425000623012277</v>
      </c>
      <c r="G207" s="1">
        <v>22.0</v>
      </c>
    </row>
    <row r="208">
      <c r="A208" s="1">
        <v>2014.0</v>
      </c>
      <c r="B208" s="2" t="s">
        <v>11</v>
      </c>
      <c r="C208" s="7" t="s">
        <v>402</v>
      </c>
      <c r="D208" s="2" t="s">
        <v>6</v>
      </c>
      <c r="E208" s="2" t="s">
        <v>369</v>
      </c>
      <c r="F208" s="1">
        <v>1.50975216020372</v>
      </c>
      <c r="G208" s="1">
        <v>54.0</v>
      </c>
    </row>
    <row r="209">
      <c r="A209" s="1">
        <v>2014.0</v>
      </c>
      <c r="B209" s="2" t="s">
        <v>12</v>
      </c>
      <c r="C209" s="1" t="s">
        <v>401</v>
      </c>
      <c r="D209" s="2" t="s">
        <v>6</v>
      </c>
      <c r="E209" s="2" t="s">
        <v>369</v>
      </c>
      <c r="F209" s="1">
        <v>4.41398695357876</v>
      </c>
      <c r="G209" s="1">
        <v>400.0</v>
      </c>
    </row>
    <row r="210">
      <c r="A210" s="1">
        <v>2014.0</v>
      </c>
      <c r="B210" s="2" t="s">
        <v>13</v>
      </c>
      <c r="C210" s="1" t="s">
        <v>403</v>
      </c>
      <c r="D210" s="2" t="s">
        <v>6</v>
      </c>
      <c r="E210" s="2" t="s">
        <v>369</v>
      </c>
      <c r="F210" s="1">
        <v>0.91628111275469</v>
      </c>
      <c r="G210" s="1">
        <v>16.0</v>
      </c>
    </row>
    <row r="211">
      <c r="A211" s="1">
        <v>2014.0</v>
      </c>
      <c r="B211" s="2" t="s">
        <v>14</v>
      </c>
      <c r="C211" s="1" t="s">
        <v>395</v>
      </c>
      <c r="D211" s="2" t="s">
        <v>6</v>
      </c>
      <c r="E211" s="2" t="s">
        <v>369</v>
      </c>
      <c r="F211" s="1">
        <v>1.13382853008064</v>
      </c>
      <c r="G211" s="1">
        <v>66.0</v>
      </c>
    </row>
    <row r="212">
      <c r="A212" s="1">
        <v>2014.0</v>
      </c>
      <c r="B212" s="2" t="s">
        <v>15</v>
      </c>
      <c r="C212" s="1" t="s">
        <v>377</v>
      </c>
      <c r="D212" s="2" t="s">
        <v>6</v>
      </c>
      <c r="E212" s="2" t="s">
        <v>369</v>
      </c>
      <c r="F212" s="1">
        <v>0.508642830721688</v>
      </c>
      <c r="G212" s="1">
        <v>18.0</v>
      </c>
    </row>
    <row r="213">
      <c r="A213" s="1">
        <v>2014.0</v>
      </c>
      <c r="B213" s="2" t="s">
        <v>16</v>
      </c>
      <c r="C213" s="1" t="s">
        <v>382</v>
      </c>
      <c r="D213" s="2" t="s">
        <v>6</v>
      </c>
      <c r="E213" s="2" t="s">
        <v>369</v>
      </c>
      <c r="F213" s="1">
        <v>1.05678269553562</v>
      </c>
      <c r="G213" s="1">
        <v>30.0</v>
      </c>
    </row>
    <row r="214">
      <c r="A214" s="1">
        <v>2014.0</v>
      </c>
      <c r="B214" s="2" t="s">
        <v>17</v>
      </c>
      <c r="C214" s="1" t="s">
        <v>404</v>
      </c>
      <c r="D214" s="2" t="s">
        <v>6</v>
      </c>
      <c r="E214" s="2" t="s">
        <v>369</v>
      </c>
      <c r="F214" s="1">
        <v>1.76389340868822</v>
      </c>
      <c r="G214" s="1">
        <v>138.0</v>
      </c>
    </row>
    <row r="215">
      <c r="A215" s="1">
        <v>2014.0</v>
      </c>
      <c r="B215" s="2" t="s">
        <v>18</v>
      </c>
      <c r="C215" s="1" t="s">
        <v>383</v>
      </c>
      <c r="D215" s="2" t="s">
        <v>6</v>
      </c>
      <c r="E215" s="2" t="s">
        <v>369</v>
      </c>
      <c r="F215" s="1">
        <v>0.687553211818111</v>
      </c>
      <c r="G215" s="1">
        <v>111.0</v>
      </c>
    </row>
    <row r="216">
      <c r="A216" s="1">
        <v>2014.0</v>
      </c>
      <c r="B216" s="2" t="s">
        <v>19</v>
      </c>
      <c r="C216" s="1" t="s">
        <v>380</v>
      </c>
      <c r="D216" s="2" t="s">
        <v>6</v>
      </c>
      <c r="E216" s="2" t="s">
        <v>369</v>
      </c>
      <c r="F216" s="1">
        <v>1.33223260344459</v>
      </c>
      <c r="G216" s="1">
        <v>61.0</v>
      </c>
    </row>
    <row r="217">
      <c r="A217" s="1">
        <v>2014.0</v>
      </c>
      <c r="B217" s="2" t="s">
        <v>20</v>
      </c>
      <c r="C217" s="1" t="s">
        <v>387</v>
      </c>
      <c r="D217" s="2" t="s">
        <v>6</v>
      </c>
      <c r="E217" s="2" t="s">
        <v>369</v>
      </c>
      <c r="F217" s="1">
        <v>2.43075004491603</v>
      </c>
      <c r="G217" s="1">
        <v>46.0</v>
      </c>
    </row>
    <row r="218">
      <c r="A218" s="1">
        <v>2014.0</v>
      </c>
      <c r="B218" s="2" t="s">
        <v>21</v>
      </c>
      <c r="C218" s="1" t="s">
        <v>393</v>
      </c>
      <c r="D218" s="2" t="s">
        <v>6</v>
      </c>
      <c r="E218" s="2" t="s">
        <v>369</v>
      </c>
      <c r="F218" s="1">
        <v>1.02892831970861</v>
      </c>
      <c r="G218" s="1">
        <v>12.0</v>
      </c>
    </row>
    <row r="219">
      <c r="A219" s="1">
        <v>2014.0</v>
      </c>
      <c r="B219" s="2" t="s">
        <v>22</v>
      </c>
      <c r="C219" s="1" t="s">
        <v>408</v>
      </c>
      <c r="D219" s="2" t="s">
        <v>6</v>
      </c>
      <c r="E219" s="2" t="s">
        <v>369</v>
      </c>
      <c r="F219" s="1">
        <v>2.90513661750793</v>
      </c>
      <c r="G219" s="1">
        <v>147.0</v>
      </c>
    </row>
    <row r="220">
      <c r="A220" s="1">
        <v>2014.0</v>
      </c>
      <c r="B220" s="2" t="s">
        <v>23</v>
      </c>
      <c r="C220" s="1" t="s">
        <v>379</v>
      </c>
      <c r="D220" s="2" t="s">
        <v>6</v>
      </c>
      <c r="E220" s="2" t="s">
        <v>369</v>
      </c>
      <c r="F220" s="1">
        <v>0.452843517658256</v>
      </c>
      <c r="G220" s="1">
        <v>18.0</v>
      </c>
    </row>
    <row r="221">
      <c r="A221" s="1">
        <v>2014.0</v>
      </c>
      <c r="B221" s="2" t="s">
        <v>24</v>
      </c>
      <c r="C221" s="1" t="s">
        <v>386</v>
      </c>
      <c r="D221" s="2" t="s">
        <v>6</v>
      </c>
      <c r="E221" s="2" t="s">
        <v>369</v>
      </c>
      <c r="F221" s="1">
        <v>1.3149000578556</v>
      </c>
      <c r="G221" s="1">
        <v>81.0</v>
      </c>
    </row>
    <row r="222">
      <c r="A222" s="1">
        <v>2014.0</v>
      </c>
      <c r="B222" s="2" t="s">
        <v>25</v>
      </c>
      <c r="C222" s="1" t="s">
        <v>406</v>
      </c>
      <c r="D222" s="2" t="s">
        <v>6</v>
      </c>
      <c r="E222" s="2" t="s">
        <v>369</v>
      </c>
      <c r="F222" s="1">
        <v>3.64852964255405</v>
      </c>
      <c r="G222" s="1">
        <v>73.0</v>
      </c>
    </row>
    <row r="223">
      <c r="A223" s="1">
        <v>2014.0</v>
      </c>
      <c r="B223" s="2" t="s">
        <v>26</v>
      </c>
      <c r="C223" s="1" t="s">
        <v>392</v>
      </c>
      <c r="D223" s="2" t="s">
        <v>6</v>
      </c>
      <c r="E223" s="2" t="s">
        <v>369</v>
      </c>
      <c r="F223" s="1">
        <v>0.81867730401377</v>
      </c>
      <c r="G223" s="1">
        <v>12.0</v>
      </c>
    </row>
    <row r="224">
      <c r="A224" s="1">
        <v>2014.0</v>
      </c>
      <c r="B224" s="2" t="s">
        <v>27</v>
      </c>
      <c r="C224" s="1" t="s">
        <v>389</v>
      </c>
      <c r="D224" s="2" t="s">
        <v>6</v>
      </c>
      <c r="E224" s="2" t="s">
        <v>369</v>
      </c>
      <c r="F224" s="1">
        <v>3.0132834353195</v>
      </c>
      <c r="G224" s="1">
        <v>82.0</v>
      </c>
    </row>
    <row r="225">
      <c r="A225" s="1">
        <v>2014.0</v>
      </c>
      <c r="B225" s="2" t="s">
        <v>28</v>
      </c>
      <c r="C225" s="1" t="s">
        <v>391</v>
      </c>
      <c r="D225" s="2" t="s">
        <v>6</v>
      </c>
      <c r="E225" s="2" t="s">
        <v>369</v>
      </c>
      <c r="F225" s="1">
        <v>1.58974553247681</v>
      </c>
      <c r="G225" s="1">
        <v>47.0</v>
      </c>
    </row>
    <row r="226">
      <c r="A226" s="1">
        <v>2014.0</v>
      </c>
      <c r="B226" s="2" t="s">
        <v>29</v>
      </c>
      <c r="C226" s="1" t="s">
        <v>396</v>
      </c>
      <c r="D226" s="2" t="s">
        <v>6</v>
      </c>
      <c r="E226" s="2" t="s">
        <v>369</v>
      </c>
      <c r="F226" s="1">
        <v>1.48463508730008</v>
      </c>
      <c r="G226" s="1">
        <v>42.0</v>
      </c>
    </row>
    <row r="227">
      <c r="A227" s="1">
        <v>2014.0</v>
      </c>
      <c r="B227" s="2" t="s">
        <v>30</v>
      </c>
      <c r="C227" s="1" t="s">
        <v>376</v>
      </c>
      <c r="D227" s="2" t="s">
        <v>6</v>
      </c>
      <c r="E227" s="2" t="s">
        <v>369</v>
      </c>
      <c r="F227" s="1">
        <v>0.967572847718337</v>
      </c>
      <c r="G227" s="1">
        <v>23.0</v>
      </c>
    </row>
    <row r="228">
      <c r="A228" s="1">
        <v>2014.0</v>
      </c>
      <c r="B228" s="2" t="s">
        <v>31</v>
      </c>
      <c r="C228" s="1" t="s">
        <v>407</v>
      </c>
      <c r="D228" s="2" t="s">
        <v>6</v>
      </c>
      <c r="E228" s="2" t="s">
        <v>369</v>
      </c>
    </row>
    <row r="229">
      <c r="A229" s="1">
        <v>2014.0</v>
      </c>
      <c r="B229" s="2" t="s">
        <v>32</v>
      </c>
      <c r="C229" s="1" t="s">
        <v>381</v>
      </c>
      <c r="D229" s="2" t="s">
        <v>6</v>
      </c>
      <c r="E229" s="2" t="s">
        <v>369</v>
      </c>
      <c r="F229" s="1">
        <v>0.950174436190244</v>
      </c>
      <c r="G229" s="1">
        <v>12.0</v>
      </c>
    </row>
    <row r="230">
      <c r="A230" s="1">
        <v>2014.0</v>
      </c>
      <c r="B230" s="2" t="s">
        <v>33</v>
      </c>
      <c r="C230" s="1" t="s">
        <v>390</v>
      </c>
      <c r="D230" s="2" t="s">
        <v>6</v>
      </c>
      <c r="E230" s="2" t="s">
        <v>369</v>
      </c>
      <c r="F230" s="1">
        <v>1.24619509492675</v>
      </c>
      <c r="G230" s="1">
        <v>101.0</v>
      </c>
    </row>
    <row r="231">
      <c r="A231" s="1">
        <v>2014.0</v>
      </c>
      <c r="B231" s="2" t="s">
        <v>34</v>
      </c>
      <c r="C231" s="1" t="s">
        <v>398</v>
      </c>
      <c r="D231" s="2" t="s">
        <v>6</v>
      </c>
      <c r="E231" s="2" t="s">
        <v>369</v>
      </c>
      <c r="F231" s="1">
        <v>2.2525318218046</v>
      </c>
      <c r="G231" s="1">
        <v>47.0</v>
      </c>
    </row>
    <row r="232">
      <c r="A232" s="1">
        <v>2014.0</v>
      </c>
      <c r="B232" s="2" t="s">
        <v>35</v>
      </c>
      <c r="C232" s="1" t="s">
        <v>399</v>
      </c>
      <c r="D232" s="2" t="s">
        <v>6</v>
      </c>
      <c r="E232" s="2" t="s">
        <v>369</v>
      </c>
      <c r="F232" s="1">
        <v>1.14214140091257</v>
      </c>
      <c r="G232" s="1">
        <v>18.0</v>
      </c>
    </row>
    <row r="233">
      <c r="A233" s="1">
        <v>2015.0</v>
      </c>
      <c r="B233" s="2" t="s">
        <v>3</v>
      </c>
      <c r="C233" s="7" t="s">
        <v>400</v>
      </c>
      <c r="D233" s="2" t="s">
        <v>6</v>
      </c>
      <c r="E233" s="2" t="s">
        <v>369</v>
      </c>
      <c r="F233" s="1">
        <v>1.60045362375646</v>
      </c>
      <c r="G233" s="1">
        <v>1931.0</v>
      </c>
    </row>
    <row r="234">
      <c r="A234" s="1">
        <v>2015.0</v>
      </c>
      <c r="B234" s="2" t="s">
        <v>4</v>
      </c>
      <c r="C234" s="1" t="s">
        <v>378</v>
      </c>
      <c r="D234" s="2" t="s">
        <v>6</v>
      </c>
      <c r="E234" s="2" t="s">
        <v>369</v>
      </c>
      <c r="F234" s="1">
        <v>1.82014951011434</v>
      </c>
      <c r="G234" s="1">
        <v>24.0</v>
      </c>
    </row>
    <row r="235">
      <c r="A235" s="1">
        <v>2015.0</v>
      </c>
      <c r="B235" s="2" t="s">
        <v>5</v>
      </c>
      <c r="C235" s="1" t="s">
        <v>384</v>
      </c>
      <c r="D235" s="2" t="s">
        <v>6</v>
      </c>
      <c r="E235" s="2" t="s">
        <v>369</v>
      </c>
      <c r="F235" s="1">
        <v>2.36365736183525</v>
      </c>
      <c r="G235" s="1">
        <v>79.0</v>
      </c>
    </row>
    <row r="236">
      <c r="A236" s="1">
        <v>2015.0</v>
      </c>
      <c r="B236" s="2" t="s">
        <v>6</v>
      </c>
      <c r="C236" s="1" t="s">
        <v>394</v>
      </c>
      <c r="D236" s="2" t="s">
        <v>6</v>
      </c>
      <c r="E236" s="2" t="s">
        <v>369</v>
      </c>
      <c r="F236" s="1">
        <v>1.54635769502734</v>
      </c>
      <c r="G236" s="1">
        <v>11.0</v>
      </c>
    </row>
    <row r="237">
      <c r="A237" s="1">
        <v>2015.0</v>
      </c>
      <c r="B237" s="2" t="s">
        <v>7</v>
      </c>
      <c r="C237" s="1" t="s">
        <v>385</v>
      </c>
      <c r="D237" s="2" t="s">
        <v>6</v>
      </c>
      <c r="E237" s="2" t="s">
        <v>369</v>
      </c>
      <c r="F237" s="1">
        <v>0.550220253167343</v>
      </c>
      <c r="G237" s="1">
        <v>5.0</v>
      </c>
    </row>
    <row r="238">
      <c r="A238" s="1">
        <v>2015.0</v>
      </c>
      <c r="B238" s="2" t="s">
        <v>8</v>
      </c>
      <c r="C238" s="7" t="s">
        <v>405</v>
      </c>
      <c r="D238" s="2" t="s">
        <v>6</v>
      </c>
      <c r="E238" s="2" t="s">
        <v>369</v>
      </c>
      <c r="F238" s="1">
        <v>1.81169327227703</v>
      </c>
      <c r="G238" s="1">
        <v>54.0</v>
      </c>
    </row>
    <row r="239">
      <c r="A239" s="1">
        <v>2015.0</v>
      </c>
      <c r="B239" s="2" t="s">
        <v>9</v>
      </c>
      <c r="C239" s="7" t="s">
        <v>397</v>
      </c>
      <c r="D239" s="2" t="s">
        <v>6</v>
      </c>
      <c r="E239" s="2" t="s">
        <v>369</v>
      </c>
      <c r="F239" s="1">
        <v>1.67777024334659</v>
      </c>
      <c r="G239" s="1">
        <v>12.0</v>
      </c>
    </row>
    <row r="240">
      <c r="A240" s="1">
        <v>2015.0</v>
      </c>
      <c r="B240" s="2" t="s">
        <v>10</v>
      </c>
      <c r="C240" s="7" t="s">
        <v>388</v>
      </c>
      <c r="D240" s="2" t="s">
        <v>6</v>
      </c>
      <c r="E240" s="2" t="s">
        <v>369</v>
      </c>
      <c r="F240" s="1">
        <v>0.550840592241011</v>
      </c>
      <c r="G240" s="1">
        <v>29.0</v>
      </c>
    </row>
    <row r="241">
      <c r="A241" s="1">
        <v>2015.0</v>
      </c>
      <c r="B241" s="2" t="s">
        <v>11</v>
      </c>
      <c r="C241" s="7" t="s">
        <v>402</v>
      </c>
      <c r="D241" s="2" t="s">
        <v>6</v>
      </c>
      <c r="E241" s="2" t="s">
        <v>369</v>
      </c>
      <c r="F241" s="1">
        <v>1.44290454464985</v>
      </c>
      <c r="G241" s="1">
        <v>52.0</v>
      </c>
    </row>
    <row r="242">
      <c r="A242" s="1">
        <v>2015.0</v>
      </c>
      <c r="B242" s="2" t="s">
        <v>12</v>
      </c>
      <c r="C242" s="1" t="s">
        <v>401</v>
      </c>
      <c r="D242" s="2" t="s">
        <v>6</v>
      </c>
      <c r="E242" s="2" t="s">
        <v>369</v>
      </c>
      <c r="F242" s="1">
        <v>4.52446943422944</v>
      </c>
      <c r="G242" s="1">
        <v>410.0</v>
      </c>
    </row>
    <row r="243">
      <c r="A243" s="1">
        <v>2015.0</v>
      </c>
      <c r="B243" s="2" t="s">
        <v>13</v>
      </c>
      <c r="C243" s="1" t="s">
        <v>403</v>
      </c>
      <c r="D243" s="2" t="s">
        <v>6</v>
      </c>
      <c r="E243" s="2" t="s">
        <v>369</v>
      </c>
      <c r="F243" s="1">
        <v>0.90393948125173</v>
      </c>
      <c r="G243" s="1">
        <v>16.0</v>
      </c>
    </row>
    <row r="244">
      <c r="A244" s="1">
        <v>2015.0</v>
      </c>
      <c r="B244" s="2" t="s">
        <v>14</v>
      </c>
      <c r="C244" s="1" t="s">
        <v>395</v>
      </c>
      <c r="D244" s="2" t="s">
        <v>6</v>
      </c>
      <c r="E244" s="2" t="s">
        <v>369</v>
      </c>
      <c r="F244" s="1">
        <v>1.22140201684008</v>
      </c>
      <c r="G244" s="1">
        <v>72.0</v>
      </c>
    </row>
    <row r="245">
      <c r="A245" s="1">
        <v>2015.0</v>
      </c>
      <c r="B245" s="2" t="s">
        <v>15</v>
      </c>
      <c r="C245" s="1" t="s">
        <v>377</v>
      </c>
      <c r="D245" s="2" t="s">
        <v>6</v>
      </c>
      <c r="E245" s="2" t="s">
        <v>369</v>
      </c>
      <c r="F245" s="1">
        <v>0.561075761779575</v>
      </c>
      <c r="G245" s="1">
        <v>20.0</v>
      </c>
    </row>
    <row r="246">
      <c r="A246" s="1">
        <v>2015.0</v>
      </c>
      <c r="B246" s="2" t="s">
        <v>16</v>
      </c>
      <c r="C246" s="1" t="s">
        <v>382</v>
      </c>
      <c r="D246" s="2" t="s">
        <v>6</v>
      </c>
      <c r="E246" s="2" t="s">
        <v>369</v>
      </c>
      <c r="F246" s="1">
        <v>1.21545798630561</v>
      </c>
      <c r="G246" s="1">
        <v>35.0</v>
      </c>
    </row>
    <row r="247">
      <c r="A247" s="1">
        <v>2015.0</v>
      </c>
      <c r="B247" s="2" t="s">
        <v>17</v>
      </c>
      <c r="C247" s="1" t="s">
        <v>404</v>
      </c>
      <c r="D247" s="2" t="s">
        <v>6</v>
      </c>
      <c r="E247" s="2" t="s">
        <v>369</v>
      </c>
      <c r="F247" s="1">
        <v>1.88179997577656</v>
      </c>
      <c r="G247" s="1">
        <v>149.0</v>
      </c>
    </row>
    <row r="248">
      <c r="A248" s="1">
        <v>2015.0</v>
      </c>
      <c r="B248" s="2" t="s">
        <v>18</v>
      </c>
      <c r="C248" s="1" t="s">
        <v>383</v>
      </c>
      <c r="D248" s="2" t="s">
        <v>6</v>
      </c>
      <c r="E248" s="2" t="s">
        <v>369</v>
      </c>
      <c r="F248" s="1">
        <v>0.654359849849488</v>
      </c>
      <c r="G248" s="1">
        <v>107.0</v>
      </c>
    </row>
    <row r="249">
      <c r="A249" s="1">
        <v>2015.0</v>
      </c>
      <c r="B249" s="2" t="s">
        <v>19</v>
      </c>
      <c r="C249" s="1" t="s">
        <v>380</v>
      </c>
      <c r="D249" s="2" t="s">
        <v>6</v>
      </c>
      <c r="E249" s="2" t="s">
        <v>369</v>
      </c>
      <c r="F249" s="1">
        <v>1.36257225958602</v>
      </c>
      <c r="G249" s="1">
        <v>63.0</v>
      </c>
    </row>
    <row r="250">
      <c r="A250" s="1">
        <v>2015.0</v>
      </c>
      <c r="B250" s="2" t="s">
        <v>20</v>
      </c>
      <c r="C250" s="1" t="s">
        <v>387</v>
      </c>
      <c r="D250" s="2" t="s">
        <v>6</v>
      </c>
      <c r="E250" s="2" t="s">
        <v>369</v>
      </c>
      <c r="F250" s="1">
        <v>2.71110939639235</v>
      </c>
      <c r="G250" s="1">
        <v>52.0</v>
      </c>
    </row>
    <row r="251">
      <c r="A251" s="1">
        <v>2015.0</v>
      </c>
      <c r="B251" s="2" t="s">
        <v>21</v>
      </c>
      <c r="C251" s="1" t="s">
        <v>393</v>
      </c>
      <c r="D251" s="2" t="s">
        <v>6</v>
      </c>
      <c r="E251" s="2" t="s">
        <v>369</v>
      </c>
      <c r="F251" s="1">
        <v>0.927562433384153</v>
      </c>
      <c r="G251" s="1">
        <v>11.0</v>
      </c>
    </row>
    <row r="252">
      <c r="A252" s="1">
        <v>2015.0</v>
      </c>
      <c r="B252" s="2" t="s">
        <v>22</v>
      </c>
      <c r="C252" s="1" t="s">
        <v>408</v>
      </c>
      <c r="D252" s="2" t="s">
        <v>6</v>
      </c>
      <c r="E252" s="2" t="s">
        <v>369</v>
      </c>
      <c r="F252" s="1">
        <v>2.92776202840007</v>
      </c>
      <c r="G252" s="1">
        <v>151.0</v>
      </c>
    </row>
    <row r="253">
      <c r="A253" s="1">
        <v>2015.0</v>
      </c>
      <c r="B253" s="2" t="s">
        <v>23</v>
      </c>
      <c r="C253" s="1" t="s">
        <v>379</v>
      </c>
      <c r="D253" s="2" t="s">
        <v>6</v>
      </c>
      <c r="E253" s="2" t="s">
        <v>369</v>
      </c>
      <c r="F253" s="1">
        <v>0.474388039429136</v>
      </c>
      <c r="G253" s="1">
        <v>19.0</v>
      </c>
    </row>
    <row r="254">
      <c r="A254" s="1">
        <v>2015.0</v>
      </c>
      <c r="B254" s="2" t="s">
        <v>24</v>
      </c>
      <c r="C254" s="1" t="s">
        <v>386</v>
      </c>
      <c r="D254" s="2" t="s">
        <v>6</v>
      </c>
      <c r="E254" s="2" t="s">
        <v>369</v>
      </c>
      <c r="F254" s="1">
        <v>1.33071572465087</v>
      </c>
      <c r="G254" s="1">
        <v>83.0</v>
      </c>
    </row>
    <row r="255">
      <c r="A255" s="1">
        <v>2015.0</v>
      </c>
      <c r="B255" s="2" t="s">
        <v>25</v>
      </c>
      <c r="C255" s="1" t="s">
        <v>406</v>
      </c>
      <c r="D255" s="2" t="s">
        <v>6</v>
      </c>
      <c r="E255" s="2" t="s">
        <v>369</v>
      </c>
      <c r="F255" s="1">
        <v>3.71323832980494</v>
      </c>
      <c r="G255" s="1">
        <v>76.0</v>
      </c>
    </row>
    <row r="256">
      <c r="A256" s="1">
        <v>2015.0</v>
      </c>
      <c r="B256" s="2" t="s">
        <v>26</v>
      </c>
      <c r="C256" s="1" t="s">
        <v>392</v>
      </c>
      <c r="D256" s="2" t="s">
        <v>6</v>
      </c>
      <c r="E256" s="2" t="s">
        <v>369</v>
      </c>
      <c r="F256" s="1">
        <v>0.86371219515112</v>
      </c>
      <c r="G256" s="1">
        <v>13.0</v>
      </c>
    </row>
    <row r="257">
      <c r="A257" s="1">
        <v>2015.0</v>
      </c>
      <c r="B257" s="2" t="s">
        <v>27</v>
      </c>
      <c r="C257" s="1" t="s">
        <v>389</v>
      </c>
      <c r="D257" s="2" t="s">
        <v>6</v>
      </c>
      <c r="E257" s="2" t="s">
        <v>369</v>
      </c>
      <c r="F257" s="1">
        <v>2.91299220009926</v>
      </c>
      <c r="G257" s="1">
        <v>80.0</v>
      </c>
    </row>
    <row r="258">
      <c r="A258" s="1">
        <v>2015.0</v>
      </c>
      <c r="B258" s="2" t="s">
        <v>28</v>
      </c>
      <c r="C258" s="1" t="s">
        <v>391</v>
      </c>
      <c r="D258" s="2" t="s">
        <v>6</v>
      </c>
      <c r="E258" s="2" t="s">
        <v>369</v>
      </c>
      <c r="F258" s="1">
        <v>1.73541004068202</v>
      </c>
      <c r="G258" s="1">
        <v>52.0</v>
      </c>
    </row>
    <row r="259">
      <c r="A259" s="1">
        <v>2015.0</v>
      </c>
      <c r="B259" s="2" t="s">
        <v>29</v>
      </c>
      <c r="C259" s="1" t="s">
        <v>396</v>
      </c>
      <c r="D259" s="2" t="s">
        <v>6</v>
      </c>
      <c r="E259" s="2" t="s">
        <v>369</v>
      </c>
      <c r="F259" s="1">
        <v>1.60471311218061</v>
      </c>
      <c r="G259" s="1">
        <v>46.0</v>
      </c>
    </row>
    <row r="260">
      <c r="A260" s="1">
        <v>2015.0</v>
      </c>
      <c r="B260" s="2" t="s">
        <v>30</v>
      </c>
      <c r="C260" s="1" t="s">
        <v>376</v>
      </c>
      <c r="D260" s="2" t="s">
        <v>6</v>
      </c>
      <c r="E260" s="2" t="s">
        <v>369</v>
      </c>
      <c r="F260" s="1">
        <v>1.41071930917905</v>
      </c>
      <c r="G260" s="1">
        <v>34.0</v>
      </c>
    </row>
    <row r="261">
      <c r="A261" s="1">
        <v>2015.0</v>
      </c>
      <c r="B261" s="2" t="s">
        <v>31</v>
      </c>
      <c r="C261" s="1" t="s">
        <v>407</v>
      </c>
      <c r="D261" s="2" t="s">
        <v>6</v>
      </c>
      <c r="E261" s="2" t="s">
        <v>369</v>
      </c>
      <c r="F261" s="7">
        <v>0.0</v>
      </c>
    </row>
    <row r="262">
      <c r="A262" s="1">
        <v>2015.0</v>
      </c>
      <c r="B262" s="2" t="s">
        <v>32</v>
      </c>
      <c r="C262" s="1" t="s">
        <v>381</v>
      </c>
      <c r="D262" s="2" t="s">
        <v>6</v>
      </c>
      <c r="E262" s="2" t="s">
        <v>369</v>
      </c>
      <c r="F262" s="1">
        <v>1.167763196308</v>
      </c>
      <c r="G262" s="1">
        <v>15.0</v>
      </c>
    </row>
    <row r="263">
      <c r="A263" s="1">
        <v>2015.0</v>
      </c>
      <c r="B263" s="2" t="s">
        <v>33</v>
      </c>
      <c r="C263" s="1" t="s">
        <v>390</v>
      </c>
      <c r="D263" s="2" t="s">
        <v>6</v>
      </c>
      <c r="E263" s="2" t="s">
        <v>369</v>
      </c>
      <c r="F263" s="1">
        <v>1.19556255976288</v>
      </c>
      <c r="G263" s="1">
        <v>98.0</v>
      </c>
    </row>
    <row r="264">
      <c r="A264" s="1">
        <v>2015.0</v>
      </c>
      <c r="B264" s="2" t="s">
        <v>34</v>
      </c>
      <c r="C264" s="1" t="s">
        <v>398</v>
      </c>
      <c r="D264" s="2" t="s">
        <v>6</v>
      </c>
      <c r="E264" s="2" t="s">
        <v>369</v>
      </c>
      <c r="F264" s="1">
        <v>2.12766963437179</v>
      </c>
      <c r="G264" s="1">
        <v>45.0</v>
      </c>
    </row>
    <row r="265">
      <c r="A265" s="1">
        <v>2015.0</v>
      </c>
      <c r="B265" s="2" t="s">
        <v>35</v>
      </c>
      <c r="C265" s="1" t="s">
        <v>399</v>
      </c>
      <c r="D265" s="2" t="s">
        <v>6</v>
      </c>
      <c r="E265" s="2" t="s">
        <v>369</v>
      </c>
      <c r="F265" s="1">
        <v>1.12966693653155</v>
      </c>
      <c r="G265" s="1">
        <v>18.0</v>
      </c>
    </row>
    <row r="266">
      <c r="A266" s="1">
        <v>2016.0</v>
      </c>
      <c r="B266" s="2" t="s">
        <v>3</v>
      </c>
      <c r="C266" s="7" t="s">
        <v>400</v>
      </c>
      <c r="D266" s="2" t="s">
        <v>6</v>
      </c>
      <c r="E266" s="2" t="s">
        <v>369</v>
      </c>
      <c r="F266" s="1">
        <v>1.69536073589112</v>
      </c>
      <c r="G266" s="1">
        <v>2069.0</v>
      </c>
    </row>
    <row r="267">
      <c r="A267" s="1">
        <v>2016.0</v>
      </c>
      <c r="B267" s="2" t="s">
        <v>4</v>
      </c>
      <c r="C267" s="1" t="s">
        <v>378</v>
      </c>
      <c r="D267" s="2" t="s">
        <v>6</v>
      </c>
      <c r="E267" s="2" t="s">
        <v>369</v>
      </c>
      <c r="F267" s="1">
        <v>2.08184475237572</v>
      </c>
      <c r="G267" s="1">
        <v>28.0</v>
      </c>
    </row>
    <row r="268">
      <c r="A268" s="1">
        <v>2016.0</v>
      </c>
      <c r="B268" s="2" t="s">
        <v>5</v>
      </c>
      <c r="C268" s="1" t="s">
        <v>384</v>
      </c>
      <c r="D268" s="2" t="s">
        <v>6</v>
      </c>
      <c r="E268" s="2" t="s">
        <v>369</v>
      </c>
      <c r="F268" s="1">
        <v>2.2826935071896</v>
      </c>
      <c r="G268" s="1">
        <v>77.0</v>
      </c>
    </row>
    <row r="269">
      <c r="A269" s="1">
        <v>2016.0</v>
      </c>
      <c r="B269" s="2" t="s">
        <v>6</v>
      </c>
      <c r="C269" s="1" t="s">
        <v>394</v>
      </c>
      <c r="D269" s="2" t="s">
        <v>6</v>
      </c>
      <c r="E269" s="2" t="s">
        <v>369</v>
      </c>
      <c r="F269" s="1">
        <v>1.64780615208427</v>
      </c>
      <c r="G269" s="1">
        <v>12.0</v>
      </c>
    </row>
    <row r="270">
      <c r="A270" s="1">
        <v>2016.0</v>
      </c>
      <c r="B270" s="2" t="s">
        <v>7</v>
      </c>
      <c r="C270" s="1" t="s">
        <v>385</v>
      </c>
      <c r="D270" s="2" t="s">
        <v>6</v>
      </c>
      <c r="E270" s="2" t="s">
        <v>369</v>
      </c>
      <c r="F270" s="1">
        <v>0.865028518908983</v>
      </c>
      <c r="G270" s="1">
        <v>8.0</v>
      </c>
    </row>
    <row r="271">
      <c r="A271" s="1">
        <v>2016.0</v>
      </c>
      <c r="B271" s="2" t="s">
        <v>8</v>
      </c>
      <c r="C271" s="7" t="s">
        <v>405</v>
      </c>
      <c r="D271" s="2" t="s">
        <v>6</v>
      </c>
      <c r="E271" s="2" t="s">
        <v>369</v>
      </c>
      <c r="F271" s="1">
        <v>1.75475132028483</v>
      </c>
      <c r="G271" s="1">
        <v>53.0</v>
      </c>
    </row>
    <row r="272">
      <c r="A272" s="1">
        <v>2016.0</v>
      </c>
      <c r="B272" s="2" t="s">
        <v>9</v>
      </c>
      <c r="C272" s="7" t="s">
        <v>397</v>
      </c>
      <c r="D272" s="2" t="s">
        <v>6</v>
      </c>
      <c r="E272" s="2" t="s">
        <v>369</v>
      </c>
      <c r="F272" s="1">
        <v>1.51085618846695</v>
      </c>
      <c r="G272" s="1">
        <v>11.0</v>
      </c>
    </row>
    <row r="273">
      <c r="A273" s="1">
        <v>2016.0</v>
      </c>
      <c r="B273" s="2" t="s">
        <v>10</v>
      </c>
      <c r="C273" s="7" t="s">
        <v>388</v>
      </c>
      <c r="D273" s="2" t="s">
        <v>6</v>
      </c>
      <c r="E273" s="2" t="s">
        <v>369</v>
      </c>
      <c r="F273" s="1">
        <v>0.541972803430949</v>
      </c>
      <c r="G273" s="1">
        <v>29.0</v>
      </c>
    </row>
    <row r="274">
      <c r="A274" s="1">
        <v>2016.0</v>
      </c>
      <c r="B274" s="2" t="s">
        <v>11</v>
      </c>
      <c r="C274" s="7" t="s">
        <v>402</v>
      </c>
      <c r="D274" s="2" t="s">
        <v>6</v>
      </c>
      <c r="E274" s="2" t="s">
        <v>369</v>
      </c>
      <c r="F274" s="1">
        <v>1.76355956863333</v>
      </c>
      <c r="G274" s="1">
        <v>64.0</v>
      </c>
    </row>
    <row r="275">
      <c r="A275" s="1">
        <v>2016.0</v>
      </c>
      <c r="B275" s="2" t="s">
        <v>12</v>
      </c>
      <c r="C275" s="1" t="s">
        <v>401</v>
      </c>
      <c r="D275" s="2" t="s">
        <v>6</v>
      </c>
      <c r="E275" s="2" t="s">
        <v>369</v>
      </c>
      <c r="F275" s="1">
        <v>5.02455794104879</v>
      </c>
      <c r="G275" s="1">
        <v>455.0</v>
      </c>
    </row>
    <row r="276">
      <c r="A276" s="1">
        <v>2016.0</v>
      </c>
      <c r="B276" s="2" t="s">
        <v>13</v>
      </c>
      <c r="C276" s="1" t="s">
        <v>403</v>
      </c>
      <c r="D276" s="2" t="s">
        <v>6</v>
      </c>
      <c r="E276" s="2" t="s">
        <v>369</v>
      </c>
      <c r="F276" s="1">
        <v>1.00389567293079</v>
      </c>
      <c r="G276" s="1">
        <v>18.0</v>
      </c>
    </row>
    <row r="277">
      <c r="A277" s="1">
        <v>2016.0</v>
      </c>
      <c r="B277" s="2" t="s">
        <v>14</v>
      </c>
      <c r="C277" s="1" t="s">
        <v>395</v>
      </c>
      <c r="D277" s="2" t="s">
        <v>6</v>
      </c>
      <c r="E277" s="2" t="s">
        <v>369</v>
      </c>
      <c r="F277" s="1">
        <v>1.30735035950459</v>
      </c>
      <c r="G277" s="1">
        <v>78.0</v>
      </c>
    </row>
    <row r="278">
      <c r="A278" s="1">
        <v>2016.0</v>
      </c>
      <c r="B278" s="2" t="s">
        <v>15</v>
      </c>
      <c r="C278" s="1" t="s">
        <v>377</v>
      </c>
      <c r="D278" s="2" t="s">
        <v>6</v>
      </c>
      <c r="E278" s="2" t="s">
        <v>369</v>
      </c>
      <c r="F278" s="1">
        <v>0.780271829985456</v>
      </c>
      <c r="G278" s="1">
        <v>28.0</v>
      </c>
    </row>
    <row r="279">
      <c r="A279" s="1">
        <v>2016.0</v>
      </c>
      <c r="B279" s="2" t="s">
        <v>16</v>
      </c>
      <c r="C279" s="1" t="s">
        <v>382</v>
      </c>
      <c r="D279" s="2" t="s">
        <v>6</v>
      </c>
      <c r="E279" s="2" t="s">
        <v>369</v>
      </c>
      <c r="F279" s="1">
        <v>1.19891097777699</v>
      </c>
      <c r="G279" s="1">
        <v>35.0</v>
      </c>
    </row>
    <row r="280">
      <c r="A280" s="1">
        <v>2016.0</v>
      </c>
      <c r="B280" s="2" t="s">
        <v>17</v>
      </c>
      <c r="C280" s="1" t="s">
        <v>404</v>
      </c>
      <c r="D280" s="2" t="s">
        <v>6</v>
      </c>
      <c r="E280" s="2" t="s">
        <v>369</v>
      </c>
      <c r="F280" s="1">
        <v>2.14770276343166</v>
      </c>
      <c r="G280" s="1">
        <v>172.0</v>
      </c>
    </row>
    <row r="281">
      <c r="A281" s="1">
        <v>2016.0</v>
      </c>
      <c r="B281" s="2" t="s">
        <v>18</v>
      </c>
      <c r="C281" s="1" t="s">
        <v>383</v>
      </c>
      <c r="D281" s="2" t="s">
        <v>6</v>
      </c>
      <c r="E281" s="2" t="s">
        <v>369</v>
      </c>
      <c r="F281" s="1">
        <v>0.676520796098263</v>
      </c>
      <c r="G281" s="1">
        <v>112.0</v>
      </c>
    </row>
    <row r="282">
      <c r="A282" s="1">
        <v>2016.0</v>
      </c>
      <c r="B282" s="2" t="s">
        <v>19</v>
      </c>
      <c r="C282" s="1" t="s">
        <v>380</v>
      </c>
      <c r="D282" s="2" t="s">
        <v>6</v>
      </c>
      <c r="E282" s="2" t="s">
        <v>369</v>
      </c>
      <c r="F282" s="1">
        <v>1.35026378367488</v>
      </c>
      <c r="G282" s="1">
        <v>63.0</v>
      </c>
    </row>
    <row r="283">
      <c r="A283" s="1">
        <v>2016.0</v>
      </c>
      <c r="B283" s="2" t="s">
        <v>20</v>
      </c>
      <c r="C283" s="1" t="s">
        <v>387</v>
      </c>
      <c r="D283" s="2" t="s">
        <v>6</v>
      </c>
      <c r="E283" s="2" t="s">
        <v>369</v>
      </c>
      <c r="F283" s="1">
        <v>2.93381317477703</v>
      </c>
      <c r="G283" s="1">
        <v>57.0</v>
      </c>
    </row>
    <row r="284">
      <c r="A284" s="1">
        <v>2016.0</v>
      </c>
      <c r="B284" s="2" t="s">
        <v>21</v>
      </c>
      <c r="C284" s="1" t="s">
        <v>393</v>
      </c>
      <c r="D284" s="2" t="s">
        <v>6</v>
      </c>
      <c r="E284" s="2" t="s">
        <v>369</v>
      </c>
      <c r="F284" s="1">
        <v>0.995891945723889</v>
      </c>
      <c r="G284" s="1">
        <v>12.0</v>
      </c>
    </row>
    <row r="285">
      <c r="A285" s="1">
        <v>2016.0</v>
      </c>
      <c r="B285" s="2" t="s">
        <v>22</v>
      </c>
      <c r="C285" s="1" t="s">
        <v>408</v>
      </c>
      <c r="D285" s="2" t="s">
        <v>6</v>
      </c>
      <c r="E285" s="2" t="s">
        <v>369</v>
      </c>
      <c r="F285" s="1">
        <v>2.96960042884076</v>
      </c>
      <c r="G285" s="1">
        <v>156.0</v>
      </c>
    </row>
    <row r="286">
      <c r="A286" s="1">
        <v>2016.0</v>
      </c>
      <c r="B286" s="2" t="s">
        <v>23</v>
      </c>
      <c r="C286" s="1" t="s">
        <v>379</v>
      </c>
      <c r="D286" s="2" t="s">
        <v>6</v>
      </c>
      <c r="E286" s="2" t="s">
        <v>369</v>
      </c>
      <c r="F286" s="1">
        <v>0.644653086140281</v>
      </c>
      <c r="G286" s="1">
        <v>26.0</v>
      </c>
    </row>
    <row r="287">
      <c r="A287" s="1">
        <v>2016.0</v>
      </c>
      <c r="B287" s="2" t="s">
        <v>24</v>
      </c>
      <c r="C287" s="1" t="s">
        <v>386</v>
      </c>
      <c r="D287" s="2" t="s">
        <v>6</v>
      </c>
      <c r="E287" s="2" t="s">
        <v>369</v>
      </c>
      <c r="F287" s="1">
        <v>1.39425509861661</v>
      </c>
      <c r="G287" s="1">
        <v>88.0</v>
      </c>
    </row>
    <row r="288">
      <c r="A288" s="1">
        <v>2016.0</v>
      </c>
      <c r="B288" s="2" t="s">
        <v>25</v>
      </c>
      <c r="C288" s="1" t="s">
        <v>406</v>
      </c>
      <c r="D288" s="2" t="s">
        <v>6</v>
      </c>
      <c r="E288" s="2" t="s">
        <v>369</v>
      </c>
      <c r="F288" s="1">
        <v>3.82358915534526</v>
      </c>
      <c r="G288" s="1">
        <v>80.0</v>
      </c>
    </row>
    <row r="289">
      <c r="A289" s="1">
        <v>2016.0</v>
      </c>
      <c r="B289" s="2" t="s">
        <v>26</v>
      </c>
      <c r="C289" s="1" t="s">
        <v>392</v>
      </c>
      <c r="D289" s="2" t="s">
        <v>6</v>
      </c>
      <c r="E289" s="2" t="s">
        <v>369</v>
      </c>
      <c r="F289" s="1">
        <v>0.841696341858207</v>
      </c>
      <c r="G289" s="1">
        <v>13.0</v>
      </c>
    </row>
    <row r="290">
      <c r="A290" s="1">
        <v>2016.0</v>
      </c>
      <c r="B290" s="2" t="s">
        <v>27</v>
      </c>
      <c r="C290" s="1" t="s">
        <v>389</v>
      </c>
      <c r="D290" s="2" t="s">
        <v>6</v>
      </c>
      <c r="E290" s="2" t="s">
        <v>369</v>
      </c>
      <c r="F290" s="1">
        <v>2.99631092754595</v>
      </c>
      <c r="G290" s="1">
        <v>83.0</v>
      </c>
    </row>
    <row r="291">
      <c r="A291" s="1">
        <v>2016.0</v>
      </c>
      <c r="B291" s="2" t="s">
        <v>28</v>
      </c>
      <c r="C291" s="1" t="s">
        <v>391</v>
      </c>
      <c r="D291" s="2" t="s">
        <v>6</v>
      </c>
      <c r="E291" s="2" t="s">
        <v>369</v>
      </c>
      <c r="F291" s="1">
        <v>1.77919938004786</v>
      </c>
      <c r="G291" s="1">
        <v>54.0</v>
      </c>
    </row>
    <row r="292">
      <c r="A292" s="1">
        <v>2016.0</v>
      </c>
      <c r="B292" s="2" t="s">
        <v>29</v>
      </c>
      <c r="C292" s="1" t="s">
        <v>396</v>
      </c>
      <c r="D292" s="2" t="s">
        <v>6</v>
      </c>
      <c r="E292" s="2" t="s">
        <v>369</v>
      </c>
      <c r="F292" s="1">
        <v>1.65354623659766</v>
      </c>
      <c r="G292" s="1">
        <v>48.0</v>
      </c>
    </row>
    <row r="293">
      <c r="A293" s="1">
        <v>2016.0</v>
      </c>
      <c r="B293" s="2" t="s">
        <v>30</v>
      </c>
      <c r="C293" s="1" t="s">
        <v>376</v>
      </c>
      <c r="D293" s="2" t="s">
        <v>6</v>
      </c>
      <c r="E293" s="2" t="s">
        <v>369</v>
      </c>
      <c r="F293" s="1">
        <v>1.39211896884929</v>
      </c>
      <c r="G293" s="1">
        <v>34.0</v>
      </c>
    </row>
    <row r="294">
      <c r="A294" s="1">
        <v>2016.0</v>
      </c>
      <c r="B294" s="2" t="s">
        <v>31</v>
      </c>
      <c r="C294" s="1" t="s">
        <v>407</v>
      </c>
      <c r="D294" s="2" t="s">
        <v>6</v>
      </c>
      <c r="E294" s="2" t="s">
        <v>369</v>
      </c>
      <c r="F294" s="7">
        <v>0.0</v>
      </c>
    </row>
    <row r="295">
      <c r="A295" s="1">
        <v>2016.0</v>
      </c>
      <c r="B295" s="2" t="s">
        <v>32</v>
      </c>
      <c r="C295" s="1" t="s">
        <v>381</v>
      </c>
      <c r="D295" s="2" t="s">
        <v>6</v>
      </c>
      <c r="E295" s="2" t="s">
        <v>369</v>
      </c>
      <c r="F295" s="1">
        <v>1.07216431683987</v>
      </c>
      <c r="G295" s="1">
        <v>14.0</v>
      </c>
    </row>
    <row r="296">
      <c r="A296" s="1">
        <v>2016.0</v>
      </c>
      <c r="B296" s="2" t="s">
        <v>33</v>
      </c>
      <c r="C296" s="1" t="s">
        <v>390</v>
      </c>
      <c r="D296" s="2" t="s">
        <v>6</v>
      </c>
      <c r="E296" s="2" t="s">
        <v>369</v>
      </c>
      <c r="F296" s="1">
        <v>1.13452401226107</v>
      </c>
      <c r="G296" s="1">
        <v>94.0</v>
      </c>
    </row>
    <row r="297">
      <c r="A297" s="1">
        <v>2016.0</v>
      </c>
      <c r="B297" s="2" t="s">
        <v>34</v>
      </c>
      <c r="C297" s="1" t="s">
        <v>398</v>
      </c>
      <c r="D297" s="2" t="s">
        <v>6</v>
      </c>
      <c r="E297" s="2" t="s">
        <v>369</v>
      </c>
      <c r="F297" s="1">
        <v>2.19368154371704</v>
      </c>
      <c r="G297" s="1">
        <v>47.0</v>
      </c>
    </row>
    <row r="298">
      <c r="A298" s="1">
        <v>2016.0</v>
      </c>
      <c r="B298" s="2" t="s">
        <v>35</v>
      </c>
      <c r="C298" s="1" t="s">
        <v>399</v>
      </c>
      <c r="D298" s="2" t="s">
        <v>6</v>
      </c>
      <c r="E298" s="2" t="s">
        <v>369</v>
      </c>
      <c r="F298" s="1">
        <v>1.24230932881133</v>
      </c>
      <c r="G298" s="1">
        <v>20.0</v>
      </c>
    </row>
    <row r="299">
      <c r="A299" s="1">
        <v>2017.0</v>
      </c>
      <c r="B299" s="2" t="s">
        <v>3</v>
      </c>
      <c r="C299" s="7" t="s">
        <v>400</v>
      </c>
      <c r="D299" s="2" t="s">
        <v>6</v>
      </c>
      <c r="E299" s="2" t="s">
        <v>369</v>
      </c>
      <c r="F299" s="1">
        <v>1.78866661606207</v>
      </c>
      <c r="G299" s="1">
        <v>2207.0</v>
      </c>
    </row>
    <row r="300">
      <c r="A300" s="1">
        <v>2017.0</v>
      </c>
      <c r="B300" s="2" t="s">
        <v>4</v>
      </c>
      <c r="C300" s="1" t="s">
        <v>378</v>
      </c>
      <c r="D300" s="2" t="s">
        <v>6</v>
      </c>
      <c r="E300" s="2" t="s">
        <v>369</v>
      </c>
      <c r="F300" s="1">
        <v>2.1968687297705</v>
      </c>
      <c r="G300" s="1">
        <v>30.0</v>
      </c>
    </row>
    <row r="301">
      <c r="A301" s="1">
        <v>2017.0</v>
      </c>
      <c r="B301" s="2" t="s">
        <v>5</v>
      </c>
      <c r="C301" s="1" t="s">
        <v>384</v>
      </c>
      <c r="D301" s="2" t="s">
        <v>6</v>
      </c>
      <c r="E301" s="2" t="s">
        <v>369</v>
      </c>
      <c r="F301" s="1">
        <v>2.3300864549453</v>
      </c>
      <c r="G301" s="1">
        <v>80.0</v>
      </c>
    </row>
    <row r="302">
      <c r="A302" s="1">
        <v>2017.0</v>
      </c>
      <c r="B302" s="2" t="s">
        <v>6</v>
      </c>
      <c r="C302" s="1" t="s">
        <v>394</v>
      </c>
      <c r="D302" s="2" t="s">
        <v>6</v>
      </c>
      <c r="E302" s="2" t="s">
        <v>369</v>
      </c>
      <c r="F302" s="1">
        <v>1.60932766313553</v>
      </c>
      <c r="G302" s="1">
        <v>12.0</v>
      </c>
    </row>
    <row r="303">
      <c r="A303" s="1">
        <v>2017.0</v>
      </c>
      <c r="B303" s="2" t="s">
        <v>7</v>
      </c>
      <c r="C303" s="1" t="s">
        <v>385</v>
      </c>
      <c r="D303" s="2" t="s">
        <v>6</v>
      </c>
      <c r="E303" s="2" t="s">
        <v>369</v>
      </c>
      <c r="F303" s="1">
        <v>0.849296570115802</v>
      </c>
      <c r="G303" s="1">
        <v>8.0</v>
      </c>
    </row>
    <row r="304">
      <c r="A304" s="1">
        <v>2017.0</v>
      </c>
      <c r="B304" s="2" t="s">
        <v>8</v>
      </c>
      <c r="C304" s="7" t="s">
        <v>405</v>
      </c>
      <c r="D304" s="2" t="s">
        <v>6</v>
      </c>
      <c r="E304" s="2" t="s">
        <v>369</v>
      </c>
      <c r="F304" s="1">
        <v>1.76145582366653</v>
      </c>
      <c r="G304" s="1">
        <v>54.0</v>
      </c>
    </row>
    <row r="305">
      <c r="A305" s="1">
        <v>2017.0</v>
      </c>
      <c r="B305" s="2" t="s">
        <v>9</v>
      </c>
      <c r="C305" s="7" t="s">
        <v>397</v>
      </c>
      <c r="D305" s="2" t="s">
        <v>6</v>
      </c>
      <c r="E305" s="2" t="s">
        <v>369</v>
      </c>
      <c r="F305" s="1">
        <v>1.61910325965964</v>
      </c>
      <c r="G305" s="1">
        <v>12.0</v>
      </c>
    </row>
    <row r="306">
      <c r="A306" s="1">
        <v>2017.0</v>
      </c>
      <c r="B306" s="2" t="s">
        <v>10</v>
      </c>
      <c r="C306" s="7" t="s">
        <v>388</v>
      </c>
      <c r="D306" s="2" t="s">
        <v>6</v>
      </c>
      <c r="E306" s="2" t="s">
        <v>369</v>
      </c>
      <c r="F306" s="1">
        <v>0.643743748788382</v>
      </c>
      <c r="G306" s="1">
        <v>35.0</v>
      </c>
    </row>
    <row r="307">
      <c r="A307" s="1">
        <v>2017.0</v>
      </c>
      <c r="B307" s="2" t="s">
        <v>11</v>
      </c>
      <c r="C307" s="7" t="s">
        <v>402</v>
      </c>
      <c r="D307" s="2" t="s">
        <v>6</v>
      </c>
      <c r="E307" s="2" t="s">
        <v>369</v>
      </c>
      <c r="F307" s="1">
        <v>1.77126050800296</v>
      </c>
      <c r="G307" s="1">
        <v>65.0</v>
      </c>
    </row>
    <row r="308">
      <c r="A308" s="1">
        <v>2017.0</v>
      </c>
      <c r="B308" s="2" t="s">
        <v>12</v>
      </c>
      <c r="C308" s="1" t="s">
        <v>401</v>
      </c>
      <c r="D308" s="2" t="s">
        <v>6</v>
      </c>
      <c r="E308" s="2" t="s">
        <v>369</v>
      </c>
      <c r="F308" s="1">
        <v>5.47924443428624</v>
      </c>
      <c r="G308" s="1">
        <v>496.0</v>
      </c>
    </row>
    <row r="309">
      <c r="A309" s="1">
        <v>2017.0</v>
      </c>
      <c r="B309" s="2" t="s">
        <v>13</v>
      </c>
      <c r="C309" s="1" t="s">
        <v>403</v>
      </c>
      <c r="D309" s="2" t="s">
        <v>6</v>
      </c>
      <c r="E309" s="2" t="s">
        <v>369</v>
      </c>
      <c r="F309" s="1">
        <v>1.04925593947892</v>
      </c>
      <c r="G309" s="1">
        <v>19.0</v>
      </c>
    </row>
    <row r="310">
      <c r="A310" s="1">
        <v>2017.0</v>
      </c>
      <c r="B310" s="2" t="s">
        <v>14</v>
      </c>
      <c r="C310" s="1" t="s">
        <v>395</v>
      </c>
      <c r="D310" s="2" t="s">
        <v>6</v>
      </c>
      <c r="E310" s="2" t="s">
        <v>369</v>
      </c>
      <c r="F310" s="1">
        <v>1.3933550895778</v>
      </c>
      <c r="G310" s="1">
        <v>84.0</v>
      </c>
    </row>
    <row r="311">
      <c r="A311" s="1">
        <v>2017.0</v>
      </c>
      <c r="B311" s="2" t="s">
        <v>15</v>
      </c>
      <c r="C311" s="1" t="s">
        <v>377</v>
      </c>
      <c r="D311" s="2" t="s">
        <v>6</v>
      </c>
      <c r="E311" s="2" t="s">
        <v>369</v>
      </c>
      <c r="F311" s="1">
        <v>0.804210290453026</v>
      </c>
      <c r="G311" s="1">
        <v>29.0</v>
      </c>
    </row>
    <row r="312">
      <c r="A312" s="1">
        <v>2017.0</v>
      </c>
      <c r="B312" s="2" t="s">
        <v>16</v>
      </c>
      <c r="C312" s="1" t="s">
        <v>382</v>
      </c>
      <c r="D312" s="2" t="s">
        <v>6</v>
      </c>
      <c r="E312" s="2" t="s">
        <v>369</v>
      </c>
      <c r="F312" s="1">
        <v>1.21699904262742</v>
      </c>
      <c r="G312" s="1">
        <v>36.0</v>
      </c>
    </row>
    <row r="313">
      <c r="A313" s="1">
        <v>2017.0</v>
      </c>
      <c r="B313" s="2" t="s">
        <v>17</v>
      </c>
      <c r="C313" s="1" t="s">
        <v>404</v>
      </c>
      <c r="D313" s="2" t="s">
        <v>6</v>
      </c>
      <c r="E313" s="2" t="s">
        <v>369</v>
      </c>
      <c r="F313" s="1">
        <v>2.32005934415625</v>
      </c>
      <c r="G313" s="1">
        <v>188.0</v>
      </c>
    </row>
    <row r="314">
      <c r="A314" s="1">
        <v>2017.0</v>
      </c>
      <c r="B314" s="2" t="s">
        <v>18</v>
      </c>
      <c r="C314" s="1" t="s">
        <v>383</v>
      </c>
      <c r="D314" s="2" t="s">
        <v>6</v>
      </c>
      <c r="E314" s="2" t="s">
        <v>369</v>
      </c>
      <c r="F314" s="1">
        <v>0.709955666549932</v>
      </c>
      <c r="G314" s="1">
        <v>119.0</v>
      </c>
    </row>
    <row r="315">
      <c r="A315" s="1">
        <v>2017.0</v>
      </c>
      <c r="B315" s="2" t="s">
        <v>19</v>
      </c>
      <c r="C315" s="1" t="s">
        <v>380</v>
      </c>
      <c r="D315" s="2" t="s">
        <v>6</v>
      </c>
      <c r="E315" s="2" t="s">
        <v>369</v>
      </c>
      <c r="F315" s="1">
        <v>1.36059975237085</v>
      </c>
      <c r="G315" s="1">
        <v>64.0</v>
      </c>
    </row>
    <row r="316">
      <c r="A316" s="1">
        <v>2017.0</v>
      </c>
      <c r="B316" s="2" t="s">
        <v>20</v>
      </c>
      <c r="C316" s="1" t="s">
        <v>387</v>
      </c>
      <c r="D316" s="2" t="s">
        <v>6</v>
      </c>
      <c r="E316" s="2" t="s">
        <v>369</v>
      </c>
      <c r="F316" s="1">
        <v>3.00029087565778</v>
      </c>
      <c r="G316" s="1">
        <v>59.0</v>
      </c>
    </row>
    <row r="317">
      <c r="A317" s="1">
        <v>2017.0</v>
      </c>
      <c r="B317" s="2" t="s">
        <v>21</v>
      </c>
      <c r="C317" s="1" t="s">
        <v>393</v>
      </c>
      <c r="D317" s="2" t="s">
        <v>6</v>
      </c>
      <c r="E317" s="2" t="s">
        <v>369</v>
      </c>
      <c r="F317" s="1">
        <v>0.898534979558329</v>
      </c>
      <c r="G317" s="1">
        <v>11.0</v>
      </c>
    </row>
    <row r="318">
      <c r="A318" s="1">
        <v>2017.0</v>
      </c>
      <c r="B318" s="2" t="s">
        <v>22</v>
      </c>
      <c r="C318" s="1" t="s">
        <v>408</v>
      </c>
      <c r="D318" s="2" t="s">
        <v>6</v>
      </c>
      <c r="E318" s="2" t="s">
        <v>369</v>
      </c>
      <c r="F318" s="1">
        <v>3.13023306553284</v>
      </c>
      <c r="G318" s="1">
        <v>167.0</v>
      </c>
    </row>
    <row r="319">
      <c r="A319" s="1">
        <v>2017.0</v>
      </c>
      <c r="B319" s="2" t="s">
        <v>23</v>
      </c>
      <c r="C319" s="1" t="s">
        <v>379</v>
      </c>
      <c r="D319" s="2" t="s">
        <v>6</v>
      </c>
      <c r="E319" s="2" t="s">
        <v>369</v>
      </c>
      <c r="F319" s="1">
        <v>0.640440307637965</v>
      </c>
      <c r="G319" s="1">
        <v>26.0</v>
      </c>
    </row>
    <row r="320">
      <c r="A320" s="1">
        <v>2017.0</v>
      </c>
      <c r="B320" s="2" t="s">
        <v>24</v>
      </c>
      <c r="C320" s="1" t="s">
        <v>386</v>
      </c>
      <c r="D320" s="2" t="s">
        <v>6</v>
      </c>
      <c r="E320" s="2" t="s">
        <v>369</v>
      </c>
      <c r="F320" s="1">
        <v>1.4419671692288</v>
      </c>
      <c r="G320" s="1">
        <v>92.0</v>
      </c>
    </row>
    <row r="321">
      <c r="A321" s="1">
        <v>2017.0</v>
      </c>
      <c r="B321" s="2" t="s">
        <v>25</v>
      </c>
      <c r="C321" s="1" t="s">
        <v>406</v>
      </c>
      <c r="D321" s="2" t="s">
        <v>6</v>
      </c>
      <c r="E321" s="2" t="s">
        <v>369</v>
      </c>
      <c r="F321" s="1">
        <v>3.88742030788369</v>
      </c>
      <c r="G321" s="1">
        <v>83.0</v>
      </c>
    </row>
    <row r="322">
      <c r="A322" s="1">
        <v>2017.0</v>
      </c>
      <c r="B322" s="2" t="s">
        <v>26</v>
      </c>
      <c r="C322" s="1" t="s">
        <v>392</v>
      </c>
      <c r="D322" s="2" t="s">
        <v>6</v>
      </c>
      <c r="E322" s="2" t="s">
        <v>369</v>
      </c>
      <c r="F322" s="1">
        <v>0.820073377642529</v>
      </c>
      <c r="G322" s="1">
        <v>13.0</v>
      </c>
    </row>
    <row r="323">
      <c r="A323" s="1">
        <v>2017.0</v>
      </c>
      <c r="B323" s="2" t="s">
        <v>27</v>
      </c>
      <c r="C323" s="1" t="s">
        <v>389</v>
      </c>
      <c r="D323" s="2" t="s">
        <v>6</v>
      </c>
      <c r="E323" s="2" t="s">
        <v>369</v>
      </c>
      <c r="F323" s="1">
        <v>3.11523691018629</v>
      </c>
      <c r="G323" s="1">
        <v>87.0</v>
      </c>
    </row>
    <row r="324">
      <c r="A324" s="1">
        <v>2017.0</v>
      </c>
      <c r="B324" s="2" t="s">
        <v>28</v>
      </c>
      <c r="C324" s="1" t="s">
        <v>391</v>
      </c>
      <c r="D324" s="2" t="s">
        <v>6</v>
      </c>
      <c r="E324" s="2" t="s">
        <v>369</v>
      </c>
      <c r="F324" s="1">
        <v>1.86056045956496</v>
      </c>
      <c r="G324" s="1">
        <v>57.0</v>
      </c>
    </row>
    <row r="325">
      <c r="A325" s="1">
        <v>2017.0</v>
      </c>
      <c r="B325" s="2" t="s">
        <v>29</v>
      </c>
      <c r="C325" s="1" t="s">
        <v>396</v>
      </c>
      <c r="D325" s="2" t="s">
        <v>6</v>
      </c>
      <c r="E325" s="2" t="s">
        <v>369</v>
      </c>
      <c r="F325" s="1">
        <v>1.83526024330113</v>
      </c>
      <c r="G325" s="1">
        <v>54.0</v>
      </c>
    </row>
    <row r="326">
      <c r="A326" s="1">
        <v>2017.0</v>
      </c>
      <c r="B326" s="2" t="s">
        <v>30</v>
      </c>
      <c r="C326" s="1" t="s">
        <v>376</v>
      </c>
      <c r="D326" s="2" t="s">
        <v>6</v>
      </c>
      <c r="E326" s="2" t="s">
        <v>369</v>
      </c>
      <c r="F326" s="1">
        <v>1.86060433237674</v>
      </c>
      <c r="G326" s="1">
        <v>46.0</v>
      </c>
    </row>
    <row r="327">
      <c r="A327" s="1">
        <v>2017.0</v>
      </c>
      <c r="B327" s="2" t="s">
        <v>31</v>
      </c>
      <c r="C327" s="1" t="s">
        <v>407</v>
      </c>
      <c r="D327" s="2" t="s">
        <v>6</v>
      </c>
      <c r="E327" s="2" t="s">
        <v>369</v>
      </c>
      <c r="F327" s="7">
        <v>0.0</v>
      </c>
    </row>
    <row r="328">
      <c r="A328" s="1">
        <v>2017.0</v>
      </c>
      <c r="B328" s="2" t="s">
        <v>32</v>
      </c>
      <c r="C328" s="1" t="s">
        <v>381</v>
      </c>
      <c r="D328" s="2" t="s">
        <v>6</v>
      </c>
      <c r="E328" s="2" t="s">
        <v>369</v>
      </c>
      <c r="F328" s="1">
        <v>1.1338271276455</v>
      </c>
      <c r="G328" s="1">
        <v>15.0</v>
      </c>
    </row>
    <row r="329">
      <c r="A329" s="1">
        <v>2017.0</v>
      </c>
      <c r="B329" s="2" t="s">
        <v>33</v>
      </c>
      <c r="C329" s="1" t="s">
        <v>390</v>
      </c>
      <c r="D329" s="2" t="s">
        <v>6</v>
      </c>
      <c r="E329" s="2" t="s">
        <v>369</v>
      </c>
      <c r="F329" s="1">
        <v>1.17398000304756</v>
      </c>
      <c r="G329" s="1">
        <v>98.0</v>
      </c>
    </row>
    <row r="330">
      <c r="A330" s="1">
        <v>2017.0</v>
      </c>
      <c r="B330" s="2" t="s">
        <v>34</v>
      </c>
      <c r="C330" s="1" t="s">
        <v>398</v>
      </c>
      <c r="D330" s="2" t="s">
        <v>6</v>
      </c>
      <c r="E330" s="2" t="s">
        <v>369</v>
      </c>
      <c r="F330" s="1">
        <v>2.16676332582496</v>
      </c>
      <c r="G330" s="1">
        <v>47.0</v>
      </c>
    </row>
    <row r="331">
      <c r="A331" s="1">
        <v>2017.0</v>
      </c>
      <c r="B331" s="2" t="s">
        <v>35</v>
      </c>
      <c r="C331" s="1" t="s">
        <v>399</v>
      </c>
      <c r="D331" s="2" t="s">
        <v>6</v>
      </c>
      <c r="E331" s="2" t="s">
        <v>369</v>
      </c>
      <c r="F331" s="1">
        <v>1.29363954397358</v>
      </c>
      <c r="G331" s="1">
        <v>21.0</v>
      </c>
    </row>
    <row r="332">
      <c r="A332" s="1">
        <v>2018.0</v>
      </c>
      <c r="B332" s="2" t="s">
        <v>3</v>
      </c>
      <c r="C332" s="7" t="s">
        <v>400</v>
      </c>
      <c r="D332" s="2" t="s">
        <v>6</v>
      </c>
      <c r="E332" s="2" t="s">
        <v>369</v>
      </c>
      <c r="F332" s="1">
        <v>1.88143519405296</v>
      </c>
      <c r="G332" s="1">
        <v>2346.0</v>
      </c>
    </row>
    <row r="333">
      <c r="A333" s="1">
        <v>2018.0</v>
      </c>
      <c r="B333" s="2" t="s">
        <v>4</v>
      </c>
      <c r="C333" s="1" t="s">
        <v>378</v>
      </c>
      <c r="D333" s="2" t="s">
        <v>6</v>
      </c>
      <c r="E333" s="2" t="s">
        <v>369</v>
      </c>
      <c r="F333" s="1">
        <v>2.38116369634535</v>
      </c>
      <c r="G333" s="1">
        <v>33.0</v>
      </c>
    </row>
    <row r="334">
      <c r="A334" s="1">
        <v>2018.0</v>
      </c>
      <c r="B334" s="2" t="s">
        <v>5</v>
      </c>
      <c r="C334" s="1" t="s">
        <v>384</v>
      </c>
      <c r="D334" s="2" t="s">
        <v>6</v>
      </c>
      <c r="E334" s="2" t="s">
        <v>369</v>
      </c>
      <c r="F334" s="1">
        <v>2.40529577406713</v>
      </c>
      <c r="G334" s="1">
        <v>84.0</v>
      </c>
    </row>
    <row r="335">
      <c r="A335" s="1">
        <v>2018.0</v>
      </c>
      <c r="B335" s="2" t="s">
        <v>6</v>
      </c>
      <c r="C335" s="1" t="s">
        <v>394</v>
      </c>
      <c r="D335" s="2" t="s">
        <v>6</v>
      </c>
      <c r="E335" s="2" t="s">
        <v>369</v>
      </c>
      <c r="F335" s="1">
        <v>1.83541565609555</v>
      </c>
      <c r="G335" s="1">
        <v>14.0</v>
      </c>
    </row>
    <row r="336">
      <c r="A336" s="1">
        <v>2018.0</v>
      </c>
      <c r="B336" s="2" t="s">
        <v>7</v>
      </c>
      <c r="C336" s="1" t="s">
        <v>385</v>
      </c>
      <c r="D336" s="2" t="s">
        <v>6</v>
      </c>
      <c r="E336" s="2" t="s">
        <v>369</v>
      </c>
      <c r="F336" s="1">
        <v>0.938622435996379</v>
      </c>
      <c r="G336" s="1">
        <v>9.0</v>
      </c>
    </row>
    <row r="337">
      <c r="A337" s="1">
        <v>2018.0</v>
      </c>
      <c r="B337" s="2" t="s">
        <v>8</v>
      </c>
      <c r="C337" s="7" t="s">
        <v>405</v>
      </c>
      <c r="D337" s="2" t="s">
        <v>6</v>
      </c>
      <c r="E337" s="2" t="s">
        <v>369</v>
      </c>
      <c r="F337" s="1">
        <v>1.76852059072446</v>
      </c>
      <c r="G337" s="1">
        <v>55.0</v>
      </c>
    </row>
    <row r="338">
      <c r="A338" s="1">
        <v>2018.0</v>
      </c>
      <c r="B338" s="2" t="s">
        <v>9</v>
      </c>
      <c r="C338" s="7" t="s">
        <v>397</v>
      </c>
      <c r="D338" s="2" t="s">
        <v>6</v>
      </c>
      <c r="E338" s="2" t="s">
        <v>369</v>
      </c>
      <c r="F338" s="1">
        <v>1.85686735865924</v>
      </c>
      <c r="G338" s="1">
        <v>14.0</v>
      </c>
    </row>
    <row r="339">
      <c r="A339" s="1">
        <v>2018.0</v>
      </c>
      <c r="B339" s="2" t="s">
        <v>10</v>
      </c>
      <c r="C339" s="7" t="s">
        <v>388</v>
      </c>
      <c r="D339" s="2" t="s">
        <v>6</v>
      </c>
      <c r="E339" s="2" t="s">
        <v>369</v>
      </c>
      <c r="F339" s="1">
        <v>0.597647767052113</v>
      </c>
      <c r="G339" s="1">
        <v>33.0</v>
      </c>
    </row>
    <row r="340">
      <c r="A340" s="1">
        <v>2018.0</v>
      </c>
      <c r="B340" s="2" t="s">
        <v>11</v>
      </c>
      <c r="C340" s="7" t="s">
        <v>402</v>
      </c>
      <c r="D340" s="2" t="s">
        <v>6</v>
      </c>
      <c r="E340" s="2" t="s">
        <v>369</v>
      </c>
      <c r="F340" s="1">
        <v>1.99514909156009</v>
      </c>
      <c r="G340" s="1">
        <v>74.0</v>
      </c>
    </row>
    <row r="341">
      <c r="A341" s="1">
        <v>2018.0</v>
      </c>
      <c r="B341" s="2" t="s">
        <v>12</v>
      </c>
      <c r="C341" s="1" t="s">
        <v>401</v>
      </c>
      <c r="D341" s="2" t="s">
        <v>6</v>
      </c>
      <c r="E341" s="2" t="s">
        <v>369</v>
      </c>
      <c r="F341" s="1">
        <v>5.90334499667743</v>
      </c>
      <c r="G341" s="1">
        <v>534.0</v>
      </c>
    </row>
    <row r="342">
      <c r="A342" s="1">
        <v>2018.0</v>
      </c>
      <c r="B342" s="2" t="s">
        <v>13</v>
      </c>
      <c r="C342" s="1" t="s">
        <v>403</v>
      </c>
      <c r="D342" s="2" t="s">
        <v>6</v>
      </c>
      <c r="E342" s="2" t="s">
        <v>369</v>
      </c>
      <c r="F342" s="1">
        <v>1.14875125268589</v>
      </c>
      <c r="G342" s="1">
        <v>21.0</v>
      </c>
    </row>
    <row r="343">
      <c r="A343" s="1">
        <v>2018.0</v>
      </c>
      <c r="B343" s="2" t="s">
        <v>14</v>
      </c>
      <c r="C343" s="1" t="s">
        <v>395</v>
      </c>
      <c r="D343" s="2" t="s">
        <v>6</v>
      </c>
      <c r="E343" s="2" t="s">
        <v>369</v>
      </c>
      <c r="F343" s="1">
        <v>1.36324299412179</v>
      </c>
      <c r="G343" s="1">
        <v>83.0</v>
      </c>
    </row>
    <row r="344">
      <c r="A344" s="1">
        <v>2018.0</v>
      </c>
      <c r="B344" s="2" t="s">
        <v>15</v>
      </c>
      <c r="C344" s="1" t="s">
        <v>377</v>
      </c>
      <c r="D344" s="2" t="s">
        <v>6</v>
      </c>
      <c r="E344" s="2" t="s">
        <v>369</v>
      </c>
      <c r="F344" s="1">
        <v>0.855796850391527</v>
      </c>
      <c r="G344" s="1">
        <v>31.0</v>
      </c>
    </row>
    <row r="345">
      <c r="A345" s="1">
        <v>2018.0</v>
      </c>
      <c r="B345" s="2" t="s">
        <v>16</v>
      </c>
      <c r="C345" s="1" t="s">
        <v>382</v>
      </c>
      <c r="D345" s="2" t="s">
        <v>6</v>
      </c>
      <c r="E345" s="2" t="s">
        <v>369</v>
      </c>
      <c r="F345" s="1">
        <v>1.26845815239724</v>
      </c>
      <c r="G345" s="1">
        <v>38.0</v>
      </c>
    </row>
    <row r="346">
      <c r="A346" s="1">
        <v>2018.0</v>
      </c>
      <c r="B346" s="2" t="s">
        <v>17</v>
      </c>
      <c r="C346" s="1" t="s">
        <v>404</v>
      </c>
      <c r="D346" s="2" t="s">
        <v>6</v>
      </c>
      <c r="E346" s="2" t="s">
        <v>369</v>
      </c>
      <c r="F346" s="1">
        <v>2.51373279069245</v>
      </c>
      <c r="G346" s="1">
        <v>206.0</v>
      </c>
    </row>
    <row r="347">
      <c r="A347" s="1">
        <v>2018.0</v>
      </c>
      <c r="B347" s="2" t="s">
        <v>18</v>
      </c>
      <c r="C347" s="1" t="s">
        <v>383</v>
      </c>
      <c r="D347" s="2" t="s">
        <v>6</v>
      </c>
      <c r="E347" s="2" t="s">
        <v>369</v>
      </c>
      <c r="F347" s="1">
        <v>0.725216906185764</v>
      </c>
      <c r="G347" s="1">
        <v>123.0</v>
      </c>
    </row>
    <row r="348">
      <c r="A348" s="1">
        <v>2018.0</v>
      </c>
      <c r="B348" s="2" t="s">
        <v>19</v>
      </c>
      <c r="C348" s="1" t="s">
        <v>380</v>
      </c>
      <c r="D348" s="2" t="s">
        <v>6</v>
      </c>
      <c r="E348" s="2" t="s">
        <v>369</v>
      </c>
      <c r="F348" s="1">
        <v>1.37136790572922</v>
      </c>
      <c r="G348" s="1">
        <v>65.0</v>
      </c>
    </row>
    <row r="349">
      <c r="A349" s="1">
        <v>2018.0</v>
      </c>
      <c r="B349" s="2" t="s">
        <v>20</v>
      </c>
      <c r="C349" s="1" t="s">
        <v>387</v>
      </c>
      <c r="D349" s="2" t="s">
        <v>6</v>
      </c>
      <c r="E349" s="2" t="s">
        <v>369</v>
      </c>
      <c r="F349" s="1">
        <v>3.26747773842282</v>
      </c>
      <c r="G349" s="1">
        <v>65.0</v>
      </c>
    </row>
    <row r="350">
      <c r="A350" s="1">
        <v>2018.0</v>
      </c>
      <c r="B350" s="2" t="s">
        <v>21</v>
      </c>
      <c r="C350" s="1" t="s">
        <v>393</v>
      </c>
      <c r="D350" s="2" t="s">
        <v>6</v>
      </c>
      <c r="E350" s="2" t="s">
        <v>369</v>
      </c>
      <c r="F350" s="1">
        <v>0.884881003615946</v>
      </c>
      <c r="G350" s="1">
        <v>11.0</v>
      </c>
    </row>
    <row r="351">
      <c r="A351" s="1">
        <v>2018.0</v>
      </c>
      <c r="B351" s="2" t="s">
        <v>22</v>
      </c>
      <c r="C351" s="1" t="s">
        <v>408</v>
      </c>
      <c r="D351" s="2" t="s">
        <v>6</v>
      </c>
      <c r="E351" s="2" t="s">
        <v>369</v>
      </c>
      <c r="F351" s="1">
        <v>3.21310770669423</v>
      </c>
      <c r="G351" s="1">
        <v>174.0</v>
      </c>
    </row>
    <row r="352">
      <c r="A352" s="1">
        <v>2018.0</v>
      </c>
      <c r="B352" s="2" t="s">
        <v>23</v>
      </c>
      <c r="C352" s="1" t="s">
        <v>379</v>
      </c>
      <c r="D352" s="2" t="s">
        <v>6</v>
      </c>
      <c r="E352" s="2" t="s">
        <v>369</v>
      </c>
      <c r="F352" s="1">
        <v>0.685462539105026</v>
      </c>
      <c r="G352" s="1">
        <v>28.0</v>
      </c>
    </row>
    <row r="353">
      <c r="A353" s="1">
        <v>2018.0</v>
      </c>
      <c r="B353" s="2" t="s">
        <v>24</v>
      </c>
      <c r="C353" s="1" t="s">
        <v>386</v>
      </c>
      <c r="D353" s="2" t="s">
        <v>6</v>
      </c>
      <c r="E353" s="2" t="s">
        <v>369</v>
      </c>
      <c r="F353" s="1">
        <v>1.55122694295053</v>
      </c>
      <c r="G353" s="1">
        <v>100.0</v>
      </c>
    </row>
    <row r="354">
      <c r="A354" s="1">
        <v>2018.0</v>
      </c>
      <c r="B354" s="2" t="s">
        <v>25</v>
      </c>
      <c r="C354" s="1" t="s">
        <v>406</v>
      </c>
      <c r="D354" s="2" t="s">
        <v>6</v>
      </c>
      <c r="E354" s="2" t="s">
        <v>369</v>
      </c>
      <c r="F354" s="1">
        <v>3.95015274689488</v>
      </c>
      <c r="G354" s="1">
        <v>86.0</v>
      </c>
    </row>
    <row r="355">
      <c r="A355" s="1">
        <v>2018.0</v>
      </c>
      <c r="B355" s="2" t="s">
        <v>26</v>
      </c>
      <c r="C355" s="1" t="s">
        <v>392</v>
      </c>
      <c r="D355" s="2" t="s">
        <v>6</v>
      </c>
      <c r="E355" s="2" t="s">
        <v>369</v>
      </c>
      <c r="F355" s="1">
        <v>0.922850327827198</v>
      </c>
      <c r="G355" s="1">
        <v>15.0</v>
      </c>
    </row>
    <row r="356">
      <c r="A356" s="1">
        <v>2018.0</v>
      </c>
      <c r="B356" s="2" t="s">
        <v>27</v>
      </c>
      <c r="C356" s="1" t="s">
        <v>389</v>
      </c>
      <c r="D356" s="2" t="s">
        <v>6</v>
      </c>
      <c r="E356" s="2" t="s">
        <v>369</v>
      </c>
      <c r="F356" s="1">
        <v>3.23319546656254</v>
      </c>
      <c r="G356" s="1">
        <v>91.0</v>
      </c>
    </row>
    <row r="357">
      <c r="A357" s="1">
        <v>2018.0</v>
      </c>
      <c r="B357" s="2" t="s">
        <v>28</v>
      </c>
      <c r="C357" s="1" t="s">
        <v>391</v>
      </c>
      <c r="D357" s="2" t="s">
        <v>6</v>
      </c>
      <c r="E357" s="2" t="s">
        <v>369</v>
      </c>
      <c r="F357" s="1">
        <v>1.87631463337783</v>
      </c>
      <c r="G357" s="1">
        <v>58.0</v>
      </c>
    </row>
    <row r="358">
      <c r="A358" s="1">
        <v>2018.0</v>
      </c>
      <c r="B358" s="2" t="s">
        <v>29</v>
      </c>
      <c r="C358" s="1" t="s">
        <v>396</v>
      </c>
      <c r="D358" s="2" t="s">
        <v>6</v>
      </c>
      <c r="E358" s="2" t="s">
        <v>369</v>
      </c>
      <c r="F358" s="1">
        <v>1.91201766838502</v>
      </c>
      <c r="G358" s="1">
        <v>57.0</v>
      </c>
    </row>
    <row r="359">
      <c r="A359" s="1">
        <v>2018.0</v>
      </c>
      <c r="B359" s="2" t="s">
        <v>30</v>
      </c>
      <c r="C359" s="1" t="s">
        <v>376</v>
      </c>
      <c r="D359" s="2" t="s">
        <v>6</v>
      </c>
      <c r="E359" s="2" t="s">
        <v>369</v>
      </c>
      <c r="F359" s="1">
        <v>1.99884466778202</v>
      </c>
      <c r="G359" s="1">
        <v>50.0</v>
      </c>
    </row>
    <row r="360">
      <c r="A360" s="1">
        <v>2018.0</v>
      </c>
      <c r="B360" s="2" t="s">
        <v>31</v>
      </c>
      <c r="C360" s="1" t="s">
        <v>407</v>
      </c>
      <c r="D360" s="2" t="s">
        <v>6</v>
      </c>
      <c r="E360" s="2" t="s">
        <v>369</v>
      </c>
      <c r="F360" s="7">
        <v>0.0</v>
      </c>
    </row>
    <row r="361">
      <c r="A361" s="1">
        <v>2018.0</v>
      </c>
      <c r="B361" s="2" t="s">
        <v>32</v>
      </c>
      <c r="C361" s="1" t="s">
        <v>381</v>
      </c>
      <c r="D361" s="2" t="s">
        <v>6</v>
      </c>
      <c r="E361" s="2" t="s">
        <v>369</v>
      </c>
      <c r="F361" s="1">
        <v>1.34359541654817</v>
      </c>
      <c r="G361" s="1">
        <v>18.0</v>
      </c>
    </row>
    <row r="362">
      <c r="A362" s="1">
        <v>2018.0</v>
      </c>
      <c r="B362" s="2" t="s">
        <v>33</v>
      </c>
      <c r="C362" s="1" t="s">
        <v>390</v>
      </c>
      <c r="D362" s="2" t="s">
        <v>6</v>
      </c>
      <c r="E362" s="2" t="s">
        <v>369</v>
      </c>
      <c r="F362" s="1">
        <v>1.2490834106972</v>
      </c>
      <c r="G362" s="1">
        <v>105.0</v>
      </c>
    </row>
    <row r="363">
      <c r="A363" s="1">
        <v>2018.0</v>
      </c>
      <c r="B363" s="2" t="s">
        <v>34</v>
      </c>
      <c r="C363" s="1" t="s">
        <v>398</v>
      </c>
      <c r="D363" s="2" t="s">
        <v>6</v>
      </c>
      <c r="E363" s="2" t="s">
        <v>369</v>
      </c>
      <c r="F363" s="1">
        <v>2.2320696478614</v>
      </c>
      <c r="G363" s="1">
        <v>49.0</v>
      </c>
    </row>
    <row r="364">
      <c r="A364" s="1">
        <v>2018.0</v>
      </c>
      <c r="B364" s="2" t="s">
        <v>35</v>
      </c>
      <c r="C364" s="1" t="s">
        <v>399</v>
      </c>
      <c r="D364" s="2" t="s">
        <v>6</v>
      </c>
      <c r="E364" s="2" t="s">
        <v>369</v>
      </c>
      <c r="F364" s="1">
        <v>1.34463067579304</v>
      </c>
      <c r="G364" s="1">
        <v>22.0</v>
      </c>
    </row>
    <row r="365">
      <c r="A365" s="1">
        <v>2019.0</v>
      </c>
      <c r="B365" s="2" t="s">
        <v>3</v>
      </c>
      <c r="C365" s="7" t="s">
        <v>400</v>
      </c>
      <c r="D365" s="2" t="s">
        <v>6</v>
      </c>
      <c r="E365" s="2" t="s">
        <v>369</v>
      </c>
      <c r="F365" s="1">
        <v>1.9006008312088</v>
      </c>
      <c r="G365" s="1">
        <v>2394.0</v>
      </c>
    </row>
    <row r="366">
      <c r="A366" s="1">
        <v>2019.0</v>
      </c>
      <c r="B366" s="2" t="s">
        <v>4</v>
      </c>
      <c r="C366" s="1" t="s">
        <v>378</v>
      </c>
      <c r="D366" s="2" t="s">
        <v>6</v>
      </c>
      <c r="E366" s="2" t="s">
        <v>369</v>
      </c>
      <c r="F366" s="1">
        <v>2.56113828368164</v>
      </c>
      <c r="G366" s="1">
        <v>36.0</v>
      </c>
    </row>
    <row r="367">
      <c r="A367" s="1">
        <v>2019.0</v>
      </c>
      <c r="B367" s="2" t="s">
        <v>5</v>
      </c>
      <c r="C367" s="1" t="s">
        <v>384</v>
      </c>
      <c r="D367" s="2" t="s">
        <v>6</v>
      </c>
      <c r="E367" s="2" t="s">
        <v>369</v>
      </c>
      <c r="F367" s="1">
        <v>2.591491625961</v>
      </c>
      <c r="G367" s="1">
        <v>92.0</v>
      </c>
    </row>
    <row r="368">
      <c r="A368" s="1">
        <v>2019.0</v>
      </c>
      <c r="B368" s="2" t="s">
        <v>6</v>
      </c>
      <c r="C368" s="1" t="s">
        <v>394</v>
      </c>
      <c r="D368" s="2" t="s">
        <v>6</v>
      </c>
      <c r="E368" s="2" t="s">
        <v>369</v>
      </c>
      <c r="F368" s="1">
        <v>1.92375270287255</v>
      </c>
      <c r="G368" s="1">
        <v>15.0</v>
      </c>
    </row>
    <row r="369">
      <c r="A369" s="1">
        <v>2019.0</v>
      </c>
      <c r="B369" s="2" t="s">
        <v>7</v>
      </c>
      <c r="C369" s="1" t="s">
        <v>385</v>
      </c>
      <c r="D369" s="2" t="s">
        <v>6</v>
      </c>
      <c r="E369" s="2" t="s">
        <v>369</v>
      </c>
      <c r="F369" s="1">
        <v>1.0249209529715</v>
      </c>
      <c r="G369" s="1">
        <v>10.0</v>
      </c>
    </row>
    <row r="370">
      <c r="A370" s="1">
        <v>2019.0</v>
      </c>
      <c r="B370" s="2" t="s">
        <v>8</v>
      </c>
      <c r="C370" s="7" t="s">
        <v>405</v>
      </c>
      <c r="D370" s="2" t="s">
        <v>6</v>
      </c>
      <c r="E370" s="2" t="s">
        <v>369</v>
      </c>
      <c r="F370" s="1">
        <v>1.7755321523508</v>
      </c>
      <c r="G370" s="1">
        <v>56.0</v>
      </c>
    </row>
    <row r="371">
      <c r="A371" s="1">
        <v>2019.0</v>
      </c>
      <c r="B371" s="2" t="s">
        <v>9</v>
      </c>
      <c r="C371" s="7" t="s">
        <v>397</v>
      </c>
      <c r="D371" s="2" t="s">
        <v>6</v>
      </c>
      <c r="E371" s="2" t="s">
        <v>369</v>
      </c>
      <c r="F371" s="1">
        <v>1.56536371878241</v>
      </c>
      <c r="G371" s="1">
        <v>12.0</v>
      </c>
    </row>
    <row r="372">
      <c r="A372" s="1">
        <v>2019.0</v>
      </c>
      <c r="B372" s="2" t="s">
        <v>10</v>
      </c>
      <c r="C372" s="7" t="s">
        <v>388</v>
      </c>
      <c r="D372" s="2" t="s">
        <v>6</v>
      </c>
      <c r="E372" s="2" t="s">
        <v>369</v>
      </c>
      <c r="F372" s="1">
        <v>0.588658687665727</v>
      </c>
      <c r="G372" s="1">
        <v>33.0</v>
      </c>
    </row>
    <row r="373">
      <c r="A373" s="1">
        <v>2019.0</v>
      </c>
      <c r="B373" s="2" t="s">
        <v>11</v>
      </c>
      <c r="C373" s="7" t="s">
        <v>402</v>
      </c>
      <c r="D373" s="2" t="s">
        <v>6</v>
      </c>
      <c r="E373" s="2" t="s">
        <v>369</v>
      </c>
      <c r="F373" s="1">
        <v>2.08174033491999</v>
      </c>
      <c r="G373" s="1">
        <v>78.0</v>
      </c>
    </row>
    <row r="374">
      <c r="A374" s="1">
        <v>2019.0</v>
      </c>
      <c r="B374" s="2" t="s">
        <v>12</v>
      </c>
      <c r="C374" s="1" t="s">
        <v>401</v>
      </c>
      <c r="D374" s="2" t="s">
        <v>6</v>
      </c>
      <c r="E374" s="2" t="s">
        <v>369</v>
      </c>
      <c r="F374" s="1">
        <v>5.57709795707803</v>
      </c>
      <c r="G374" s="1">
        <v>504.0</v>
      </c>
    </row>
    <row r="375">
      <c r="A375" s="1">
        <v>2019.0</v>
      </c>
      <c r="B375" s="2" t="s">
        <v>13</v>
      </c>
      <c r="C375" s="1" t="s">
        <v>403</v>
      </c>
      <c r="D375" s="2" t="s">
        <v>6</v>
      </c>
      <c r="E375" s="2" t="s">
        <v>369</v>
      </c>
      <c r="F375" s="1">
        <v>1.24679019285676</v>
      </c>
      <c r="G375" s="1">
        <v>23.0</v>
      </c>
    </row>
    <row r="376">
      <c r="A376" s="1">
        <v>2019.0</v>
      </c>
      <c r="B376" s="2" t="s">
        <v>14</v>
      </c>
      <c r="C376" s="1" t="s">
        <v>395</v>
      </c>
      <c r="D376" s="2" t="s">
        <v>6</v>
      </c>
      <c r="E376" s="2" t="s">
        <v>369</v>
      </c>
      <c r="F376" s="1">
        <v>1.3830421460128</v>
      </c>
      <c r="G376" s="1">
        <v>85.0</v>
      </c>
    </row>
    <row r="377">
      <c r="A377" s="1">
        <v>2019.0</v>
      </c>
      <c r="B377" s="2" t="s">
        <v>15</v>
      </c>
      <c r="C377" s="1" t="s">
        <v>377</v>
      </c>
      <c r="D377" s="2" t="s">
        <v>6</v>
      </c>
      <c r="E377" s="2" t="s">
        <v>369</v>
      </c>
      <c r="F377" s="1">
        <v>0.879847720355799</v>
      </c>
      <c r="G377" s="1">
        <v>32.0</v>
      </c>
    </row>
    <row r="378">
      <c r="A378" s="1">
        <v>2019.0</v>
      </c>
      <c r="B378" s="2" t="s">
        <v>16</v>
      </c>
      <c r="C378" s="1" t="s">
        <v>382</v>
      </c>
      <c r="D378" s="2" t="s">
        <v>6</v>
      </c>
      <c r="E378" s="2" t="s">
        <v>369</v>
      </c>
      <c r="F378" s="1">
        <v>1.45087629630851</v>
      </c>
      <c r="G378" s="1">
        <v>44.0</v>
      </c>
    </row>
    <row r="379">
      <c r="A379" s="1">
        <v>2019.0</v>
      </c>
      <c r="B379" s="2" t="s">
        <v>17</v>
      </c>
      <c r="C379" s="1" t="s">
        <v>404</v>
      </c>
      <c r="D379" s="2" t="s">
        <v>6</v>
      </c>
      <c r="E379" s="2" t="s">
        <v>369</v>
      </c>
      <c r="F379" s="1">
        <v>2.70436944004582</v>
      </c>
      <c r="G379" s="1">
        <v>224.0</v>
      </c>
    </row>
    <row r="380">
      <c r="A380" s="1">
        <v>2019.0</v>
      </c>
      <c r="B380" s="2" t="s">
        <v>18</v>
      </c>
      <c r="C380" s="1" t="s">
        <v>383</v>
      </c>
      <c r="D380" s="2" t="s">
        <v>6</v>
      </c>
      <c r="E380" s="2" t="s">
        <v>369</v>
      </c>
      <c r="F380" s="1">
        <v>0.705425133201463</v>
      </c>
      <c r="G380" s="1">
        <v>121.0</v>
      </c>
    </row>
    <row r="381">
      <c r="A381" s="1">
        <v>2019.0</v>
      </c>
      <c r="B381" s="2" t="s">
        <v>19</v>
      </c>
      <c r="C381" s="1" t="s">
        <v>380</v>
      </c>
      <c r="D381" s="2" t="s">
        <v>6</v>
      </c>
      <c r="E381" s="2" t="s">
        <v>369</v>
      </c>
      <c r="F381" s="1">
        <v>1.42406826145558</v>
      </c>
      <c r="G381" s="1">
        <v>68.0</v>
      </c>
    </row>
    <row r="382">
      <c r="A382" s="1">
        <v>2019.0</v>
      </c>
      <c r="B382" s="2" t="s">
        <v>20</v>
      </c>
      <c r="C382" s="1" t="s">
        <v>387</v>
      </c>
      <c r="D382" s="2" t="s">
        <v>6</v>
      </c>
      <c r="E382" s="2" t="s">
        <v>369</v>
      </c>
      <c r="F382" s="1">
        <v>3.43002354288623</v>
      </c>
      <c r="G382" s="1">
        <v>69.0</v>
      </c>
    </row>
    <row r="383">
      <c r="A383" s="1">
        <v>2019.0</v>
      </c>
      <c r="B383" s="2" t="s">
        <v>21</v>
      </c>
      <c r="C383" s="1" t="s">
        <v>393</v>
      </c>
      <c r="D383" s="2" t="s">
        <v>6</v>
      </c>
      <c r="E383" s="2" t="s">
        <v>369</v>
      </c>
      <c r="F383" s="1">
        <v>0.871960523969006</v>
      </c>
      <c r="G383" s="1">
        <v>11.0</v>
      </c>
    </row>
    <row r="384">
      <c r="A384" s="1">
        <v>2019.0</v>
      </c>
      <c r="B384" s="2" t="s">
        <v>22</v>
      </c>
      <c r="C384" s="1" t="s">
        <v>408</v>
      </c>
      <c r="D384" s="2" t="s">
        <v>6</v>
      </c>
      <c r="E384" s="2" t="s">
        <v>369</v>
      </c>
      <c r="F384" s="1">
        <v>3.13052676755093</v>
      </c>
      <c r="G384" s="1">
        <v>172.0</v>
      </c>
    </row>
    <row r="385">
      <c r="A385" s="1">
        <v>2019.0</v>
      </c>
      <c r="B385" s="2" t="s">
        <v>23</v>
      </c>
      <c r="C385" s="1" t="s">
        <v>379</v>
      </c>
      <c r="D385" s="2" t="s">
        <v>6</v>
      </c>
      <c r="E385" s="2" t="s">
        <v>369</v>
      </c>
      <c r="F385" s="1">
        <v>0.754428801268609</v>
      </c>
      <c r="G385" s="1">
        <v>31.0</v>
      </c>
    </row>
    <row r="386">
      <c r="A386" s="1">
        <v>2019.0</v>
      </c>
      <c r="B386" s="2" t="s">
        <v>24</v>
      </c>
      <c r="C386" s="1" t="s">
        <v>386</v>
      </c>
      <c r="D386" s="2" t="s">
        <v>6</v>
      </c>
      <c r="E386" s="2" t="s">
        <v>369</v>
      </c>
      <c r="F386" s="1">
        <v>1.59729320236553</v>
      </c>
      <c r="G386" s="1">
        <v>104.0</v>
      </c>
    </row>
    <row r="387">
      <c r="A387" s="1">
        <v>2019.0</v>
      </c>
      <c r="B387" s="2" t="s">
        <v>25</v>
      </c>
      <c r="C387" s="1" t="s">
        <v>406</v>
      </c>
      <c r="D387" s="2" t="s">
        <v>6</v>
      </c>
      <c r="E387" s="2" t="s">
        <v>369</v>
      </c>
      <c r="F387" s="1">
        <v>3.78610661135345</v>
      </c>
      <c r="G387" s="1">
        <v>84.0</v>
      </c>
    </row>
    <row r="388">
      <c r="A388" s="1">
        <v>2019.0</v>
      </c>
      <c r="B388" s="2" t="s">
        <v>26</v>
      </c>
      <c r="C388" s="1" t="s">
        <v>392</v>
      </c>
      <c r="D388" s="2" t="s">
        <v>6</v>
      </c>
      <c r="E388" s="2" t="s">
        <v>369</v>
      </c>
      <c r="F388" s="1">
        <v>0.780793442296061</v>
      </c>
      <c r="G388" s="1">
        <v>13.0</v>
      </c>
    </row>
    <row r="389">
      <c r="A389" s="1">
        <v>2019.0</v>
      </c>
      <c r="B389" s="2" t="s">
        <v>27</v>
      </c>
      <c r="C389" s="1" t="s">
        <v>389</v>
      </c>
      <c r="D389" s="2" t="s">
        <v>6</v>
      </c>
      <c r="E389" s="2" t="s">
        <v>369</v>
      </c>
      <c r="F389" s="1">
        <v>3.20913962966529</v>
      </c>
      <c r="G389" s="1">
        <v>91.0</v>
      </c>
    </row>
    <row r="390">
      <c r="A390" s="1">
        <v>2019.0</v>
      </c>
      <c r="B390" s="2" t="s">
        <v>28</v>
      </c>
      <c r="C390" s="1" t="s">
        <v>391</v>
      </c>
      <c r="D390" s="2" t="s">
        <v>6</v>
      </c>
      <c r="E390" s="2" t="s">
        <v>369</v>
      </c>
      <c r="F390" s="1">
        <v>1.76398802412494</v>
      </c>
      <c r="G390" s="1">
        <v>55.0</v>
      </c>
    </row>
    <row r="391">
      <c r="A391" s="1">
        <v>2019.0</v>
      </c>
      <c r="B391" s="2" t="s">
        <v>29</v>
      </c>
      <c r="C391" s="1" t="s">
        <v>396</v>
      </c>
      <c r="D391" s="2" t="s">
        <v>6</v>
      </c>
      <c r="E391" s="2" t="s">
        <v>369</v>
      </c>
      <c r="F391" s="1">
        <v>1.88803864583244</v>
      </c>
      <c r="G391" s="1">
        <v>57.0</v>
      </c>
    </row>
    <row r="392">
      <c r="A392" s="1">
        <v>2019.0</v>
      </c>
      <c r="B392" s="2" t="s">
        <v>30</v>
      </c>
      <c r="C392" s="1" t="s">
        <v>376</v>
      </c>
      <c r="D392" s="2" t="s">
        <v>6</v>
      </c>
      <c r="E392" s="2" t="s">
        <v>369</v>
      </c>
      <c r="F392" s="1">
        <v>1.89700975932479</v>
      </c>
      <c r="G392" s="1">
        <v>48.0</v>
      </c>
    </row>
    <row r="393">
      <c r="A393" s="1">
        <v>2019.0</v>
      </c>
      <c r="B393" s="2" t="s">
        <v>31</v>
      </c>
      <c r="C393" s="1" t="s">
        <v>407</v>
      </c>
      <c r="D393" s="2" t="s">
        <v>6</v>
      </c>
      <c r="E393" s="2" t="s">
        <v>369</v>
      </c>
      <c r="F393" s="1">
        <v>0.998367945733156</v>
      </c>
      <c r="G393" s="1">
        <v>36.0</v>
      </c>
    </row>
    <row r="394">
      <c r="A394" s="1">
        <v>2019.0</v>
      </c>
      <c r="B394" s="2" t="s">
        <v>32</v>
      </c>
      <c r="C394" s="1" t="s">
        <v>381</v>
      </c>
      <c r="D394" s="2" t="s">
        <v>6</v>
      </c>
      <c r="E394" s="2" t="s">
        <v>369</v>
      </c>
      <c r="F394" s="1">
        <v>1.25361520502508</v>
      </c>
      <c r="G394" s="1">
        <v>17.0</v>
      </c>
    </row>
    <row r="395">
      <c r="A395" s="1">
        <v>2019.0</v>
      </c>
      <c r="B395" s="2" t="s">
        <v>33</v>
      </c>
      <c r="C395" s="1" t="s">
        <v>390</v>
      </c>
      <c r="D395" s="2" t="s">
        <v>6</v>
      </c>
      <c r="E395" s="2" t="s">
        <v>369</v>
      </c>
      <c r="F395" s="1">
        <v>1.25264961983857</v>
      </c>
      <c r="G395" s="1">
        <v>106.0</v>
      </c>
    </row>
    <row r="396">
      <c r="A396" s="1">
        <v>2019.0</v>
      </c>
      <c r="B396" s="2" t="s">
        <v>34</v>
      </c>
      <c r="C396" s="1" t="s">
        <v>398</v>
      </c>
      <c r="D396" s="2" t="s">
        <v>6</v>
      </c>
      <c r="E396" s="2" t="s">
        <v>369</v>
      </c>
      <c r="F396" s="1">
        <v>2.11606385110114</v>
      </c>
      <c r="G396" s="1">
        <v>47.0</v>
      </c>
    </row>
    <row r="397">
      <c r="A397" s="1">
        <v>2019.0</v>
      </c>
      <c r="B397" s="2" t="s">
        <v>35</v>
      </c>
      <c r="C397" s="1" t="s">
        <v>399</v>
      </c>
      <c r="D397" s="2" t="s">
        <v>6</v>
      </c>
      <c r="E397" s="2" t="s">
        <v>369</v>
      </c>
      <c r="F397" s="1">
        <v>1.21319396969805</v>
      </c>
      <c r="G397" s="1">
        <v>20.0</v>
      </c>
    </row>
    <row r="398">
      <c r="A398" s="1">
        <v>2020.0</v>
      </c>
      <c r="B398" s="2" t="s">
        <v>3</v>
      </c>
      <c r="C398" s="7" t="s">
        <v>400</v>
      </c>
      <c r="D398" s="2" t="s">
        <v>6</v>
      </c>
      <c r="E398" s="2" t="s">
        <v>369</v>
      </c>
      <c r="F398" s="1">
        <v>1.91443119937597</v>
      </c>
      <c r="G398" s="1">
        <v>2435.0</v>
      </c>
    </row>
    <row r="399">
      <c r="A399" s="1">
        <v>2020.0</v>
      </c>
      <c r="B399" s="2" t="s">
        <v>4</v>
      </c>
      <c r="C399" s="1" t="s">
        <v>378</v>
      </c>
      <c r="D399" s="2" t="s">
        <v>6</v>
      </c>
      <c r="E399" s="2" t="s">
        <v>369</v>
      </c>
      <c r="F399" s="1">
        <v>2.52612965360447</v>
      </c>
      <c r="G399" s="1">
        <v>36.0</v>
      </c>
    </row>
    <row r="400">
      <c r="A400" s="1">
        <v>2020.0</v>
      </c>
      <c r="B400" s="2" t="s">
        <v>5</v>
      </c>
      <c r="C400" s="1" t="s">
        <v>384</v>
      </c>
      <c r="D400" s="2" t="s">
        <v>6</v>
      </c>
      <c r="E400" s="2" t="s">
        <v>369</v>
      </c>
      <c r="F400" s="1">
        <v>2.57836282278053</v>
      </c>
      <c r="G400" s="1">
        <v>93.0</v>
      </c>
    </row>
    <row r="401">
      <c r="A401" s="1">
        <v>2020.0</v>
      </c>
      <c r="B401" s="2" t="s">
        <v>6</v>
      </c>
      <c r="C401" s="1" t="s">
        <v>394</v>
      </c>
      <c r="D401" s="2" t="s">
        <v>6</v>
      </c>
      <c r="E401" s="2" t="s">
        <v>369</v>
      </c>
      <c r="F401" s="1">
        <v>1.88348037036758</v>
      </c>
      <c r="G401" s="1">
        <v>15.0</v>
      </c>
    </row>
    <row r="402">
      <c r="A402" s="1">
        <v>2020.0</v>
      </c>
      <c r="B402" s="2" t="s">
        <v>7</v>
      </c>
      <c r="C402" s="1" t="s">
        <v>385</v>
      </c>
      <c r="D402" s="2" t="s">
        <v>6</v>
      </c>
      <c r="E402" s="2" t="s">
        <v>369</v>
      </c>
      <c r="F402" s="1">
        <v>1.10852902229756</v>
      </c>
      <c r="G402" s="1">
        <v>11.0</v>
      </c>
    </row>
    <row r="403">
      <c r="A403" s="1">
        <v>2020.0</v>
      </c>
      <c r="B403" s="2" t="s">
        <v>8</v>
      </c>
      <c r="C403" s="7" t="s">
        <v>405</v>
      </c>
      <c r="D403" s="2" t="s">
        <v>6</v>
      </c>
      <c r="E403" s="2" t="s">
        <v>369</v>
      </c>
      <c r="F403" s="1">
        <v>1.75153916504128</v>
      </c>
      <c r="G403" s="1">
        <v>56.0</v>
      </c>
    </row>
    <row r="404">
      <c r="A404" s="1">
        <v>2020.0</v>
      </c>
      <c r="B404" s="2" t="s">
        <v>9</v>
      </c>
      <c r="C404" s="7" t="s">
        <v>397</v>
      </c>
      <c r="D404" s="2" t="s">
        <v>6</v>
      </c>
      <c r="E404" s="2" t="s">
        <v>369</v>
      </c>
      <c r="F404" s="1">
        <v>1.92557276161794</v>
      </c>
      <c r="G404" s="1">
        <v>15.0</v>
      </c>
    </row>
    <row r="405">
      <c r="A405" s="1">
        <v>2020.0</v>
      </c>
      <c r="B405" s="2" t="s">
        <v>10</v>
      </c>
      <c r="C405" s="7" t="s">
        <v>388</v>
      </c>
      <c r="D405" s="2" t="s">
        <v>6</v>
      </c>
      <c r="E405" s="2" t="s">
        <v>369</v>
      </c>
      <c r="F405" s="1">
        <v>0.562489211632699</v>
      </c>
      <c r="G405" s="1">
        <v>32.0</v>
      </c>
    </row>
    <row r="406">
      <c r="A406" s="1">
        <v>2020.0</v>
      </c>
      <c r="B406" s="2" t="s">
        <v>11</v>
      </c>
      <c r="C406" s="7" t="s">
        <v>402</v>
      </c>
      <c r="D406" s="2" t="s">
        <v>6</v>
      </c>
      <c r="E406" s="2" t="s">
        <v>369</v>
      </c>
      <c r="F406" s="1">
        <v>2.08791441136671</v>
      </c>
      <c r="G406" s="1">
        <v>79.0</v>
      </c>
    </row>
    <row r="407">
      <c r="A407" s="1">
        <v>2020.0</v>
      </c>
      <c r="B407" s="2" t="s">
        <v>12</v>
      </c>
      <c r="C407" s="1" t="s">
        <v>401</v>
      </c>
      <c r="D407" s="2" t="s">
        <v>6</v>
      </c>
      <c r="E407" s="2" t="s">
        <v>369</v>
      </c>
      <c r="F407" s="1">
        <v>5.67290202067219</v>
      </c>
      <c r="G407" s="1">
        <v>512.0</v>
      </c>
    </row>
    <row r="408">
      <c r="A408" s="1">
        <v>2020.0</v>
      </c>
      <c r="B408" s="2" t="s">
        <v>13</v>
      </c>
      <c r="C408" s="1" t="s">
        <v>403</v>
      </c>
      <c r="D408" s="2" t="s">
        <v>6</v>
      </c>
      <c r="E408" s="2" t="s">
        <v>369</v>
      </c>
      <c r="F408" s="1">
        <v>1.3433269695457</v>
      </c>
      <c r="G408" s="1">
        <v>25.0</v>
      </c>
    </row>
    <row r="409">
      <c r="A409" s="1">
        <v>2020.0</v>
      </c>
      <c r="B409" s="2" t="s">
        <v>14</v>
      </c>
      <c r="C409" s="1" t="s">
        <v>395</v>
      </c>
      <c r="D409" s="2" t="s">
        <v>6</v>
      </c>
      <c r="E409" s="2" t="s">
        <v>369</v>
      </c>
      <c r="F409" s="1">
        <v>1.41902319925553</v>
      </c>
      <c r="G409" s="1">
        <v>88.0</v>
      </c>
    </row>
    <row r="410">
      <c r="A410" s="1">
        <v>2020.0</v>
      </c>
      <c r="B410" s="2" t="s">
        <v>15</v>
      </c>
      <c r="C410" s="1" t="s">
        <v>377</v>
      </c>
      <c r="D410" s="2" t="s">
        <v>6</v>
      </c>
      <c r="E410" s="2" t="s">
        <v>369</v>
      </c>
      <c r="F410" s="1">
        <v>1.06824438144542</v>
      </c>
      <c r="G410" s="1">
        <v>39.0</v>
      </c>
    </row>
    <row r="411">
      <c r="A411" s="1">
        <v>2020.0</v>
      </c>
      <c r="B411" s="2" t="s">
        <v>16</v>
      </c>
      <c r="C411" s="1" t="s">
        <v>382</v>
      </c>
      <c r="D411" s="2" t="s">
        <v>6</v>
      </c>
      <c r="E411" s="2" t="s">
        <v>369</v>
      </c>
      <c r="F411" s="1">
        <v>1.49900804771799</v>
      </c>
      <c r="G411" s="1">
        <v>46.0</v>
      </c>
    </row>
    <row r="412">
      <c r="A412" s="1">
        <v>2020.0</v>
      </c>
      <c r="B412" s="2" t="s">
        <v>17</v>
      </c>
      <c r="C412" s="1" t="s">
        <v>404</v>
      </c>
      <c r="D412" s="2" t="s">
        <v>6</v>
      </c>
      <c r="E412" s="2" t="s">
        <v>369</v>
      </c>
      <c r="F412" s="1">
        <v>2.6886211101926</v>
      </c>
      <c r="G412" s="1">
        <v>225.0</v>
      </c>
    </row>
    <row r="413">
      <c r="A413" s="1">
        <v>2020.0</v>
      </c>
      <c r="B413" s="2" t="s">
        <v>18</v>
      </c>
      <c r="C413" s="1" t="s">
        <v>383</v>
      </c>
      <c r="D413" s="2" t="s">
        <v>6</v>
      </c>
      <c r="E413" s="2" t="s">
        <v>369</v>
      </c>
      <c r="F413" s="1">
        <v>0.686344965054083</v>
      </c>
      <c r="G413" s="1">
        <v>119.0</v>
      </c>
    </row>
    <row r="414">
      <c r="A414" s="1">
        <v>2020.0</v>
      </c>
      <c r="B414" s="2" t="s">
        <v>19</v>
      </c>
      <c r="C414" s="1" t="s">
        <v>380</v>
      </c>
      <c r="D414" s="2" t="s">
        <v>6</v>
      </c>
      <c r="E414" s="2" t="s">
        <v>369</v>
      </c>
      <c r="F414" s="1">
        <v>1.45566733925429</v>
      </c>
      <c r="G414" s="1">
        <v>70.0</v>
      </c>
    </row>
    <row r="415">
      <c r="A415" s="1">
        <v>2020.0</v>
      </c>
      <c r="B415" s="2" t="s">
        <v>20</v>
      </c>
      <c r="C415" s="1" t="s">
        <v>387</v>
      </c>
      <c r="D415" s="2" t="s">
        <v>6</v>
      </c>
      <c r="E415" s="2" t="s">
        <v>369</v>
      </c>
      <c r="F415" s="1">
        <v>3.39337642429598</v>
      </c>
      <c r="G415" s="1">
        <v>69.0</v>
      </c>
    </row>
    <row r="416">
      <c r="A416" s="1">
        <v>2020.0</v>
      </c>
      <c r="B416" s="2" t="s">
        <v>21</v>
      </c>
      <c r="C416" s="1" t="s">
        <v>393</v>
      </c>
      <c r="D416" s="2" t="s">
        <v>6</v>
      </c>
      <c r="E416" s="2" t="s">
        <v>369</v>
      </c>
      <c r="F416" s="1">
        <v>0.859595943019729</v>
      </c>
      <c r="G416" s="1">
        <v>11.0</v>
      </c>
    </row>
    <row r="417">
      <c r="A417" s="1">
        <v>2020.0</v>
      </c>
      <c r="B417" s="2" t="s">
        <v>22</v>
      </c>
      <c r="C417" s="1" t="s">
        <v>408</v>
      </c>
      <c r="D417" s="2" t="s">
        <v>6</v>
      </c>
      <c r="E417" s="2" t="s">
        <v>369</v>
      </c>
      <c r="F417" s="1">
        <v>3.05102169743054</v>
      </c>
      <c r="G417" s="1">
        <v>170.0</v>
      </c>
    </row>
    <row r="418">
      <c r="A418" s="1">
        <v>2020.0</v>
      </c>
      <c r="B418" s="2" t="s">
        <v>23</v>
      </c>
      <c r="C418" s="1" t="s">
        <v>379</v>
      </c>
      <c r="D418" s="2" t="s">
        <v>6</v>
      </c>
      <c r="E418" s="2" t="s">
        <v>369</v>
      </c>
      <c r="F418" s="1">
        <v>0.774383772013674</v>
      </c>
      <c r="G418" s="1">
        <v>32.0</v>
      </c>
    </row>
    <row r="419">
      <c r="A419" s="1">
        <v>2020.0</v>
      </c>
      <c r="B419" s="2" t="s">
        <v>24</v>
      </c>
      <c r="C419" s="1" t="s">
        <v>386</v>
      </c>
      <c r="D419" s="2" t="s">
        <v>6</v>
      </c>
      <c r="E419" s="2" t="s">
        <v>369</v>
      </c>
      <c r="F419" s="1">
        <v>1.59723924042603</v>
      </c>
      <c r="G419" s="1">
        <v>105.0</v>
      </c>
    </row>
    <row r="420">
      <c r="A420" s="1">
        <v>2020.0</v>
      </c>
      <c r="B420" s="2" t="s">
        <v>25</v>
      </c>
      <c r="C420" s="1" t="s">
        <v>406</v>
      </c>
      <c r="D420" s="2" t="s">
        <v>6</v>
      </c>
      <c r="E420" s="2" t="s">
        <v>369</v>
      </c>
      <c r="F420" s="1">
        <v>3.5849099191802</v>
      </c>
      <c r="G420" s="1">
        <v>81.0</v>
      </c>
    </row>
    <row r="421">
      <c r="A421" s="1">
        <v>2020.0</v>
      </c>
      <c r="B421" s="2" t="s">
        <v>26</v>
      </c>
      <c r="C421" s="1" t="s">
        <v>392</v>
      </c>
      <c r="D421" s="2" t="s">
        <v>6</v>
      </c>
      <c r="E421" s="2" t="s">
        <v>369</v>
      </c>
      <c r="F421" s="1">
        <v>0.762906320972295</v>
      </c>
      <c r="G421" s="1">
        <v>13.0</v>
      </c>
    </row>
    <row r="422">
      <c r="A422" s="1">
        <v>2020.0</v>
      </c>
      <c r="B422" s="2" t="s">
        <v>27</v>
      </c>
      <c r="C422" s="1" t="s">
        <v>389</v>
      </c>
      <c r="D422" s="2" t="s">
        <v>6</v>
      </c>
      <c r="E422" s="2" t="s">
        <v>369</v>
      </c>
      <c r="F422" s="1">
        <v>3.29111947428918</v>
      </c>
      <c r="G422" s="1">
        <v>94.0</v>
      </c>
    </row>
    <row r="423">
      <c r="A423" s="1">
        <v>2020.0</v>
      </c>
      <c r="B423" s="2" t="s">
        <v>28</v>
      </c>
      <c r="C423" s="1" t="s">
        <v>391</v>
      </c>
      <c r="D423" s="2" t="s">
        <v>6</v>
      </c>
      <c r="E423" s="2" t="s">
        <v>369</v>
      </c>
      <c r="F423" s="1">
        <v>1.9084090865718</v>
      </c>
      <c r="G423" s="1">
        <v>60.0</v>
      </c>
    </row>
    <row r="424">
      <c r="A424" s="1">
        <v>2020.0</v>
      </c>
      <c r="B424" s="2" t="s">
        <v>29</v>
      </c>
      <c r="C424" s="1" t="s">
        <v>396</v>
      </c>
      <c r="D424" s="2" t="s">
        <v>6</v>
      </c>
      <c r="E424" s="2" t="s">
        <v>369</v>
      </c>
      <c r="F424" s="1">
        <v>1.96309576275595</v>
      </c>
      <c r="G424" s="1">
        <v>60.0</v>
      </c>
    </row>
    <row r="425">
      <c r="A425" s="1">
        <v>2020.0</v>
      </c>
      <c r="B425" s="2" t="s">
        <v>30</v>
      </c>
      <c r="C425" s="1" t="s">
        <v>376</v>
      </c>
      <c r="D425" s="2" t="s">
        <v>6</v>
      </c>
      <c r="E425" s="2" t="s">
        <v>369</v>
      </c>
      <c r="F425" s="1">
        <v>1.83712230035855</v>
      </c>
      <c r="G425" s="1">
        <v>47.0</v>
      </c>
    </row>
    <row r="426">
      <c r="A426" s="1">
        <v>2020.0</v>
      </c>
      <c r="B426" s="2" t="s">
        <v>31</v>
      </c>
      <c r="C426" s="1" t="s">
        <v>407</v>
      </c>
      <c r="D426" s="2" t="s">
        <v>6</v>
      </c>
      <c r="E426" s="2" t="s">
        <v>369</v>
      </c>
      <c r="F426" s="1">
        <v>0.962640473311068</v>
      </c>
      <c r="G426" s="1">
        <v>35.0</v>
      </c>
    </row>
    <row r="427">
      <c r="A427" s="1">
        <v>2020.0</v>
      </c>
      <c r="B427" s="2" t="s">
        <v>32</v>
      </c>
      <c r="C427" s="1" t="s">
        <v>381</v>
      </c>
      <c r="D427" s="2" t="s">
        <v>6</v>
      </c>
      <c r="E427" s="2" t="s">
        <v>369</v>
      </c>
      <c r="F427" s="1">
        <v>1.23896952718008</v>
      </c>
      <c r="G427" s="1">
        <v>17.0</v>
      </c>
    </row>
    <row r="428">
      <c r="A428" s="1">
        <v>2020.0</v>
      </c>
      <c r="B428" s="2" t="s">
        <v>33</v>
      </c>
      <c r="C428" s="1" t="s">
        <v>390</v>
      </c>
      <c r="D428" s="2" t="s">
        <v>6</v>
      </c>
      <c r="E428" s="2" t="s">
        <v>369</v>
      </c>
      <c r="F428" s="1">
        <v>1.25664672160836</v>
      </c>
      <c r="G428" s="1">
        <v>107.0</v>
      </c>
    </row>
    <row r="429">
      <c r="A429" s="1">
        <v>2020.0</v>
      </c>
      <c r="B429" s="2" t="s">
        <v>34</v>
      </c>
      <c r="C429" s="1" t="s">
        <v>398</v>
      </c>
      <c r="D429" s="2" t="s">
        <v>6</v>
      </c>
      <c r="E429" s="2" t="s">
        <v>369</v>
      </c>
      <c r="F429" s="1">
        <v>2.18116585540651</v>
      </c>
      <c r="G429" s="1">
        <v>49.0</v>
      </c>
    </row>
    <row r="430">
      <c r="A430" s="1">
        <v>2020.0</v>
      </c>
      <c r="B430" s="2" t="s">
        <v>35</v>
      </c>
      <c r="C430" s="1" t="s">
        <v>399</v>
      </c>
      <c r="D430" s="2" t="s">
        <v>6</v>
      </c>
      <c r="E430" s="2" t="s">
        <v>369</v>
      </c>
      <c r="F430" s="1">
        <v>1.44531035932222</v>
      </c>
      <c r="G430" s="1">
        <v>24.0</v>
      </c>
    </row>
    <row r="431">
      <c r="A431" s="1">
        <v>2021.0</v>
      </c>
      <c r="B431" s="2" t="s">
        <v>3</v>
      </c>
      <c r="C431" s="7" t="s">
        <v>400</v>
      </c>
      <c r="D431" s="2" t="s">
        <v>6</v>
      </c>
      <c r="E431" s="2" t="s">
        <v>369</v>
      </c>
      <c r="F431" s="1">
        <v>1.88645018599293</v>
      </c>
      <c r="G431" s="1">
        <v>2422.0</v>
      </c>
    </row>
    <row r="432">
      <c r="A432" s="1">
        <v>2021.0</v>
      </c>
      <c r="B432" s="2" t="s">
        <v>4</v>
      </c>
      <c r="C432" s="1" t="s">
        <v>378</v>
      </c>
      <c r="D432" s="2" t="s">
        <v>6</v>
      </c>
      <c r="E432" s="2" t="s">
        <v>369</v>
      </c>
      <c r="F432" s="1">
        <v>2.21597133641076</v>
      </c>
      <c r="G432" s="1">
        <v>32.0</v>
      </c>
    </row>
    <row r="433">
      <c r="A433" s="1">
        <v>2021.0</v>
      </c>
      <c r="B433" s="2" t="s">
        <v>5</v>
      </c>
      <c r="C433" s="1" t="s">
        <v>384</v>
      </c>
      <c r="D433" s="2" t="s">
        <v>6</v>
      </c>
      <c r="E433" s="2" t="s">
        <v>369</v>
      </c>
      <c r="F433" s="1">
        <v>2.5664176604482</v>
      </c>
      <c r="G433" s="1">
        <v>94.0</v>
      </c>
    </row>
    <row r="434">
      <c r="A434" s="1">
        <v>2021.0</v>
      </c>
      <c r="B434" s="2" t="s">
        <v>6</v>
      </c>
      <c r="C434" s="1" t="s">
        <v>394</v>
      </c>
      <c r="D434" s="2" t="s">
        <v>6</v>
      </c>
      <c r="E434" s="2" t="s">
        <v>369</v>
      </c>
      <c r="F434" s="1">
        <v>1.84524314768957</v>
      </c>
      <c r="G434" s="1">
        <v>15.0</v>
      </c>
    </row>
    <row r="435">
      <c r="A435" s="1">
        <v>2021.0</v>
      </c>
      <c r="B435" s="2" t="s">
        <v>7</v>
      </c>
      <c r="C435" s="1" t="s">
        <v>385</v>
      </c>
      <c r="D435" s="2" t="s">
        <v>6</v>
      </c>
      <c r="E435" s="2" t="s">
        <v>369</v>
      </c>
      <c r="F435" s="1">
        <v>1.09038282349676</v>
      </c>
      <c r="G435" s="1">
        <v>11.0</v>
      </c>
    </row>
    <row r="436">
      <c r="A436" s="1">
        <v>2021.0</v>
      </c>
      <c r="B436" s="2" t="s">
        <v>8</v>
      </c>
      <c r="C436" s="7" t="s">
        <v>405</v>
      </c>
      <c r="D436" s="2" t="s">
        <v>6</v>
      </c>
      <c r="E436" s="2" t="s">
        <v>369</v>
      </c>
      <c r="F436" s="1">
        <v>1.66659105281334</v>
      </c>
      <c r="G436" s="1">
        <v>54.0</v>
      </c>
    </row>
    <row r="437">
      <c r="A437" s="1">
        <v>2021.0</v>
      </c>
      <c r="B437" s="2" t="s">
        <v>9</v>
      </c>
      <c r="C437" s="7" t="s">
        <v>397</v>
      </c>
      <c r="D437" s="2" t="s">
        <v>6</v>
      </c>
      <c r="E437" s="2" t="s">
        <v>369</v>
      </c>
      <c r="F437" s="1">
        <v>1.89582804081339</v>
      </c>
      <c r="G437" s="1">
        <v>15.0</v>
      </c>
    </row>
    <row r="438">
      <c r="A438" s="1">
        <v>2021.0</v>
      </c>
      <c r="B438" s="2" t="s">
        <v>10</v>
      </c>
      <c r="C438" s="7" t="s">
        <v>388</v>
      </c>
      <c r="D438" s="2" t="s">
        <v>6</v>
      </c>
      <c r="E438" s="2" t="s">
        <v>369</v>
      </c>
      <c r="F438" s="1">
        <v>0.623740499002795</v>
      </c>
      <c r="G438" s="1">
        <v>36.0</v>
      </c>
    </row>
    <row r="439">
      <c r="A439" s="1">
        <v>2021.0</v>
      </c>
      <c r="B439" s="2" t="s">
        <v>11</v>
      </c>
      <c r="C439" s="7" t="s">
        <v>402</v>
      </c>
      <c r="D439" s="2" t="s">
        <v>6</v>
      </c>
      <c r="E439" s="2" t="s">
        <v>369</v>
      </c>
      <c r="F439" s="1">
        <v>2.04231787368526</v>
      </c>
      <c r="G439" s="1">
        <v>78.0</v>
      </c>
    </row>
    <row r="440">
      <c r="A440" s="1">
        <v>2021.0</v>
      </c>
      <c r="B440" s="2" t="s">
        <v>12</v>
      </c>
      <c r="C440" s="1" t="s">
        <v>401</v>
      </c>
      <c r="D440" s="2" t="s">
        <v>6</v>
      </c>
      <c r="E440" s="2" t="s">
        <v>369</v>
      </c>
      <c r="F440" s="1">
        <v>5.55936351612765</v>
      </c>
      <c r="G440" s="1">
        <v>501.0</v>
      </c>
    </row>
    <row r="441">
      <c r="A441" s="1">
        <v>2021.0</v>
      </c>
      <c r="B441" s="2" t="s">
        <v>13</v>
      </c>
      <c r="C441" s="1" t="s">
        <v>403</v>
      </c>
      <c r="D441" s="2" t="s">
        <v>6</v>
      </c>
      <c r="E441" s="2" t="s">
        <v>369</v>
      </c>
      <c r="F441" s="1">
        <v>1.11891033052611</v>
      </c>
      <c r="G441" s="1">
        <v>21.0</v>
      </c>
    </row>
    <row r="442">
      <c r="A442" s="1">
        <v>2021.0</v>
      </c>
      <c r="B442" s="2" t="s">
        <v>14</v>
      </c>
      <c r="C442" s="1" t="s">
        <v>395</v>
      </c>
      <c r="D442" s="2" t="s">
        <v>6</v>
      </c>
      <c r="E442" s="2" t="s">
        <v>369</v>
      </c>
      <c r="F442" s="1">
        <v>1.3109933668532</v>
      </c>
      <c r="G442" s="1">
        <v>82.0</v>
      </c>
    </row>
    <row r="443">
      <c r="A443" s="1">
        <v>2021.0</v>
      </c>
      <c r="B443" s="2" t="s">
        <v>15</v>
      </c>
      <c r="C443" s="1" t="s">
        <v>377</v>
      </c>
      <c r="D443" s="2" t="s">
        <v>6</v>
      </c>
      <c r="E443" s="2" t="s">
        <v>369</v>
      </c>
      <c r="F443" s="1">
        <v>1.06466473298072</v>
      </c>
      <c r="G443" s="1">
        <v>39.0</v>
      </c>
    </row>
    <row r="444">
      <c r="A444" s="1">
        <v>2021.0</v>
      </c>
      <c r="B444" s="2" t="s">
        <v>16</v>
      </c>
      <c r="C444" s="1" t="s">
        <v>382</v>
      </c>
      <c r="D444" s="2" t="s">
        <v>6</v>
      </c>
      <c r="E444" s="2" t="s">
        <v>369</v>
      </c>
      <c r="F444" s="1">
        <v>1.61081436330951</v>
      </c>
      <c r="G444" s="1">
        <v>50.0</v>
      </c>
    </row>
    <row r="445">
      <c r="A445" s="1">
        <v>2021.0</v>
      </c>
      <c r="B445" s="2" t="s">
        <v>17</v>
      </c>
      <c r="C445" s="1" t="s">
        <v>404</v>
      </c>
      <c r="D445" s="2" t="s">
        <v>6</v>
      </c>
      <c r="E445" s="2" t="s">
        <v>369</v>
      </c>
      <c r="F445" s="1">
        <v>2.62700815248197</v>
      </c>
      <c r="G445" s="1">
        <v>222.0</v>
      </c>
    </row>
    <row r="446">
      <c r="A446" s="1">
        <v>2021.0</v>
      </c>
      <c r="B446" s="2" t="s">
        <v>18</v>
      </c>
      <c r="C446" s="1" t="s">
        <v>383</v>
      </c>
      <c r="D446" s="2" t="s">
        <v>6</v>
      </c>
      <c r="E446" s="2" t="s">
        <v>369</v>
      </c>
      <c r="F446" s="1">
        <v>0.662204663142482</v>
      </c>
      <c r="G446" s="1">
        <v>116.0</v>
      </c>
    </row>
    <row r="447">
      <c r="A447" s="1">
        <v>2021.0</v>
      </c>
      <c r="B447" s="2" t="s">
        <v>19</v>
      </c>
      <c r="C447" s="1" t="s">
        <v>380</v>
      </c>
      <c r="D447" s="2" t="s">
        <v>6</v>
      </c>
      <c r="E447" s="2" t="s">
        <v>369</v>
      </c>
      <c r="F447" s="1">
        <v>1.40440968117422</v>
      </c>
      <c r="G447" s="1">
        <v>68.0</v>
      </c>
    </row>
    <row r="448">
      <c r="A448" s="1">
        <v>2021.0</v>
      </c>
      <c r="B448" s="2" t="s">
        <v>20</v>
      </c>
      <c r="C448" s="1" t="s">
        <v>387</v>
      </c>
      <c r="D448" s="2" t="s">
        <v>6</v>
      </c>
      <c r="E448" s="2" t="s">
        <v>369</v>
      </c>
      <c r="F448" s="1">
        <v>3.45558646656063</v>
      </c>
      <c r="G448" s="1">
        <v>71.0</v>
      </c>
    </row>
    <row r="449">
      <c r="A449" s="1">
        <v>2021.0</v>
      </c>
      <c r="B449" s="2" t="s">
        <v>21</v>
      </c>
      <c r="C449" s="1" t="s">
        <v>393</v>
      </c>
      <c r="D449" s="2" t="s">
        <v>6</v>
      </c>
      <c r="E449" s="2" t="s">
        <v>369</v>
      </c>
      <c r="F449" s="1">
        <v>0.847876993089032</v>
      </c>
      <c r="G449" s="1">
        <v>11.0</v>
      </c>
    </row>
    <row r="450">
      <c r="A450" s="1">
        <v>2021.0</v>
      </c>
      <c r="B450" s="2" t="s">
        <v>22</v>
      </c>
      <c r="C450" s="1" t="s">
        <v>408</v>
      </c>
      <c r="D450" s="2" t="s">
        <v>6</v>
      </c>
      <c r="E450" s="2" t="s">
        <v>369</v>
      </c>
      <c r="F450" s="1">
        <v>2.99205547306256</v>
      </c>
      <c r="G450" s="1">
        <v>169.0</v>
      </c>
    </row>
    <row r="451">
      <c r="A451" s="1">
        <v>2021.0</v>
      </c>
      <c r="B451" s="2" t="s">
        <v>23</v>
      </c>
      <c r="C451" s="1" t="s">
        <v>379</v>
      </c>
      <c r="D451" s="2" t="s">
        <v>6</v>
      </c>
      <c r="E451" s="2" t="s">
        <v>369</v>
      </c>
      <c r="F451" s="1">
        <v>0.866473539342231</v>
      </c>
      <c r="G451" s="1">
        <v>36.0</v>
      </c>
    </row>
    <row r="452">
      <c r="A452" s="1">
        <v>2021.0</v>
      </c>
      <c r="B452" s="2" t="s">
        <v>24</v>
      </c>
      <c r="C452" s="1" t="s">
        <v>386</v>
      </c>
      <c r="D452" s="2" t="s">
        <v>6</v>
      </c>
      <c r="E452" s="2" t="s">
        <v>369</v>
      </c>
      <c r="F452" s="1">
        <v>1.62774399204214</v>
      </c>
      <c r="G452" s="1">
        <v>108.0</v>
      </c>
    </row>
    <row r="453">
      <c r="A453" s="1">
        <v>2021.0</v>
      </c>
      <c r="B453" s="2" t="s">
        <v>25</v>
      </c>
      <c r="C453" s="1" t="s">
        <v>406</v>
      </c>
      <c r="D453" s="2" t="s">
        <v>6</v>
      </c>
      <c r="E453" s="2" t="s">
        <v>369</v>
      </c>
      <c r="F453" s="1">
        <v>3.39173347584412</v>
      </c>
      <c r="G453" s="1">
        <v>78.0</v>
      </c>
    </row>
    <row r="454">
      <c r="A454" s="1">
        <v>2021.0</v>
      </c>
      <c r="B454" s="2" t="s">
        <v>26</v>
      </c>
      <c r="C454" s="1" t="s">
        <v>392</v>
      </c>
      <c r="D454" s="2" t="s">
        <v>6</v>
      </c>
      <c r="E454" s="2" t="s">
        <v>369</v>
      </c>
      <c r="F454" s="1">
        <v>0.746094339611813</v>
      </c>
      <c r="G454" s="1">
        <v>13.0</v>
      </c>
    </row>
    <row r="455">
      <c r="A455" s="1">
        <v>2021.0</v>
      </c>
      <c r="B455" s="2" t="s">
        <v>27</v>
      </c>
      <c r="C455" s="1" t="s">
        <v>389</v>
      </c>
      <c r="D455" s="2" t="s">
        <v>6</v>
      </c>
      <c r="E455" s="2" t="s">
        <v>369</v>
      </c>
      <c r="F455" s="1">
        <v>3.37273170753757</v>
      </c>
      <c r="G455" s="1">
        <v>97.0</v>
      </c>
    </row>
    <row r="456">
      <c r="A456" s="1">
        <v>2021.0</v>
      </c>
      <c r="B456" s="2" t="s">
        <v>28</v>
      </c>
      <c r="C456" s="1" t="s">
        <v>391</v>
      </c>
      <c r="D456" s="2" t="s">
        <v>6</v>
      </c>
      <c r="E456" s="2" t="s">
        <v>369</v>
      </c>
      <c r="F456" s="1">
        <v>1.8931900062286</v>
      </c>
      <c r="G456" s="1">
        <v>60.0</v>
      </c>
    </row>
    <row r="457">
      <c r="A457" s="1">
        <v>2021.0</v>
      </c>
      <c r="B457" s="2" t="s">
        <v>29</v>
      </c>
      <c r="C457" s="1" t="s">
        <v>396</v>
      </c>
      <c r="D457" s="2" t="s">
        <v>6</v>
      </c>
      <c r="E457" s="2" t="s">
        <v>369</v>
      </c>
      <c r="F457" s="1">
        <v>1.93988177067235</v>
      </c>
      <c r="G457" s="1">
        <v>60.0</v>
      </c>
    </row>
    <row r="458">
      <c r="A458" s="1">
        <v>2021.0</v>
      </c>
      <c r="B458" s="2" t="s">
        <v>30</v>
      </c>
      <c r="C458" s="1" t="s">
        <v>376</v>
      </c>
      <c r="D458" s="2" t="s">
        <v>6</v>
      </c>
      <c r="E458" s="2" t="s">
        <v>369</v>
      </c>
      <c r="F458" s="1">
        <v>1.74006183019703</v>
      </c>
      <c r="G458" s="1">
        <v>45.0</v>
      </c>
    </row>
    <row r="459">
      <c r="A459" s="1">
        <v>2021.0</v>
      </c>
      <c r="B459" s="2" t="s">
        <v>31</v>
      </c>
      <c r="C459" s="1" t="s">
        <v>407</v>
      </c>
      <c r="D459" s="2" t="s">
        <v>6</v>
      </c>
      <c r="E459" s="2" t="s">
        <v>369</v>
      </c>
      <c r="F459" s="1">
        <v>0.982194183609744</v>
      </c>
      <c r="G459" s="1">
        <v>36.0</v>
      </c>
    </row>
    <row r="460">
      <c r="A460" s="1">
        <v>2021.0</v>
      </c>
      <c r="B460" s="2" t="s">
        <v>32</v>
      </c>
      <c r="C460" s="1" t="s">
        <v>381</v>
      </c>
      <c r="D460" s="2" t="s">
        <v>6</v>
      </c>
      <c r="E460" s="2" t="s">
        <v>369</v>
      </c>
      <c r="F460" s="1">
        <v>1.15289390782037</v>
      </c>
      <c r="G460" s="1">
        <v>16.0</v>
      </c>
    </row>
    <row r="461">
      <c r="A461" s="1">
        <v>2021.0</v>
      </c>
      <c r="B461" s="2" t="s">
        <v>33</v>
      </c>
      <c r="C461" s="1" t="s">
        <v>390</v>
      </c>
      <c r="D461" s="2" t="s">
        <v>6</v>
      </c>
      <c r="E461" s="2" t="s">
        <v>369</v>
      </c>
      <c r="F461" s="1">
        <v>1.31933976968764</v>
      </c>
      <c r="G461" s="1">
        <v>113.0</v>
      </c>
    </row>
    <row r="462">
      <c r="A462" s="1">
        <v>2021.0</v>
      </c>
      <c r="B462" s="2" t="s">
        <v>34</v>
      </c>
      <c r="C462" s="1" t="s">
        <v>398</v>
      </c>
      <c r="D462" s="2" t="s">
        <v>6</v>
      </c>
      <c r="E462" s="2" t="s">
        <v>369</v>
      </c>
      <c r="F462" s="1">
        <v>2.11306667605807</v>
      </c>
      <c r="G462" s="1">
        <v>48.0</v>
      </c>
    </row>
    <row r="463">
      <c r="A463" s="1">
        <v>2021.0</v>
      </c>
      <c r="B463" s="2" t="s">
        <v>35</v>
      </c>
      <c r="C463" s="1" t="s">
        <v>399</v>
      </c>
      <c r="D463" s="2" t="s">
        <v>6</v>
      </c>
      <c r="E463" s="2" t="s">
        <v>369</v>
      </c>
      <c r="F463" s="1">
        <v>1.61463456932613</v>
      </c>
      <c r="G463" s="1">
        <v>27.0</v>
      </c>
    </row>
    <row r="464">
      <c r="A464" s="1">
        <v>2022.0</v>
      </c>
      <c r="B464" s="2" t="s">
        <v>3</v>
      </c>
      <c r="C464" s="1" t="s">
        <v>400</v>
      </c>
      <c r="D464" s="2" t="s">
        <v>6</v>
      </c>
      <c r="E464" s="2" t="s">
        <v>369</v>
      </c>
      <c r="F464" s="1">
        <v>2.38977076224309</v>
      </c>
      <c r="G464" s="1">
        <v>3096.0</v>
      </c>
    </row>
    <row r="465">
      <c r="A465" s="1">
        <v>2022.0</v>
      </c>
      <c r="B465" s="2" t="s">
        <v>4</v>
      </c>
      <c r="C465" s="1" t="s">
        <v>378</v>
      </c>
      <c r="D465" s="2" t="s">
        <v>6</v>
      </c>
      <c r="E465" s="2" t="s">
        <v>369</v>
      </c>
      <c r="F465" s="1">
        <v>3.69171196989751</v>
      </c>
      <c r="G465" s="1">
        <v>54.0</v>
      </c>
    </row>
    <row r="466">
      <c r="A466" s="1">
        <v>2022.0</v>
      </c>
      <c r="B466" s="2" t="s">
        <v>5</v>
      </c>
      <c r="C466" s="1" t="s">
        <v>384</v>
      </c>
      <c r="D466" s="2" t="s">
        <v>6</v>
      </c>
      <c r="E466" s="2" t="s">
        <v>369</v>
      </c>
      <c r="F466" s="1">
        <v>2.77066505914294</v>
      </c>
      <c r="G466" s="1">
        <v>103.0</v>
      </c>
    </row>
    <row r="467">
      <c r="A467" s="1">
        <v>2022.0</v>
      </c>
      <c r="B467" s="2" t="s">
        <v>6</v>
      </c>
      <c r="C467" s="1" t="s">
        <v>394</v>
      </c>
      <c r="D467" s="2" t="s">
        <v>6</v>
      </c>
      <c r="E467" s="2" t="s">
        <v>369</v>
      </c>
      <c r="F467" s="1">
        <v>1.80918196028484</v>
      </c>
      <c r="G467" s="1">
        <v>15.0</v>
      </c>
    </row>
    <row r="468">
      <c r="A468" s="1">
        <v>2022.0</v>
      </c>
      <c r="B468" s="2" t="s">
        <v>7</v>
      </c>
      <c r="C468" s="1" t="s">
        <v>385</v>
      </c>
      <c r="D468" s="2" t="s">
        <v>6</v>
      </c>
      <c r="E468" s="2" t="s">
        <v>369</v>
      </c>
      <c r="F468" s="1">
        <v>1.56083703788249</v>
      </c>
      <c r="G468" s="1">
        <v>16.0</v>
      </c>
    </row>
    <row r="469">
      <c r="A469" s="1">
        <v>2022.0</v>
      </c>
      <c r="B469" s="2" t="s">
        <v>8</v>
      </c>
      <c r="C469" s="1" t="s">
        <v>405</v>
      </c>
      <c r="D469" s="2" t="s">
        <v>6</v>
      </c>
      <c r="E469" s="2" t="s">
        <v>369</v>
      </c>
      <c r="F469" s="1">
        <v>1.94987956447003</v>
      </c>
      <c r="G469" s="1">
        <v>64.0</v>
      </c>
    </row>
    <row r="470">
      <c r="A470" s="1">
        <v>2022.0</v>
      </c>
      <c r="B470" s="2" t="s">
        <v>9</v>
      </c>
      <c r="C470" s="1" t="s">
        <v>397</v>
      </c>
      <c r="D470" s="2" t="s">
        <v>6</v>
      </c>
      <c r="E470" s="2" t="s">
        <v>369</v>
      </c>
      <c r="F470" s="1">
        <v>3.36167097458577</v>
      </c>
      <c r="G470" s="1">
        <v>27.0</v>
      </c>
    </row>
    <row r="471">
      <c r="A471" s="1">
        <v>2022.0</v>
      </c>
      <c r="B471" s="2" t="s">
        <v>10</v>
      </c>
      <c r="C471" s="1" t="s">
        <v>388</v>
      </c>
      <c r="D471" s="2" t="s">
        <v>6</v>
      </c>
      <c r="E471" s="2" t="s">
        <v>369</v>
      </c>
      <c r="F471" s="1">
        <v>0.734666108776031</v>
      </c>
      <c r="G471" s="1">
        <v>43.0</v>
      </c>
    </row>
    <row r="472">
      <c r="A472" s="1">
        <v>2022.0</v>
      </c>
      <c r="B472" s="2" t="s">
        <v>11</v>
      </c>
      <c r="C472" s="1" t="s">
        <v>402</v>
      </c>
      <c r="D472" s="2" t="s">
        <v>6</v>
      </c>
      <c r="E472" s="2" t="s">
        <v>369</v>
      </c>
      <c r="F472" s="1">
        <v>2.98413426632075</v>
      </c>
      <c r="G472" s="1">
        <v>115.0</v>
      </c>
    </row>
    <row r="473">
      <c r="A473" s="1">
        <v>2022.0</v>
      </c>
      <c r="B473" s="2" t="s">
        <v>12</v>
      </c>
      <c r="C473" s="1" t="s">
        <v>401</v>
      </c>
      <c r="D473" s="2" t="s">
        <v>6</v>
      </c>
      <c r="E473" s="2" t="s">
        <v>369</v>
      </c>
      <c r="F473" s="1">
        <v>6.98109690151573</v>
      </c>
      <c r="G473" s="1">
        <v>628.0</v>
      </c>
    </row>
    <row r="474">
      <c r="A474" s="1">
        <v>2022.0</v>
      </c>
      <c r="B474" s="2" t="s">
        <v>13</v>
      </c>
      <c r="C474" s="1" t="s">
        <v>403</v>
      </c>
      <c r="D474" s="2" t="s">
        <v>6</v>
      </c>
      <c r="E474" s="2" t="s">
        <v>369</v>
      </c>
      <c r="F474" s="1">
        <v>1.84958439838568</v>
      </c>
      <c r="G474" s="1">
        <v>35.0</v>
      </c>
    </row>
    <row r="475">
      <c r="A475" s="1">
        <v>2022.0</v>
      </c>
      <c r="B475" s="2" t="s">
        <v>14</v>
      </c>
      <c r="C475" s="1" t="s">
        <v>395</v>
      </c>
      <c r="D475" s="2" t="s">
        <v>6</v>
      </c>
      <c r="E475" s="2" t="s">
        <v>369</v>
      </c>
      <c r="F475" s="1">
        <v>1.53812341965747</v>
      </c>
      <c r="G475" s="1">
        <v>97.0</v>
      </c>
    </row>
    <row r="476">
      <c r="A476" s="1">
        <v>2022.0</v>
      </c>
      <c r="B476" s="2" t="s">
        <v>15</v>
      </c>
      <c r="C476" s="1" t="s">
        <v>377</v>
      </c>
      <c r="D476" s="2" t="s">
        <v>6</v>
      </c>
      <c r="E476" s="2" t="s">
        <v>369</v>
      </c>
      <c r="F476" s="1">
        <v>1.19737079144577</v>
      </c>
      <c r="G476" s="1">
        <v>44.0</v>
      </c>
    </row>
    <row r="477">
      <c r="A477" s="1">
        <v>2022.0</v>
      </c>
      <c r="B477" s="2" t="s">
        <v>16</v>
      </c>
      <c r="C477" s="1" t="s">
        <v>382</v>
      </c>
      <c r="D477" s="2" t="s">
        <v>6</v>
      </c>
      <c r="E477" s="2" t="s">
        <v>369</v>
      </c>
      <c r="F477" s="1">
        <v>2.039130272705</v>
      </c>
      <c r="G477" s="1">
        <v>64.0</v>
      </c>
    </row>
    <row r="478">
      <c r="A478" s="1">
        <v>2022.0</v>
      </c>
      <c r="B478" s="2" t="s">
        <v>17</v>
      </c>
      <c r="C478" s="1" t="s">
        <v>404</v>
      </c>
      <c r="D478" s="2" t="s">
        <v>6</v>
      </c>
      <c r="E478" s="2" t="s">
        <v>369</v>
      </c>
      <c r="F478" s="1">
        <v>3.44632351131133</v>
      </c>
      <c r="G478" s="1">
        <v>294.0</v>
      </c>
    </row>
    <row r="479">
      <c r="A479" s="1">
        <v>2022.0</v>
      </c>
      <c r="B479" s="2" t="s">
        <v>18</v>
      </c>
      <c r="C479" s="1" t="s">
        <v>383</v>
      </c>
      <c r="D479" s="2" t="s">
        <v>6</v>
      </c>
      <c r="E479" s="2" t="s">
        <v>369</v>
      </c>
      <c r="F479" s="1">
        <v>0.881878731838033</v>
      </c>
      <c r="G479" s="1">
        <v>156.0</v>
      </c>
    </row>
    <row r="480">
      <c r="A480" s="1">
        <v>2022.0</v>
      </c>
      <c r="B480" s="2" t="s">
        <v>19</v>
      </c>
      <c r="C480" s="1" t="s">
        <v>380</v>
      </c>
      <c r="D480" s="2" t="s">
        <v>6</v>
      </c>
      <c r="E480" s="2" t="s">
        <v>369</v>
      </c>
      <c r="F480" s="1">
        <v>1.57995419774337</v>
      </c>
      <c r="G480" s="1">
        <v>77.0</v>
      </c>
    </row>
    <row r="481">
      <c r="A481" s="1">
        <v>2022.0</v>
      </c>
      <c r="B481" s="2" t="s">
        <v>20</v>
      </c>
      <c r="C481" s="1" t="s">
        <v>387</v>
      </c>
      <c r="D481" s="2" t="s">
        <v>6</v>
      </c>
      <c r="E481" s="2" t="s">
        <v>369</v>
      </c>
      <c r="F481" s="1">
        <v>3.80671523842566</v>
      </c>
      <c r="G481" s="1">
        <v>79.0</v>
      </c>
    </row>
    <row r="482">
      <c r="A482" s="1">
        <v>2022.0</v>
      </c>
      <c r="B482" s="2" t="s">
        <v>21</v>
      </c>
      <c r="C482" s="1" t="s">
        <v>393</v>
      </c>
      <c r="D482" s="2" t="s">
        <v>6</v>
      </c>
      <c r="E482" s="2" t="s">
        <v>369</v>
      </c>
      <c r="F482" s="1">
        <v>1.06477967426869</v>
      </c>
      <c r="G482" s="1">
        <v>14.0</v>
      </c>
    </row>
    <row r="483">
      <c r="A483" s="1">
        <v>2022.0</v>
      </c>
      <c r="B483" s="2" t="s">
        <v>22</v>
      </c>
      <c r="C483" s="1" t="s">
        <v>408</v>
      </c>
      <c r="D483" s="2" t="s">
        <v>6</v>
      </c>
      <c r="E483" s="2" t="s">
        <v>369</v>
      </c>
      <c r="F483" s="1">
        <v>4.3505783386277</v>
      </c>
      <c r="G483" s="1">
        <v>249.0</v>
      </c>
    </row>
    <row r="484">
      <c r="A484" s="1">
        <v>2022.0</v>
      </c>
      <c r="B484" s="2" t="s">
        <v>23</v>
      </c>
      <c r="C484" s="1" t="s">
        <v>379</v>
      </c>
      <c r="D484" s="2" t="s">
        <v>6</v>
      </c>
      <c r="E484" s="2" t="s">
        <v>369</v>
      </c>
      <c r="F484" s="1">
        <v>1.41271346339875</v>
      </c>
      <c r="G484" s="1">
        <v>59.0</v>
      </c>
    </row>
    <row r="485">
      <c r="A485" s="1">
        <v>2022.0</v>
      </c>
      <c r="B485" s="2" t="s">
        <v>24</v>
      </c>
      <c r="C485" s="1" t="s">
        <v>386</v>
      </c>
      <c r="D485" s="2" t="s">
        <v>6</v>
      </c>
      <c r="E485" s="2" t="s">
        <v>369</v>
      </c>
      <c r="F485" s="1">
        <v>1.92696359831323</v>
      </c>
      <c r="G485" s="1">
        <v>129.0</v>
      </c>
    </row>
    <row r="486">
      <c r="A486" s="1">
        <v>2022.0</v>
      </c>
      <c r="B486" s="2" t="s">
        <v>25</v>
      </c>
      <c r="C486" s="1" t="s">
        <v>406</v>
      </c>
      <c r="D486" s="2" t="s">
        <v>6</v>
      </c>
      <c r="E486" s="2" t="s">
        <v>369</v>
      </c>
      <c r="F486" s="1">
        <v>3.71912962107199</v>
      </c>
      <c r="G486" s="1">
        <v>87.0</v>
      </c>
    </row>
    <row r="487">
      <c r="A487" s="1">
        <v>2022.0</v>
      </c>
      <c r="B487" s="2" t="s">
        <v>26</v>
      </c>
      <c r="C487" s="1" t="s">
        <v>392</v>
      </c>
      <c r="D487" s="2" t="s">
        <v>6</v>
      </c>
      <c r="E487" s="2" t="s">
        <v>369</v>
      </c>
      <c r="F487" s="1">
        <v>0.954911870060086</v>
      </c>
      <c r="G487" s="1">
        <v>17.0</v>
      </c>
    </row>
    <row r="488">
      <c r="A488" s="1">
        <v>2022.0</v>
      </c>
      <c r="B488" s="2" t="s">
        <v>27</v>
      </c>
      <c r="C488" s="1" t="s">
        <v>389</v>
      </c>
      <c r="D488" s="2" t="s">
        <v>6</v>
      </c>
      <c r="E488" s="2" t="s">
        <v>369</v>
      </c>
      <c r="F488" s="1">
        <v>3.55749586829667</v>
      </c>
      <c r="G488" s="1">
        <v>103.0</v>
      </c>
    </row>
    <row r="489">
      <c r="A489" s="1">
        <v>2022.0</v>
      </c>
      <c r="B489" s="2" t="s">
        <v>28</v>
      </c>
      <c r="C489" s="1" t="s">
        <v>391</v>
      </c>
      <c r="D489" s="2" t="s">
        <v>6</v>
      </c>
      <c r="E489" s="2" t="s">
        <v>369</v>
      </c>
      <c r="F489" s="1">
        <v>2.25432478119743</v>
      </c>
      <c r="G489" s="1">
        <v>72.0</v>
      </c>
    </row>
    <row r="490">
      <c r="A490" s="1">
        <v>2022.0</v>
      </c>
      <c r="B490" s="2" t="s">
        <v>29</v>
      </c>
      <c r="C490" s="1" t="s">
        <v>396</v>
      </c>
      <c r="D490" s="2" t="s">
        <v>6</v>
      </c>
      <c r="E490" s="2" t="s">
        <v>369</v>
      </c>
      <c r="F490" s="1">
        <v>2.36485417638041</v>
      </c>
      <c r="G490" s="1">
        <v>74.0</v>
      </c>
    </row>
    <row r="491">
      <c r="A491" s="1">
        <v>2022.0</v>
      </c>
      <c r="B491" s="2" t="s">
        <v>30</v>
      </c>
      <c r="C491" s="1" t="s">
        <v>376</v>
      </c>
      <c r="D491" s="2" t="s">
        <v>6</v>
      </c>
      <c r="E491" s="2" t="s">
        <v>369</v>
      </c>
      <c r="F491" s="1">
        <v>1.98997740227585</v>
      </c>
      <c r="G491" s="1">
        <v>52.0</v>
      </c>
    </row>
    <row r="492">
      <c r="A492" s="1">
        <v>2022.0</v>
      </c>
      <c r="B492" s="2" t="s">
        <v>31</v>
      </c>
      <c r="C492" s="1" t="s">
        <v>407</v>
      </c>
      <c r="D492" s="2" t="s">
        <v>6</v>
      </c>
      <c r="E492" s="2" t="s">
        <v>369</v>
      </c>
      <c r="F492" s="1">
        <v>1.32651989400835</v>
      </c>
      <c r="G492" s="1">
        <v>49.0</v>
      </c>
    </row>
    <row r="493">
      <c r="A493" s="1">
        <v>2022.0</v>
      </c>
      <c r="B493" s="2" t="s">
        <v>32</v>
      </c>
      <c r="C493" s="1" t="s">
        <v>381</v>
      </c>
      <c r="D493" s="2" t="s">
        <v>6</v>
      </c>
      <c r="E493" s="2" t="s">
        <v>369</v>
      </c>
      <c r="F493" s="1">
        <v>1.92420485797586</v>
      </c>
      <c r="G493" s="1">
        <v>27.0</v>
      </c>
    </row>
    <row r="494">
      <c r="A494" s="1">
        <v>2022.0</v>
      </c>
      <c r="B494" s="2" t="s">
        <v>33</v>
      </c>
      <c r="C494" s="1" t="s">
        <v>390</v>
      </c>
      <c r="D494" s="2" t="s">
        <v>6</v>
      </c>
      <c r="E494" s="2" t="s">
        <v>369</v>
      </c>
      <c r="F494" s="1">
        <v>1.9043306103728</v>
      </c>
      <c r="G494" s="1">
        <v>164.0</v>
      </c>
    </row>
    <row r="495">
      <c r="A495" s="1">
        <v>2022.0</v>
      </c>
      <c r="B495" s="2" t="s">
        <v>34</v>
      </c>
      <c r="C495" s="1" t="s">
        <v>398</v>
      </c>
      <c r="D495" s="2" t="s">
        <v>6</v>
      </c>
      <c r="E495" s="2" t="s">
        <v>369</v>
      </c>
      <c r="F495" s="1">
        <v>2.26462687659177</v>
      </c>
      <c r="G495" s="1">
        <v>52.0</v>
      </c>
    </row>
    <row r="496">
      <c r="A496" s="1">
        <v>2022.0</v>
      </c>
      <c r="B496" s="2" t="s">
        <v>35</v>
      </c>
      <c r="C496" s="1" t="s">
        <v>399</v>
      </c>
      <c r="D496" s="2" t="s">
        <v>6</v>
      </c>
      <c r="E496" s="2" t="s">
        <v>369</v>
      </c>
      <c r="F496" s="1">
        <v>2.19777478273214</v>
      </c>
      <c r="G496" s="1">
        <v>37.0</v>
      </c>
    </row>
  </sheetData>
  <autoFilter ref="$A$1:$G$463"/>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1" t="s">
        <v>1</v>
      </c>
      <c r="B1" s="31" t="s">
        <v>374</v>
      </c>
      <c r="C1" s="31" t="s">
        <v>0</v>
      </c>
      <c r="D1" s="31" t="s">
        <v>37</v>
      </c>
      <c r="E1" s="31" t="s">
        <v>39</v>
      </c>
      <c r="F1" s="31" t="s">
        <v>375</v>
      </c>
      <c r="G1" s="32"/>
      <c r="H1" s="32"/>
    </row>
    <row r="2">
      <c r="A2" s="31" t="s">
        <v>3</v>
      </c>
      <c r="B2" s="31" t="s">
        <v>400</v>
      </c>
      <c r="C2" s="33" t="s">
        <v>1121</v>
      </c>
      <c r="D2" s="31" t="s">
        <v>4</v>
      </c>
      <c r="E2" s="31" t="s">
        <v>7</v>
      </c>
      <c r="F2" s="33" t="s">
        <v>1133</v>
      </c>
      <c r="G2" s="32"/>
      <c r="H2" s="32"/>
    </row>
    <row r="3">
      <c r="A3" s="31" t="s">
        <v>3</v>
      </c>
      <c r="B3" s="31" t="s">
        <v>400</v>
      </c>
      <c r="C3" s="33" t="s">
        <v>1122</v>
      </c>
      <c r="D3" s="31" t="s">
        <v>4</v>
      </c>
      <c r="E3" s="31" t="s">
        <v>7</v>
      </c>
      <c r="F3" s="33" t="s">
        <v>1134</v>
      </c>
      <c r="G3" s="32"/>
      <c r="H3" s="32"/>
    </row>
    <row r="4">
      <c r="A4" s="31" t="s">
        <v>3</v>
      </c>
      <c r="B4" s="31" t="s">
        <v>400</v>
      </c>
      <c r="C4" s="33" t="s">
        <v>1123</v>
      </c>
      <c r="D4" s="31" t="s">
        <v>4</v>
      </c>
      <c r="E4" s="31" t="s">
        <v>7</v>
      </c>
      <c r="F4" s="33" t="s">
        <v>1135</v>
      </c>
      <c r="G4" s="32"/>
      <c r="H4" s="32"/>
    </row>
    <row r="5">
      <c r="A5" s="31" t="s">
        <v>3</v>
      </c>
      <c r="B5" s="31" t="s">
        <v>400</v>
      </c>
      <c r="C5" s="33" t="s">
        <v>1124</v>
      </c>
      <c r="D5" s="31" t="s">
        <v>4</v>
      </c>
      <c r="E5" s="31" t="s">
        <v>7</v>
      </c>
      <c r="F5" s="33" t="s">
        <v>1136</v>
      </c>
      <c r="G5" s="32"/>
      <c r="H5" s="32"/>
    </row>
    <row r="6">
      <c r="A6" s="31" t="s">
        <v>3</v>
      </c>
      <c r="B6" s="31" t="s">
        <v>400</v>
      </c>
      <c r="C6" s="33" t="s">
        <v>1125</v>
      </c>
      <c r="D6" s="31" t="s">
        <v>4</v>
      </c>
      <c r="E6" s="31" t="s">
        <v>7</v>
      </c>
      <c r="F6" s="33" t="s">
        <v>1137</v>
      </c>
      <c r="G6" s="32"/>
      <c r="H6" s="32"/>
    </row>
    <row r="7">
      <c r="A7" s="31" t="s">
        <v>3</v>
      </c>
      <c r="B7" s="31" t="s">
        <v>400</v>
      </c>
      <c r="C7" s="33" t="s">
        <v>1126</v>
      </c>
      <c r="D7" s="31" t="s">
        <v>4</v>
      </c>
      <c r="E7" s="31" t="s">
        <v>7</v>
      </c>
      <c r="F7" s="33" t="s">
        <v>1138</v>
      </c>
      <c r="G7" s="32"/>
      <c r="H7" s="32"/>
    </row>
    <row r="8">
      <c r="A8" s="31" t="s">
        <v>3</v>
      </c>
      <c r="B8" s="31" t="s">
        <v>400</v>
      </c>
      <c r="C8" s="33" t="s">
        <v>1127</v>
      </c>
      <c r="D8" s="31" t="s">
        <v>4</v>
      </c>
      <c r="E8" s="31" t="s">
        <v>7</v>
      </c>
      <c r="F8" s="33" t="s">
        <v>1139</v>
      </c>
      <c r="G8" s="32"/>
      <c r="H8" s="32"/>
    </row>
    <row r="9">
      <c r="A9" s="31" t="s">
        <v>3</v>
      </c>
      <c r="B9" s="31" t="s">
        <v>400</v>
      </c>
      <c r="C9" s="33" t="s">
        <v>1128</v>
      </c>
      <c r="D9" s="31" t="s">
        <v>4</v>
      </c>
      <c r="E9" s="31" t="s">
        <v>7</v>
      </c>
      <c r="F9" s="33" t="s">
        <v>1140</v>
      </c>
      <c r="G9" s="32"/>
      <c r="H9" s="32"/>
    </row>
    <row r="10">
      <c r="A10" s="31" t="s">
        <v>3</v>
      </c>
      <c r="B10" s="31" t="s">
        <v>400</v>
      </c>
      <c r="C10" s="33" t="s">
        <v>1129</v>
      </c>
      <c r="D10" s="31" t="s">
        <v>4</v>
      </c>
      <c r="E10" s="31" t="s">
        <v>7</v>
      </c>
      <c r="F10" s="33" t="s">
        <v>1141</v>
      </c>
      <c r="G10" s="32"/>
      <c r="H10" s="32"/>
    </row>
    <row r="11">
      <c r="A11" s="31" t="s">
        <v>3</v>
      </c>
      <c r="B11" s="31" t="s">
        <v>400</v>
      </c>
      <c r="C11" s="33" t="s">
        <v>1130</v>
      </c>
      <c r="D11" s="31" t="s">
        <v>4</v>
      </c>
      <c r="E11" s="31" t="s">
        <v>7</v>
      </c>
      <c r="F11" s="33" t="s">
        <v>1142</v>
      </c>
      <c r="G11" s="32"/>
      <c r="H11" s="32"/>
    </row>
    <row r="12">
      <c r="A12" s="31" t="s">
        <v>3</v>
      </c>
      <c r="B12" s="31" t="s">
        <v>400</v>
      </c>
      <c r="C12" s="33" t="s">
        <v>1131</v>
      </c>
      <c r="D12" s="31" t="s">
        <v>4</v>
      </c>
      <c r="E12" s="31" t="s">
        <v>7</v>
      </c>
      <c r="F12" s="33" t="s">
        <v>1143</v>
      </c>
      <c r="G12" s="32"/>
      <c r="H12" s="32"/>
    </row>
    <row r="13">
      <c r="A13" s="31" t="s">
        <v>3</v>
      </c>
      <c r="B13" s="31" t="s">
        <v>400</v>
      </c>
      <c r="C13" s="33" t="s">
        <v>1132</v>
      </c>
      <c r="D13" s="31" t="s">
        <v>4</v>
      </c>
      <c r="E13" s="31" t="s">
        <v>7</v>
      </c>
      <c r="F13" s="33" t="s">
        <v>1144</v>
      </c>
      <c r="G13" s="32"/>
      <c r="H13" s="32"/>
    </row>
    <row r="14">
      <c r="A14" s="31" t="s">
        <v>3</v>
      </c>
      <c r="B14" s="31" t="s">
        <v>400</v>
      </c>
      <c r="C14" s="33" t="s">
        <v>409</v>
      </c>
      <c r="D14" s="31" t="s">
        <v>4</v>
      </c>
      <c r="E14" s="31" t="s">
        <v>7</v>
      </c>
      <c r="F14" s="33" t="s">
        <v>1145</v>
      </c>
      <c r="G14" s="32"/>
      <c r="H14" s="32"/>
    </row>
    <row r="15">
      <c r="A15" s="31" t="s">
        <v>3</v>
      </c>
      <c r="B15" s="31" t="s">
        <v>400</v>
      </c>
      <c r="C15" s="33" t="s">
        <v>411</v>
      </c>
      <c r="D15" s="31" t="s">
        <v>4</v>
      </c>
      <c r="E15" s="31" t="s">
        <v>7</v>
      </c>
      <c r="F15" s="33" t="s">
        <v>1146</v>
      </c>
      <c r="G15" s="32"/>
      <c r="H15" s="32"/>
    </row>
    <row r="16">
      <c r="A16" s="31" t="s">
        <v>3</v>
      </c>
      <c r="B16" s="31" t="s">
        <v>400</v>
      </c>
      <c r="C16" s="33" t="s">
        <v>413</v>
      </c>
      <c r="D16" s="31" t="s">
        <v>4</v>
      </c>
      <c r="E16" s="31" t="s">
        <v>7</v>
      </c>
      <c r="F16" s="33" t="s">
        <v>1147</v>
      </c>
      <c r="G16" s="32"/>
      <c r="H16" s="32"/>
    </row>
    <row r="17">
      <c r="A17" s="31" t="s">
        <v>3</v>
      </c>
      <c r="B17" s="31" t="s">
        <v>400</v>
      </c>
      <c r="C17" s="33" t="s">
        <v>415</v>
      </c>
      <c r="D17" s="31" t="s">
        <v>4</v>
      </c>
      <c r="E17" s="31" t="s">
        <v>7</v>
      </c>
      <c r="F17" s="33" t="s">
        <v>1148</v>
      </c>
      <c r="G17" s="32"/>
      <c r="H17" s="32"/>
    </row>
    <row r="18">
      <c r="A18" s="31" t="s">
        <v>3</v>
      </c>
      <c r="B18" s="31" t="s">
        <v>400</v>
      </c>
      <c r="C18" s="33" t="s">
        <v>417</v>
      </c>
      <c r="D18" s="31" t="s">
        <v>4</v>
      </c>
      <c r="E18" s="31" t="s">
        <v>7</v>
      </c>
      <c r="F18" s="33" t="s">
        <v>1149</v>
      </c>
      <c r="G18" s="32"/>
      <c r="H18" s="32"/>
    </row>
    <row r="19">
      <c r="A19" s="31" t="s">
        <v>3</v>
      </c>
      <c r="B19" s="31" t="s">
        <v>400</v>
      </c>
      <c r="C19" s="33" t="s">
        <v>419</v>
      </c>
      <c r="D19" s="31" t="s">
        <v>4</v>
      </c>
      <c r="E19" s="31" t="s">
        <v>7</v>
      </c>
      <c r="F19" s="33" t="s">
        <v>1150</v>
      </c>
      <c r="G19" s="32"/>
      <c r="H19" s="32"/>
    </row>
    <row r="20">
      <c r="A20" s="31" t="s">
        <v>3</v>
      </c>
      <c r="B20" s="31" t="s">
        <v>400</v>
      </c>
      <c r="C20" s="33" t="s">
        <v>421</v>
      </c>
      <c r="D20" s="31" t="s">
        <v>4</v>
      </c>
      <c r="E20" s="31" t="s">
        <v>7</v>
      </c>
      <c r="F20" s="33" t="s">
        <v>1151</v>
      </c>
      <c r="G20" s="32"/>
      <c r="H20" s="32"/>
    </row>
    <row r="21">
      <c r="A21" s="31" t="s">
        <v>3</v>
      </c>
      <c r="B21" s="31" t="s">
        <v>400</v>
      </c>
      <c r="C21" s="33" t="s">
        <v>423</v>
      </c>
      <c r="D21" s="31" t="s">
        <v>4</v>
      </c>
      <c r="E21" s="31" t="s">
        <v>7</v>
      </c>
      <c r="F21" s="33" t="s">
        <v>1152</v>
      </c>
      <c r="G21" s="32"/>
      <c r="H21" s="32"/>
    </row>
    <row r="22">
      <c r="A22" s="31" t="s">
        <v>3</v>
      </c>
      <c r="B22" s="31" t="s">
        <v>400</v>
      </c>
      <c r="C22" s="33" t="s">
        <v>425</v>
      </c>
      <c r="D22" s="31" t="s">
        <v>4</v>
      </c>
      <c r="E22" s="31" t="s">
        <v>7</v>
      </c>
      <c r="F22" s="33" t="s">
        <v>1153</v>
      </c>
      <c r="G22" s="32"/>
      <c r="H22" s="32"/>
    </row>
    <row r="23">
      <c r="A23" s="31" t="s">
        <v>3</v>
      </c>
      <c r="B23" s="31" t="s">
        <v>400</v>
      </c>
      <c r="C23" s="33" t="s">
        <v>427</v>
      </c>
      <c r="D23" s="31" t="s">
        <v>4</v>
      </c>
      <c r="E23" s="31" t="s">
        <v>7</v>
      </c>
      <c r="F23" s="33" t="s">
        <v>1154</v>
      </c>
      <c r="G23" s="32"/>
      <c r="H23" s="32"/>
    </row>
    <row r="24">
      <c r="A24" s="31" t="s">
        <v>3</v>
      </c>
      <c r="B24" s="31" t="s">
        <v>400</v>
      </c>
      <c r="C24" s="33" t="s">
        <v>429</v>
      </c>
      <c r="D24" s="31" t="s">
        <v>4</v>
      </c>
      <c r="E24" s="31" t="s">
        <v>7</v>
      </c>
      <c r="F24" s="33" t="s">
        <v>1155</v>
      </c>
      <c r="G24" s="32"/>
      <c r="H24" s="32"/>
    </row>
    <row r="25">
      <c r="A25" s="31" t="s">
        <v>3</v>
      </c>
      <c r="B25" s="31" t="s">
        <v>400</v>
      </c>
      <c r="C25" s="33" t="s">
        <v>323</v>
      </c>
      <c r="D25" s="31" t="s">
        <v>4</v>
      </c>
      <c r="E25" s="31" t="s">
        <v>7</v>
      </c>
      <c r="F25" s="33" t="s">
        <v>1156</v>
      </c>
      <c r="G25" s="32"/>
      <c r="H25" s="32"/>
    </row>
    <row r="26">
      <c r="A26" s="31" t="s">
        <v>3</v>
      </c>
      <c r="B26" s="31" t="s">
        <v>400</v>
      </c>
      <c r="C26" s="33" t="s">
        <v>432</v>
      </c>
      <c r="D26" s="31" t="s">
        <v>4</v>
      </c>
      <c r="E26" s="31" t="s">
        <v>7</v>
      </c>
      <c r="F26" s="33" t="s">
        <v>1157</v>
      </c>
      <c r="G26" s="32"/>
      <c r="H26" s="32"/>
    </row>
    <row r="27">
      <c r="A27" s="31" t="s">
        <v>3</v>
      </c>
      <c r="B27" s="31" t="s">
        <v>400</v>
      </c>
      <c r="C27" s="33" t="s">
        <v>434</v>
      </c>
      <c r="D27" s="31" t="s">
        <v>4</v>
      </c>
      <c r="E27" s="31" t="s">
        <v>7</v>
      </c>
      <c r="F27" s="33" t="s">
        <v>1158</v>
      </c>
      <c r="G27" s="32"/>
      <c r="H27" s="32"/>
    </row>
    <row r="28">
      <c r="A28" s="31" t="s">
        <v>3</v>
      </c>
      <c r="B28" s="31" t="s">
        <v>400</v>
      </c>
      <c r="C28" s="33" t="s">
        <v>436</v>
      </c>
      <c r="D28" s="31" t="s">
        <v>4</v>
      </c>
      <c r="E28" s="31" t="s">
        <v>7</v>
      </c>
      <c r="F28" s="33" t="s">
        <v>1159</v>
      </c>
      <c r="G28" s="32"/>
      <c r="H28" s="32"/>
    </row>
    <row r="29">
      <c r="A29" s="31" t="s">
        <v>3</v>
      </c>
      <c r="B29" s="31" t="s">
        <v>400</v>
      </c>
      <c r="C29" s="33" t="s">
        <v>438</v>
      </c>
      <c r="D29" s="31" t="s">
        <v>4</v>
      </c>
      <c r="E29" s="31" t="s">
        <v>7</v>
      </c>
      <c r="F29" s="33" t="s">
        <v>1160</v>
      </c>
      <c r="G29" s="32"/>
      <c r="H29" s="32"/>
    </row>
    <row r="30">
      <c r="A30" s="31" t="s">
        <v>3</v>
      </c>
      <c r="B30" s="31" t="s">
        <v>400</v>
      </c>
      <c r="C30" s="33" t="s">
        <v>440</v>
      </c>
      <c r="D30" s="31" t="s">
        <v>4</v>
      </c>
      <c r="E30" s="31" t="s">
        <v>7</v>
      </c>
      <c r="F30" s="33" t="s">
        <v>1161</v>
      </c>
      <c r="G30" s="32"/>
      <c r="H30" s="32"/>
    </row>
    <row r="31">
      <c r="A31" s="31" t="s">
        <v>3</v>
      </c>
      <c r="B31" s="31" t="s">
        <v>400</v>
      </c>
      <c r="C31" s="33" t="s">
        <v>442</v>
      </c>
      <c r="D31" s="31" t="s">
        <v>4</v>
      </c>
      <c r="E31" s="31" t="s">
        <v>7</v>
      </c>
      <c r="F31" s="33" t="s">
        <v>1162</v>
      </c>
      <c r="G31" s="32"/>
      <c r="H31" s="32"/>
    </row>
    <row r="32">
      <c r="A32" s="31" t="s">
        <v>3</v>
      </c>
      <c r="B32" s="31" t="s">
        <v>400</v>
      </c>
      <c r="C32" s="33" t="s">
        <v>444</v>
      </c>
      <c r="D32" s="31" t="s">
        <v>4</v>
      </c>
      <c r="E32" s="31" t="s">
        <v>7</v>
      </c>
      <c r="F32" s="33" t="s">
        <v>1163</v>
      </c>
      <c r="G32" s="32"/>
      <c r="H32" s="32"/>
    </row>
    <row r="33">
      <c r="A33" s="31" t="s">
        <v>3</v>
      </c>
      <c r="B33" s="31" t="s">
        <v>400</v>
      </c>
      <c r="C33" s="33" t="s">
        <v>446</v>
      </c>
      <c r="D33" s="31" t="s">
        <v>4</v>
      </c>
      <c r="E33" s="31" t="s">
        <v>7</v>
      </c>
      <c r="F33" s="33" t="s">
        <v>1164</v>
      </c>
      <c r="G33" s="32"/>
      <c r="H33" s="32"/>
    </row>
    <row r="34">
      <c r="A34" s="31" t="s">
        <v>3</v>
      </c>
      <c r="B34" s="31" t="s">
        <v>400</v>
      </c>
      <c r="C34" s="33" t="s">
        <v>448</v>
      </c>
      <c r="D34" s="31" t="s">
        <v>4</v>
      </c>
      <c r="E34" s="31" t="s">
        <v>7</v>
      </c>
      <c r="F34" s="33" t="s">
        <v>1165</v>
      </c>
      <c r="G34" s="32"/>
      <c r="H34" s="32"/>
    </row>
    <row r="35">
      <c r="A35" s="31" t="s">
        <v>4</v>
      </c>
      <c r="B35" s="31" t="s">
        <v>378</v>
      </c>
      <c r="C35" s="33" t="s">
        <v>1121</v>
      </c>
      <c r="D35" s="31" t="s">
        <v>4</v>
      </c>
      <c r="E35" s="31" t="s">
        <v>7</v>
      </c>
      <c r="F35" s="33" t="s">
        <v>1166</v>
      </c>
      <c r="G35" s="32"/>
      <c r="H35" s="32"/>
    </row>
    <row r="36">
      <c r="A36" s="31" t="s">
        <v>4</v>
      </c>
      <c r="B36" s="31" t="s">
        <v>378</v>
      </c>
      <c r="C36" s="33" t="s">
        <v>1122</v>
      </c>
      <c r="D36" s="31" t="s">
        <v>4</v>
      </c>
      <c r="E36" s="31" t="s">
        <v>7</v>
      </c>
      <c r="F36" s="33" t="s">
        <v>1167</v>
      </c>
      <c r="G36" s="32"/>
      <c r="H36" s="32"/>
    </row>
    <row r="37">
      <c r="A37" s="31" t="s">
        <v>4</v>
      </c>
      <c r="B37" s="31" t="s">
        <v>378</v>
      </c>
      <c r="C37" s="33" t="s">
        <v>1123</v>
      </c>
      <c r="D37" s="31" t="s">
        <v>4</v>
      </c>
      <c r="E37" s="31" t="s">
        <v>7</v>
      </c>
      <c r="F37" s="33" t="s">
        <v>1168</v>
      </c>
      <c r="G37" s="32"/>
      <c r="H37" s="32"/>
    </row>
    <row r="38">
      <c r="A38" s="31" t="s">
        <v>4</v>
      </c>
      <c r="B38" s="31" t="s">
        <v>378</v>
      </c>
      <c r="C38" s="33" t="s">
        <v>1124</v>
      </c>
      <c r="D38" s="31" t="s">
        <v>4</v>
      </c>
      <c r="E38" s="31" t="s">
        <v>7</v>
      </c>
      <c r="F38" s="33" t="s">
        <v>1169</v>
      </c>
      <c r="G38" s="32"/>
      <c r="H38" s="32"/>
    </row>
    <row r="39">
      <c r="A39" s="31" t="s">
        <v>4</v>
      </c>
      <c r="B39" s="31" t="s">
        <v>378</v>
      </c>
      <c r="C39" s="33" t="s">
        <v>1125</v>
      </c>
      <c r="D39" s="31" t="s">
        <v>4</v>
      </c>
      <c r="E39" s="31" t="s">
        <v>7</v>
      </c>
      <c r="F39" s="33" t="s">
        <v>1170</v>
      </c>
      <c r="G39" s="32"/>
      <c r="H39" s="32"/>
    </row>
    <row r="40">
      <c r="A40" s="31" t="s">
        <v>4</v>
      </c>
      <c r="B40" s="31" t="s">
        <v>378</v>
      </c>
      <c r="C40" s="33" t="s">
        <v>1126</v>
      </c>
      <c r="D40" s="31" t="s">
        <v>4</v>
      </c>
      <c r="E40" s="31" t="s">
        <v>7</v>
      </c>
      <c r="F40" s="33" t="s">
        <v>1171</v>
      </c>
      <c r="G40" s="32"/>
      <c r="H40" s="32"/>
    </row>
    <row r="41">
      <c r="A41" s="31" t="s">
        <v>4</v>
      </c>
      <c r="B41" s="31" t="s">
        <v>378</v>
      </c>
      <c r="C41" s="33" t="s">
        <v>1127</v>
      </c>
      <c r="D41" s="31" t="s">
        <v>4</v>
      </c>
      <c r="E41" s="31" t="s">
        <v>7</v>
      </c>
      <c r="F41" s="33" t="s">
        <v>1172</v>
      </c>
      <c r="G41" s="32"/>
      <c r="H41" s="32"/>
    </row>
    <row r="42">
      <c r="A42" s="31" t="s">
        <v>4</v>
      </c>
      <c r="B42" s="31" t="s">
        <v>378</v>
      </c>
      <c r="C42" s="33" t="s">
        <v>1128</v>
      </c>
      <c r="D42" s="31" t="s">
        <v>4</v>
      </c>
      <c r="E42" s="31" t="s">
        <v>7</v>
      </c>
      <c r="F42" s="33" t="s">
        <v>1173</v>
      </c>
      <c r="G42" s="32"/>
      <c r="H42" s="32"/>
    </row>
    <row r="43">
      <c r="A43" s="31" t="s">
        <v>4</v>
      </c>
      <c r="B43" s="31" t="s">
        <v>378</v>
      </c>
      <c r="C43" s="33" t="s">
        <v>1129</v>
      </c>
      <c r="D43" s="31" t="s">
        <v>4</v>
      </c>
      <c r="E43" s="31" t="s">
        <v>7</v>
      </c>
      <c r="F43" s="33" t="s">
        <v>1174</v>
      </c>
      <c r="G43" s="32"/>
      <c r="H43" s="32"/>
    </row>
    <row r="44">
      <c r="A44" s="31" t="s">
        <v>4</v>
      </c>
      <c r="B44" s="31" t="s">
        <v>378</v>
      </c>
      <c r="C44" s="33" t="s">
        <v>1130</v>
      </c>
      <c r="D44" s="31" t="s">
        <v>4</v>
      </c>
      <c r="E44" s="31" t="s">
        <v>7</v>
      </c>
      <c r="F44" s="33" t="s">
        <v>1175</v>
      </c>
      <c r="G44" s="32"/>
      <c r="H44" s="32"/>
    </row>
    <row r="45">
      <c r="A45" s="31" t="s">
        <v>4</v>
      </c>
      <c r="B45" s="31" t="s">
        <v>378</v>
      </c>
      <c r="C45" s="33" t="s">
        <v>1131</v>
      </c>
      <c r="D45" s="31" t="s">
        <v>4</v>
      </c>
      <c r="E45" s="31" t="s">
        <v>7</v>
      </c>
      <c r="F45" s="33" t="s">
        <v>1176</v>
      </c>
      <c r="G45" s="32"/>
      <c r="H45" s="32"/>
    </row>
    <row r="46">
      <c r="A46" s="31" t="s">
        <v>4</v>
      </c>
      <c r="B46" s="31" t="s">
        <v>378</v>
      </c>
      <c r="C46" s="33" t="s">
        <v>1132</v>
      </c>
      <c r="D46" s="31" t="s">
        <v>4</v>
      </c>
      <c r="E46" s="31" t="s">
        <v>7</v>
      </c>
      <c r="F46" s="33" t="s">
        <v>1177</v>
      </c>
      <c r="G46" s="32"/>
      <c r="H46" s="32"/>
    </row>
    <row r="47">
      <c r="A47" s="31" t="s">
        <v>4</v>
      </c>
      <c r="B47" s="31" t="s">
        <v>378</v>
      </c>
      <c r="C47" s="33" t="s">
        <v>409</v>
      </c>
      <c r="D47" s="31" t="s">
        <v>4</v>
      </c>
      <c r="E47" s="31" t="s">
        <v>7</v>
      </c>
      <c r="F47" s="33" t="s">
        <v>1178</v>
      </c>
      <c r="G47" s="32"/>
      <c r="H47" s="32"/>
    </row>
    <row r="48">
      <c r="A48" s="31" t="s">
        <v>4</v>
      </c>
      <c r="B48" s="31" t="s">
        <v>378</v>
      </c>
      <c r="C48" s="33" t="s">
        <v>411</v>
      </c>
      <c r="D48" s="31" t="s">
        <v>4</v>
      </c>
      <c r="E48" s="31" t="s">
        <v>7</v>
      </c>
      <c r="F48" s="33" t="s">
        <v>1179</v>
      </c>
      <c r="G48" s="32"/>
      <c r="H48" s="32"/>
    </row>
    <row r="49">
      <c r="A49" s="31" t="s">
        <v>4</v>
      </c>
      <c r="B49" s="31" t="s">
        <v>378</v>
      </c>
      <c r="C49" s="33" t="s">
        <v>413</v>
      </c>
      <c r="D49" s="31" t="s">
        <v>4</v>
      </c>
      <c r="E49" s="31" t="s">
        <v>7</v>
      </c>
      <c r="F49" s="33" t="s">
        <v>1180</v>
      </c>
      <c r="G49" s="32"/>
      <c r="H49" s="32"/>
    </row>
    <row r="50">
      <c r="A50" s="31" t="s">
        <v>4</v>
      </c>
      <c r="B50" s="31" t="s">
        <v>378</v>
      </c>
      <c r="C50" s="33" t="s">
        <v>415</v>
      </c>
      <c r="D50" s="31" t="s">
        <v>4</v>
      </c>
      <c r="E50" s="31" t="s">
        <v>7</v>
      </c>
      <c r="F50" s="33" t="s">
        <v>1181</v>
      </c>
      <c r="G50" s="32"/>
      <c r="H50" s="32"/>
    </row>
    <row r="51">
      <c r="A51" s="31" t="s">
        <v>4</v>
      </c>
      <c r="B51" s="31" t="s">
        <v>378</v>
      </c>
      <c r="C51" s="33" t="s">
        <v>417</v>
      </c>
      <c r="D51" s="31" t="s">
        <v>4</v>
      </c>
      <c r="E51" s="31" t="s">
        <v>7</v>
      </c>
      <c r="F51" s="33" t="s">
        <v>1182</v>
      </c>
      <c r="G51" s="32"/>
      <c r="H51" s="32"/>
    </row>
    <row r="52">
      <c r="A52" s="31" t="s">
        <v>4</v>
      </c>
      <c r="B52" s="31" t="s">
        <v>378</v>
      </c>
      <c r="C52" s="33" t="s">
        <v>419</v>
      </c>
      <c r="D52" s="31" t="s">
        <v>4</v>
      </c>
      <c r="E52" s="31" t="s">
        <v>7</v>
      </c>
      <c r="F52" s="33" t="s">
        <v>1183</v>
      </c>
      <c r="G52" s="32"/>
      <c r="H52" s="32"/>
    </row>
    <row r="53">
      <c r="A53" s="31" t="s">
        <v>4</v>
      </c>
      <c r="B53" s="31" t="s">
        <v>378</v>
      </c>
      <c r="C53" s="33" t="s">
        <v>421</v>
      </c>
      <c r="D53" s="31" t="s">
        <v>4</v>
      </c>
      <c r="E53" s="31" t="s">
        <v>7</v>
      </c>
      <c r="F53" s="33" t="s">
        <v>1184</v>
      </c>
      <c r="G53" s="32"/>
      <c r="H53" s="32"/>
    </row>
    <row r="54">
      <c r="A54" s="31" t="s">
        <v>4</v>
      </c>
      <c r="B54" s="31" t="s">
        <v>378</v>
      </c>
      <c r="C54" s="33" t="s">
        <v>423</v>
      </c>
      <c r="D54" s="31" t="s">
        <v>4</v>
      </c>
      <c r="E54" s="31" t="s">
        <v>7</v>
      </c>
      <c r="F54" s="33" t="s">
        <v>1185</v>
      </c>
      <c r="G54" s="32"/>
      <c r="H54" s="32"/>
    </row>
    <row r="55">
      <c r="A55" s="31" t="s">
        <v>4</v>
      </c>
      <c r="B55" s="31" t="s">
        <v>378</v>
      </c>
      <c r="C55" s="33" t="s">
        <v>425</v>
      </c>
      <c r="D55" s="31" t="s">
        <v>4</v>
      </c>
      <c r="E55" s="31" t="s">
        <v>7</v>
      </c>
      <c r="F55" s="33" t="s">
        <v>1186</v>
      </c>
      <c r="G55" s="32"/>
      <c r="H55" s="32"/>
    </row>
    <row r="56">
      <c r="A56" s="31" t="s">
        <v>4</v>
      </c>
      <c r="B56" s="31" t="s">
        <v>378</v>
      </c>
      <c r="C56" s="33" t="s">
        <v>427</v>
      </c>
      <c r="D56" s="31" t="s">
        <v>4</v>
      </c>
      <c r="E56" s="31" t="s">
        <v>7</v>
      </c>
      <c r="F56" s="33" t="s">
        <v>1187</v>
      </c>
      <c r="G56" s="32"/>
      <c r="H56" s="32"/>
    </row>
    <row r="57">
      <c r="A57" s="31" t="s">
        <v>4</v>
      </c>
      <c r="B57" s="31" t="s">
        <v>378</v>
      </c>
      <c r="C57" s="33" t="s">
        <v>429</v>
      </c>
      <c r="D57" s="31" t="s">
        <v>4</v>
      </c>
      <c r="E57" s="31" t="s">
        <v>7</v>
      </c>
      <c r="F57" s="33" t="s">
        <v>1188</v>
      </c>
      <c r="G57" s="32"/>
      <c r="H57" s="32"/>
    </row>
    <row r="58">
      <c r="A58" s="31" t="s">
        <v>4</v>
      </c>
      <c r="B58" s="31" t="s">
        <v>378</v>
      </c>
      <c r="C58" s="33" t="s">
        <v>323</v>
      </c>
      <c r="D58" s="31" t="s">
        <v>4</v>
      </c>
      <c r="E58" s="31" t="s">
        <v>7</v>
      </c>
      <c r="F58" s="33" t="s">
        <v>1189</v>
      </c>
      <c r="G58" s="32"/>
      <c r="H58" s="32"/>
    </row>
    <row r="59">
      <c r="A59" s="31" t="s">
        <v>4</v>
      </c>
      <c r="B59" s="31" t="s">
        <v>378</v>
      </c>
      <c r="C59" s="33" t="s">
        <v>432</v>
      </c>
      <c r="D59" s="31" t="s">
        <v>4</v>
      </c>
      <c r="E59" s="31" t="s">
        <v>7</v>
      </c>
      <c r="F59" s="33" t="s">
        <v>1190</v>
      </c>
      <c r="G59" s="32"/>
      <c r="H59" s="32"/>
    </row>
    <row r="60">
      <c r="A60" s="31" t="s">
        <v>4</v>
      </c>
      <c r="B60" s="31" t="s">
        <v>378</v>
      </c>
      <c r="C60" s="33" t="s">
        <v>434</v>
      </c>
      <c r="D60" s="31" t="s">
        <v>4</v>
      </c>
      <c r="E60" s="31" t="s">
        <v>7</v>
      </c>
      <c r="F60" s="33" t="s">
        <v>1191</v>
      </c>
      <c r="G60" s="32"/>
      <c r="H60" s="32"/>
    </row>
    <row r="61">
      <c r="A61" s="31" t="s">
        <v>4</v>
      </c>
      <c r="B61" s="31" t="s">
        <v>378</v>
      </c>
      <c r="C61" s="33" t="s">
        <v>436</v>
      </c>
      <c r="D61" s="31" t="s">
        <v>4</v>
      </c>
      <c r="E61" s="31" t="s">
        <v>7</v>
      </c>
      <c r="F61" s="33" t="s">
        <v>1192</v>
      </c>
      <c r="G61" s="32"/>
      <c r="H61" s="32"/>
    </row>
    <row r="62">
      <c r="A62" s="31" t="s">
        <v>4</v>
      </c>
      <c r="B62" s="31" t="s">
        <v>378</v>
      </c>
      <c r="C62" s="33" t="s">
        <v>438</v>
      </c>
      <c r="D62" s="31" t="s">
        <v>4</v>
      </c>
      <c r="E62" s="31" t="s">
        <v>7</v>
      </c>
      <c r="F62" s="33" t="s">
        <v>1193</v>
      </c>
      <c r="G62" s="32"/>
      <c r="H62" s="32"/>
    </row>
    <row r="63">
      <c r="A63" s="31" t="s">
        <v>4</v>
      </c>
      <c r="B63" s="31" t="s">
        <v>378</v>
      </c>
      <c r="C63" s="33" t="s">
        <v>440</v>
      </c>
      <c r="D63" s="31" t="s">
        <v>4</v>
      </c>
      <c r="E63" s="31" t="s">
        <v>7</v>
      </c>
      <c r="F63" s="33" t="s">
        <v>1194</v>
      </c>
      <c r="G63" s="32"/>
      <c r="H63" s="32"/>
    </row>
    <row r="64">
      <c r="A64" s="31" t="s">
        <v>4</v>
      </c>
      <c r="B64" s="31" t="s">
        <v>378</v>
      </c>
      <c r="C64" s="33" t="s">
        <v>442</v>
      </c>
      <c r="D64" s="31" t="s">
        <v>4</v>
      </c>
      <c r="E64" s="31" t="s">
        <v>7</v>
      </c>
      <c r="F64" s="33" t="s">
        <v>1195</v>
      </c>
      <c r="G64" s="32"/>
      <c r="H64" s="32"/>
    </row>
    <row r="65">
      <c r="A65" s="31" t="s">
        <v>4</v>
      </c>
      <c r="B65" s="31" t="s">
        <v>378</v>
      </c>
      <c r="C65" s="33" t="s">
        <v>444</v>
      </c>
      <c r="D65" s="31" t="s">
        <v>4</v>
      </c>
      <c r="E65" s="31" t="s">
        <v>7</v>
      </c>
      <c r="F65" s="33" t="s">
        <v>1196</v>
      </c>
      <c r="G65" s="32"/>
      <c r="H65" s="32"/>
    </row>
    <row r="66">
      <c r="A66" s="31" t="s">
        <v>4</v>
      </c>
      <c r="B66" s="31" t="s">
        <v>378</v>
      </c>
      <c r="C66" s="33" t="s">
        <v>446</v>
      </c>
      <c r="D66" s="31" t="s">
        <v>4</v>
      </c>
      <c r="E66" s="31" t="s">
        <v>7</v>
      </c>
      <c r="F66" s="33" t="s">
        <v>1197</v>
      </c>
      <c r="G66" s="32"/>
      <c r="H66" s="32"/>
    </row>
    <row r="67">
      <c r="A67" s="31" t="s">
        <v>4</v>
      </c>
      <c r="B67" s="31" t="s">
        <v>378</v>
      </c>
      <c r="C67" s="33" t="s">
        <v>448</v>
      </c>
      <c r="D67" s="31" t="s">
        <v>4</v>
      </c>
      <c r="E67" s="31" t="s">
        <v>7</v>
      </c>
      <c r="F67" s="33" t="s">
        <v>1198</v>
      </c>
      <c r="G67" s="32"/>
      <c r="H67" s="32"/>
    </row>
    <row r="68">
      <c r="A68" s="31" t="s">
        <v>5</v>
      </c>
      <c r="B68" s="31" t="s">
        <v>384</v>
      </c>
      <c r="C68" s="33" t="s">
        <v>1121</v>
      </c>
      <c r="D68" s="31" t="s">
        <v>4</v>
      </c>
      <c r="E68" s="31" t="s">
        <v>7</v>
      </c>
      <c r="F68" s="33" t="s">
        <v>1199</v>
      </c>
      <c r="G68" s="32"/>
      <c r="H68" s="32"/>
    </row>
    <row r="69">
      <c r="A69" s="31" t="s">
        <v>5</v>
      </c>
      <c r="B69" s="31" t="s">
        <v>384</v>
      </c>
      <c r="C69" s="33" t="s">
        <v>1122</v>
      </c>
      <c r="D69" s="31" t="s">
        <v>4</v>
      </c>
      <c r="E69" s="31" t="s">
        <v>7</v>
      </c>
      <c r="F69" s="33" t="s">
        <v>1200</v>
      </c>
      <c r="G69" s="32"/>
      <c r="H69" s="32"/>
    </row>
    <row r="70">
      <c r="A70" s="31" t="s">
        <v>5</v>
      </c>
      <c r="B70" s="31" t="s">
        <v>384</v>
      </c>
      <c r="C70" s="33" t="s">
        <v>1123</v>
      </c>
      <c r="D70" s="31" t="s">
        <v>4</v>
      </c>
      <c r="E70" s="31" t="s">
        <v>7</v>
      </c>
      <c r="F70" s="33" t="s">
        <v>1201</v>
      </c>
      <c r="G70" s="32"/>
      <c r="H70" s="32"/>
    </row>
    <row r="71">
      <c r="A71" s="31" t="s">
        <v>5</v>
      </c>
      <c r="B71" s="31" t="s">
        <v>384</v>
      </c>
      <c r="C71" s="33" t="s">
        <v>1124</v>
      </c>
      <c r="D71" s="31" t="s">
        <v>4</v>
      </c>
      <c r="E71" s="31" t="s">
        <v>7</v>
      </c>
      <c r="F71" s="33" t="s">
        <v>1202</v>
      </c>
      <c r="G71" s="32"/>
      <c r="H71" s="32"/>
    </row>
    <row r="72">
      <c r="A72" s="31" t="s">
        <v>5</v>
      </c>
      <c r="B72" s="31" t="s">
        <v>384</v>
      </c>
      <c r="C72" s="33" t="s">
        <v>1125</v>
      </c>
      <c r="D72" s="31" t="s">
        <v>4</v>
      </c>
      <c r="E72" s="31" t="s">
        <v>7</v>
      </c>
      <c r="F72" s="33" t="s">
        <v>1203</v>
      </c>
      <c r="G72" s="32"/>
      <c r="H72" s="32"/>
    </row>
    <row r="73">
      <c r="A73" s="31" t="s">
        <v>5</v>
      </c>
      <c r="B73" s="31" t="s">
        <v>384</v>
      </c>
      <c r="C73" s="33" t="s">
        <v>1126</v>
      </c>
      <c r="D73" s="31" t="s">
        <v>4</v>
      </c>
      <c r="E73" s="31" t="s">
        <v>7</v>
      </c>
      <c r="F73" s="33" t="s">
        <v>1204</v>
      </c>
      <c r="G73" s="32"/>
      <c r="H73" s="32"/>
    </row>
    <row r="74">
      <c r="A74" s="31" t="s">
        <v>5</v>
      </c>
      <c r="B74" s="31" t="s">
        <v>384</v>
      </c>
      <c r="C74" s="33" t="s">
        <v>1127</v>
      </c>
      <c r="D74" s="31" t="s">
        <v>4</v>
      </c>
      <c r="E74" s="31" t="s">
        <v>7</v>
      </c>
      <c r="F74" s="33" t="s">
        <v>1205</v>
      </c>
      <c r="G74" s="32"/>
      <c r="H74" s="32"/>
    </row>
    <row r="75">
      <c r="A75" s="31" t="s">
        <v>5</v>
      </c>
      <c r="B75" s="31" t="s">
        <v>384</v>
      </c>
      <c r="C75" s="33" t="s">
        <v>1128</v>
      </c>
      <c r="D75" s="31" t="s">
        <v>4</v>
      </c>
      <c r="E75" s="31" t="s">
        <v>7</v>
      </c>
      <c r="F75" s="33" t="s">
        <v>1206</v>
      </c>
      <c r="G75" s="32"/>
      <c r="H75" s="32"/>
    </row>
    <row r="76">
      <c r="A76" s="31" t="s">
        <v>5</v>
      </c>
      <c r="B76" s="31" t="s">
        <v>384</v>
      </c>
      <c r="C76" s="33" t="s">
        <v>1129</v>
      </c>
      <c r="D76" s="31" t="s">
        <v>4</v>
      </c>
      <c r="E76" s="31" t="s">
        <v>7</v>
      </c>
      <c r="F76" s="33" t="s">
        <v>1207</v>
      </c>
      <c r="G76" s="32"/>
      <c r="H76" s="32"/>
    </row>
    <row r="77">
      <c r="A77" s="31" t="s">
        <v>5</v>
      </c>
      <c r="B77" s="31" t="s">
        <v>384</v>
      </c>
      <c r="C77" s="33" t="s">
        <v>1130</v>
      </c>
      <c r="D77" s="31" t="s">
        <v>4</v>
      </c>
      <c r="E77" s="31" t="s">
        <v>7</v>
      </c>
      <c r="F77" s="33" t="s">
        <v>1208</v>
      </c>
      <c r="G77" s="32"/>
      <c r="H77" s="32"/>
    </row>
    <row r="78">
      <c r="A78" s="31" t="s">
        <v>5</v>
      </c>
      <c r="B78" s="31" t="s">
        <v>384</v>
      </c>
      <c r="C78" s="33" t="s">
        <v>1131</v>
      </c>
      <c r="D78" s="31" t="s">
        <v>4</v>
      </c>
      <c r="E78" s="31" t="s">
        <v>7</v>
      </c>
      <c r="F78" s="33" t="s">
        <v>1209</v>
      </c>
      <c r="G78" s="32"/>
      <c r="H78" s="32"/>
    </row>
    <row r="79">
      <c r="A79" s="31" t="s">
        <v>5</v>
      </c>
      <c r="B79" s="31" t="s">
        <v>384</v>
      </c>
      <c r="C79" s="33" t="s">
        <v>1132</v>
      </c>
      <c r="D79" s="31" t="s">
        <v>4</v>
      </c>
      <c r="E79" s="31" t="s">
        <v>7</v>
      </c>
      <c r="F79" s="33" t="s">
        <v>1210</v>
      </c>
      <c r="G79" s="32"/>
      <c r="H79" s="32"/>
    </row>
    <row r="80">
      <c r="A80" s="31" t="s">
        <v>5</v>
      </c>
      <c r="B80" s="31" t="s">
        <v>384</v>
      </c>
      <c r="C80" s="33" t="s">
        <v>409</v>
      </c>
      <c r="D80" s="31" t="s">
        <v>4</v>
      </c>
      <c r="E80" s="31" t="s">
        <v>7</v>
      </c>
      <c r="F80" s="33" t="s">
        <v>1211</v>
      </c>
      <c r="G80" s="32"/>
      <c r="H80" s="32"/>
    </row>
    <row r="81">
      <c r="A81" s="31" t="s">
        <v>5</v>
      </c>
      <c r="B81" s="31" t="s">
        <v>384</v>
      </c>
      <c r="C81" s="33" t="s">
        <v>411</v>
      </c>
      <c r="D81" s="31" t="s">
        <v>4</v>
      </c>
      <c r="E81" s="31" t="s">
        <v>7</v>
      </c>
      <c r="F81" s="33" t="s">
        <v>1212</v>
      </c>
      <c r="G81" s="32"/>
      <c r="H81" s="32"/>
    </row>
    <row r="82">
      <c r="A82" s="31" t="s">
        <v>5</v>
      </c>
      <c r="B82" s="31" t="s">
        <v>384</v>
      </c>
      <c r="C82" s="33" t="s">
        <v>413</v>
      </c>
      <c r="D82" s="31" t="s">
        <v>4</v>
      </c>
      <c r="E82" s="31" t="s">
        <v>7</v>
      </c>
      <c r="F82" s="33" t="s">
        <v>1213</v>
      </c>
      <c r="G82" s="32"/>
      <c r="H82" s="32"/>
    </row>
    <row r="83">
      <c r="A83" s="31" t="s">
        <v>5</v>
      </c>
      <c r="B83" s="31" t="s">
        <v>384</v>
      </c>
      <c r="C83" s="33" t="s">
        <v>415</v>
      </c>
      <c r="D83" s="31" t="s">
        <v>4</v>
      </c>
      <c r="E83" s="31" t="s">
        <v>7</v>
      </c>
      <c r="F83" s="33" t="s">
        <v>1214</v>
      </c>
      <c r="G83" s="32"/>
      <c r="H83" s="32"/>
    </row>
    <row r="84">
      <c r="A84" s="31" t="s">
        <v>5</v>
      </c>
      <c r="B84" s="31" t="s">
        <v>384</v>
      </c>
      <c r="C84" s="33" t="s">
        <v>417</v>
      </c>
      <c r="D84" s="31" t="s">
        <v>4</v>
      </c>
      <c r="E84" s="31" t="s">
        <v>7</v>
      </c>
      <c r="F84" s="33" t="s">
        <v>1215</v>
      </c>
      <c r="G84" s="32"/>
      <c r="H84" s="32"/>
    </row>
    <row r="85">
      <c r="A85" s="31" t="s">
        <v>5</v>
      </c>
      <c r="B85" s="31" t="s">
        <v>384</v>
      </c>
      <c r="C85" s="33" t="s">
        <v>419</v>
      </c>
      <c r="D85" s="31" t="s">
        <v>4</v>
      </c>
      <c r="E85" s="31" t="s">
        <v>7</v>
      </c>
      <c r="F85" s="33" t="s">
        <v>1216</v>
      </c>
      <c r="G85" s="32"/>
      <c r="H85" s="32"/>
    </row>
    <row r="86">
      <c r="A86" s="31" t="s">
        <v>5</v>
      </c>
      <c r="B86" s="31" t="s">
        <v>384</v>
      </c>
      <c r="C86" s="33" t="s">
        <v>421</v>
      </c>
      <c r="D86" s="31" t="s">
        <v>4</v>
      </c>
      <c r="E86" s="31" t="s">
        <v>7</v>
      </c>
      <c r="F86" s="33" t="s">
        <v>1217</v>
      </c>
      <c r="G86" s="32"/>
      <c r="H86" s="32"/>
    </row>
    <row r="87">
      <c r="A87" s="31" t="s">
        <v>5</v>
      </c>
      <c r="B87" s="31" t="s">
        <v>384</v>
      </c>
      <c r="C87" s="33" t="s">
        <v>423</v>
      </c>
      <c r="D87" s="31" t="s">
        <v>4</v>
      </c>
      <c r="E87" s="31" t="s">
        <v>7</v>
      </c>
      <c r="F87" s="33" t="s">
        <v>1218</v>
      </c>
      <c r="G87" s="32"/>
      <c r="H87" s="32"/>
    </row>
    <row r="88">
      <c r="A88" s="31" t="s">
        <v>5</v>
      </c>
      <c r="B88" s="31" t="s">
        <v>384</v>
      </c>
      <c r="C88" s="33" t="s">
        <v>425</v>
      </c>
      <c r="D88" s="31" t="s">
        <v>4</v>
      </c>
      <c r="E88" s="31" t="s">
        <v>7</v>
      </c>
      <c r="F88" s="33" t="s">
        <v>1219</v>
      </c>
      <c r="G88" s="32"/>
      <c r="H88" s="32"/>
    </row>
    <row r="89">
      <c r="A89" s="31" t="s">
        <v>5</v>
      </c>
      <c r="B89" s="31" t="s">
        <v>384</v>
      </c>
      <c r="C89" s="33" t="s">
        <v>427</v>
      </c>
      <c r="D89" s="31" t="s">
        <v>4</v>
      </c>
      <c r="E89" s="31" t="s">
        <v>7</v>
      </c>
      <c r="F89" s="33" t="s">
        <v>1220</v>
      </c>
      <c r="G89" s="32"/>
      <c r="H89" s="32"/>
    </row>
    <row r="90">
      <c r="A90" s="31" t="s">
        <v>5</v>
      </c>
      <c r="B90" s="31" t="s">
        <v>384</v>
      </c>
      <c r="C90" s="33" t="s">
        <v>429</v>
      </c>
      <c r="D90" s="31" t="s">
        <v>4</v>
      </c>
      <c r="E90" s="31" t="s">
        <v>7</v>
      </c>
      <c r="F90" s="33" t="s">
        <v>1221</v>
      </c>
      <c r="G90" s="32"/>
      <c r="H90" s="32"/>
    </row>
    <row r="91">
      <c r="A91" s="31" t="s">
        <v>5</v>
      </c>
      <c r="B91" s="31" t="s">
        <v>384</v>
      </c>
      <c r="C91" s="33" t="s">
        <v>323</v>
      </c>
      <c r="D91" s="31" t="s">
        <v>4</v>
      </c>
      <c r="E91" s="31" t="s">
        <v>7</v>
      </c>
      <c r="F91" s="33" t="s">
        <v>1222</v>
      </c>
      <c r="G91" s="32"/>
      <c r="H91" s="32"/>
    </row>
    <row r="92">
      <c r="A92" s="31" t="s">
        <v>5</v>
      </c>
      <c r="B92" s="31" t="s">
        <v>384</v>
      </c>
      <c r="C92" s="33" t="s">
        <v>432</v>
      </c>
      <c r="D92" s="31" t="s">
        <v>4</v>
      </c>
      <c r="E92" s="31" t="s">
        <v>7</v>
      </c>
      <c r="F92" s="33" t="s">
        <v>1223</v>
      </c>
      <c r="G92" s="32"/>
      <c r="H92" s="32"/>
    </row>
    <row r="93">
      <c r="A93" s="31" t="s">
        <v>5</v>
      </c>
      <c r="B93" s="31" t="s">
        <v>384</v>
      </c>
      <c r="C93" s="33" t="s">
        <v>434</v>
      </c>
      <c r="D93" s="31" t="s">
        <v>4</v>
      </c>
      <c r="E93" s="31" t="s">
        <v>7</v>
      </c>
      <c r="F93" s="33" t="s">
        <v>1224</v>
      </c>
      <c r="G93" s="32"/>
      <c r="H93" s="32"/>
    </row>
    <row r="94">
      <c r="A94" s="31" t="s">
        <v>5</v>
      </c>
      <c r="B94" s="31" t="s">
        <v>384</v>
      </c>
      <c r="C94" s="33" t="s">
        <v>436</v>
      </c>
      <c r="D94" s="31" t="s">
        <v>4</v>
      </c>
      <c r="E94" s="31" t="s">
        <v>7</v>
      </c>
      <c r="F94" s="33" t="s">
        <v>1225</v>
      </c>
      <c r="G94" s="32"/>
      <c r="H94" s="32"/>
    </row>
    <row r="95">
      <c r="A95" s="31" t="s">
        <v>5</v>
      </c>
      <c r="B95" s="31" t="s">
        <v>384</v>
      </c>
      <c r="C95" s="33" t="s">
        <v>438</v>
      </c>
      <c r="D95" s="31" t="s">
        <v>4</v>
      </c>
      <c r="E95" s="31" t="s">
        <v>7</v>
      </c>
      <c r="F95" s="33" t="s">
        <v>1226</v>
      </c>
      <c r="G95" s="32"/>
      <c r="H95" s="32"/>
    </row>
    <row r="96">
      <c r="A96" s="31" t="s">
        <v>5</v>
      </c>
      <c r="B96" s="31" t="s">
        <v>384</v>
      </c>
      <c r="C96" s="33" t="s">
        <v>440</v>
      </c>
      <c r="D96" s="31" t="s">
        <v>4</v>
      </c>
      <c r="E96" s="31" t="s">
        <v>7</v>
      </c>
      <c r="F96" s="33" t="s">
        <v>1227</v>
      </c>
      <c r="G96" s="32"/>
      <c r="H96" s="32"/>
    </row>
    <row r="97">
      <c r="A97" s="31" t="s">
        <v>5</v>
      </c>
      <c r="B97" s="31" t="s">
        <v>384</v>
      </c>
      <c r="C97" s="33" t="s">
        <v>442</v>
      </c>
      <c r="D97" s="31" t="s">
        <v>4</v>
      </c>
      <c r="E97" s="31" t="s">
        <v>7</v>
      </c>
      <c r="F97" s="33" t="s">
        <v>1228</v>
      </c>
      <c r="G97" s="32"/>
      <c r="H97" s="32"/>
    </row>
    <row r="98">
      <c r="A98" s="31" t="s">
        <v>5</v>
      </c>
      <c r="B98" s="31" t="s">
        <v>384</v>
      </c>
      <c r="C98" s="33" t="s">
        <v>444</v>
      </c>
      <c r="D98" s="31" t="s">
        <v>4</v>
      </c>
      <c r="E98" s="31" t="s">
        <v>7</v>
      </c>
      <c r="F98" s="33" t="s">
        <v>1229</v>
      </c>
      <c r="G98" s="32"/>
      <c r="H98" s="32"/>
    </row>
    <row r="99">
      <c r="A99" s="31" t="s">
        <v>5</v>
      </c>
      <c r="B99" s="31" t="s">
        <v>384</v>
      </c>
      <c r="C99" s="33" t="s">
        <v>446</v>
      </c>
      <c r="D99" s="31" t="s">
        <v>4</v>
      </c>
      <c r="E99" s="31" t="s">
        <v>7</v>
      </c>
      <c r="F99" s="33" t="s">
        <v>1230</v>
      </c>
      <c r="G99" s="32"/>
      <c r="H99" s="32"/>
    </row>
    <row r="100">
      <c r="A100" s="31" t="s">
        <v>5</v>
      </c>
      <c r="B100" s="31" t="s">
        <v>384</v>
      </c>
      <c r="C100" s="33" t="s">
        <v>448</v>
      </c>
      <c r="D100" s="31" t="s">
        <v>4</v>
      </c>
      <c r="E100" s="31" t="s">
        <v>7</v>
      </c>
      <c r="F100" s="33" t="s">
        <v>1231</v>
      </c>
      <c r="G100" s="32"/>
      <c r="H100" s="32"/>
    </row>
    <row r="101">
      <c r="A101" s="31" t="s">
        <v>6</v>
      </c>
      <c r="B101" s="31" t="s">
        <v>394</v>
      </c>
      <c r="C101" s="33" t="s">
        <v>1121</v>
      </c>
      <c r="D101" s="31" t="s">
        <v>4</v>
      </c>
      <c r="E101" s="31" t="s">
        <v>7</v>
      </c>
      <c r="F101" s="33" t="s">
        <v>1232</v>
      </c>
      <c r="G101" s="32"/>
      <c r="H101" s="32"/>
    </row>
    <row r="102">
      <c r="A102" s="31" t="s">
        <v>6</v>
      </c>
      <c r="B102" s="31" t="s">
        <v>394</v>
      </c>
      <c r="C102" s="33" t="s">
        <v>1122</v>
      </c>
      <c r="D102" s="31" t="s">
        <v>4</v>
      </c>
      <c r="E102" s="31" t="s">
        <v>7</v>
      </c>
      <c r="F102" s="33" t="s">
        <v>1233</v>
      </c>
      <c r="G102" s="32"/>
      <c r="H102" s="32"/>
    </row>
    <row r="103">
      <c r="A103" s="31" t="s">
        <v>6</v>
      </c>
      <c r="B103" s="31" t="s">
        <v>394</v>
      </c>
      <c r="C103" s="33" t="s">
        <v>1123</v>
      </c>
      <c r="D103" s="31" t="s">
        <v>4</v>
      </c>
      <c r="E103" s="31" t="s">
        <v>7</v>
      </c>
      <c r="F103" s="33" t="s">
        <v>1234</v>
      </c>
      <c r="G103" s="32"/>
      <c r="H103" s="32"/>
    </row>
    <row r="104">
      <c r="A104" s="31" t="s">
        <v>6</v>
      </c>
      <c r="B104" s="31" t="s">
        <v>394</v>
      </c>
      <c r="C104" s="33" t="s">
        <v>1124</v>
      </c>
      <c r="D104" s="31" t="s">
        <v>4</v>
      </c>
      <c r="E104" s="31" t="s">
        <v>7</v>
      </c>
      <c r="F104" s="33" t="s">
        <v>1235</v>
      </c>
      <c r="G104" s="32"/>
      <c r="H104" s="32"/>
    </row>
    <row r="105">
      <c r="A105" s="31" t="s">
        <v>6</v>
      </c>
      <c r="B105" s="31" t="s">
        <v>394</v>
      </c>
      <c r="C105" s="33" t="s">
        <v>1125</v>
      </c>
      <c r="D105" s="31" t="s">
        <v>4</v>
      </c>
      <c r="E105" s="31" t="s">
        <v>7</v>
      </c>
      <c r="F105" s="33" t="s">
        <v>1236</v>
      </c>
      <c r="G105" s="32"/>
      <c r="H105" s="32"/>
    </row>
    <row r="106">
      <c r="A106" s="31" t="s">
        <v>6</v>
      </c>
      <c r="B106" s="31" t="s">
        <v>394</v>
      </c>
      <c r="C106" s="33" t="s">
        <v>1126</v>
      </c>
      <c r="D106" s="31" t="s">
        <v>4</v>
      </c>
      <c r="E106" s="31" t="s">
        <v>7</v>
      </c>
      <c r="F106" s="33" t="s">
        <v>1237</v>
      </c>
      <c r="G106" s="32"/>
      <c r="H106" s="32"/>
    </row>
    <row r="107">
      <c r="A107" s="31" t="s">
        <v>6</v>
      </c>
      <c r="B107" s="31" t="s">
        <v>394</v>
      </c>
      <c r="C107" s="33" t="s">
        <v>1127</v>
      </c>
      <c r="D107" s="31" t="s">
        <v>4</v>
      </c>
      <c r="E107" s="31" t="s">
        <v>7</v>
      </c>
      <c r="F107" s="33" t="s">
        <v>1238</v>
      </c>
      <c r="G107" s="32"/>
      <c r="H107" s="32"/>
    </row>
    <row r="108">
      <c r="A108" s="31" t="s">
        <v>6</v>
      </c>
      <c r="B108" s="31" t="s">
        <v>394</v>
      </c>
      <c r="C108" s="33" t="s">
        <v>1128</v>
      </c>
      <c r="D108" s="31" t="s">
        <v>4</v>
      </c>
      <c r="E108" s="31" t="s">
        <v>7</v>
      </c>
      <c r="F108" s="33" t="s">
        <v>1239</v>
      </c>
      <c r="G108" s="32"/>
      <c r="H108" s="32"/>
    </row>
    <row r="109">
      <c r="A109" s="31" t="s">
        <v>6</v>
      </c>
      <c r="B109" s="31" t="s">
        <v>394</v>
      </c>
      <c r="C109" s="33" t="s">
        <v>1129</v>
      </c>
      <c r="D109" s="31" t="s">
        <v>4</v>
      </c>
      <c r="E109" s="31" t="s">
        <v>7</v>
      </c>
      <c r="F109" s="33" t="s">
        <v>1240</v>
      </c>
      <c r="G109" s="32"/>
      <c r="H109" s="32"/>
    </row>
    <row r="110">
      <c r="A110" s="31" t="s">
        <v>6</v>
      </c>
      <c r="B110" s="31" t="s">
        <v>394</v>
      </c>
      <c r="C110" s="33" t="s">
        <v>1130</v>
      </c>
      <c r="D110" s="31" t="s">
        <v>4</v>
      </c>
      <c r="E110" s="31" t="s">
        <v>7</v>
      </c>
      <c r="F110" s="33" t="s">
        <v>1241</v>
      </c>
      <c r="G110" s="32"/>
      <c r="H110" s="32"/>
    </row>
    <row r="111">
      <c r="A111" s="31" t="s">
        <v>6</v>
      </c>
      <c r="B111" s="31" t="s">
        <v>394</v>
      </c>
      <c r="C111" s="33" t="s">
        <v>1131</v>
      </c>
      <c r="D111" s="31" t="s">
        <v>4</v>
      </c>
      <c r="E111" s="31" t="s">
        <v>7</v>
      </c>
      <c r="F111" s="33" t="s">
        <v>1242</v>
      </c>
      <c r="G111" s="32"/>
      <c r="H111" s="32"/>
    </row>
    <row r="112">
      <c r="A112" s="31" t="s">
        <v>6</v>
      </c>
      <c r="B112" s="31" t="s">
        <v>394</v>
      </c>
      <c r="C112" s="33" t="s">
        <v>1132</v>
      </c>
      <c r="D112" s="31" t="s">
        <v>4</v>
      </c>
      <c r="E112" s="31" t="s">
        <v>7</v>
      </c>
      <c r="F112" s="33" t="s">
        <v>1243</v>
      </c>
      <c r="G112" s="32"/>
      <c r="H112" s="32"/>
    </row>
    <row r="113">
      <c r="A113" s="31" t="s">
        <v>6</v>
      </c>
      <c r="B113" s="31" t="s">
        <v>394</v>
      </c>
      <c r="C113" s="33" t="s">
        <v>409</v>
      </c>
      <c r="D113" s="31" t="s">
        <v>4</v>
      </c>
      <c r="E113" s="31" t="s">
        <v>7</v>
      </c>
      <c r="F113" s="33" t="s">
        <v>1244</v>
      </c>
      <c r="G113" s="32"/>
      <c r="H113" s="32"/>
    </row>
    <row r="114">
      <c r="A114" s="31" t="s">
        <v>6</v>
      </c>
      <c r="B114" s="31" t="s">
        <v>394</v>
      </c>
      <c r="C114" s="33" t="s">
        <v>411</v>
      </c>
      <c r="D114" s="31" t="s">
        <v>4</v>
      </c>
      <c r="E114" s="31" t="s">
        <v>7</v>
      </c>
      <c r="F114" s="33" t="s">
        <v>1245</v>
      </c>
      <c r="G114" s="32"/>
      <c r="H114" s="32"/>
    </row>
    <row r="115">
      <c r="A115" s="31" t="s">
        <v>6</v>
      </c>
      <c r="B115" s="31" t="s">
        <v>394</v>
      </c>
      <c r="C115" s="33" t="s">
        <v>413</v>
      </c>
      <c r="D115" s="31" t="s">
        <v>4</v>
      </c>
      <c r="E115" s="31" t="s">
        <v>7</v>
      </c>
      <c r="F115" s="33" t="s">
        <v>1246</v>
      </c>
      <c r="G115" s="32"/>
      <c r="H115" s="32"/>
    </row>
    <row r="116">
      <c r="A116" s="31" t="s">
        <v>6</v>
      </c>
      <c r="B116" s="31" t="s">
        <v>394</v>
      </c>
      <c r="C116" s="33" t="s">
        <v>415</v>
      </c>
      <c r="D116" s="31" t="s">
        <v>4</v>
      </c>
      <c r="E116" s="31" t="s">
        <v>7</v>
      </c>
      <c r="F116" s="33" t="s">
        <v>1247</v>
      </c>
      <c r="G116" s="32"/>
      <c r="H116" s="32"/>
    </row>
    <row r="117">
      <c r="A117" s="31" t="s">
        <v>6</v>
      </c>
      <c r="B117" s="31" t="s">
        <v>394</v>
      </c>
      <c r="C117" s="33" t="s">
        <v>417</v>
      </c>
      <c r="D117" s="31" t="s">
        <v>4</v>
      </c>
      <c r="E117" s="31" t="s">
        <v>7</v>
      </c>
      <c r="F117" s="33" t="s">
        <v>1248</v>
      </c>
      <c r="G117" s="32"/>
      <c r="H117" s="32"/>
    </row>
    <row r="118">
      <c r="A118" s="31" t="s">
        <v>6</v>
      </c>
      <c r="B118" s="31" t="s">
        <v>394</v>
      </c>
      <c r="C118" s="33" t="s">
        <v>419</v>
      </c>
      <c r="D118" s="31" t="s">
        <v>4</v>
      </c>
      <c r="E118" s="31" t="s">
        <v>7</v>
      </c>
      <c r="F118" s="33" t="s">
        <v>1249</v>
      </c>
      <c r="G118" s="32"/>
      <c r="H118" s="32"/>
    </row>
    <row r="119">
      <c r="A119" s="31" t="s">
        <v>6</v>
      </c>
      <c r="B119" s="31" t="s">
        <v>394</v>
      </c>
      <c r="C119" s="33" t="s">
        <v>421</v>
      </c>
      <c r="D119" s="31" t="s">
        <v>4</v>
      </c>
      <c r="E119" s="31" t="s">
        <v>7</v>
      </c>
      <c r="F119" s="33" t="s">
        <v>1250</v>
      </c>
      <c r="G119" s="32"/>
      <c r="H119" s="32"/>
    </row>
    <row r="120">
      <c r="A120" s="31" t="s">
        <v>6</v>
      </c>
      <c r="B120" s="31" t="s">
        <v>394</v>
      </c>
      <c r="C120" s="33" t="s">
        <v>423</v>
      </c>
      <c r="D120" s="31" t="s">
        <v>4</v>
      </c>
      <c r="E120" s="31" t="s">
        <v>7</v>
      </c>
      <c r="F120" s="33" t="s">
        <v>1251</v>
      </c>
      <c r="G120" s="32"/>
      <c r="H120" s="32"/>
    </row>
    <row r="121">
      <c r="A121" s="31" t="s">
        <v>6</v>
      </c>
      <c r="B121" s="31" t="s">
        <v>394</v>
      </c>
      <c r="C121" s="33" t="s">
        <v>425</v>
      </c>
      <c r="D121" s="31" t="s">
        <v>4</v>
      </c>
      <c r="E121" s="31" t="s">
        <v>7</v>
      </c>
      <c r="F121" s="33" t="s">
        <v>1252</v>
      </c>
      <c r="G121" s="32"/>
      <c r="H121" s="32"/>
    </row>
    <row r="122">
      <c r="A122" s="31" t="s">
        <v>6</v>
      </c>
      <c r="B122" s="31" t="s">
        <v>394</v>
      </c>
      <c r="C122" s="33" t="s">
        <v>427</v>
      </c>
      <c r="D122" s="31" t="s">
        <v>4</v>
      </c>
      <c r="E122" s="31" t="s">
        <v>7</v>
      </c>
      <c r="F122" s="33" t="s">
        <v>1253</v>
      </c>
      <c r="G122" s="32"/>
      <c r="H122" s="32"/>
    </row>
    <row r="123">
      <c r="A123" s="31" t="s">
        <v>6</v>
      </c>
      <c r="B123" s="31" t="s">
        <v>394</v>
      </c>
      <c r="C123" s="33" t="s">
        <v>429</v>
      </c>
      <c r="D123" s="31" t="s">
        <v>4</v>
      </c>
      <c r="E123" s="31" t="s">
        <v>7</v>
      </c>
      <c r="F123" s="33" t="s">
        <v>1254</v>
      </c>
      <c r="G123" s="32"/>
      <c r="H123" s="32"/>
    </row>
    <row r="124">
      <c r="A124" s="31" t="s">
        <v>6</v>
      </c>
      <c r="B124" s="31" t="s">
        <v>394</v>
      </c>
      <c r="C124" s="33" t="s">
        <v>323</v>
      </c>
      <c r="D124" s="31" t="s">
        <v>4</v>
      </c>
      <c r="E124" s="31" t="s">
        <v>7</v>
      </c>
      <c r="F124" s="33" t="s">
        <v>1255</v>
      </c>
      <c r="G124" s="32"/>
      <c r="H124" s="32"/>
    </row>
    <row r="125">
      <c r="A125" s="31" t="s">
        <v>6</v>
      </c>
      <c r="B125" s="31" t="s">
        <v>394</v>
      </c>
      <c r="C125" s="33" t="s">
        <v>432</v>
      </c>
      <c r="D125" s="31" t="s">
        <v>4</v>
      </c>
      <c r="E125" s="31" t="s">
        <v>7</v>
      </c>
      <c r="F125" s="33" t="s">
        <v>1256</v>
      </c>
      <c r="G125" s="32"/>
      <c r="H125" s="32"/>
    </row>
    <row r="126">
      <c r="A126" s="31" t="s">
        <v>6</v>
      </c>
      <c r="B126" s="31" t="s">
        <v>394</v>
      </c>
      <c r="C126" s="33" t="s">
        <v>434</v>
      </c>
      <c r="D126" s="31" t="s">
        <v>4</v>
      </c>
      <c r="E126" s="31" t="s">
        <v>7</v>
      </c>
      <c r="F126" s="33" t="s">
        <v>1257</v>
      </c>
      <c r="G126" s="32"/>
      <c r="H126" s="32"/>
    </row>
    <row r="127">
      <c r="A127" s="31" t="s">
        <v>6</v>
      </c>
      <c r="B127" s="31" t="s">
        <v>394</v>
      </c>
      <c r="C127" s="33" t="s">
        <v>436</v>
      </c>
      <c r="D127" s="31" t="s">
        <v>4</v>
      </c>
      <c r="E127" s="31" t="s">
        <v>7</v>
      </c>
      <c r="F127" s="33" t="s">
        <v>1258</v>
      </c>
      <c r="G127" s="32"/>
      <c r="H127" s="32"/>
    </row>
    <row r="128">
      <c r="A128" s="31" t="s">
        <v>6</v>
      </c>
      <c r="B128" s="31" t="s">
        <v>394</v>
      </c>
      <c r="C128" s="33" t="s">
        <v>438</v>
      </c>
      <c r="D128" s="31" t="s">
        <v>4</v>
      </c>
      <c r="E128" s="31" t="s">
        <v>7</v>
      </c>
      <c r="F128" s="33" t="s">
        <v>1259</v>
      </c>
      <c r="G128" s="32"/>
      <c r="H128" s="32"/>
    </row>
    <row r="129">
      <c r="A129" s="31" t="s">
        <v>6</v>
      </c>
      <c r="B129" s="31" t="s">
        <v>394</v>
      </c>
      <c r="C129" s="33" t="s">
        <v>440</v>
      </c>
      <c r="D129" s="31" t="s">
        <v>4</v>
      </c>
      <c r="E129" s="31" t="s">
        <v>7</v>
      </c>
      <c r="F129" s="33" t="s">
        <v>1260</v>
      </c>
      <c r="G129" s="32"/>
      <c r="H129" s="32"/>
    </row>
    <row r="130">
      <c r="A130" s="31" t="s">
        <v>6</v>
      </c>
      <c r="B130" s="31" t="s">
        <v>394</v>
      </c>
      <c r="C130" s="33" t="s">
        <v>442</v>
      </c>
      <c r="D130" s="31" t="s">
        <v>4</v>
      </c>
      <c r="E130" s="31" t="s">
        <v>7</v>
      </c>
      <c r="F130" s="33" t="s">
        <v>1261</v>
      </c>
      <c r="G130" s="32"/>
      <c r="H130" s="32"/>
    </row>
    <row r="131">
      <c r="A131" s="31" t="s">
        <v>6</v>
      </c>
      <c r="B131" s="31" t="s">
        <v>394</v>
      </c>
      <c r="C131" s="33" t="s">
        <v>444</v>
      </c>
      <c r="D131" s="31" t="s">
        <v>4</v>
      </c>
      <c r="E131" s="31" t="s">
        <v>7</v>
      </c>
      <c r="F131" s="33" t="s">
        <v>1262</v>
      </c>
      <c r="G131" s="32"/>
      <c r="H131" s="32"/>
    </row>
    <row r="132">
      <c r="A132" s="31" t="s">
        <v>6</v>
      </c>
      <c r="B132" s="31" t="s">
        <v>394</v>
      </c>
      <c r="C132" s="33" t="s">
        <v>446</v>
      </c>
      <c r="D132" s="31" t="s">
        <v>4</v>
      </c>
      <c r="E132" s="31" t="s">
        <v>7</v>
      </c>
      <c r="F132" s="33" t="s">
        <v>1263</v>
      </c>
      <c r="G132" s="32"/>
      <c r="H132" s="32"/>
    </row>
    <row r="133">
      <c r="A133" s="31" t="s">
        <v>6</v>
      </c>
      <c r="B133" s="31" t="s">
        <v>394</v>
      </c>
      <c r="C133" s="33" t="s">
        <v>448</v>
      </c>
      <c r="D133" s="31" t="s">
        <v>4</v>
      </c>
      <c r="E133" s="31" t="s">
        <v>7</v>
      </c>
      <c r="F133" s="33" t="s">
        <v>1264</v>
      </c>
      <c r="G133" s="32"/>
      <c r="H133" s="32"/>
    </row>
    <row r="134">
      <c r="A134" s="31" t="s">
        <v>7</v>
      </c>
      <c r="B134" s="31" t="s">
        <v>385</v>
      </c>
      <c r="C134" s="33" t="s">
        <v>1121</v>
      </c>
      <c r="D134" s="31" t="s">
        <v>4</v>
      </c>
      <c r="E134" s="31" t="s">
        <v>7</v>
      </c>
      <c r="F134" s="33" t="s">
        <v>1265</v>
      </c>
      <c r="G134" s="32"/>
      <c r="H134" s="32"/>
    </row>
    <row r="135">
      <c r="A135" s="31" t="s">
        <v>7</v>
      </c>
      <c r="B135" s="31" t="s">
        <v>385</v>
      </c>
      <c r="C135" s="33" t="s">
        <v>1122</v>
      </c>
      <c r="D135" s="31" t="s">
        <v>4</v>
      </c>
      <c r="E135" s="31" t="s">
        <v>7</v>
      </c>
      <c r="F135" s="33" t="s">
        <v>1266</v>
      </c>
      <c r="G135" s="32"/>
      <c r="H135" s="32"/>
    </row>
    <row r="136">
      <c r="A136" s="31" t="s">
        <v>7</v>
      </c>
      <c r="B136" s="31" t="s">
        <v>385</v>
      </c>
      <c r="C136" s="33" t="s">
        <v>1123</v>
      </c>
      <c r="D136" s="31" t="s">
        <v>4</v>
      </c>
      <c r="E136" s="31" t="s">
        <v>7</v>
      </c>
      <c r="F136" s="33" t="s">
        <v>1267</v>
      </c>
      <c r="G136" s="32"/>
      <c r="H136" s="32"/>
    </row>
    <row r="137">
      <c r="A137" s="31" t="s">
        <v>7</v>
      </c>
      <c r="B137" s="31" t="s">
        <v>385</v>
      </c>
      <c r="C137" s="33" t="s">
        <v>1124</v>
      </c>
      <c r="D137" s="31" t="s">
        <v>4</v>
      </c>
      <c r="E137" s="31" t="s">
        <v>7</v>
      </c>
      <c r="F137" s="33" t="s">
        <v>1268</v>
      </c>
      <c r="G137" s="32"/>
      <c r="H137" s="32"/>
    </row>
    <row r="138">
      <c r="A138" s="31" t="s">
        <v>7</v>
      </c>
      <c r="B138" s="31" t="s">
        <v>385</v>
      </c>
      <c r="C138" s="33" t="s">
        <v>1125</v>
      </c>
      <c r="D138" s="31" t="s">
        <v>4</v>
      </c>
      <c r="E138" s="31" t="s">
        <v>7</v>
      </c>
      <c r="F138" s="33" t="s">
        <v>1269</v>
      </c>
      <c r="G138" s="32"/>
      <c r="H138" s="32"/>
    </row>
    <row r="139">
      <c r="A139" s="31" t="s">
        <v>7</v>
      </c>
      <c r="B139" s="31" t="s">
        <v>385</v>
      </c>
      <c r="C139" s="33" t="s">
        <v>1126</v>
      </c>
      <c r="D139" s="31" t="s">
        <v>4</v>
      </c>
      <c r="E139" s="31" t="s">
        <v>7</v>
      </c>
      <c r="F139" s="33" t="s">
        <v>1270</v>
      </c>
      <c r="G139" s="32"/>
      <c r="H139" s="32"/>
    </row>
    <row r="140">
      <c r="A140" s="31" t="s">
        <v>7</v>
      </c>
      <c r="B140" s="31" t="s">
        <v>385</v>
      </c>
      <c r="C140" s="33" t="s">
        <v>1127</v>
      </c>
      <c r="D140" s="31" t="s">
        <v>4</v>
      </c>
      <c r="E140" s="31" t="s">
        <v>7</v>
      </c>
      <c r="F140" s="33" t="s">
        <v>1271</v>
      </c>
      <c r="G140" s="32"/>
      <c r="H140" s="32"/>
    </row>
    <row r="141">
      <c r="A141" s="31" t="s">
        <v>7</v>
      </c>
      <c r="B141" s="31" t="s">
        <v>385</v>
      </c>
      <c r="C141" s="33" t="s">
        <v>1128</v>
      </c>
      <c r="D141" s="31" t="s">
        <v>4</v>
      </c>
      <c r="E141" s="31" t="s">
        <v>7</v>
      </c>
      <c r="F141" s="33" t="s">
        <v>1272</v>
      </c>
      <c r="G141" s="32"/>
      <c r="H141" s="32"/>
    </row>
    <row r="142">
      <c r="A142" s="31" t="s">
        <v>7</v>
      </c>
      <c r="B142" s="31" t="s">
        <v>385</v>
      </c>
      <c r="C142" s="33" t="s">
        <v>1129</v>
      </c>
      <c r="D142" s="31" t="s">
        <v>4</v>
      </c>
      <c r="E142" s="31" t="s">
        <v>7</v>
      </c>
      <c r="F142" s="33" t="s">
        <v>1273</v>
      </c>
      <c r="G142" s="32"/>
      <c r="H142" s="32"/>
    </row>
    <row r="143">
      <c r="A143" s="31" t="s">
        <v>7</v>
      </c>
      <c r="B143" s="31" t="s">
        <v>385</v>
      </c>
      <c r="C143" s="33" t="s">
        <v>1130</v>
      </c>
      <c r="D143" s="31" t="s">
        <v>4</v>
      </c>
      <c r="E143" s="31" t="s">
        <v>7</v>
      </c>
      <c r="F143" s="33" t="s">
        <v>1274</v>
      </c>
      <c r="G143" s="32"/>
      <c r="H143" s="32"/>
    </row>
    <row r="144">
      <c r="A144" s="31" t="s">
        <v>7</v>
      </c>
      <c r="B144" s="31" t="s">
        <v>385</v>
      </c>
      <c r="C144" s="33" t="s">
        <v>1131</v>
      </c>
      <c r="D144" s="31" t="s">
        <v>4</v>
      </c>
      <c r="E144" s="31" t="s">
        <v>7</v>
      </c>
      <c r="F144" s="33" t="s">
        <v>1275</v>
      </c>
      <c r="G144" s="32"/>
      <c r="H144" s="32"/>
    </row>
    <row r="145">
      <c r="A145" s="31" t="s">
        <v>7</v>
      </c>
      <c r="B145" s="31" t="s">
        <v>385</v>
      </c>
      <c r="C145" s="33" t="s">
        <v>1132</v>
      </c>
      <c r="D145" s="31" t="s">
        <v>4</v>
      </c>
      <c r="E145" s="31" t="s">
        <v>7</v>
      </c>
      <c r="F145" s="33" t="s">
        <v>1276</v>
      </c>
      <c r="G145" s="32"/>
      <c r="H145" s="32"/>
    </row>
    <row r="146">
      <c r="A146" s="31" t="s">
        <v>7</v>
      </c>
      <c r="B146" s="31" t="s">
        <v>385</v>
      </c>
      <c r="C146" s="33" t="s">
        <v>409</v>
      </c>
      <c r="D146" s="31" t="s">
        <v>4</v>
      </c>
      <c r="E146" s="31" t="s">
        <v>7</v>
      </c>
      <c r="F146" s="33" t="s">
        <v>1277</v>
      </c>
      <c r="G146" s="32"/>
      <c r="H146" s="32"/>
    </row>
    <row r="147">
      <c r="A147" s="31" t="s">
        <v>7</v>
      </c>
      <c r="B147" s="31" t="s">
        <v>385</v>
      </c>
      <c r="C147" s="33" t="s">
        <v>411</v>
      </c>
      <c r="D147" s="31" t="s">
        <v>4</v>
      </c>
      <c r="E147" s="31" t="s">
        <v>7</v>
      </c>
      <c r="F147" s="33" t="s">
        <v>1278</v>
      </c>
      <c r="G147" s="32"/>
      <c r="H147" s="32"/>
    </row>
    <row r="148">
      <c r="A148" s="31" t="s">
        <v>7</v>
      </c>
      <c r="B148" s="31" t="s">
        <v>385</v>
      </c>
      <c r="C148" s="33" t="s">
        <v>413</v>
      </c>
      <c r="D148" s="31" t="s">
        <v>4</v>
      </c>
      <c r="E148" s="31" t="s">
        <v>7</v>
      </c>
      <c r="F148" s="33" t="s">
        <v>1279</v>
      </c>
      <c r="G148" s="32"/>
      <c r="H148" s="32"/>
    </row>
    <row r="149">
      <c r="A149" s="31" t="s">
        <v>7</v>
      </c>
      <c r="B149" s="31" t="s">
        <v>385</v>
      </c>
      <c r="C149" s="33" t="s">
        <v>415</v>
      </c>
      <c r="D149" s="31" t="s">
        <v>4</v>
      </c>
      <c r="E149" s="31" t="s">
        <v>7</v>
      </c>
      <c r="F149" s="33" t="s">
        <v>1280</v>
      </c>
      <c r="G149" s="32"/>
      <c r="H149" s="32"/>
    </row>
    <row r="150">
      <c r="A150" s="31" t="s">
        <v>7</v>
      </c>
      <c r="B150" s="31" t="s">
        <v>385</v>
      </c>
      <c r="C150" s="33" t="s">
        <v>417</v>
      </c>
      <c r="D150" s="31" t="s">
        <v>4</v>
      </c>
      <c r="E150" s="31" t="s">
        <v>7</v>
      </c>
      <c r="F150" s="33" t="s">
        <v>1281</v>
      </c>
      <c r="G150" s="32"/>
      <c r="H150" s="32"/>
    </row>
    <row r="151">
      <c r="A151" s="31" t="s">
        <v>7</v>
      </c>
      <c r="B151" s="31" t="s">
        <v>385</v>
      </c>
      <c r="C151" s="33" t="s">
        <v>419</v>
      </c>
      <c r="D151" s="31" t="s">
        <v>4</v>
      </c>
      <c r="E151" s="31" t="s">
        <v>7</v>
      </c>
      <c r="F151" s="33" t="s">
        <v>1282</v>
      </c>
      <c r="G151" s="32"/>
      <c r="H151" s="32"/>
    </row>
    <row r="152">
      <c r="A152" s="31" t="s">
        <v>7</v>
      </c>
      <c r="B152" s="31" t="s">
        <v>385</v>
      </c>
      <c r="C152" s="33" t="s">
        <v>421</v>
      </c>
      <c r="D152" s="31" t="s">
        <v>4</v>
      </c>
      <c r="E152" s="31" t="s">
        <v>7</v>
      </c>
      <c r="F152" s="33" t="s">
        <v>1283</v>
      </c>
      <c r="G152" s="32"/>
      <c r="H152" s="32"/>
    </row>
    <row r="153">
      <c r="A153" s="31" t="s">
        <v>7</v>
      </c>
      <c r="B153" s="31" t="s">
        <v>385</v>
      </c>
      <c r="C153" s="33" t="s">
        <v>423</v>
      </c>
      <c r="D153" s="31" t="s">
        <v>4</v>
      </c>
      <c r="E153" s="31" t="s">
        <v>7</v>
      </c>
      <c r="F153" s="33" t="s">
        <v>1284</v>
      </c>
      <c r="G153" s="32"/>
      <c r="H153" s="32"/>
    </row>
    <row r="154">
      <c r="A154" s="31" t="s">
        <v>7</v>
      </c>
      <c r="B154" s="31" t="s">
        <v>385</v>
      </c>
      <c r="C154" s="33" t="s">
        <v>425</v>
      </c>
      <c r="D154" s="31" t="s">
        <v>4</v>
      </c>
      <c r="E154" s="31" t="s">
        <v>7</v>
      </c>
      <c r="F154" s="33" t="s">
        <v>1285</v>
      </c>
      <c r="G154" s="32"/>
      <c r="H154" s="32"/>
    </row>
    <row r="155">
      <c r="A155" s="31" t="s">
        <v>7</v>
      </c>
      <c r="B155" s="31" t="s">
        <v>385</v>
      </c>
      <c r="C155" s="33" t="s">
        <v>427</v>
      </c>
      <c r="D155" s="31" t="s">
        <v>4</v>
      </c>
      <c r="E155" s="31" t="s">
        <v>7</v>
      </c>
      <c r="F155" s="33" t="s">
        <v>1286</v>
      </c>
      <c r="G155" s="32"/>
      <c r="H155" s="32"/>
    </row>
    <row r="156">
      <c r="A156" s="31" t="s">
        <v>7</v>
      </c>
      <c r="B156" s="31" t="s">
        <v>385</v>
      </c>
      <c r="C156" s="33" t="s">
        <v>429</v>
      </c>
      <c r="D156" s="31" t="s">
        <v>4</v>
      </c>
      <c r="E156" s="31" t="s">
        <v>7</v>
      </c>
      <c r="F156" s="33" t="s">
        <v>1287</v>
      </c>
      <c r="G156" s="32"/>
      <c r="H156" s="32"/>
    </row>
    <row r="157">
      <c r="A157" s="31" t="s">
        <v>7</v>
      </c>
      <c r="B157" s="31" t="s">
        <v>385</v>
      </c>
      <c r="C157" s="33" t="s">
        <v>323</v>
      </c>
      <c r="D157" s="31" t="s">
        <v>4</v>
      </c>
      <c r="E157" s="31" t="s">
        <v>7</v>
      </c>
      <c r="F157" s="33" t="s">
        <v>1288</v>
      </c>
      <c r="G157" s="32"/>
      <c r="H157" s="32"/>
    </row>
    <row r="158">
      <c r="A158" s="31" t="s">
        <v>7</v>
      </c>
      <c r="B158" s="31" t="s">
        <v>385</v>
      </c>
      <c r="C158" s="33" t="s">
        <v>432</v>
      </c>
      <c r="D158" s="31" t="s">
        <v>4</v>
      </c>
      <c r="E158" s="31" t="s">
        <v>7</v>
      </c>
      <c r="F158" s="33" t="s">
        <v>1289</v>
      </c>
      <c r="G158" s="32"/>
      <c r="H158" s="32"/>
    </row>
    <row r="159">
      <c r="A159" s="31" t="s">
        <v>7</v>
      </c>
      <c r="B159" s="31" t="s">
        <v>385</v>
      </c>
      <c r="C159" s="33" t="s">
        <v>434</v>
      </c>
      <c r="D159" s="31" t="s">
        <v>4</v>
      </c>
      <c r="E159" s="31" t="s">
        <v>7</v>
      </c>
      <c r="F159" s="33" t="s">
        <v>1290</v>
      </c>
      <c r="G159" s="32"/>
      <c r="H159" s="32"/>
    </row>
    <row r="160">
      <c r="A160" s="31" t="s">
        <v>7</v>
      </c>
      <c r="B160" s="31" t="s">
        <v>385</v>
      </c>
      <c r="C160" s="33" t="s">
        <v>436</v>
      </c>
      <c r="D160" s="31" t="s">
        <v>4</v>
      </c>
      <c r="E160" s="31" t="s">
        <v>7</v>
      </c>
      <c r="F160" s="33" t="s">
        <v>1291</v>
      </c>
      <c r="G160" s="32"/>
      <c r="H160" s="32"/>
    </row>
    <row r="161">
      <c r="A161" s="31" t="s">
        <v>7</v>
      </c>
      <c r="B161" s="31" t="s">
        <v>385</v>
      </c>
      <c r="C161" s="33" t="s">
        <v>438</v>
      </c>
      <c r="D161" s="31" t="s">
        <v>4</v>
      </c>
      <c r="E161" s="31" t="s">
        <v>7</v>
      </c>
      <c r="F161" s="33" t="s">
        <v>1292</v>
      </c>
      <c r="G161" s="32"/>
      <c r="H161" s="32"/>
    </row>
    <row r="162">
      <c r="A162" s="31" t="s">
        <v>7</v>
      </c>
      <c r="B162" s="31" t="s">
        <v>385</v>
      </c>
      <c r="C162" s="33" t="s">
        <v>440</v>
      </c>
      <c r="D162" s="31" t="s">
        <v>4</v>
      </c>
      <c r="E162" s="31" t="s">
        <v>7</v>
      </c>
      <c r="F162" s="33" t="s">
        <v>1293</v>
      </c>
      <c r="G162" s="32"/>
      <c r="H162" s="32"/>
    </row>
    <row r="163">
      <c r="A163" s="31" t="s">
        <v>7</v>
      </c>
      <c r="B163" s="31" t="s">
        <v>385</v>
      </c>
      <c r="C163" s="33" t="s">
        <v>442</v>
      </c>
      <c r="D163" s="31" t="s">
        <v>4</v>
      </c>
      <c r="E163" s="31" t="s">
        <v>7</v>
      </c>
      <c r="F163" s="33" t="s">
        <v>1294</v>
      </c>
      <c r="G163" s="32"/>
      <c r="H163" s="32"/>
    </row>
    <row r="164">
      <c r="A164" s="31" t="s">
        <v>7</v>
      </c>
      <c r="B164" s="31" t="s">
        <v>385</v>
      </c>
      <c r="C164" s="33" t="s">
        <v>444</v>
      </c>
      <c r="D164" s="31" t="s">
        <v>4</v>
      </c>
      <c r="E164" s="31" t="s">
        <v>7</v>
      </c>
      <c r="F164" s="33" t="s">
        <v>1295</v>
      </c>
      <c r="G164" s="32"/>
      <c r="H164" s="32"/>
    </row>
    <row r="165">
      <c r="A165" s="31" t="s">
        <v>7</v>
      </c>
      <c r="B165" s="31" t="s">
        <v>385</v>
      </c>
      <c r="C165" s="33" t="s">
        <v>446</v>
      </c>
      <c r="D165" s="31" t="s">
        <v>4</v>
      </c>
      <c r="E165" s="31" t="s">
        <v>7</v>
      </c>
      <c r="F165" s="33" t="s">
        <v>1296</v>
      </c>
      <c r="G165" s="32"/>
      <c r="H165" s="32"/>
    </row>
    <row r="166">
      <c r="A166" s="31" t="s">
        <v>7</v>
      </c>
      <c r="B166" s="31" t="s">
        <v>385</v>
      </c>
      <c r="C166" s="33" t="s">
        <v>448</v>
      </c>
      <c r="D166" s="31" t="s">
        <v>4</v>
      </c>
      <c r="E166" s="31" t="s">
        <v>7</v>
      </c>
      <c r="F166" s="33" t="s">
        <v>1297</v>
      </c>
      <c r="G166" s="32"/>
      <c r="H166" s="32"/>
    </row>
    <row r="167">
      <c r="A167" s="31" t="s">
        <v>8</v>
      </c>
      <c r="B167" s="31" t="s">
        <v>405</v>
      </c>
      <c r="C167" s="33" t="s">
        <v>1121</v>
      </c>
      <c r="D167" s="31" t="s">
        <v>4</v>
      </c>
      <c r="E167" s="31" t="s">
        <v>7</v>
      </c>
      <c r="F167" s="33" t="s">
        <v>1298</v>
      </c>
      <c r="G167" s="32"/>
      <c r="H167" s="32"/>
    </row>
    <row r="168">
      <c r="A168" s="31" t="s">
        <v>8</v>
      </c>
      <c r="B168" s="31" t="s">
        <v>405</v>
      </c>
      <c r="C168" s="33" t="s">
        <v>1122</v>
      </c>
      <c r="D168" s="31" t="s">
        <v>4</v>
      </c>
      <c r="E168" s="31" t="s">
        <v>7</v>
      </c>
      <c r="F168" s="33" t="s">
        <v>1299</v>
      </c>
      <c r="G168" s="32"/>
      <c r="H168" s="32"/>
    </row>
    <row r="169">
      <c r="A169" s="31" t="s">
        <v>8</v>
      </c>
      <c r="B169" s="31" t="s">
        <v>405</v>
      </c>
      <c r="C169" s="33" t="s">
        <v>1123</v>
      </c>
      <c r="D169" s="31" t="s">
        <v>4</v>
      </c>
      <c r="E169" s="31" t="s">
        <v>7</v>
      </c>
      <c r="F169" s="33" t="s">
        <v>1300</v>
      </c>
      <c r="G169" s="32"/>
      <c r="H169" s="32"/>
    </row>
    <row r="170">
      <c r="A170" s="31" t="s">
        <v>8</v>
      </c>
      <c r="B170" s="31" t="s">
        <v>405</v>
      </c>
      <c r="C170" s="33" t="s">
        <v>1124</v>
      </c>
      <c r="D170" s="31" t="s">
        <v>4</v>
      </c>
      <c r="E170" s="31" t="s">
        <v>7</v>
      </c>
      <c r="F170" s="33" t="s">
        <v>1301</v>
      </c>
      <c r="G170" s="32"/>
      <c r="H170" s="32"/>
    </row>
    <row r="171">
      <c r="A171" s="31" t="s">
        <v>8</v>
      </c>
      <c r="B171" s="31" t="s">
        <v>405</v>
      </c>
      <c r="C171" s="33" t="s">
        <v>1125</v>
      </c>
      <c r="D171" s="31" t="s">
        <v>4</v>
      </c>
      <c r="E171" s="31" t="s">
        <v>7</v>
      </c>
      <c r="F171" s="33" t="s">
        <v>1302</v>
      </c>
      <c r="G171" s="32"/>
      <c r="H171" s="32"/>
    </row>
    <row r="172">
      <c r="A172" s="31" t="s">
        <v>8</v>
      </c>
      <c r="B172" s="31" t="s">
        <v>405</v>
      </c>
      <c r="C172" s="33" t="s">
        <v>1126</v>
      </c>
      <c r="D172" s="31" t="s">
        <v>4</v>
      </c>
      <c r="E172" s="31" t="s">
        <v>7</v>
      </c>
      <c r="F172" s="33" t="s">
        <v>1303</v>
      </c>
      <c r="G172" s="32"/>
      <c r="H172" s="32"/>
    </row>
    <row r="173">
      <c r="A173" s="31" t="s">
        <v>8</v>
      </c>
      <c r="B173" s="31" t="s">
        <v>405</v>
      </c>
      <c r="C173" s="33" t="s">
        <v>1127</v>
      </c>
      <c r="D173" s="31" t="s">
        <v>4</v>
      </c>
      <c r="E173" s="31" t="s">
        <v>7</v>
      </c>
      <c r="F173" s="33" t="s">
        <v>1304</v>
      </c>
      <c r="G173" s="32"/>
      <c r="H173" s="32"/>
    </row>
    <row r="174">
      <c r="A174" s="31" t="s">
        <v>8</v>
      </c>
      <c r="B174" s="31" t="s">
        <v>405</v>
      </c>
      <c r="C174" s="33" t="s">
        <v>1128</v>
      </c>
      <c r="D174" s="31" t="s">
        <v>4</v>
      </c>
      <c r="E174" s="31" t="s">
        <v>7</v>
      </c>
      <c r="F174" s="33" t="s">
        <v>1305</v>
      </c>
      <c r="G174" s="32"/>
      <c r="H174" s="32"/>
    </row>
    <row r="175">
      <c r="A175" s="31" t="s">
        <v>8</v>
      </c>
      <c r="B175" s="31" t="s">
        <v>405</v>
      </c>
      <c r="C175" s="33" t="s">
        <v>1129</v>
      </c>
      <c r="D175" s="31" t="s">
        <v>4</v>
      </c>
      <c r="E175" s="31" t="s">
        <v>7</v>
      </c>
      <c r="F175" s="33" t="s">
        <v>1306</v>
      </c>
      <c r="G175" s="32"/>
      <c r="H175" s="32"/>
    </row>
    <row r="176">
      <c r="A176" s="31" t="s">
        <v>8</v>
      </c>
      <c r="B176" s="31" t="s">
        <v>405</v>
      </c>
      <c r="C176" s="33" t="s">
        <v>1130</v>
      </c>
      <c r="D176" s="31" t="s">
        <v>4</v>
      </c>
      <c r="E176" s="31" t="s">
        <v>7</v>
      </c>
      <c r="F176" s="33" t="s">
        <v>1307</v>
      </c>
      <c r="G176" s="32"/>
      <c r="H176" s="32"/>
    </row>
    <row r="177">
      <c r="A177" s="31" t="s">
        <v>8</v>
      </c>
      <c r="B177" s="31" t="s">
        <v>405</v>
      </c>
      <c r="C177" s="33" t="s">
        <v>1131</v>
      </c>
      <c r="D177" s="31" t="s">
        <v>4</v>
      </c>
      <c r="E177" s="31" t="s">
        <v>7</v>
      </c>
      <c r="F177" s="33" t="s">
        <v>1308</v>
      </c>
      <c r="G177" s="32"/>
      <c r="H177" s="32"/>
    </row>
    <row r="178">
      <c r="A178" s="31" t="s">
        <v>8</v>
      </c>
      <c r="B178" s="31" t="s">
        <v>405</v>
      </c>
      <c r="C178" s="33" t="s">
        <v>1132</v>
      </c>
      <c r="D178" s="31" t="s">
        <v>4</v>
      </c>
      <c r="E178" s="31" t="s">
        <v>7</v>
      </c>
      <c r="F178" s="33" t="s">
        <v>1309</v>
      </c>
      <c r="G178" s="32"/>
      <c r="H178" s="32"/>
    </row>
    <row r="179">
      <c r="A179" s="31" t="s">
        <v>8</v>
      </c>
      <c r="B179" s="31" t="s">
        <v>405</v>
      </c>
      <c r="C179" s="33" t="s">
        <v>409</v>
      </c>
      <c r="D179" s="31" t="s">
        <v>4</v>
      </c>
      <c r="E179" s="31" t="s">
        <v>7</v>
      </c>
      <c r="F179" s="33" t="s">
        <v>1310</v>
      </c>
      <c r="G179" s="32"/>
      <c r="H179" s="32"/>
    </row>
    <row r="180">
      <c r="A180" s="31" t="s">
        <v>8</v>
      </c>
      <c r="B180" s="31" t="s">
        <v>405</v>
      </c>
      <c r="C180" s="33" t="s">
        <v>411</v>
      </c>
      <c r="D180" s="31" t="s">
        <v>4</v>
      </c>
      <c r="E180" s="31" t="s">
        <v>7</v>
      </c>
      <c r="F180" s="33" t="s">
        <v>1311</v>
      </c>
      <c r="G180" s="32"/>
      <c r="H180" s="32"/>
    </row>
    <row r="181">
      <c r="A181" s="31" t="s">
        <v>8</v>
      </c>
      <c r="B181" s="31" t="s">
        <v>405</v>
      </c>
      <c r="C181" s="33" t="s">
        <v>413</v>
      </c>
      <c r="D181" s="31" t="s">
        <v>4</v>
      </c>
      <c r="E181" s="31" t="s">
        <v>7</v>
      </c>
      <c r="F181" s="33" t="s">
        <v>1312</v>
      </c>
      <c r="G181" s="32"/>
      <c r="H181" s="32"/>
    </row>
    <row r="182">
      <c r="A182" s="31" t="s">
        <v>8</v>
      </c>
      <c r="B182" s="31" t="s">
        <v>405</v>
      </c>
      <c r="C182" s="33" t="s">
        <v>415</v>
      </c>
      <c r="D182" s="31" t="s">
        <v>4</v>
      </c>
      <c r="E182" s="31" t="s">
        <v>7</v>
      </c>
      <c r="F182" s="33" t="s">
        <v>1313</v>
      </c>
      <c r="G182" s="32"/>
      <c r="H182" s="32"/>
    </row>
    <row r="183">
      <c r="A183" s="31" t="s">
        <v>8</v>
      </c>
      <c r="B183" s="31" t="s">
        <v>405</v>
      </c>
      <c r="C183" s="33" t="s">
        <v>417</v>
      </c>
      <c r="D183" s="31" t="s">
        <v>4</v>
      </c>
      <c r="E183" s="31" t="s">
        <v>7</v>
      </c>
      <c r="F183" s="33" t="s">
        <v>1314</v>
      </c>
      <c r="G183" s="32"/>
      <c r="H183" s="32"/>
    </row>
    <row r="184">
      <c r="A184" s="31" t="s">
        <v>8</v>
      </c>
      <c r="B184" s="31" t="s">
        <v>405</v>
      </c>
      <c r="C184" s="33" t="s">
        <v>419</v>
      </c>
      <c r="D184" s="31" t="s">
        <v>4</v>
      </c>
      <c r="E184" s="31" t="s">
        <v>7</v>
      </c>
      <c r="F184" s="33" t="s">
        <v>1315</v>
      </c>
      <c r="G184" s="32"/>
      <c r="H184" s="32"/>
    </row>
    <row r="185">
      <c r="A185" s="31" t="s">
        <v>8</v>
      </c>
      <c r="B185" s="31" t="s">
        <v>405</v>
      </c>
      <c r="C185" s="33" t="s">
        <v>421</v>
      </c>
      <c r="D185" s="31" t="s">
        <v>4</v>
      </c>
      <c r="E185" s="31" t="s">
        <v>7</v>
      </c>
      <c r="F185" s="33" t="s">
        <v>1316</v>
      </c>
      <c r="G185" s="32"/>
      <c r="H185" s="32"/>
    </row>
    <row r="186">
      <c r="A186" s="31" t="s">
        <v>8</v>
      </c>
      <c r="B186" s="31" t="s">
        <v>405</v>
      </c>
      <c r="C186" s="33" t="s">
        <v>423</v>
      </c>
      <c r="D186" s="31" t="s">
        <v>4</v>
      </c>
      <c r="E186" s="31" t="s">
        <v>7</v>
      </c>
      <c r="F186" s="33" t="s">
        <v>1317</v>
      </c>
      <c r="G186" s="32"/>
      <c r="H186" s="32"/>
    </row>
    <row r="187">
      <c r="A187" s="31" t="s">
        <v>8</v>
      </c>
      <c r="B187" s="31" t="s">
        <v>405</v>
      </c>
      <c r="C187" s="33" t="s">
        <v>425</v>
      </c>
      <c r="D187" s="31" t="s">
        <v>4</v>
      </c>
      <c r="E187" s="31" t="s">
        <v>7</v>
      </c>
      <c r="F187" s="33" t="s">
        <v>1318</v>
      </c>
      <c r="G187" s="32"/>
      <c r="H187" s="32"/>
    </row>
    <row r="188">
      <c r="A188" s="31" t="s">
        <v>8</v>
      </c>
      <c r="B188" s="31" t="s">
        <v>405</v>
      </c>
      <c r="C188" s="33" t="s">
        <v>427</v>
      </c>
      <c r="D188" s="31" t="s">
        <v>4</v>
      </c>
      <c r="E188" s="31" t="s">
        <v>7</v>
      </c>
      <c r="F188" s="33" t="s">
        <v>1319</v>
      </c>
      <c r="G188" s="32"/>
      <c r="H188" s="32"/>
    </row>
    <row r="189">
      <c r="A189" s="31" t="s">
        <v>8</v>
      </c>
      <c r="B189" s="31" t="s">
        <v>405</v>
      </c>
      <c r="C189" s="33" t="s">
        <v>429</v>
      </c>
      <c r="D189" s="31" t="s">
        <v>4</v>
      </c>
      <c r="E189" s="31" t="s">
        <v>7</v>
      </c>
      <c r="F189" s="33" t="s">
        <v>1320</v>
      </c>
      <c r="G189" s="32"/>
      <c r="H189" s="32"/>
    </row>
    <row r="190">
      <c r="A190" s="31" t="s">
        <v>8</v>
      </c>
      <c r="B190" s="31" t="s">
        <v>405</v>
      </c>
      <c r="C190" s="33" t="s">
        <v>323</v>
      </c>
      <c r="D190" s="31" t="s">
        <v>4</v>
      </c>
      <c r="E190" s="31" t="s">
        <v>7</v>
      </c>
      <c r="F190" s="33" t="s">
        <v>1321</v>
      </c>
      <c r="G190" s="32"/>
      <c r="H190" s="32"/>
    </row>
    <row r="191">
      <c r="A191" s="31" t="s">
        <v>8</v>
      </c>
      <c r="B191" s="31" t="s">
        <v>405</v>
      </c>
      <c r="C191" s="33" t="s">
        <v>432</v>
      </c>
      <c r="D191" s="31" t="s">
        <v>4</v>
      </c>
      <c r="E191" s="31" t="s">
        <v>7</v>
      </c>
      <c r="F191" s="33" t="s">
        <v>1322</v>
      </c>
      <c r="G191" s="32"/>
      <c r="H191" s="32"/>
    </row>
    <row r="192">
      <c r="A192" s="31" t="s">
        <v>8</v>
      </c>
      <c r="B192" s="31" t="s">
        <v>405</v>
      </c>
      <c r="C192" s="33" t="s">
        <v>434</v>
      </c>
      <c r="D192" s="31" t="s">
        <v>4</v>
      </c>
      <c r="E192" s="31" t="s">
        <v>7</v>
      </c>
      <c r="F192" s="33" t="s">
        <v>1323</v>
      </c>
      <c r="G192" s="32"/>
      <c r="H192" s="32"/>
    </row>
    <row r="193">
      <c r="A193" s="31" t="s">
        <v>8</v>
      </c>
      <c r="B193" s="31" t="s">
        <v>405</v>
      </c>
      <c r="C193" s="33" t="s">
        <v>436</v>
      </c>
      <c r="D193" s="31" t="s">
        <v>4</v>
      </c>
      <c r="E193" s="31" t="s">
        <v>7</v>
      </c>
      <c r="F193" s="33" t="s">
        <v>1324</v>
      </c>
      <c r="G193" s="32"/>
      <c r="H193" s="32"/>
    </row>
    <row r="194">
      <c r="A194" s="31" t="s">
        <v>8</v>
      </c>
      <c r="B194" s="31" t="s">
        <v>405</v>
      </c>
      <c r="C194" s="33" t="s">
        <v>438</v>
      </c>
      <c r="D194" s="31" t="s">
        <v>4</v>
      </c>
      <c r="E194" s="31" t="s">
        <v>7</v>
      </c>
      <c r="F194" s="33" t="s">
        <v>1325</v>
      </c>
      <c r="G194" s="32"/>
      <c r="H194" s="32"/>
    </row>
    <row r="195">
      <c r="A195" s="31" t="s">
        <v>8</v>
      </c>
      <c r="B195" s="31" t="s">
        <v>405</v>
      </c>
      <c r="C195" s="33" t="s">
        <v>440</v>
      </c>
      <c r="D195" s="31" t="s">
        <v>4</v>
      </c>
      <c r="E195" s="31" t="s">
        <v>7</v>
      </c>
      <c r="F195" s="33" t="s">
        <v>1326</v>
      </c>
      <c r="G195" s="32"/>
      <c r="H195" s="32"/>
    </row>
    <row r="196">
      <c r="A196" s="31" t="s">
        <v>8</v>
      </c>
      <c r="B196" s="31" t="s">
        <v>405</v>
      </c>
      <c r="C196" s="33" t="s">
        <v>442</v>
      </c>
      <c r="D196" s="31" t="s">
        <v>4</v>
      </c>
      <c r="E196" s="31" t="s">
        <v>7</v>
      </c>
      <c r="F196" s="33" t="s">
        <v>1327</v>
      </c>
      <c r="G196" s="32"/>
      <c r="H196" s="32"/>
    </row>
    <row r="197">
      <c r="A197" s="31" t="s">
        <v>8</v>
      </c>
      <c r="B197" s="31" t="s">
        <v>405</v>
      </c>
      <c r="C197" s="33" t="s">
        <v>444</v>
      </c>
      <c r="D197" s="31" t="s">
        <v>4</v>
      </c>
      <c r="E197" s="31" t="s">
        <v>7</v>
      </c>
      <c r="F197" s="33" t="s">
        <v>1328</v>
      </c>
      <c r="G197" s="32"/>
      <c r="H197" s="32"/>
    </row>
    <row r="198">
      <c r="A198" s="31" t="s">
        <v>8</v>
      </c>
      <c r="B198" s="31" t="s">
        <v>405</v>
      </c>
      <c r="C198" s="33" t="s">
        <v>446</v>
      </c>
      <c r="D198" s="31" t="s">
        <v>4</v>
      </c>
      <c r="E198" s="31" t="s">
        <v>7</v>
      </c>
      <c r="F198" s="33" t="s">
        <v>1329</v>
      </c>
      <c r="G198" s="32"/>
      <c r="H198" s="32"/>
    </row>
    <row r="199">
      <c r="A199" s="31" t="s">
        <v>8</v>
      </c>
      <c r="B199" s="31" t="s">
        <v>405</v>
      </c>
      <c r="C199" s="33" t="s">
        <v>448</v>
      </c>
      <c r="D199" s="31" t="s">
        <v>4</v>
      </c>
      <c r="E199" s="31" t="s">
        <v>7</v>
      </c>
      <c r="F199" s="33" t="s">
        <v>1330</v>
      </c>
      <c r="G199" s="32"/>
      <c r="H199" s="32"/>
    </row>
    <row r="200">
      <c r="A200" s="31" t="s">
        <v>9</v>
      </c>
      <c r="B200" s="31" t="s">
        <v>397</v>
      </c>
      <c r="C200" s="33" t="s">
        <v>1121</v>
      </c>
      <c r="D200" s="31" t="s">
        <v>4</v>
      </c>
      <c r="E200" s="31" t="s">
        <v>7</v>
      </c>
      <c r="F200" s="33" t="s">
        <v>1331</v>
      </c>
      <c r="G200" s="32"/>
      <c r="H200" s="32"/>
    </row>
    <row r="201">
      <c r="A201" s="31" t="s">
        <v>9</v>
      </c>
      <c r="B201" s="31" t="s">
        <v>397</v>
      </c>
      <c r="C201" s="33" t="s">
        <v>1122</v>
      </c>
      <c r="D201" s="31" t="s">
        <v>4</v>
      </c>
      <c r="E201" s="31" t="s">
        <v>7</v>
      </c>
      <c r="F201" s="33" t="s">
        <v>1332</v>
      </c>
      <c r="G201" s="32"/>
      <c r="H201" s="32"/>
    </row>
    <row r="202">
      <c r="A202" s="31" t="s">
        <v>9</v>
      </c>
      <c r="B202" s="31" t="s">
        <v>397</v>
      </c>
      <c r="C202" s="33" t="s">
        <v>1123</v>
      </c>
      <c r="D202" s="31" t="s">
        <v>4</v>
      </c>
      <c r="E202" s="31" t="s">
        <v>7</v>
      </c>
      <c r="F202" s="33" t="s">
        <v>1333</v>
      </c>
      <c r="G202" s="32"/>
      <c r="H202" s="32"/>
    </row>
    <row r="203">
      <c r="A203" s="31" t="s">
        <v>9</v>
      </c>
      <c r="B203" s="31" t="s">
        <v>397</v>
      </c>
      <c r="C203" s="33" t="s">
        <v>1124</v>
      </c>
      <c r="D203" s="31" t="s">
        <v>4</v>
      </c>
      <c r="E203" s="31" t="s">
        <v>7</v>
      </c>
      <c r="F203" s="33" t="s">
        <v>1334</v>
      </c>
      <c r="G203" s="32"/>
      <c r="H203" s="32"/>
    </row>
    <row r="204">
      <c r="A204" s="31" t="s">
        <v>9</v>
      </c>
      <c r="B204" s="31" t="s">
        <v>397</v>
      </c>
      <c r="C204" s="33" t="s">
        <v>1125</v>
      </c>
      <c r="D204" s="31" t="s">
        <v>4</v>
      </c>
      <c r="E204" s="31" t="s">
        <v>7</v>
      </c>
      <c r="F204" s="33" t="s">
        <v>1335</v>
      </c>
      <c r="G204" s="32"/>
      <c r="H204" s="32"/>
    </row>
    <row r="205">
      <c r="A205" s="31" t="s">
        <v>9</v>
      </c>
      <c r="B205" s="31" t="s">
        <v>397</v>
      </c>
      <c r="C205" s="33" t="s">
        <v>1126</v>
      </c>
      <c r="D205" s="31" t="s">
        <v>4</v>
      </c>
      <c r="E205" s="31" t="s">
        <v>7</v>
      </c>
      <c r="F205" s="33" t="s">
        <v>1336</v>
      </c>
      <c r="G205" s="32"/>
      <c r="H205" s="32"/>
    </row>
    <row r="206">
      <c r="A206" s="31" t="s">
        <v>9</v>
      </c>
      <c r="B206" s="31" t="s">
        <v>397</v>
      </c>
      <c r="C206" s="33" t="s">
        <v>1127</v>
      </c>
      <c r="D206" s="31" t="s">
        <v>4</v>
      </c>
      <c r="E206" s="31" t="s">
        <v>7</v>
      </c>
      <c r="F206" s="33" t="s">
        <v>1337</v>
      </c>
      <c r="G206" s="32"/>
      <c r="H206" s="32"/>
    </row>
    <row r="207">
      <c r="A207" s="31" t="s">
        <v>9</v>
      </c>
      <c r="B207" s="31" t="s">
        <v>397</v>
      </c>
      <c r="C207" s="33" t="s">
        <v>1128</v>
      </c>
      <c r="D207" s="31" t="s">
        <v>4</v>
      </c>
      <c r="E207" s="31" t="s">
        <v>7</v>
      </c>
      <c r="F207" s="33" t="s">
        <v>1338</v>
      </c>
      <c r="G207" s="32"/>
      <c r="H207" s="32"/>
    </row>
    <row r="208">
      <c r="A208" s="31" t="s">
        <v>9</v>
      </c>
      <c r="B208" s="31" t="s">
        <v>397</v>
      </c>
      <c r="C208" s="33" t="s">
        <v>1129</v>
      </c>
      <c r="D208" s="31" t="s">
        <v>4</v>
      </c>
      <c r="E208" s="31" t="s">
        <v>7</v>
      </c>
      <c r="F208" s="33" t="s">
        <v>1339</v>
      </c>
      <c r="G208" s="32"/>
      <c r="H208" s="32"/>
    </row>
    <row r="209">
      <c r="A209" s="31" t="s">
        <v>9</v>
      </c>
      <c r="B209" s="31" t="s">
        <v>397</v>
      </c>
      <c r="C209" s="33" t="s">
        <v>1130</v>
      </c>
      <c r="D209" s="31" t="s">
        <v>4</v>
      </c>
      <c r="E209" s="31" t="s">
        <v>7</v>
      </c>
      <c r="F209" s="33" t="s">
        <v>1340</v>
      </c>
      <c r="G209" s="32"/>
      <c r="H209" s="32"/>
    </row>
    <row r="210">
      <c r="A210" s="31" t="s">
        <v>9</v>
      </c>
      <c r="B210" s="31" t="s">
        <v>397</v>
      </c>
      <c r="C210" s="33" t="s">
        <v>1131</v>
      </c>
      <c r="D210" s="31" t="s">
        <v>4</v>
      </c>
      <c r="E210" s="31" t="s">
        <v>7</v>
      </c>
      <c r="F210" s="33" t="s">
        <v>1341</v>
      </c>
      <c r="G210" s="32"/>
      <c r="H210" s="32"/>
    </row>
    <row r="211">
      <c r="A211" s="31" t="s">
        <v>9</v>
      </c>
      <c r="B211" s="31" t="s">
        <v>397</v>
      </c>
      <c r="C211" s="33" t="s">
        <v>1132</v>
      </c>
      <c r="D211" s="31" t="s">
        <v>4</v>
      </c>
      <c r="E211" s="31" t="s">
        <v>7</v>
      </c>
      <c r="F211" s="33" t="s">
        <v>1342</v>
      </c>
      <c r="G211" s="32"/>
      <c r="H211" s="32"/>
    </row>
    <row r="212">
      <c r="A212" s="31" t="s">
        <v>9</v>
      </c>
      <c r="B212" s="31" t="s">
        <v>397</v>
      </c>
      <c r="C212" s="33" t="s">
        <v>409</v>
      </c>
      <c r="D212" s="31" t="s">
        <v>4</v>
      </c>
      <c r="E212" s="31" t="s">
        <v>7</v>
      </c>
      <c r="F212" s="33" t="s">
        <v>1343</v>
      </c>
      <c r="G212" s="32"/>
      <c r="H212" s="32"/>
    </row>
    <row r="213">
      <c r="A213" s="31" t="s">
        <v>9</v>
      </c>
      <c r="B213" s="31" t="s">
        <v>397</v>
      </c>
      <c r="C213" s="33" t="s">
        <v>411</v>
      </c>
      <c r="D213" s="31" t="s">
        <v>4</v>
      </c>
      <c r="E213" s="31" t="s">
        <v>7</v>
      </c>
      <c r="F213" s="33" t="s">
        <v>1344</v>
      </c>
      <c r="G213" s="32"/>
      <c r="H213" s="32"/>
    </row>
    <row r="214">
      <c r="A214" s="31" t="s">
        <v>9</v>
      </c>
      <c r="B214" s="31" t="s">
        <v>397</v>
      </c>
      <c r="C214" s="33" t="s">
        <v>413</v>
      </c>
      <c r="D214" s="31" t="s">
        <v>4</v>
      </c>
      <c r="E214" s="31" t="s">
        <v>7</v>
      </c>
      <c r="F214" s="33" t="s">
        <v>1345</v>
      </c>
      <c r="G214" s="32"/>
      <c r="H214" s="32"/>
    </row>
    <row r="215">
      <c r="A215" s="31" t="s">
        <v>9</v>
      </c>
      <c r="B215" s="31" t="s">
        <v>397</v>
      </c>
      <c r="C215" s="33" t="s">
        <v>415</v>
      </c>
      <c r="D215" s="31" t="s">
        <v>4</v>
      </c>
      <c r="E215" s="31" t="s">
        <v>7</v>
      </c>
      <c r="F215" s="33" t="s">
        <v>1346</v>
      </c>
      <c r="G215" s="32"/>
      <c r="H215" s="32"/>
    </row>
    <row r="216">
      <c r="A216" s="31" t="s">
        <v>9</v>
      </c>
      <c r="B216" s="31" t="s">
        <v>397</v>
      </c>
      <c r="C216" s="33" t="s">
        <v>417</v>
      </c>
      <c r="D216" s="31" t="s">
        <v>4</v>
      </c>
      <c r="E216" s="31" t="s">
        <v>7</v>
      </c>
      <c r="F216" s="33" t="s">
        <v>1347</v>
      </c>
      <c r="G216" s="32"/>
      <c r="H216" s="32"/>
    </row>
    <row r="217">
      <c r="A217" s="31" t="s">
        <v>9</v>
      </c>
      <c r="B217" s="31" t="s">
        <v>397</v>
      </c>
      <c r="C217" s="33" t="s">
        <v>419</v>
      </c>
      <c r="D217" s="31" t="s">
        <v>4</v>
      </c>
      <c r="E217" s="31" t="s">
        <v>7</v>
      </c>
      <c r="F217" s="33" t="s">
        <v>1348</v>
      </c>
      <c r="G217" s="32"/>
      <c r="H217" s="32"/>
    </row>
    <row r="218">
      <c r="A218" s="31" t="s">
        <v>9</v>
      </c>
      <c r="B218" s="31" t="s">
        <v>397</v>
      </c>
      <c r="C218" s="33" t="s">
        <v>421</v>
      </c>
      <c r="D218" s="31" t="s">
        <v>4</v>
      </c>
      <c r="E218" s="31" t="s">
        <v>7</v>
      </c>
      <c r="F218" s="33" t="s">
        <v>1349</v>
      </c>
      <c r="G218" s="32"/>
      <c r="H218" s="32"/>
    </row>
    <row r="219">
      <c r="A219" s="31" t="s">
        <v>9</v>
      </c>
      <c r="B219" s="31" t="s">
        <v>397</v>
      </c>
      <c r="C219" s="33" t="s">
        <v>423</v>
      </c>
      <c r="D219" s="31" t="s">
        <v>4</v>
      </c>
      <c r="E219" s="31" t="s">
        <v>7</v>
      </c>
      <c r="F219" s="33" t="s">
        <v>1350</v>
      </c>
      <c r="G219" s="32"/>
      <c r="H219" s="32"/>
    </row>
    <row r="220">
      <c r="A220" s="31" t="s">
        <v>9</v>
      </c>
      <c r="B220" s="31" t="s">
        <v>397</v>
      </c>
      <c r="C220" s="33" t="s">
        <v>425</v>
      </c>
      <c r="D220" s="31" t="s">
        <v>4</v>
      </c>
      <c r="E220" s="31" t="s">
        <v>7</v>
      </c>
      <c r="F220" s="33" t="s">
        <v>1351</v>
      </c>
      <c r="G220" s="32"/>
      <c r="H220" s="32"/>
    </row>
    <row r="221">
      <c r="A221" s="31" t="s">
        <v>9</v>
      </c>
      <c r="B221" s="31" t="s">
        <v>397</v>
      </c>
      <c r="C221" s="33" t="s">
        <v>427</v>
      </c>
      <c r="D221" s="31" t="s">
        <v>4</v>
      </c>
      <c r="E221" s="31" t="s">
        <v>7</v>
      </c>
      <c r="F221" s="33" t="s">
        <v>1352</v>
      </c>
      <c r="G221" s="32"/>
      <c r="H221" s="32"/>
    </row>
    <row r="222">
      <c r="A222" s="31" t="s">
        <v>9</v>
      </c>
      <c r="B222" s="31" t="s">
        <v>397</v>
      </c>
      <c r="C222" s="33" t="s">
        <v>429</v>
      </c>
      <c r="D222" s="31" t="s">
        <v>4</v>
      </c>
      <c r="E222" s="31" t="s">
        <v>7</v>
      </c>
      <c r="F222" s="33" t="s">
        <v>1353</v>
      </c>
      <c r="G222" s="32"/>
      <c r="H222" s="32"/>
    </row>
    <row r="223">
      <c r="A223" s="31" t="s">
        <v>9</v>
      </c>
      <c r="B223" s="31" t="s">
        <v>397</v>
      </c>
      <c r="C223" s="33" t="s">
        <v>323</v>
      </c>
      <c r="D223" s="31" t="s">
        <v>4</v>
      </c>
      <c r="E223" s="31" t="s">
        <v>7</v>
      </c>
      <c r="F223" s="33" t="s">
        <v>1354</v>
      </c>
      <c r="G223" s="32"/>
      <c r="H223" s="32"/>
    </row>
    <row r="224">
      <c r="A224" s="31" t="s">
        <v>9</v>
      </c>
      <c r="B224" s="31" t="s">
        <v>397</v>
      </c>
      <c r="C224" s="33" t="s">
        <v>432</v>
      </c>
      <c r="D224" s="31" t="s">
        <v>4</v>
      </c>
      <c r="E224" s="31" t="s">
        <v>7</v>
      </c>
      <c r="F224" s="33" t="s">
        <v>1355</v>
      </c>
      <c r="G224" s="32"/>
      <c r="H224" s="32"/>
    </row>
    <row r="225">
      <c r="A225" s="31" t="s">
        <v>9</v>
      </c>
      <c r="B225" s="31" t="s">
        <v>397</v>
      </c>
      <c r="C225" s="33" t="s">
        <v>434</v>
      </c>
      <c r="D225" s="31" t="s">
        <v>4</v>
      </c>
      <c r="E225" s="31" t="s">
        <v>7</v>
      </c>
      <c r="F225" s="33" t="s">
        <v>1356</v>
      </c>
      <c r="G225" s="32"/>
      <c r="H225" s="32"/>
    </row>
    <row r="226">
      <c r="A226" s="31" t="s">
        <v>9</v>
      </c>
      <c r="B226" s="31" t="s">
        <v>397</v>
      </c>
      <c r="C226" s="33" t="s">
        <v>436</v>
      </c>
      <c r="D226" s="31" t="s">
        <v>4</v>
      </c>
      <c r="E226" s="31" t="s">
        <v>7</v>
      </c>
      <c r="F226" s="33" t="s">
        <v>1357</v>
      </c>
      <c r="G226" s="32"/>
      <c r="H226" s="32"/>
    </row>
    <row r="227">
      <c r="A227" s="31" t="s">
        <v>9</v>
      </c>
      <c r="B227" s="31" t="s">
        <v>397</v>
      </c>
      <c r="C227" s="33" t="s">
        <v>438</v>
      </c>
      <c r="D227" s="31" t="s">
        <v>4</v>
      </c>
      <c r="E227" s="31" t="s">
        <v>7</v>
      </c>
      <c r="F227" s="33" t="s">
        <v>1358</v>
      </c>
      <c r="G227" s="32"/>
      <c r="H227" s="32"/>
    </row>
    <row r="228">
      <c r="A228" s="31" t="s">
        <v>9</v>
      </c>
      <c r="B228" s="31" t="s">
        <v>397</v>
      </c>
      <c r="C228" s="33" t="s">
        <v>440</v>
      </c>
      <c r="D228" s="31" t="s">
        <v>4</v>
      </c>
      <c r="E228" s="31" t="s">
        <v>7</v>
      </c>
      <c r="F228" s="33" t="s">
        <v>1359</v>
      </c>
      <c r="G228" s="32"/>
      <c r="H228" s="32"/>
    </row>
    <row r="229">
      <c r="A229" s="31" t="s">
        <v>9</v>
      </c>
      <c r="B229" s="31" t="s">
        <v>397</v>
      </c>
      <c r="C229" s="33" t="s">
        <v>442</v>
      </c>
      <c r="D229" s="31" t="s">
        <v>4</v>
      </c>
      <c r="E229" s="31" t="s">
        <v>7</v>
      </c>
      <c r="F229" s="33" t="s">
        <v>1360</v>
      </c>
      <c r="G229" s="32"/>
      <c r="H229" s="32"/>
    </row>
    <row r="230">
      <c r="A230" s="31" t="s">
        <v>9</v>
      </c>
      <c r="B230" s="31" t="s">
        <v>397</v>
      </c>
      <c r="C230" s="33" t="s">
        <v>444</v>
      </c>
      <c r="D230" s="31" t="s">
        <v>4</v>
      </c>
      <c r="E230" s="31" t="s">
        <v>7</v>
      </c>
      <c r="F230" s="33" t="s">
        <v>1361</v>
      </c>
      <c r="G230" s="32"/>
      <c r="H230" s="32"/>
    </row>
    <row r="231">
      <c r="A231" s="31" t="s">
        <v>9</v>
      </c>
      <c r="B231" s="31" t="s">
        <v>397</v>
      </c>
      <c r="C231" s="33" t="s">
        <v>446</v>
      </c>
      <c r="D231" s="31" t="s">
        <v>4</v>
      </c>
      <c r="E231" s="31" t="s">
        <v>7</v>
      </c>
      <c r="F231" s="33" t="s">
        <v>1362</v>
      </c>
      <c r="G231" s="32"/>
      <c r="H231" s="32"/>
    </row>
    <row r="232">
      <c r="A232" s="31" t="s">
        <v>9</v>
      </c>
      <c r="B232" s="31" t="s">
        <v>397</v>
      </c>
      <c r="C232" s="33" t="s">
        <v>448</v>
      </c>
      <c r="D232" s="31" t="s">
        <v>4</v>
      </c>
      <c r="E232" s="31" t="s">
        <v>7</v>
      </c>
      <c r="F232" s="33" t="s">
        <v>1363</v>
      </c>
      <c r="G232" s="32"/>
      <c r="H232" s="32"/>
    </row>
    <row r="233">
      <c r="A233" s="31" t="s">
        <v>10</v>
      </c>
      <c r="B233" s="31" t="s">
        <v>388</v>
      </c>
      <c r="C233" s="33" t="s">
        <v>1121</v>
      </c>
      <c r="D233" s="31" t="s">
        <v>4</v>
      </c>
      <c r="E233" s="31" t="s">
        <v>7</v>
      </c>
      <c r="F233" s="33" t="s">
        <v>1364</v>
      </c>
      <c r="G233" s="32"/>
      <c r="H233" s="32"/>
    </row>
    <row r="234">
      <c r="A234" s="31" t="s">
        <v>10</v>
      </c>
      <c r="B234" s="31" t="s">
        <v>388</v>
      </c>
      <c r="C234" s="33" t="s">
        <v>1122</v>
      </c>
      <c r="D234" s="31" t="s">
        <v>4</v>
      </c>
      <c r="E234" s="31" t="s">
        <v>7</v>
      </c>
      <c r="F234" s="33" t="s">
        <v>1365</v>
      </c>
      <c r="G234" s="32"/>
      <c r="H234" s="32"/>
    </row>
    <row r="235">
      <c r="A235" s="31" t="s">
        <v>10</v>
      </c>
      <c r="B235" s="31" t="s">
        <v>388</v>
      </c>
      <c r="C235" s="33" t="s">
        <v>1123</v>
      </c>
      <c r="D235" s="31" t="s">
        <v>4</v>
      </c>
      <c r="E235" s="31" t="s">
        <v>7</v>
      </c>
      <c r="F235" s="33" t="s">
        <v>1366</v>
      </c>
      <c r="G235" s="32"/>
      <c r="H235" s="32"/>
    </row>
    <row r="236">
      <c r="A236" s="31" t="s">
        <v>10</v>
      </c>
      <c r="B236" s="31" t="s">
        <v>388</v>
      </c>
      <c r="C236" s="33" t="s">
        <v>1124</v>
      </c>
      <c r="D236" s="31" t="s">
        <v>4</v>
      </c>
      <c r="E236" s="31" t="s">
        <v>7</v>
      </c>
      <c r="F236" s="33" t="s">
        <v>1367</v>
      </c>
      <c r="G236" s="32"/>
      <c r="H236" s="32"/>
    </row>
    <row r="237">
      <c r="A237" s="31" t="s">
        <v>10</v>
      </c>
      <c r="B237" s="31" t="s">
        <v>388</v>
      </c>
      <c r="C237" s="33" t="s">
        <v>1125</v>
      </c>
      <c r="D237" s="31" t="s">
        <v>4</v>
      </c>
      <c r="E237" s="31" t="s">
        <v>7</v>
      </c>
      <c r="F237" s="33" t="s">
        <v>1368</v>
      </c>
      <c r="G237" s="32"/>
      <c r="H237" s="32"/>
    </row>
    <row r="238">
      <c r="A238" s="31" t="s">
        <v>10</v>
      </c>
      <c r="B238" s="31" t="s">
        <v>388</v>
      </c>
      <c r="C238" s="33" t="s">
        <v>1126</v>
      </c>
      <c r="D238" s="31" t="s">
        <v>4</v>
      </c>
      <c r="E238" s="31" t="s">
        <v>7</v>
      </c>
      <c r="F238" s="33" t="s">
        <v>1369</v>
      </c>
      <c r="G238" s="32"/>
      <c r="H238" s="32"/>
    </row>
    <row r="239">
      <c r="A239" s="31" t="s">
        <v>10</v>
      </c>
      <c r="B239" s="31" t="s">
        <v>388</v>
      </c>
      <c r="C239" s="33" t="s">
        <v>1127</v>
      </c>
      <c r="D239" s="31" t="s">
        <v>4</v>
      </c>
      <c r="E239" s="31" t="s">
        <v>7</v>
      </c>
      <c r="F239" s="33" t="s">
        <v>1370</v>
      </c>
      <c r="G239" s="32"/>
      <c r="H239" s="32"/>
    </row>
    <row r="240">
      <c r="A240" s="31" t="s">
        <v>10</v>
      </c>
      <c r="B240" s="31" t="s">
        <v>388</v>
      </c>
      <c r="C240" s="33" t="s">
        <v>1128</v>
      </c>
      <c r="D240" s="31" t="s">
        <v>4</v>
      </c>
      <c r="E240" s="31" t="s">
        <v>7</v>
      </c>
      <c r="F240" s="33" t="s">
        <v>1371</v>
      </c>
      <c r="G240" s="32"/>
      <c r="H240" s="32"/>
    </row>
    <row r="241">
      <c r="A241" s="31" t="s">
        <v>10</v>
      </c>
      <c r="B241" s="31" t="s">
        <v>388</v>
      </c>
      <c r="C241" s="33" t="s">
        <v>1129</v>
      </c>
      <c r="D241" s="31" t="s">
        <v>4</v>
      </c>
      <c r="E241" s="31" t="s">
        <v>7</v>
      </c>
      <c r="F241" s="33" t="s">
        <v>1372</v>
      </c>
      <c r="G241" s="32"/>
      <c r="H241" s="32"/>
    </row>
    <row r="242">
      <c r="A242" s="31" t="s">
        <v>10</v>
      </c>
      <c r="B242" s="31" t="s">
        <v>388</v>
      </c>
      <c r="C242" s="33" t="s">
        <v>1130</v>
      </c>
      <c r="D242" s="31" t="s">
        <v>4</v>
      </c>
      <c r="E242" s="31" t="s">
        <v>7</v>
      </c>
      <c r="F242" s="33" t="s">
        <v>1373</v>
      </c>
      <c r="G242" s="32"/>
      <c r="H242" s="32"/>
    </row>
    <row r="243">
      <c r="A243" s="31" t="s">
        <v>10</v>
      </c>
      <c r="B243" s="31" t="s">
        <v>388</v>
      </c>
      <c r="C243" s="33" t="s">
        <v>1131</v>
      </c>
      <c r="D243" s="31" t="s">
        <v>4</v>
      </c>
      <c r="E243" s="31" t="s">
        <v>7</v>
      </c>
      <c r="F243" s="33" t="s">
        <v>1374</v>
      </c>
      <c r="G243" s="32"/>
      <c r="H243" s="32"/>
    </row>
    <row r="244">
      <c r="A244" s="31" t="s">
        <v>10</v>
      </c>
      <c r="B244" s="31" t="s">
        <v>388</v>
      </c>
      <c r="C244" s="33" t="s">
        <v>1132</v>
      </c>
      <c r="D244" s="31" t="s">
        <v>4</v>
      </c>
      <c r="E244" s="31" t="s">
        <v>7</v>
      </c>
      <c r="F244" s="33" t="s">
        <v>1375</v>
      </c>
      <c r="G244" s="32"/>
      <c r="H244" s="32"/>
    </row>
    <row r="245">
      <c r="A245" s="31" t="s">
        <v>10</v>
      </c>
      <c r="B245" s="31" t="s">
        <v>388</v>
      </c>
      <c r="C245" s="33" t="s">
        <v>409</v>
      </c>
      <c r="D245" s="31" t="s">
        <v>4</v>
      </c>
      <c r="E245" s="31" t="s">
        <v>7</v>
      </c>
      <c r="F245" s="33" t="s">
        <v>1376</v>
      </c>
      <c r="G245" s="32"/>
      <c r="H245" s="32"/>
    </row>
    <row r="246">
      <c r="A246" s="31" t="s">
        <v>10</v>
      </c>
      <c r="B246" s="31" t="s">
        <v>388</v>
      </c>
      <c r="C246" s="33" t="s">
        <v>411</v>
      </c>
      <c r="D246" s="31" t="s">
        <v>4</v>
      </c>
      <c r="E246" s="31" t="s">
        <v>7</v>
      </c>
      <c r="F246" s="33" t="s">
        <v>1377</v>
      </c>
      <c r="G246" s="32"/>
      <c r="H246" s="32"/>
    </row>
    <row r="247">
      <c r="A247" s="31" t="s">
        <v>10</v>
      </c>
      <c r="B247" s="31" t="s">
        <v>388</v>
      </c>
      <c r="C247" s="33" t="s">
        <v>413</v>
      </c>
      <c r="D247" s="31" t="s">
        <v>4</v>
      </c>
      <c r="E247" s="31" t="s">
        <v>7</v>
      </c>
      <c r="F247" s="33" t="s">
        <v>1378</v>
      </c>
      <c r="G247" s="32"/>
      <c r="H247" s="32"/>
    </row>
    <row r="248">
      <c r="A248" s="31" t="s">
        <v>10</v>
      </c>
      <c r="B248" s="31" t="s">
        <v>388</v>
      </c>
      <c r="C248" s="33" t="s">
        <v>415</v>
      </c>
      <c r="D248" s="31" t="s">
        <v>4</v>
      </c>
      <c r="E248" s="31" t="s">
        <v>7</v>
      </c>
      <c r="F248" s="33" t="s">
        <v>1379</v>
      </c>
      <c r="G248" s="32"/>
      <c r="H248" s="32"/>
    </row>
    <row r="249">
      <c r="A249" s="31" t="s">
        <v>10</v>
      </c>
      <c r="B249" s="31" t="s">
        <v>388</v>
      </c>
      <c r="C249" s="33" t="s">
        <v>417</v>
      </c>
      <c r="D249" s="31" t="s">
        <v>4</v>
      </c>
      <c r="E249" s="31" t="s">
        <v>7</v>
      </c>
      <c r="F249" s="33" t="s">
        <v>1380</v>
      </c>
      <c r="G249" s="32"/>
      <c r="H249" s="32"/>
    </row>
    <row r="250">
      <c r="A250" s="31" t="s">
        <v>10</v>
      </c>
      <c r="B250" s="31" t="s">
        <v>388</v>
      </c>
      <c r="C250" s="33" t="s">
        <v>419</v>
      </c>
      <c r="D250" s="31" t="s">
        <v>4</v>
      </c>
      <c r="E250" s="31" t="s">
        <v>7</v>
      </c>
      <c r="F250" s="33" t="s">
        <v>1381</v>
      </c>
      <c r="G250" s="32"/>
      <c r="H250" s="32"/>
    </row>
    <row r="251">
      <c r="A251" s="31" t="s">
        <v>10</v>
      </c>
      <c r="B251" s="31" t="s">
        <v>388</v>
      </c>
      <c r="C251" s="33" t="s">
        <v>421</v>
      </c>
      <c r="D251" s="31" t="s">
        <v>4</v>
      </c>
      <c r="E251" s="31" t="s">
        <v>7</v>
      </c>
      <c r="F251" s="33" t="s">
        <v>1382</v>
      </c>
      <c r="G251" s="32"/>
      <c r="H251" s="32"/>
    </row>
    <row r="252">
      <c r="A252" s="31" t="s">
        <v>10</v>
      </c>
      <c r="B252" s="31" t="s">
        <v>388</v>
      </c>
      <c r="C252" s="33" t="s">
        <v>423</v>
      </c>
      <c r="D252" s="31" t="s">
        <v>4</v>
      </c>
      <c r="E252" s="31" t="s">
        <v>7</v>
      </c>
      <c r="F252" s="33" t="s">
        <v>1383</v>
      </c>
      <c r="G252" s="32"/>
      <c r="H252" s="32"/>
    </row>
    <row r="253">
      <c r="A253" s="31" t="s">
        <v>10</v>
      </c>
      <c r="B253" s="31" t="s">
        <v>388</v>
      </c>
      <c r="C253" s="33" t="s">
        <v>425</v>
      </c>
      <c r="D253" s="31" t="s">
        <v>4</v>
      </c>
      <c r="E253" s="31" t="s">
        <v>7</v>
      </c>
      <c r="F253" s="33" t="s">
        <v>1384</v>
      </c>
      <c r="G253" s="32"/>
      <c r="H253" s="32"/>
    </row>
    <row r="254">
      <c r="A254" s="31" t="s">
        <v>10</v>
      </c>
      <c r="B254" s="31" t="s">
        <v>388</v>
      </c>
      <c r="C254" s="33" t="s">
        <v>427</v>
      </c>
      <c r="D254" s="31" t="s">
        <v>4</v>
      </c>
      <c r="E254" s="31" t="s">
        <v>7</v>
      </c>
      <c r="F254" s="33" t="s">
        <v>1385</v>
      </c>
      <c r="G254" s="32"/>
      <c r="H254" s="32"/>
    </row>
    <row r="255">
      <c r="A255" s="31" t="s">
        <v>10</v>
      </c>
      <c r="B255" s="31" t="s">
        <v>388</v>
      </c>
      <c r="C255" s="33" t="s">
        <v>429</v>
      </c>
      <c r="D255" s="31" t="s">
        <v>4</v>
      </c>
      <c r="E255" s="31" t="s">
        <v>7</v>
      </c>
      <c r="F255" s="33" t="s">
        <v>1386</v>
      </c>
      <c r="G255" s="32"/>
      <c r="H255" s="32"/>
    </row>
    <row r="256">
      <c r="A256" s="31" t="s">
        <v>10</v>
      </c>
      <c r="B256" s="31" t="s">
        <v>388</v>
      </c>
      <c r="C256" s="33" t="s">
        <v>323</v>
      </c>
      <c r="D256" s="31" t="s">
        <v>4</v>
      </c>
      <c r="E256" s="31" t="s">
        <v>7</v>
      </c>
      <c r="F256" s="33" t="s">
        <v>1387</v>
      </c>
      <c r="G256" s="32"/>
      <c r="H256" s="32"/>
    </row>
    <row r="257">
      <c r="A257" s="31" t="s">
        <v>10</v>
      </c>
      <c r="B257" s="31" t="s">
        <v>388</v>
      </c>
      <c r="C257" s="33" t="s">
        <v>432</v>
      </c>
      <c r="D257" s="31" t="s">
        <v>4</v>
      </c>
      <c r="E257" s="31" t="s">
        <v>7</v>
      </c>
      <c r="F257" s="33" t="s">
        <v>1388</v>
      </c>
      <c r="G257" s="32"/>
      <c r="H257" s="32"/>
    </row>
    <row r="258">
      <c r="A258" s="31" t="s">
        <v>10</v>
      </c>
      <c r="B258" s="31" t="s">
        <v>388</v>
      </c>
      <c r="C258" s="33" t="s">
        <v>434</v>
      </c>
      <c r="D258" s="31" t="s">
        <v>4</v>
      </c>
      <c r="E258" s="31" t="s">
        <v>7</v>
      </c>
      <c r="F258" s="33" t="s">
        <v>1389</v>
      </c>
      <c r="G258" s="32"/>
      <c r="H258" s="32"/>
    </row>
    <row r="259">
      <c r="A259" s="31" t="s">
        <v>10</v>
      </c>
      <c r="B259" s="31" t="s">
        <v>388</v>
      </c>
      <c r="C259" s="33" t="s">
        <v>436</v>
      </c>
      <c r="D259" s="31" t="s">
        <v>4</v>
      </c>
      <c r="E259" s="31" t="s">
        <v>7</v>
      </c>
      <c r="F259" s="33" t="s">
        <v>1390</v>
      </c>
      <c r="G259" s="32"/>
      <c r="H259" s="32"/>
    </row>
    <row r="260">
      <c r="A260" s="31" t="s">
        <v>10</v>
      </c>
      <c r="B260" s="31" t="s">
        <v>388</v>
      </c>
      <c r="C260" s="33" t="s">
        <v>438</v>
      </c>
      <c r="D260" s="31" t="s">
        <v>4</v>
      </c>
      <c r="E260" s="31" t="s">
        <v>7</v>
      </c>
      <c r="F260" s="33" t="s">
        <v>1391</v>
      </c>
      <c r="G260" s="32"/>
      <c r="H260" s="32"/>
    </row>
    <row r="261">
      <c r="A261" s="31" t="s">
        <v>10</v>
      </c>
      <c r="B261" s="31" t="s">
        <v>388</v>
      </c>
      <c r="C261" s="33" t="s">
        <v>440</v>
      </c>
      <c r="D261" s="31" t="s">
        <v>4</v>
      </c>
      <c r="E261" s="31" t="s">
        <v>7</v>
      </c>
      <c r="F261" s="33" t="s">
        <v>1392</v>
      </c>
      <c r="G261" s="32"/>
      <c r="H261" s="32"/>
    </row>
    <row r="262">
      <c r="A262" s="31" t="s">
        <v>10</v>
      </c>
      <c r="B262" s="31" t="s">
        <v>388</v>
      </c>
      <c r="C262" s="33" t="s">
        <v>442</v>
      </c>
      <c r="D262" s="31" t="s">
        <v>4</v>
      </c>
      <c r="E262" s="31" t="s">
        <v>7</v>
      </c>
      <c r="F262" s="33" t="s">
        <v>1393</v>
      </c>
      <c r="G262" s="32"/>
      <c r="H262" s="32"/>
    </row>
    <row r="263">
      <c r="A263" s="31" t="s">
        <v>10</v>
      </c>
      <c r="B263" s="31" t="s">
        <v>388</v>
      </c>
      <c r="C263" s="33" t="s">
        <v>444</v>
      </c>
      <c r="D263" s="31" t="s">
        <v>4</v>
      </c>
      <c r="E263" s="31" t="s">
        <v>7</v>
      </c>
      <c r="F263" s="33" t="s">
        <v>1394</v>
      </c>
      <c r="G263" s="32"/>
      <c r="H263" s="32"/>
    </row>
    <row r="264">
      <c r="A264" s="31" t="s">
        <v>10</v>
      </c>
      <c r="B264" s="31" t="s">
        <v>388</v>
      </c>
      <c r="C264" s="33" t="s">
        <v>446</v>
      </c>
      <c r="D264" s="31" t="s">
        <v>4</v>
      </c>
      <c r="E264" s="31" t="s">
        <v>7</v>
      </c>
      <c r="F264" s="33" t="s">
        <v>1395</v>
      </c>
      <c r="G264" s="32"/>
      <c r="H264" s="32"/>
    </row>
    <row r="265">
      <c r="A265" s="31" t="s">
        <v>10</v>
      </c>
      <c r="B265" s="31" t="s">
        <v>388</v>
      </c>
      <c r="C265" s="33" t="s">
        <v>448</v>
      </c>
      <c r="D265" s="31" t="s">
        <v>4</v>
      </c>
      <c r="E265" s="31" t="s">
        <v>7</v>
      </c>
      <c r="F265" s="33" t="s">
        <v>1396</v>
      </c>
      <c r="G265" s="32"/>
      <c r="H265" s="32"/>
    </row>
    <row r="266">
      <c r="A266" s="31" t="s">
        <v>11</v>
      </c>
      <c r="B266" s="31" t="s">
        <v>402</v>
      </c>
      <c r="C266" s="33" t="s">
        <v>1121</v>
      </c>
      <c r="D266" s="31" t="s">
        <v>4</v>
      </c>
      <c r="E266" s="31" t="s">
        <v>7</v>
      </c>
      <c r="F266" s="33" t="s">
        <v>1397</v>
      </c>
      <c r="G266" s="32"/>
      <c r="H266" s="32"/>
    </row>
    <row r="267">
      <c r="A267" s="31" t="s">
        <v>11</v>
      </c>
      <c r="B267" s="31" t="s">
        <v>402</v>
      </c>
      <c r="C267" s="33" t="s">
        <v>1122</v>
      </c>
      <c r="D267" s="31" t="s">
        <v>4</v>
      </c>
      <c r="E267" s="31" t="s">
        <v>7</v>
      </c>
      <c r="F267" s="33" t="s">
        <v>1398</v>
      </c>
      <c r="G267" s="32"/>
      <c r="H267" s="32"/>
    </row>
    <row r="268">
      <c r="A268" s="31" t="s">
        <v>11</v>
      </c>
      <c r="B268" s="31" t="s">
        <v>402</v>
      </c>
      <c r="C268" s="33" t="s">
        <v>1123</v>
      </c>
      <c r="D268" s="31" t="s">
        <v>4</v>
      </c>
      <c r="E268" s="31" t="s">
        <v>7</v>
      </c>
      <c r="F268" s="33" t="s">
        <v>1399</v>
      </c>
      <c r="G268" s="32"/>
      <c r="H268" s="32"/>
    </row>
    <row r="269">
      <c r="A269" s="31" t="s">
        <v>11</v>
      </c>
      <c r="B269" s="31" t="s">
        <v>402</v>
      </c>
      <c r="C269" s="33" t="s">
        <v>1124</v>
      </c>
      <c r="D269" s="31" t="s">
        <v>4</v>
      </c>
      <c r="E269" s="31" t="s">
        <v>7</v>
      </c>
      <c r="F269" s="33" t="s">
        <v>1400</v>
      </c>
      <c r="G269" s="32"/>
      <c r="H269" s="32"/>
    </row>
    <row r="270">
      <c r="A270" s="31" t="s">
        <v>11</v>
      </c>
      <c r="B270" s="31" t="s">
        <v>402</v>
      </c>
      <c r="C270" s="33" t="s">
        <v>1125</v>
      </c>
      <c r="D270" s="31" t="s">
        <v>4</v>
      </c>
      <c r="E270" s="31" t="s">
        <v>7</v>
      </c>
      <c r="F270" s="33" t="s">
        <v>1401</v>
      </c>
      <c r="G270" s="32"/>
      <c r="H270" s="32"/>
    </row>
    <row r="271">
      <c r="A271" s="31" t="s">
        <v>11</v>
      </c>
      <c r="B271" s="31" t="s">
        <v>402</v>
      </c>
      <c r="C271" s="33" t="s">
        <v>1126</v>
      </c>
      <c r="D271" s="31" t="s">
        <v>4</v>
      </c>
      <c r="E271" s="31" t="s">
        <v>7</v>
      </c>
      <c r="F271" s="33" t="s">
        <v>1402</v>
      </c>
      <c r="G271" s="32"/>
      <c r="H271" s="32"/>
    </row>
    <row r="272">
      <c r="A272" s="31" t="s">
        <v>11</v>
      </c>
      <c r="B272" s="31" t="s">
        <v>402</v>
      </c>
      <c r="C272" s="33" t="s">
        <v>1127</v>
      </c>
      <c r="D272" s="31" t="s">
        <v>4</v>
      </c>
      <c r="E272" s="31" t="s">
        <v>7</v>
      </c>
      <c r="F272" s="33" t="s">
        <v>1403</v>
      </c>
      <c r="G272" s="32"/>
      <c r="H272" s="32"/>
    </row>
    <row r="273">
      <c r="A273" s="31" t="s">
        <v>11</v>
      </c>
      <c r="B273" s="31" t="s">
        <v>402</v>
      </c>
      <c r="C273" s="33" t="s">
        <v>1128</v>
      </c>
      <c r="D273" s="31" t="s">
        <v>4</v>
      </c>
      <c r="E273" s="31" t="s">
        <v>7</v>
      </c>
      <c r="F273" s="33" t="s">
        <v>1404</v>
      </c>
      <c r="G273" s="32"/>
      <c r="H273" s="32"/>
    </row>
    <row r="274">
      <c r="A274" s="31" t="s">
        <v>11</v>
      </c>
      <c r="B274" s="31" t="s">
        <v>402</v>
      </c>
      <c r="C274" s="33" t="s">
        <v>1129</v>
      </c>
      <c r="D274" s="31" t="s">
        <v>4</v>
      </c>
      <c r="E274" s="31" t="s">
        <v>7</v>
      </c>
      <c r="F274" s="33" t="s">
        <v>1405</v>
      </c>
      <c r="G274" s="32"/>
      <c r="H274" s="32"/>
    </row>
    <row r="275">
      <c r="A275" s="31" t="s">
        <v>11</v>
      </c>
      <c r="B275" s="31" t="s">
        <v>402</v>
      </c>
      <c r="C275" s="33" t="s">
        <v>1130</v>
      </c>
      <c r="D275" s="31" t="s">
        <v>4</v>
      </c>
      <c r="E275" s="31" t="s">
        <v>7</v>
      </c>
      <c r="F275" s="33" t="s">
        <v>1406</v>
      </c>
      <c r="G275" s="32"/>
      <c r="H275" s="32"/>
    </row>
    <row r="276">
      <c r="A276" s="31" t="s">
        <v>11</v>
      </c>
      <c r="B276" s="31" t="s">
        <v>402</v>
      </c>
      <c r="C276" s="33" t="s">
        <v>1131</v>
      </c>
      <c r="D276" s="31" t="s">
        <v>4</v>
      </c>
      <c r="E276" s="31" t="s">
        <v>7</v>
      </c>
      <c r="F276" s="33" t="s">
        <v>1407</v>
      </c>
      <c r="G276" s="32"/>
      <c r="H276" s="32"/>
    </row>
    <row r="277">
      <c r="A277" s="31" t="s">
        <v>11</v>
      </c>
      <c r="B277" s="31" t="s">
        <v>402</v>
      </c>
      <c r="C277" s="33" t="s">
        <v>1132</v>
      </c>
      <c r="D277" s="31" t="s">
        <v>4</v>
      </c>
      <c r="E277" s="31" t="s">
        <v>7</v>
      </c>
      <c r="F277" s="33" t="s">
        <v>1408</v>
      </c>
      <c r="G277" s="32"/>
      <c r="H277" s="32"/>
    </row>
    <row r="278">
      <c r="A278" s="31" t="s">
        <v>11</v>
      </c>
      <c r="B278" s="31" t="s">
        <v>402</v>
      </c>
      <c r="C278" s="33" t="s">
        <v>409</v>
      </c>
      <c r="D278" s="31" t="s">
        <v>4</v>
      </c>
      <c r="E278" s="31" t="s">
        <v>7</v>
      </c>
      <c r="F278" s="33" t="s">
        <v>1409</v>
      </c>
      <c r="G278" s="32"/>
      <c r="H278" s="32"/>
    </row>
    <row r="279">
      <c r="A279" s="31" t="s">
        <v>11</v>
      </c>
      <c r="B279" s="31" t="s">
        <v>402</v>
      </c>
      <c r="C279" s="33" t="s">
        <v>411</v>
      </c>
      <c r="D279" s="31" t="s">
        <v>4</v>
      </c>
      <c r="E279" s="31" t="s">
        <v>7</v>
      </c>
      <c r="F279" s="33" t="s">
        <v>1410</v>
      </c>
      <c r="G279" s="32"/>
      <c r="H279" s="32"/>
    </row>
    <row r="280">
      <c r="A280" s="31" t="s">
        <v>11</v>
      </c>
      <c r="B280" s="31" t="s">
        <v>402</v>
      </c>
      <c r="C280" s="33" t="s">
        <v>413</v>
      </c>
      <c r="D280" s="31" t="s">
        <v>4</v>
      </c>
      <c r="E280" s="31" t="s">
        <v>7</v>
      </c>
      <c r="F280" s="33" t="s">
        <v>1411</v>
      </c>
      <c r="G280" s="32"/>
      <c r="H280" s="32"/>
    </row>
    <row r="281">
      <c r="A281" s="31" t="s">
        <v>11</v>
      </c>
      <c r="B281" s="31" t="s">
        <v>402</v>
      </c>
      <c r="C281" s="33" t="s">
        <v>415</v>
      </c>
      <c r="D281" s="31" t="s">
        <v>4</v>
      </c>
      <c r="E281" s="31" t="s">
        <v>7</v>
      </c>
      <c r="F281" s="33" t="s">
        <v>1412</v>
      </c>
      <c r="G281" s="32"/>
      <c r="H281" s="32"/>
    </row>
    <row r="282">
      <c r="A282" s="31" t="s">
        <v>11</v>
      </c>
      <c r="B282" s="31" t="s">
        <v>402</v>
      </c>
      <c r="C282" s="33" t="s">
        <v>417</v>
      </c>
      <c r="D282" s="31" t="s">
        <v>4</v>
      </c>
      <c r="E282" s="31" t="s">
        <v>7</v>
      </c>
      <c r="F282" s="33" t="s">
        <v>1413</v>
      </c>
      <c r="G282" s="32"/>
      <c r="H282" s="32"/>
    </row>
    <row r="283">
      <c r="A283" s="31" t="s">
        <v>11</v>
      </c>
      <c r="B283" s="31" t="s">
        <v>402</v>
      </c>
      <c r="C283" s="33" t="s">
        <v>419</v>
      </c>
      <c r="D283" s="31" t="s">
        <v>4</v>
      </c>
      <c r="E283" s="31" t="s">
        <v>7</v>
      </c>
      <c r="F283" s="33" t="s">
        <v>1414</v>
      </c>
      <c r="G283" s="32"/>
      <c r="H283" s="32"/>
    </row>
    <row r="284">
      <c r="A284" s="31" t="s">
        <v>11</v>
      </c>
      <c r="B284" s="31" t="s">
        <v>402</v>
      </c>
      <c r="C284" s="33" t="s">
        <v>421</v>
      </c>
      <c r="D284" s="31" t="s">
        <v>4</v>
      </c>
      <c r="E284" s="31" t="s">
        <v>7</v>
      </c>
      <c r="F284" s="33" t="s">
        <v>1415</v>
      </c>
      <c r="G284" s="32"/>
      <c r="H284" s="32"/>
    </row>
    <row r="285">
      <c r="A285" s="31" t="s">
        <v>11</v>
      </c>
      <c r="B285" s="31" t="s">
        <v>402</v>
      </c>
      <c r="C285" s="33" t="s">
        <v>423</v>
      </c>
      <c r="D285" s="31" t="s">
        <v>4</v>
      </c>
      <c r="E285" s="31" t="s">
        <v>7</v>
      </c>
      <c r="F285" s="33" t="s">
        <v>1416</v>
      </c>
      <c r="G285" s="32"/>
      <c r="H285" s="32"/>
    </row>
    <row r="286">
      <c r="A286" s="31" t="s">
        <v>11</v>
      </c>
      <c r="B286" s="31" t="s">
        <v>402</v>
      </c>
      <c r="C286" s="33" t="s">
        <v>425</v>
      </c>
      <c r="D286" s="31" t="s">
        <v>4</v>
      </c>
      <c r="E286" s="31" t="s">
        <v>7</v>
      </c>
      <c r="F286" s="33" t="s">
        <v>1417</v>
      </c>
      <c r="G286" s="32"/>
      <c r="H286" s="32"/>
    </row>
    <row r="287">
      <c r="A287" s="31" t="s">
        <v>11</v>
      </c>
      <c r="B287" s="31" t="s">
        <v>402</v>
      </c>
      <c r="C287" s="33" t="s">
        <v>427</v>
      </c>
      <c r="D287" s="31" t="s">
        <v>4</v>
      </c>
      <c r="E287" s="31" t="s">
        <v>7</v>
      </c>
      <c r="F287" s="33" t="s">
        <v>1418</v>
      </c>
      <c r="G287" s="32"/>
      <c r="H287" s="32"/>
    </row>
    <row r="288">
      <c r="A288" s="31" t="s">
        <v>11</v>
      </c>
      <c r="B288" s="31" t="s">
        <v>402</v>
      </c>
      <c r="C288" s="33" t="s">
        <v>429</v>
      </c>
      <c r="D288" s="31" t="s">
        <v>4</v>
      </c>
      <c r="E288" s="31" t="s">
        <v>7</v>
      </c>
      <c r="F288" s="33" t="s">
        <v>1419</v>
      </c>
      <c r="G288" s="32"/>
      <c r="H288" s="32"/>
    </row>
    <row r="289">
      <c r="A289" s="31" t="s">
        <v>11</v>
      </c>
      <c r="B289" s="31" t="s">
        <v>402</v>
      </c>
      <c r="C289" s="33" t="s">
        <v>323</v>
      </c>
      <c r="D289" s="31" t="s">
        <v>4</v>
      </c>
      <c r="E289" s="31" t="s">
        <v>7</v>
      </c>
      <c r="F289" s="33" t="s">
        <v>1420</v>
      </c>
      <c r="G289" s="32"/>
      <c r="H289" s="32"/>
    </row>
    <row r="290">
      <c r="A290" s="31" t="s">
        <v>11</v>
      </c>
      <c r="B290" s="31" t="s">
        <v>402</v>
      </c>
      <c r="C290" s="33" t="s">
        <v>432</v>
      </c>
      <c r="D290" s="31" t="s">
        <v>4</v>
      </c>
      <c r="E290" s="31" t="s">
        <v>7</v>
      </c>
      <c r="F290" s="33" t="s">
        <v>1421</v>
      </c>
      <c r="G290" s="32"/>
      <c r="H290" s="32"/>
    </row>
    <row r="291">
      <c r="A291" s="31" t="s">
        <v>11</v>
      </c>
      <c r="B291" s="31" t="s">
        <v>402</v>
      </c>
      <c r="C291" s="33" t="s">
        <v>434</v>
      </c>
      <c r="D291" s="31" t="s">
        <v>4</v>
      </c>
      <c r="E291" s="31" t="s">
        <v>7</v>
      </c>
      <c r="F291" s="33" t="s">
        <v>1422</v>
      </c>
      <c r="G291" s="32"/>
      <c r="H291" s="32"/>
    </row>
    <row r="292">
      <c r="A292" s="31" t="s">
        <v>11</v>
      </c>
      <c r="B292" s="31" t="s">
        <v>402</v>
      </c>
      <c r="C292" s="33" t="s">
        <v>436</v>
      </c>
      <c r="D292" s="31" t="s">
        <v>4</v>
      </c>
      <c r="E292" s="31" t="s">
        <v>7</v>
      </c>
      <c r="F292" s="33" t="s">
        <v>1423</v>
      </c>
      <c r="G292" s="32"/>
      <c r="H292" s="32"/>
    </row>
    <row r="293">
      <c r="A293" s="31" t="s">
        <v>11</v>
      </c>
      <c r="B293" s="31" t="s">
        <v>402</v>
      </c>
      <c r="C293" s="33" t="s">
        <v>438</v>
      </c>
      <c r="D293" s="31" t="s">
        <v>4</v>
      </c>
      <c r="E293" s="31" t="s">
        <v>7</v>
      </c>
      <c r="F293" s="33" t="s">
        <v>1424</v>
      </c>
      <c r="G293" s="32"/>
      <c r="H293" s="32"/>
    </row>
    <row r="294">
      <c r="A294" s="31" t="s">
        <v>11</v>
      </c>
      <c r="B294" s="31" t="s">
        <v>402</v>
      </c>
      <c r="C294" s="33" t="s">
        <v>440</v>
      </c>
      <c r="D294" s="31" t="s">
        <v>4</v>
      </c>
      <c r="E294" s="31" t="s">
        <v>7</v>
      </c>
      <c r="F294" s="33" t="s">
        <v>1425</v>
      </c>
      <c r="G294" s="32"/>
      <c r="H294" s="32"/>
    </row>
    <row r="295">
      <c r="A295" s="31" t="s">
        <v>11</v>
      </c>
      <c r="B295" s="31" t="s">
        <v>402</v>
      </c>
      <c r="C295" s="33" t="s">
        <v>442</v>
      </c>
      <c r="D295" s="31" t="s">
        <v>4</v>
      </c>
      <c r="E295" s="31" t="s">
        <v>7</v>
      </c>
      <c r="F295" s="33" t="s">
        <v>1426</v>
      </c>
      <c r="G295" s="32"/>
      <c r="H295" s="32"/>
    </row>
    <row r="296">
      <c r="A296" s="31" t="s">
        <v>11</v>
      </c>
      <c r="B296" s="31" t="s">
        <v>402</v>
      </c>
      <c r="C296" s="33" t="s">
        <v>444</v>
      </c>
      <c r="D296" s="31" t="s">
        <v>4</v>
      </c>
      <c r="E296" s="31" t="s">
        <v>7</v>
      </c>
      <c r="F296" s="33" t="s">
        <v>1427</v>
      </c>
      <c r="G296" s="32"/>
      <c r="H296" s="32"/>
    </row>
    <row r="297">
      <c r="A297" s="31" t="s">
        <v>11</v>
      </c>
      <c r="B297" s="31" t="s">
        <v>402</v>
      </c>
      <c r="C297" s="33" t="s">
        <v>446</v>
      </c>
      <c r="D297" s="31" t="s">
        <v>4</v>
      </c>
      <c r="E297" s="31" t="s">
        <v>7</v>
      </c>
      <c r="F297" s="33" t="s">
        <v>1428</v>
      </c>
      <c r="G297" s="32"/>
      <c r="H297" s="32"/>
    </row>
    <row r="298">
      <c r="A298" s="31" t="s">
        <v>11</v>
      </c>
      <c r="B298" s="31" t="s">
        <v>402</v>
      </c>
      <c r="C298" s="33" t="s">
        <v>448</v>
      </c>
      <c r="D298" s="31" t="s">
        <v>4</v>
      </c>
      <c r="E298" s="31" t="s">
        <v>7</v>
      </c>
      <c r="F298" s="33" t="s">
        <v>1429</v>
      </c>
      <c r="G298" s="32"/>
      <c r="H298" s="32"/>
    </row>
    <row r="299">
      <c r="A299" s="31" t="s">
        <v>12</v>
      </c>
      <c r="B299" s="31" t="s">
        <v>401</v>
      </c>
      <c r="C299" s="33" t="s">
        <v>1121</v>
      </c>
      <c r="D299" s="31" t="s">
        <v>4</v>
      </c>
      <c r="E299" s="31" t="s">
        <v>7</v>
      </c>
      <c r="F299" s="33" t="s">
        <v>1430</v>
      </c>
      <c r="G299" s="32"/>
      <c r="H299" s="32"/>
    </row>
    <row r="300">
      <c r="A300" s="31" t="s">
        <v>12</v>
      </c>
      <c r="B300" s="31" t="s">
        <v>401</v>
      </c>
      <c r="C300" s="33" t="s">
        <v>1122</v>
      </c>
      <c r="D300" s="31" t="s">
        <v>4</v>
      </c>
      <c r="E300" s="31" t="s">
        <v>7</v>
      </c>
      <c r="F300" s="33" t="s">
        <v>1431</v>
      </c>
      <c r="G300" s="32"/>
      <c r="H300" s="32"/>
    </row>
    <row r="301">
      <c r="A301" s="31" t="s">
        <v>12</v>
      </c>
      <c r="B301" s="31" t="s">
        <v>401</v>
      </c>
      <c r="C301" s="33" t="s">
        <v>1123</v>
      </c>
      <c r="D301" s="31" t="s">
        <v>4</v>
      </c>
      <c r="E301" s="31" t="s">
        <v>7</v>
      </c>
      <c r="F301" s="33" t="s">
        <v>1432</v>
      </c>
      <c r="G301" s="32"/>
      <c r="H301" s="32"/>
    </row>
    <row r="302">
      <c r="A302" s="31" t="s">
        <v>12</v>
      </c>
      <c r="B302" s="31" t="s">
        <v>401</v>
      </c>
      <c r="C302" s="33" t="s">
        <v>1124</v>
      </c>
      <c r="D302" s="31" t="s">
        <v>4</v>
      </c>
      <c r="E302" s="31" t="s">
        <v>7</v>
      </c>
      <c r="F302" s="33" t="s">
        <v>1433</v>
      </c>
      <c r="G302" s="32"/>
      <c r="H302" s="32"/>
    </row>
    <row r="303">
      <c r="A303" s="31" t="s">
        <v>12</v>
      </c>
      <c r="B303" s="31" t="s">
        <v>401</v>
      </c>
      <c r="C303" s="33" t="s">
        <v>1125</v>
      </c>
      <c r="D303" s="31" t="s">
        <v>4</v>
      </c>
      <c r="E303" s="31" t="s">
        <v>7</v>
      </c>
      <c r="F303" s="33" t="s">
        <v>1434</v>
      </c>
      <c r="G303" s="32"/>
      <c r="H303" s="32"/>
    </row>
    <row r="304">
      <c r="A304" s="31" t="s">
        <v>12</v>
      </c>
      <c r="B304" s="31" t="s">
        <v>401</v>
      </c>
      <c r="C304" s="33" t="s">
        <v>1126</v>
      </c>
      <c r="D304" s="31" t="s">
        <v>4</v>
      </c>
      <c r="E304" s="31" t="s">
        <v>7</v>
      </c>
      <c r="F304" s="33" t="s">
        <v>1435</v>
      </c>
      <c r="G304" s="32"/>
      <c r="H304" s="32"/>
    </row>
    <row r="305">
      <c r="A305" s="31" t="s">
        <v>12</v>
      </c>
      <c r="B305" s="31" t="s">
        <v>401</v>
      </c>
      <c r="C305" s="33" t="s">
        <v>1127</v>
      </c>
      <c r="D305" s="31" t="s">
        <v>4</v>
      </c>
      <c r="E305" s="31" t="s">
        <v>7</v>
      </c>
      <c r="F305" s="33" t="s">
        <v>1436</v>
      </c>
      <c r="G305" s="32"/>
      <c r="H305" s="32"/>
    </row>
    <row r="306">
      <c r="A306" s="31" t="s">
        <v>12</v>
      </c>
      <c r="B306" s="31" t="s">
        <v>401</v>
      </c>
      <c r="C306" s="33" t="s">
        <v>1128</v>
      </c>
      <c r="D306" s="31" t="s">
        <v>4</v>
      </c>
      <c r="E306" s="31" t="s">
        <v>7</v>
      </c>
      <c r="F306" s="33" t="s">
        <v>1437</v>
      </c>
      <c r="G306" s="32"/>
      <c r="H306" s="32"/>
    </row>
    <row r="307">
      <c r="A307" s="31" t="s">
        <v>12</v>
      </c>
      <c r="B307" s="31" t="s">
        <v>401</v>
      </c>
      <c r="C307" s="33" t="s">
        <v>1129</v>
      </c>
      <c r="D307" s="31" t="s">
        <v>4</v>
      </c>
      <c r="E307" s="31" t="s">
        <v>7</v>
      </c>
      <c r="F307" s="33" t="s">
        <v>1438</v>
      </c>
      <c r="G307" s="32"/>
      <c r="H307" s="32"/>
    </row>
    <row r="308">
      <c r="A308" s="31" t="s">
        <v>12</v>
      </c>
      <c r="B308" s="31" t="s">
        <v>401</v>
      </c>
      <c r="C308" s="33" t="s">
        <v>1130</v>
      </c>
      <c r="D308" s="31" t="s">
        <v>4</v>
      </c>
      <c r="E308" s="31" t="s">
        <v>7</v>
      </c>
      <c r="F308" s="33" t="s">
        <v>1439</v>
      </c>
      <c r="G308" s="32"/>
      <c r="H308" s="32"/>
    </row>
    <row r="309">
      <c r="A309" s="31" t="s">
        <v>12</v>
      </c>
      <c r="B309" s="31" t="s">
        <v>401</v>
      </c>
      <c r="C309" s="33" t="s">
        <v>1131</v>
      </c>
      <c r="D309" s="31" t="s">
        <v>4</v>
      </c>
      <c r="E309" s="31" t="s">
        <v>7</v>
      </c>
      <c r="F309" s="33" t="s">
        <v>1440</v>
      </c>
      <c r="G309" s="32"/>
      <c r="H309" s="32"/>
    </row>
    <row r="310">
      <c r="A310" s="31" t="s">
        <v>12</v>
      </c>
      <c r="B310" s="31" t="s">
        <v>401</v>
      </c>
      <c r="C310" s="33" t="s">
        <v>1132</v>
      </c>
      <c r="D310" s="31" t="s">
        <v>4</v>
      </c>
      <c r="E310" s="31" t="s">
        <v>7</v>
      </c>
      <c r="F310" s="33" t="s">
        <v>1441</v>
      </c>
      <c r="G310" s="32"/>
      <c r="H310" s="32"/>
    </row>
    <row r="311">
      <c r="A311" s="31" t="s">
        <v>12</v>
      </c>
      <c r="B311" s="31" t="s">
        <v>401</v>
      </c>
      <c r="C311" s="33" t="s">
        <v>409</v>
      </c>
      <c r="D311" s="31" t="s">
        <v>4</v>
      </c>
      <c r="E311" s="31" t="s">
        <v>7</v>
      </c>
      <c r="F311" s="33" t="s">
        <v>1442</v>
      </c>
      <c r="G311" s="32"/>
      <c r="H311" s="32"/>
    </row>
    <row r="312">
      <c r="A312" s="31" t="s">
        <v>12</v>
      </c>
      <c r="B312" s="31" t="s">
        <v>401</v>
      </c>
      <c r="C312" s="33" t="s">
        <v>411</v>
      </c>
      <c r="D312" s="31" t="s">
        <v>4</v>
      </c>
      <c r="E312" s="31" t="s">
        <v>7</v>
      </c>
      <c r="F312" s="33" t="s">
        <v>1443</v>
      </c>
      <c r="G312" s="32"/>
      <c r="H312" s="32"/>
    </row>
    <row r="313">
      <c r="A313" s="31" t="s">
        <v>12</v>
      </c>
      <c r="B313" s="31" t="s">
        <v>401</v>
      </c>
      <c r="C313" s="33" t="s">
        <v>413</v>
      </c>
      <c r="D313" s="31" t="s">
        <v>4</v>
      </c>
      <c r="E313" s="31" t="s">
        <v>7</v>
      </c>
      <c r="F313" s="33" t="s">
        <v>1444</v>
      </c>
      <c r="G313" s="32"/>
      <c r="H313" s="32"/>
    </row>
    <row r="314">
      <c r="A314" s="31" t="s">
        <v>12</v>
      </c>
      <c r="B314" s="31" t="s">
        <v>401</v>
      </c>
      <c r="C314" s="33" t="s">
        <v>415</v>
      </c>
      <c r="D314" s="31" t="s">
        <v>4</v>
      </c>
      <c r="E314" s="31" t="s">
        <v>7</v>
      </c>
      <c r="F314" s="33" t="s">
        <v>1445</v>
      </c>
      <c r="G314" s="32"/>
      <c r="H314" s="32"/>
    </row>
    <row r="315">
      <c r="A315" s="31" t="s">
        <v>12</v>
      </c>
      <c r="B315" s="31" t="s">
        <v>401</v>
      </c>
      <c r="C315" s="33" t="s">
        <v>417</v>
      </c>
      <c r="D315" s="31" t="s">
        <v>4</v>
      </c>
      <c r="E315" s="31" t="s">
        <v>7</v>
      </c>
      <c r="F315" s="33" t="s">
        <v>1446</v>
      </c>
      <c r="G315" s="32"/>
      <c r="H315" s="32"/>
    </row>
    <row r="316">
      <c r="A316" s="31" t="s">
        <v>12</v>
      </c>
      <c r="B316" s="31" t="s">
        <v>401</v>
      </c>
      <c r="C316" s="33" t="s">
        <v>419</v>
      </c>
      <c r="D316" s="31" t="s">
        <v>4</v>
      </c>
      <c r="E316" s="31" t="s">
        <v>7</v>
      </c>
      <c r="F316" s="33" t="s">
        <v>1447</v>
      </c>
      <c r="G316" s="32"/>
      <c r="H316" s="32"/>
    </row>
    <row r="317">
      <c r="A317" s="31" t="s">
        <v>12</v>
      </c>
      <c r="B317" s="31" t="s">
        <v>401</v>
      </c>
      <c r="C317" s="33" t="s">
        <v>421</v>
      </c>
      <c r="D317" s="31" t="s">
        <v>4</v>
      </c>
      <c r="E317" s="31" t="s">
        <v>7</v>
      </c>
      <c r="F317" s="33" t="s">
        <v>1448</v>
      </c>
      <c r="G317" s="32"/>
      <c r="H317" s="32"/>
    </row>
    <row r="318">
      <c r="A318" s="31" t="s">
        <v>12</v>
      </c>
      <c r="B318" s="31" t="s">
        <v>401</v>
      </c>
      <c r="C318" s="33" t="s">
        <v>423</v>
      </c>
      <c r="D318" s="31" t="s">
        <v>4</v>
      </c>
      <c r="E318" s="31" t="s">
        <v>7</v>
      </c>
      <c r="F318" s="33" t="s">
        <v>1449</v>
      </c>
      <c r="G318" s="32"/>
      <c r="H318" s="32"/>
    </row>
    <row r="319">
      <c r="A319" s="31" t="s">
        <v>12</v>
      </c>
      <c r="B319" s="31" t="s">
        <v>401</v>
      </c>
      <c r="C319" s="33" t="s">
        <v>425</v>
      </c>
      <c r="D319" s="31" t="s">
        <v>4</v>
      </c>
      <c r="E319" s="31" t="s">
        <v>7</v>
      </c>
      <c r="F319" s="33" t="s">
        <v>1450</v>
      </c>
      <c r="G319" s="32"/>
      <c r="H319" s="32"/>
    </row>
    <row r="320">
      <c r="A320" s="31" t="s">
        <v>12</v>
      </c>
      <c r="B320" s="31" t="s">
        <v>401</v>
      </c>
      <c r="C320" s="33" t="s">
        <v>427</v>
      </c>
      <c r="D320" s="31" t="s">
        <v>4</v>
      </c>
      <c r="E320" s="31" t="s">
        <v>7</v>
      </c>
      <c r="F320" s="33" t="s">
        <v>1451</v>
      </c>
      <c r="G320" s="32"/>
      <c r="H320" s="32"/>
    </row>
    <row r="321">
      <c r="A321" s="31" t="s">
        <v>12</v>
      </c>
      <c r="B321" s="31" t="s">
        <v>401</v>
      </c>
      <c r="C321" s="33" t="s">
        <v>429</v>
      </c>
      <c r="D321" s="31" t="s">
        <v>4</v>
      </c>
      <c r="E321" s="31" t="s">
        <v>7</v>
      </c>
      <c r="F321" s="33" t="s">
        <v>1452</v>
      </c>
      <c r="G321" s="32"/>
      <c r="H321" s="32"/>
    </row>
    <row r="322">
      <c r="A322" s="31" t="s">
        <v>12</v>
      </c>
      <c r="B322" s="31" t="s">
        <v>401</v>
      </c>
      <c r="C322" s="33" t="s">
        <v>323</v>
      </c>
      <c r="D322" s="31" t="s">
        <v>4</v>
      </c>
      <c r="E322" s="31" t="s">
        <v>7</v>
      </c>
      <c r="F322" s="33" t="s">
        <v>1453</v>
      </c>
      <c r="G322" s="32"/>
      <c r="H322" s="32"/>
    </row>
    <row r="323">
      <c r="A323" s="31" t="s">
        <v>12</v>
      </c>
      <c r="B323" s="31" t="s">
        <v>401</v>
      </c>
      <c r="C323" s="33" t="s">
        <v>432</v>
      </c>
      <c r="D323" s="31" t="s">
        <v>4</v>
      </c>
      <c r="E323" s="31" t="s">
        <v>7</v>
      </c>
      <c r="F323" s="33" t="s">
        <v>1454</v>
      </c>
      <c r="G323" s="32"/>
      <c r="H323" s="32"/>
    </row>
    <row r="324">
      <c r="A324" s="31" t="s">
        <v>12</v>
      </c>
      <c r="B324" s="31" t="s">
        <v>401</v>
      </c>
      <c r="C324" s="33" t="s">
        <v>434</v>
      </c>
      <c r="D324" s="31" t="s">
        <v>4</v>
      </c>
      <c r="E324" s="31" t="s">
        <v>7</v>
      </c>
      <c r="F324" s="33" t="s">
        <v>1455</v>
      </c>
      <c r="G324" s="32"/>
      <c r="H324" s="32"/>
    </row>
    <row r="325">
      <c r="A325" s="31" t="s">
        <v>12</v>
      </c>
      <c r="B325" s="31" t="s">
        <v>401</v>
      </c>
      <c r="C325" s="33" t="s">
        <v>436</v>
      </c>
      <c r="D325" s="31" t="s">
        <v>4</v>
      </c>
      <c r="E325" s="31" t="s">
        <v>7</v>
      </c>
      <c r="F325" s="33" t="s">
        <v>1456</v>
      </c>
      <c r="G325" s="32"/>
      <c r="H325" s="32"/>
    </row>
    <row r="326">
      <c r="A326" s="31" t="s">
        <v>12</v>
      </c>
      <c r="B326" s="31" t="s">
        <v>401</v>
      </c>
      <c r="C326" s="33" t="s">
        <v>438</v>
      </c>
      <c r="D326" s="31" t="s">
        <v>4</v>
      </c>
      <c r="E326" s="31" t="s">
        <v>7</v>
      </c>
      <c r="F326" s="33" t="s">
        <v>1457</v>
      </c>
      <c r="G326" s="32"/>
      <c r="H326" s="32"/>
    </row>
    <row r="327">
      <c r="A327" s="31" t="s">
        <v>12</v>
      </c>
      <c r="B327" s="31" t="s">
        <v>401</v>
      </c>
      <c r="C327" s="33" t="s">
        <v>440</v>
      </c>
      <c r="D327" s="31" t="s">
        <v>4</v>
      </c>
      <c r="E327" s="31" t="s">
        <v>7</v>
      </c>
      <c r="F327" s="33" t="s">
        <v>1458</v>
      </c>
      <c r="G327" s="32"/>
      <c r="H327" s="32"/>
    </row>
    <row r="328">
      <c r="A328" s="31" t="s">
        <v>12</v>
      </c>
      <c r="B328" s="31" t="s">
        <v>401</v>
      </c>
      <c r="C328" s="33" t="s">
        <v>442</v>
      </c>
      <c r="D328" s="31" t="s">
        <v>4</v>
      </c>
      <c r="E328" s="31" t="s">
        <v>7</v>
      </c>
      <c r="F328" s="33" t="s">
        <v>1459</v>
      </c>
      <c r="G328" s="32"/>
      <c r="H328" s="32"/>
    </row>
    <row r="329">
      <c r="A329" s="31" t="s">
        <v>12</v>
      </c>
      <c r="B329" s="31" t="s">
        <v>401</v>
      </c>
      <c r="C329" s="33" t="s">
        <v>444</v>
      </c>
      <c r="D329" s="31" t="s">
        <v>4</v>
      </c>
      <c r="E329" s="31" t="s">
        <v>7</v>
      </c>
      <c r="F329" s="33" t="s">
        <v>1460</v>
      </c>
      <c r="G329" s="32"/>
      <c r="H329" s="32"/>
    </row>
    <row r="330">
      <c r="A330" s="31" t="s">
        <v>12</v>
      </c>
      <c r="B330" s="31" t="s">
        <v>401</v>
      </c>
      <c r="C330" s="33" t="s">
        <v>446</v>
      </c>
      <c r="D330" s="31" t="s">
        <v>4</v>
      </c>
      <c r="E330" s="31" t="s">
        <v>7</v>
      </c>
      <c r="F330" s="33" t="s">
        <v>1461</v>
      </c>
      <c r="G330" s="32"/>
      <c r="H330" s="32"/>
    </row>
    <row r="331">
      <c r="A331" s="31" t="s">
        <v>12</v>
      </c>
      <c r="B331" s="31" t="s">
        <v>401</v>
      </c>
      <c r="C331" s="33" t="s">
        <v>448</v>
      </c>
      <c r="D331" s="31" t="s">
        <v>4</v>
      </c>
      <c r="E331" s="31" t="s">
        <v>7</v>
      </c>
      <c r="F331" s="33" t="s">
        <v>1462</v>
      </c>
      <c r="G331" s="32"/>
      <c r="H331" s="32"/>
    </row>
    <row r="332">
      <c r="A332" s="31" t="s">
        <v>13</v>
      </c>
      <c r="B332" s="31" t="s">
        <v>403</v>
      </c>
      <c r="C332" s="33" t="s">
        <v>1121</v>
      </c>
      <c r="D332" s="31" t="s">
        <v>4</v>
      </c>
      <c r="E332" s="31" t="s">
        <v>7</v>
      </c>
      <c r="F332" s="33" t="s">
        <v>1463</v>
      </c>
      <c r="G332" s="32"/>
      <c r="H332" s="32"/>
    </row>
    <row r="333">
      <c r="A333" s="31" t="s">
        <v>13</v>
      </c>
      <c r="B333" s="31" t="s">
        <v>403</v>
      </c>
      <c r="C333" s="33" t="s">
        <v>1122</v>
      </c>
      <c r="D333" s="31" t="s">
        <v>4</v>
      </c>
      <c r="E333" s="31" t="s">
        <v>7</v>
      </c>
      <c r="F333" s="33" t="s">
        <v>1464</v>
      </c>
      <c r="G333" s="32"/>
      <c r="H333" s="32"/>
    </row>
    <row r="334">
      <c r="A334" s="31" t="s">
        <v>13</v>
      </c>
      <c r="B334" s="31" t="s">
        <v>403</v>
      </c>
      <c r="C334" s="33" t="s">
        <v>1123</v>
      </c>
      <c r="D334" s="31" t="s">
        <v>4</v>
      </c>
      <c r="E334" s="31" t="s">
        <v>7</v>
      </c>
      <c r="F334" s="33" t="s">
        <v>1465</v>
      </c>
      <c r="G334" s="32"/>
      <c r="H334" s="32"/>
    </row>
    <row r="335">
      <c r="A335" s="31" t="s">
        <v>13</v>
      </c>
      <c r="B335" s="31" t="s">
        <v>403</v>
      </c>
      <c r="C335" s="33" t="s">
        <v>1124</v>
      </c>
      <c r="D335" s="31" t="s">
        <v>4</v>
      </c>
      <c r="E335" s="31" t="s">
        <v>7</v>
      </c>
      <c r="F335" s="33" t="s">
        <v>1466</v>
      </c>
      <c r="G335" s="32"/>
      <c r="H335" s="32"/>
    </row>
    <row r="336">
      <c r="A336" s="31" t="s">
        <v>13</v>
      </c>
      <c r="B336" s="31" t="s">
        <v>403</v>
      </c>
      <c r="C336" s="33" t="s">
        <v>1125</v>
      </c>
      <c r="D336" s="31" t="s">
        <v>4</v>
      </c>
      <c r="E336" s="31" t="s">
        <v>7</v>
      </c>
      <c r="F336" s="33" t="s">
        <v>1467</v>
      </c>
      <c r="G336" s="32"/>
      <c r="H336" s="32"/>
    </row>
    <row r="337">
      <c r="A337" s="31" t="s">
        <v>13</v>
      </c>
      <c r="B337" s="31" t="s">
        <v>403</v>
      </c>
      <c r="C337" s="33" t="s">
        <v>1126</v>
      </c>
      <c r="D337" s="31" t="s">
        <v>4</v>
      </c>
      <c r="E337" s="31" t="s">
        <v>7</v>
      </c>
      <c r="F337" s="33" t="s">
        <v>1468</v>
      </c>
      <c r="G337" s="32"/>
      <c r="H337" s="32"/>
    </row>
    <row r="338">
      <c r="A338" s="31" t="s">
        <v>13</v>
      </c>
      <c r="B338" s="31" t="s">
        <v>403</v>
      </c>
      <c r="C338" s="33" t="s">
        <v>1127</v>
      </c>
      <c r="D338" s="31" t="s">
        <v>4</v>
      </c>
      <c r="E338" s="31" t="s">
        <v>7</v>
      </c>
      <c r="F338" s="33" t="s">
        <v>1469</v>
      </c>
      <c r="G338" s="32"/>
      <c r="H338" s="32"/>
    </row>
    <row r="339">
      <c r="A339" s="31" t="s">
        <v>13</v>
      </c>
      <c r="B339" s="31" t="s">
        <v>403</v>
      </c>
      <c r="C339" s="33" t="s">
        <v>1128</v>
      </c>
      <c r="D339" s="31" t="s">
        <v>4</v>
      </c>
      <c r="E339" s="31" t="s">
        <v>7</v>
      </c>
      <c r="F339" s="33" t="s">
        <v>1470</v>
      </c>
      <c r="G339" s="32"/>
      <c r="H339" s="32"/>
    </row>
    <row r="340">
      <c r="A340" s="31" t="s">
        <v>13</v>
      </c>
      <c r="B340" s="31" t="s">
        <v>403</v>
      </c>
      <c r="C340" s="33" t="s">
        <v>1129</v>
      </c>
      <c r="D340" s="31" t="s">
        <v>4</v>
      </c>
      <c r="E340" s="31" t="s">
        <v>7</v>
      </c>
      <c r="F340" s="33" t="s">
        <v>1471</v>
      </c>
      <c r="G340" s="32"/>
      <c r="H340" s="32"/>
    </row>
    <row r="341">
      <c r="A341" s="31" t="s">
        <v>13</v>
      </c>
      <c r="B341" s="31" t="s">
        <v>403</v>
      </c>
      <c r="C341" s="33" t="s">
        <v>1130</v>
      </c>
      <c r="D341" s="31" t="s">
        <v>4</v>
      </c>
      <c r="E341" s="31" t="s">
        <v>7</v>
      </c>
      <c r="F341" s="33" t="s">
        <v>1472</v>
      </c>
      <c r="G341" s="32"/>
      <c r="H341" s="32"/>
    </row>
    <row r="342">
      <c r="A342" s="31" t="s">
        <v>13</v>
      </c>
      <c r="B342" s="31" t="s">
        <v>403</v>
      </c>
      <c r="C342" s="33" t="s">
        <v>1131</v>
      </c>
      <c r="D342" s="31" t="s">
        <v>4</v>
      </c>
      <c r="E342" s="31" t="s">
        <v>7</v>
      </c>
      <c r="F342" s="33" t="s">
        <v>1473</v>
      </c>
      <c r="G342" s="32"/>
      <c r="H342" s="32"/>
    </row>
    <row r="343">
      <c r="A343" s="31" t="s">
        <v>13</v>
      </c>
      <c r="B343" s="31" t="s">
        <v>403</v>
      </c>
      <c r="C343" s="33" t="s">
        <v>1132</v>
      </c>
      <c r="D343" s="31" t="s">
        <v>4</v>
      </c>
      <c r="E343" s="31" t="s">
        <v>7</v>
      </c>
      <c r="F343" s="33" t="s">
        <v>1474</v>
      </c>
      <c r="G343" s="32"/>
      <c r="H343" s="32"/>
    </row>
    <row r="344">
      <c r="A344" s="31" t="s">
        <v>13</v>
      </c>
      <c r="B344" s="31" t="s">
        <v>403</v>
      </c>
      <c r="C344" s="33" t="s">
        <v>409</v>
      </c>
      <c r="D344" s="31" t="s">
        <v>4</v>
      </c>
      <c r="E344" s="31" t="s">
        <v>7</v>
      </c>
      <c r="F344" s="33" t="s">
        <v>1475</v>
      </c>
      <c r="G344" s="32"/>
      <c r="H344" s="32"/>
    </row>
    <row r="345">
      <c r="A345" s="31" t="s">
        <v>13</v>
      </c>
      <c r="B345" s="31" t="s">
        <v>403</v>
      </c>
      <c r="C345" s="33" t="s">
        <v>411</v>
      </c>
      <c r="D345" s="31" t="s">
        <v>4</v>
      </c>
      <c r="E345" s="31" t="s">
        <v>7</v>
      </c>
      <c r="F345" s="33" t="s">
        <v>1476</v>
      </c>
      <c r="G345" s="32"/>
      <c r="H345" s="32"/>
    </row>
    <row r="346">
      <c r="A346" s="31" t="s">
        <v>13</v>
      </c>
      <c r="B346" s="31" t="s">
        <v>403</v>
      </c>
      <c r="C346" s="33" t="s">
        <v>413</v>
      </c>
      <c r="D346" s="31" t="s">
        <v>4</v>
      </c>
      <c r="E346" s="31" t="s">
        <v>7</v>
      </c>
      <c r="F346" s="33" t="s">
        <v>1477</v>
      </c>
      <c r="G346" s="32"/>
      <c r="H346" s="32"/>
    </row>
    <row r="347">
      <c r="A347" s="31" t="s">
        <v>13</v>
      </c>
      <c r="B347" s="31" t="s">
        <v>403</v>
      </c>
      <c r="C347" s="33" t="s">
        <v>415</v>
      </c>
      <c r="D347" s="31" t="s">
        <v>4</v>
      </c>
      <c r="E347" s="31" t="s">
        <v>7</v>
      </c>
      <c r="F347" s="33" t="s">
        <v>1478</v>
      </c>
      <c r="G347" s="32"/>
      <c r="H347" s="32"/>
    </row>
    <row r="348">
      <c r="A348" s="31" t="s">
        <v>13</v>
      </c>
      <c r="B348" s="31" t="s">
        <v>403</v>
      </c>
      <c r="C348" s="33" t="s">
        <v>417</v>
      </c>
      <c r="D348" s="31" t="s">
        <v>4</v>
      </c>
      <c r="E348" s="31" t="s">
        <v>7</v>
      </c>
      <c r="F348" s="33" t="s">
        <v>1479</v>
      </c>
      <c r="G348" s="32"/>
      <c r="H348" s="32"/>
    </row>
    <row r="349">
      <c r="A349" s="31" t="s">
        <v>13</v>
      </c>
      <c r="B349" s="31" t="s">
        <v>403</v>
      </c>
      <c r="C349" s="33" t="s">
        <v>419</v>
      </c>
      <c r="D349" s="31" t="s">
        <v>4</v>
      </c>
      <c r="E349" s="31" t="s">
        <v>7</v>
      </c>
      <c r="F349" s="33" t="s">
        <v>1480</v>
      </c>
      <c r="G349" s="32"/>
      <c r="H349" s="32"/>
    </row>
    <row r="350">
      <c r="A350" s="31" t="s">
        <v>13</v>
      </c>
      <c r="B350" s="31" t="s">
        <v>403</v>
      </c>
      <c r="C350" s="33" t="s">
        <v>421</v>
      </c>
      <c r="D350" s="31" t="s">
        <v>4</v>
      </c>
      <c r="E350" s="31" t="s">
        <v>7</v>
      </c>
      <c r="F350" s="33" t="s">
        <v>1481</v>
      </c>
      <c r="G350" s="32"/>
      <c r="H350" s="32"/>
    </row>
    <row r="351">
      <c r="A351" s="31" t="s">
        <v>13</v>
      </c>
      <c r="B351" s="31" t="s">
        <v>403</v>
      </c>
      <c r="C351" s="33" t="s">
        <v>423</v>
      </c>
      <c r="D351" s="31" t="s">
        <v>4</v>
      </c>
      <c r="E351" s="31" t="s">
        <v>7</v>
      </c>
      <c r="F351" s="33" t="s">
        <v>1482</v>
      </c>
      <c r="G351" s="32"/>
      <c r="H351" s="32"/>
    </row>
    <row r="352">
      <c r="A352" s="31" t="s">
        <v>13</v>
      </c>
      <c r="B352" s="31" t="s">
        <v>403</v>
      </c>
      <c r="C352" s="33" t="s">
        <v>425</v>
      </c>
      <c r="D352" s="31" t="s">
        <v>4</v>
      </c>
      <c r="E352" s="31" t="s">
        <v>7</v>
      </c>
      <c r="F352" s="33" t="s">
        <v>1483</v>
      </c>
      <c r="G352" s="32"/>
      <c r="H352" s="32"/>
    </row>
    <row r="353">
      <c r="A353" s="31" t="s">
        <v>13</v>
      </c>
      <c r="B353" s="31" t="s">
        <v>403</v>
      </c>
      <c r="C353" s="33" t="s">
        <v>427</v>
      </c>
      <c r="D353" s="31" t="s">
        <v>4</v>
      </c>
      <c r="E353" s="31" t="s">
        <v>7</v>
      </c>
      <c r="F353" s="33" t="s">
        <v>1484</v>
      </c>
      <c r="G353" s="32"/>
      <c r="H353" s="32"/>
    </row>
    <row r="354">
      <c r="A354" s="31" t="s">
        <v>13</v>
      </c>
      <c r="B354" s="31" t="s">
        <v>403</v>
      </c>
      <c r="C354" s="33" t="s">
        <v>429</v>
      </c>
      <c r="D354" s="31" t="s">
        <v>4</v>
      </c>
      <c r="E354" s="31" t="s">
        <v>7</v>
      </c>
      <c r="F354" s="33" t="s">
        <v>1485</v>
      </c>
      <c r="G354" s="32"/>
      <c r="H354" s="32"/>
    </row>
    <row r="355">
      <c r="A355" s="31" t="s">
        <v>13</v>
      </c>
      <c r="B355" s="31" t="s">
        <v>403</v>
      </c>
      <c r="C355" s="33" t="s">
        <v>323</v>
      </c>
      <c r="D355" s="31" t="s">
        <v>4</v>
      </c>
      <c r="E355" s="31" t="s">
        <v>7</v>
      </c>
      <c r="F355" s="33" t="s">
        <v>1486</v>
      </c>
      <c r="G355" s="32"/>
      <c r="H355" s="32"/>
    </row>
    <row r="356">
      <c r="A356" s="31" t="s">
        <v>13</v>
      </c>
      <c r="B356" s="31" t="s">
        <v>403</v>
      </c>
      <c r="C356" s="33" t="s">
        <v>432</v>
      </c>
      <c r="D356" s="31" t="s">
        <v>4</v>
      </c>
      <c r="E356" s="31" t="s">
        <v>7</v>
      </c>
      <c r="F356" s="33" t="s">
        <v>1487</v>
      </c>
      <c r="G356" s="32"/>
      <c r="H356" s="32"/>
    </row>
    <row r="357">
      <c r="A357" s="31" t="s">
        <v>13</v>
      </c>
      <c r="B357" s="31" t="s">
        <v>403</v>
      </c>
      <c r="C357" s="33" t="s">
        <v>434</v>
      </c>
      <c r="D357" s="31" t="s">
        <v>4</v>
      </c>
      <c r="E357" s="31" t="s">
        <v>7</v>
      </c>
      <c r="F357" s="33" t="s">
        <v>1488</v>
      </c>
      <c r="G357" s="32"/>
      <c r="H357" s="32"/>
    </row>
    <row r="358">
      <c r="A358" s="31" t="s">
        <v>13</v>
      </c>
      <c r="B358" s="31" t="s">
        <v>403</v>
      </c>
      <c r="C358" s="33" t="s">
        <v>436</v>
      </c>
      <c r="D358" s="31" t="s">
        <v>4</v>
      </c>
      <c r="E358" s="31" t="s">
        <v>7</v>
      </c>
      <c r="F358" s="33" t="s">
        <v>1489</v>
      </c>
      <c r="G358" s="32"/>
      <c r="H358" s="32"/>
    </row>
    <row r="359">
      <c r="A359" s="31" t="s">
        <v>13</v>
      </c>
      <c r="B359" s="31" t="s">
        <v>403</v>
      </c>
      <c r="C359" s="33" t="s">
        <v>438</v>
      </c>
      <c r="D359" s="31" t="s">
        <v>4</v>
      </c>
      <c r="E359" s="31" t="s">
        <v>7</v>
      </c>
      <c r="F359" s="33" t="s">
        <v>1490</v>
      </c>
      <c r="G359" s="32"/>
      <c r="H359" s="32"/>
    </row>
    <row r="360">
      <c r="A360" s="31" t="s">
        <v>13</v>
      </c>
      <c r="B360" s="31" t="s">
        <v>403</v>
      </c>
      <c r="C360" s="33" t="s">
        <v>440</v>
      </c>
      <c r="D360" s="31" t="s">
        <v>4</v>
      </c>
      <c r="E360" s="31" t="s">
        <v>7</v>
      </c>
      <c r="F360" s="33" t="s">
        <v>1491</v>
      </c>
      <c r="G360" s="32"/>
      <c r="H360" s="32"/>
    </row>
    <row r="361">
      <c r="A361" s="31" t="s">
        <v>13</v>
      </c>
      <c r="B361" s="31" t="s">
        <v>403</v>
      </c>
      <c r="C361" s="33" t="s">
        <v>442</v>
      </c>
      <c r="D361" s="31" t="s">
        <v>4</v>
      </c>
      <c r="E361" s="31" t="s">
        <v>7</v>
      </c>
      <c r="F361" s="33" t="s">
        <v>1492</v>
      </c>
      <c r="G361" s="32"/>
      <c r="H361" s="32"/>
    </row>
    <row r="362">
      <c r="A362" s="31" t="s">
        <v>13</v>
      </c>
      <c r="B362" s="31" t="s">
        <v>403</v>
      </c>
      <c r="C362" s="33" t="s">
        <v>444</v>
      </c>
      <c r="D362" s="31" t="s">
        <v>4</v>
      </c>
      <c r="E362" s="31" t="s">
        <v>7</v>
      </c>
      <c r="F362" s="33" t="s">
        <v>1493</v>
      </c>
      <c r="G362" s="32"/>
      <c r="H362" s="32"/>
    </row>
    <row r="363">
      <c r="A363" s="31" t="s">
        <v>13</v>
      </c>
      <c r="B363" s="31" t="s">
        <v>403</v>
      </c>
      <c r="C363" s="33" t="s">
        <v>446</v>
      </c>
      <c r="D363" s="31" t="s">
        <v>4</v>
      </c>
      <c r="E363" s="31" t="s">
        <v>7</v>
      </c>
      <c r="F363" s="33" t="s">
        <v>1494</v>
      </c>
      <c r="G363" s="32"/>
      <c r="H363" s="32"/>
    </row>
    <row r="364">
      <c r="A364" s="31" t="s">
        <v>13</v>
      </c>
      <c r="B364" s="31" t="s">
        <v>403</v>
      </c>
      <c r="C364" s="33" t="s">
        <v>448</v>
      </c>
      <c r="D364" s="31" t="s">
        <v>4</v>
      </c>
      <c r="E364" s="31" t="s">
        <v>7</v>
      </c>
      <c r="F364" s="33" t="s">
        <v>1495</v>
      </c>
      <c r="G364" s="32"/>
      <c r="H364" s="32"/>
    </row>
    <row r="365">
      <c r="A365" s="31" t="s">
        <v>14</v>
      </c>
      <c r="B365" s="31" t="s">
        <v>395</v>
      </c>
      <c r="C365" s="33" t="s">
        <v>1121</v>
      </c>
      <c r="D365" s="31" t="s">
        <v>4</v>
      </c>
      <c r="E365" s="31" t="s">
        <v>7</v>
      </c>
      <c r="F365" s="33" t="s">
        <v>1496</v>
      </c>
      <c r="G365" s="32"/>
      <c r="H365" s="32"/>
    </row>
    <row r="366">
      <c r="A366" s="31" t="s">
        <v>14</v>
      </c>
      <c r="B366" s="31" t="s">
        <v>395</v>
      </c>
      <c r="C366" s="33" t="s">
        <v>1122</v>
      </c>
      <c r="D366" s="31" t="s">
        <v>4</v>
      </c>
      <c r="E366" s="31" t="s">
        <v>7</v>
      </c>
      <c r="F366" s="33" t="s">
        <v>1497</v>
      </c>
      <c r="G366" s="32"/>
      <c r="H366" s="32"/>
    </row>
    <row r="367">
      <c r="A367" s="31" t="s">
        <v>14</v>
      </c>
      <c r="B367" s="31" t="s">
        <v>395</v>
      </c>
      <c r="C367" s="33" t="s">
        <v>1123</v>
      </c>
      <c r="D367" s="31" t="s">
        <v>4</v>
      </c>
      <c r="E367" s="31" t="s">
        <v>7</v>
      </c>
      <c r="F367" s="33" t="s">
        <v>1498</v>
      </c>
      <c r="G367" s="32"/>
      <c r="H367" s="32"/>
    </row>
    <row r="368">
      <c r="A368" s="31" t="s">
        <v>14</v>
      </c>
      <c r="B368" s="31" t="s">
        <v>395</v>
      </c>
      <c r="C368" s="33" t="s">
        <v>1124</v>
      </c>
      <c r="D368" s="31" t="s">
        <v>4</v>
      </c>
      <c r="E368" s="31" t="s">
        <v>7</v>
      </c>
      <c r="F368" s="33" t="s">
        <v>1499</v>
      </c>
      <c r="G368" s="32"/>
      <c r="H368" s="32"/>
    </row>
    <row r="369">
      <c r="A369" s="31" t="s">
        <v>14</v>
      </c>
      <c r="B369" s="31" t="s">
        <v>395</v>
      </c>
      <c r="C369" s="33" t="s">
        <v>1125</v>
      </c>
      <c r="D369" s="31" t="s">
        <v>4</v>
      </c>
      <c r="E369" s="31" t="s">
        <v>7</v>
      </c>
      <c r="F369" s="33" t="s">
        <v>1500</v>
      </c>
      <c r="G369" s="32"/>
      <c r="H369" s="32"/>
    </row>
    <row r="370">
      <c r="A370" s="31" t="s">
        <v>14</v>
      </c>
      <c r="B370" s="31" t="s">
        <v>395</v>
      </c>
      <c r="C370" s="33" t="s">
        <v>1126</v>
      </c>
      <c r="D370" s="31" t="s">
        <v>4</v>
      </c>
      <c r="E370" s="31" t="s">
        <v>7</v>
      </c>
      <c r="F370" s="33" t="s">
        <v>1501</v>
      </c>
      <c r="G370" s="32"/>
      <c r="H370" s="32"/>
    </row>
    <row r="371">
      <c r="A371" s="31" t="s">
        <v>14</v>
      </c>
      <c r="B371" s="31" t="s">
        <v>395</v>
      </c>
      <c r="C371" s="33" t="s">
        <v>1127</v>
      </c>
      <c r="D371" s="31" t="s">
        <v>4</v>
      </c>
      <c r="E371" s="31" t="s">
        <v>7</v>
      </c>
      <c r="F371" s="33" t="s">
        <v>1502</v>
      </c>
      <c r="G371" s="32"/>
      <c r="H371" s="32"/>
    </row>
    <row r="372">
      <c r="A372" s="31" t="s">
        <v>14</v>
      </c>
      <c r="B372" s="31" t="s">
        <v>395</v>
      </c>
      <c r="C372" s="33" t="s">
        <v>1128</v>
      </c>
      <c r="D372" s="31" t="s">
        <v>4</v>
      </c>
      <c r="E372" s="31" t="s">
        <v>7</v>
      </c>
      <c r="F372" s="33" t="s">
        <v>1503</v>
      </c>
      <c r="G372" s="32"/>
      <c r="H372" s="32"/>
    </row>
    <row r="373">
      <c r="A373" s="31" t="s">
        <v>14</v>
      </c>
      <c r="B373" s="31" t="s">
        <v>395</v>
      </c>
      <c r="C373" s="33" t="s">
        <v>1129</v>
      </c>
      <c r="D373" s="31" t="s">
        <v>4</v>
      </c>
      <c r="E373" s="31" t="s">
        <v>7</v>
      </c>
      <c r="F373" s="33" t="s">
        <v>1504</v>
      </c>
      <c r="G373" s="32"/>
      <c r="H373" s="32"/>
    </row>
    <row r="374">
      <c r="A374" s="31" t="s">
        <v>14</v>
      </c>
      <c r="B374" s="31" t="s">
        <v>395</v>
      </c>
      <c r="C374" s="33" t="s">
        <v>1130</v>
      </c>
      <c r="D374" s="31" t="s">
        <v>4</v>
      </c>
      <c r="E374" s="31" t="s">
        <v>7</v>
      </c>
      <c r="F374" s="33" t="s">
        <v>1505</v>
      </c>
      <c r="G374" s="32"/>
      <c r="H374" s="32"/>
    </row>
    <row r="375">
      <c r="A375" s="31" t="s">
        <v>14</v>
      </c>
      <c r="B375" s="31" t="s">
        <v>395</v>
      </c>
      <c r="C375" s="33" t="s">
        <v>1131</v>
      </c>
      <c r="D375" s="31" t="s">
        <v>4</v>
      </c>
      <c r="E375" s="31" t="s">
        <v>7</v>
      </c>
      <c r="F375" s="33" t="s">
        <v>1506</v>
      </c>
      <c r="G375" s="32"/>
      <c r="H375" s="32"/>
    </row>
    <row r="376">
      <c r="A376" s="31" t="s">
        <v>14</v>
      </c>
      <c r="B376" s="31" t="s">
        <v>395</v>
      </c>
      <c r="C376" s="33" t="s">
        <v>1132</v>
      </c>
      <c r="D376" s="31" t="s">
        <v>4</v>
      </c>
      <c r="E376" s="31" t="s">
        <v>7</v>
      </c>
      <c r="F376" s="33" t="s">
        <v>1507</v>
      </c>
      <c r="G376" s="32"/>
      <c r="H376" s="32"/>
    </row>
    <row r="377">
      <c r="A377" s="31" t="s">
        <v>14</v>
      </c>
      <c r="B377" s="31" t="s">
        <v>395</v>
      </c>
      <c r="C377" s="33" t="s">
        <v>409</v>
      </c>
      <c r="D377" s="31" t="s">
        <v>4</v>
      </c>
      <c r="E377" s="31" t="s">
        <v>7</v>
      </c>
      <c r="F377" s="33" t="s">
        <v>1508</v>
      </c>
      <c r="G377" s="32"/>
      <c r="H377" s="32"/>
    </row>
    <row r="378">
      <c r="A378" s="31" t="s">
        <v>14</v>
      </c>
      <c r="B378" s="31" t="s">
        <v>395</v>
      </c>
      <c r="C378" s="33" t="s">
        <v>411</v>
      </c>
      <c r="D378" s="31" t="s">
        <v>4</v>
      </c>
      <c r="E378" s="31" t="s">
        <v>7</v>
      </c>
      <c r="F378" s="33" t="s">
        <v>1509</v>
      </c>
      <c r="G378" s="32"/>
      <c r="H378" s="32"/>
    </row>
    <row r="379">
      <c r="A379" s="31" t="s">
        <v>14</v>
      </c>
      <c r="B379" s="31" t="s">
        <v>395</v>
      </c>
      <c r="C379" s="33" t="s">
        <v>413</v>
      </c>
      <c r="D379" s="31" t="s">
        <v>4</v>
      </c>
      <c r="E379" s="31" t="s">
        <v>7</v>
      </c>
      <c r="F379" s="33" t="s">
        <v>1510</v>
      </c>
      <c r="G379" s="32"/>
      <c r="H379" s="32"/>
    </row>
    <row r="380">
      <c r="A380" s="31" t="s">
        <v>14</v>
      </c>
      <c r="B380" s="31" t="s">
        <v>395</v>
      </c>
      <c r="C380" s="33" t="s">
        <v>415</v>
      </c>
      <c r="D380" s="31" t="s">
        <v>4</v>
      </c>
      <c r="E380" s="31" t="s">
        <v>7</v>
      </c>
      <c r="F380" s="33" t="s">
        <v>1511</v>
      </c>
      <c r="G380" s="32"/>
      <c r="H380" s="32"/>
    </row>
    <row r="381">
      <c r="A381" s="31" t="s">
        <v>14</v>
      </c>
      <c r="B381" s="31" t="s">
        <v>395</v>
      </c>
      <c r="C381" s="33" t="s">
        <v>417</v>
      </c>
      <c r="D381" s="31" t="s">
        <v>4</v>
      </c>
      <c r="E381" s="31" t="s">
        <v>7</v>
      </c>
      <c r="F381" s="33" t="s">
        <v>1512</v>
      </c>
      <c r="G381" s="32"/>
      <c r="H381" s="32"/>
    </row>
    <row r="382">
      <c r="A382" s="31" t="s">
        <v>14</v>
      </c>
      <c r="B382" s="31" t="s">
        <v>395</v>
      </c>
      <c r="C382" s="33" t="s">
        <v>419</v>
      </c>
      <c r="D382" s="31" t="s">
        <v>4</v>
      </c>
      <c r="E382" s="31" t="s">
        <v>7</v>
      </c>
      <c r="F382" s="33" t="s">
        <v>1513</v>
      </c>
      <c r="G382" s="32"/>
      <c r="H382" s="32"/>
    </row>
    <row r="383">
      <c r="A383" s="31" t="s">
        <v>14</v>
      </c>
      <c r="B383" s="31" t="s">
        <v>395</v>
      </c>
      <c r="C383" s="33" t="s">
        <v>421</v>
      </c>
      <c r="D383" s="31" t="s">
        <v>4</v>
      </c>
      <c r="E383" s="31" t="s">
        <v>7</v>
      </c>
      <c r="F383" s="33" t="s">
        <v>1514</v>
      </c>
      <c r="G383" s="32"/>
      <c r="H383" s="32"/>
    </row>
    <row r="384">
      <c r="A384" s="31" t="s">
        <v>14</v>
      </c>
      <c r="B384" s="31" t="s">
        <v>395</v>
      </c>
      <c r="C384" s="33" t="s">
        <v>423</v>
      </c>
      <c r="D384" s="31" t="s">
        <v>4</v>
      </c>
      <c r="E384" s="31" t="s">
        <v>7</v>
      </c>
      <c r="F384" s="33" t="s">
        <v>1515</v>
      </c>
      <c r="G384" s="32"/>
      <c r="H384" s="32"/>
    </row>
    <row r="385">
      <c r="A385" s="31" t="s">
        <v>14</v>
      </c>
      <c r="B385" s="31" t="s">
        <v>395</v>
      </c>
      <c r="C385" s="33" t="s">
        <v>425</v>
      </c>
      <c r="D385" s="31" t="s">
        <v>4</v>
      </c>
      <c r="E385" s="31" t="s">
        <v>7</v>
      </c>
      <c r="F385" s="33" t="s">
        <v>1516</v>
      </c>
      <c r="G385" s="32"/>
      <c r="H385" s="32"/>
    </row>
    <row r="386">
      <c r="A386" s="31" t="s">
        <v>14</v>
      </c>
      <c r="B386" s="31" t="s">
        <v>395</v>
      </c>
      <c r="C386" s="33" t="s">
        <v>427</v>
      </c>
      <c r="D386" s="31" t="s">
        <v>4</v>
      </c>
      <c r="E386" s="31" t="s">
        <v>7</v>
      </c>
      <c r="F386" s="33" t="s">
        <v>1517</v>
      </c>
      <c r="G386" s="32"/>
      <c r="H386" s="32"/>
    </row>
    <row r="387">
      <c r="A387" s="31" t="s">
        <v>14</v>
      </c>
      <c r="B387" s="31" t="s">
        <v>395</v>
      </c>
      <c r="C387" s="33" t="s">
        <v>429</v>
      </c>
      <c r="D387" s="31" t="s">
        <v>4</v>
      </c>
      <c r="E387" s="31" t="s">
        <v>7</v>
      </c>
      <c r="F387" s="33" t="s">
        <v>1518</v>
      </c>
      <c r="G387" s="32"/>
      <c r="H387" s="32"/>
    </row>
    <row r="388">
      <c r="A388" s="31" t="s">
        <v>14</v>
      </c>
      <c r="B388" s="31" t="s">
        <v>395</v>
      </c>
      <c r="C388" s="33" t="s">
        <v>323</v>
      </c>
      <c r="D388" s="31" t="s">
        <v>4</v>
      </c>
      <c r="E388" s="31" t="s">
        <v>7</v>
      </c>
      <c r="F388" s="33" t="s">
        <v>1519</v>
      </c>
      <c r="G388" s="32"/>
      <c r="H388" s="32"/>
    </row>
    <row r="389">
      <c r="A389" s="31" t="s">
        <v>14</v>
      </c>
      <c r="B389" s="31" t="s">
        <v>395</v>
      </c>
      <c r="C389" s="33" t="s">
        <v>432</v>
      </c>
      <c r="D389" s="31" t="s">
        <v>4</v>
      </c>
      <c r="E389" s="31" t="s">
        <v>7</v>
      </c>
      <c r="F389" s="33" t="s">
        <v>1520</v>
      </c>
      <c r="G389" s="32"/>
      <c r="H389" s="32"/>
    </row>
    <row r="390">
      <c r="A390" s="31" t="s">
        <v>14</v>
      </c>
      <c r="B390" s="31" t="s">
        <v>395</v>
      </c>
      <c r="C390" s="33" t="s">
        <v>434</v>
      </c>
      <c r="D390" s="31" t="s">
        <v>4</v>
      </c>
      <c r="E390" s="31" t="s">
        <v>7</v>
      </c>
      <c r="F390" s="33" t="s">
        <v>1521</v>
      </c>
      <c r="G390" s="32"/>
      <c r="H390" s="32"/>
    </row>
    <row r="391">
      <c r="A391" s="31" t="s">
        <v>14</v>
      </c>
      <c r="B391" s="31" t="s">
        <v>395</v>
      </c>
      <c r="C391" s="33" t="s">
        <v>436</v>
      </c>
      <c r="D391" s="31" t="s">
        <v>4</v>
      </c>
      <c r="E391" s="31" t="s">
        <v>7</v>
      </c>
      <c r="F391" s="33" t="s">
        <v>1522</v>
      </c>
      <c r="G391" s="32"/>
      <c r="H391" s="32"/>
    </row>
    <row r="392">
      <c r="A392" s="31" t="s">
        <v>14</v>
      </c>
      <c r="B392" s="31" t="s">
        <v>395</v>
      </c>
      <c r="C392" s="33" t="s">
        <v>438</v>
      </c>
      <c r="D392" s="31" t="s">
        <v>4</v>
      </c>
      <c r="E392" s="31" t="s">
        <v>7</v>
      </c>
      <c r="F392" s="33" t="s">
        <v>1523</v>
      </c>
      <c r="G392" s="32"/>
      <c r="H392" s="32"/>
    </row>
    <row r="393">
      <c r="A393" s="31" t="s">
        <v>14</v>
      </c>
      <c r="B393" s="31" t="s">
        <v>395</v>
      </c>
      <c r="C393" s="33" t="s">
        <v>440</v>
      </c>
      <c r="D393" s="31" t="s">
        <v>4</v>
      </c>
      <c r="E393" s="31" t="s">
        <v>7</v>
      </c>
      <c r="F393" s="33" t="s">
        <v>1524</v>
      </c>
      <c r="G393" s="32"/>
      <c r="H393" s="32"/>
    </row>
    <row r="394">
      <c r="A394" s="31" t="s">
        <v>14</v>
      </c>
      <c r="B394" s="31" t="s">
        <v>395</v>
      </c>
      <c r="C394" s="33" t="s">
        <v>442</v>
      </c>
      <c r="D394" s="31" t="s">
        <v>4</v>
      </c>
      <c r="E394" s="31" t="s">
        <v>7</v>
      </c>
      <c r="F394" s="33" t="s">
        <v>1525</v>
      </c>
      <c r="G394" s="32"/>
      <c r="H394" s="32"/>
    </row>
    <row r="395">
      <c r="A395" s="31" t="s">
        <v>14</v>
      </c>
      <c r="B395" s="31" t="s">
        <v>395</v>
      </c>
      <c r="C395" s="33" t="s">
        <v>444</v>
      </c>
      <c r="D395" s="31" t="s">
        <v>4</v>
      </c>
      <c r="E395" s="31" t="s">
        <v>7</v>
      </c>
      <c r="F395" s="33" t="s">
        <v>1526</v>
      </c>
      <c r="G395" s="32"/>
      <c r="H395" s="32"/>
    </row>
    <row r="396">
      <c r="A396" s="31" t="s">
        <v>14</v>
      </c>
      <c r="B396" s="31" t="s">
        <v>395</v>
      </c>
      <c r="C396" s="33" t="s">
        <v>446</v>
      </c>
      <c r="D396" s="31" t="s">
        <v>4</v>
      </c>
      <c r="E396" s="31" t="s">
        <v>7</v>
      </c>
      <c r="F396" s="33" t="s">
        <v>1527</v>
      </c>
      <c r="G396" s="32"/>
      <c r="H396" s="32"/>
    </row>
    <row r="397">
      <c r="A397" s="31" t="s">
        <v>14</v>
      </c>
      <c r="B397" s="31" t="s">
        <v>395</v>
      </c>
      <c r="C397" s="33" t="s">
        <v>448</v>
      </c>
      <c r="D397" s="31" t="s">
        <v>4</v>
      </c>
      <c r="E397" s="31" t="s">
        <v>7</v>
      </c>
      <c r="F397" s="33" t="s">
        <v>1528</v>
      </c>
      <c r="G397" s="32"/>
      <c r="H397" s="32"/>
    </row>
    <row r="398">
      <c r="A398" s="31" t="s">
        <v>15</v>
      </c>
      <c r="B398" s="31" t="s">
        <v>377</v>
      </c>
      <c r="C398" s="33" t="s">
        <v>1121</v>
      </c>
      <c r="D398" s="31" t="s">
        <v>4</v>
      </c>
      <c r="E398" s="31" t="s">
        <v>7</v>
      </c>
      <c r="F398" s="33" t="s">
        <v>1529</v>
      </c>
      <c r="G398" s="32"/>
      <c r="H398" s="32"/>
    </row>
    <row r="399">
      <c r="A399" s="31" t="s">
        <v>15</v>
      </c>
      <c r="B399" s="31" t="s">
        <v>377</v>
      </c>
      <c r="C399" s="33" t="s">
        <v>1122</v>
      </c>
      <c r="D399" s="31" t="s">
        <v>4</v>
      </c>
      <c r="E399" s="31" t="s">
        <v>7</v>
      </c>
      <c r="F399" s="33" t="s">
        <v>1530</v>
      </c>
      <c r="G399" s="32"/>
      <c r="H399" s="32"/>
    </row>
    <row r="400">
      <c r="A400" s="31" t="s">
        <v>15</v>
      </c>
      <c r="B400" s="31" t="s">
        <v>377</v>
      </c>
      <c r="C400" s="33" t="s">
        <v>1123</v>
      </c>
      <c r="D400" s="31" t="s">
        <v>4</v>
      </c>
      <c r="E400" s="31" t="s">
        <v>7</v>
      </c>
      <c r="F400" s="33" t="s">
        <v>1531</v>
      </c>
      <c r="G400" s="32"/>
      <c r="H400" s="32"/>
    </row>
    <row r="401">
      <c r="A401" s="31" t="s">
        <v>15</v>
      </c>
      <c r="B401" s="31" t="s">
        <v>377</v>
      </c>
      <c r="C401" s="33" t="s">
        <v>1124</v>
      </c>
      <c r="D401" s="31" t="s">
        <v>4</v>
      </c>
      <c r="E401" s="31" t="s">
        <v>7</v>
      </c>
      <c r="F401" s="33" t="s">
        <v>1532</v>
      </c>
      <c r="G401" s="32"/>
      <c r="H401" s="32"/>
    </row>
    <row r="402">
      <c r="A402" s="31" t="s">
        <v>15</v>
      </c>
      <c r="B402" s="31" t="s">
        <v>377</v>
      </c>
      <c r="C402" s="33" t="s">
        <v>1125</v>
      </c>
      <c r="D402" s="31" t="s">
        <v>4</v>
      </c>
      <c r="E402" s="31" t="s">
        <v>7</v>
      </c>
      <c r="F402" s="33" t="s">
        <v>1533</v>
      </c>
      <c r="G402" s="32"/>
      <c r="H402" s="32"/>
    </row>
    <row r="403">
      <c r="A403" s="31" t="s">
        <v>15</v>
      </c>
      <c r="B403" s="31" t="s">
        <v>377</v>
      </c>
      <c r="C403" s="33" t="s">
        <v>1126</v>
      </c>
      <c r="D403" s="31" t="s">
        <v>4</v>
      </c>
      <c r="E403" s="31" t="s">
        <v>7</v>
      </c>
      <c r="F403" s="33" t="s">
        <v>1534</v>
      </c>
      <c r="G403" s="32"/>
      <c r="H403" s="32"/>
    </row>
    <row r="404">
      <c r="A404" s="31" t="s">
        <v>15</v>
      </c>
      <c r="B404" s="31" t="s">
        <v>377</v>
      </c>
      <c r="C404" s="33" t="s">
        <v>1127</v>
      </c>
      <c r="D404" s="31" t="s">
        <v>4</v>
      </c>
      <c r="E404" s="31" t="s">
        <v>7</v>
      </c>
      <c r="F404" s="33" t="s">
        <v>1535</v>
      </c>
      <c r="G404" s="32"/>
      <c r="H404" s="32"/>
    </row>
    <row r="405">
      <c r="A405" s="31" t="s">
        <v>15</v>
      </c>
      <c r="B405" s="31" t="s">
        <v>377</v>
      </c>
      <c r="C405" s="33" t="s">
        <v>1128</v>
      </c>
      <c r="D405" s="31" t="s">
        <v>4</v>
      </c>
      <c r="E405" s="31" t="s">
        <v>7</v>
      </c>
      <c r="F405" s="33" t="s">
        <v>1536</v>
      </c>
      <c r="G405" s="32"/>
      <c r="H405" s="32"/>
    </row>
    <row r="406">
      <c r="A406" s="31" t="s">
        <v>15</v>
      </c>
      <c r="B406" s="31" t="s">
        <v>377</v>
      </c>
      <c r="C406" s="33" t="s">
        <v>1129</v>
      </c>
      <c r="D406" s="31" t="s">
        <v>4</v>
      </c>
      <c r="E406" s="31" t="s">
        <v>7</v>
      </c>
      <c r="F406" s="33" t="s">
        <v>1537</v>
      </c>
      <c r="G406" s="32"/>
      <c r="H406" s="32"/>
    </row>
    <row r="407">
      <c r="A407" s="31" t="s">
        <v>15</v>
      </c>
      <c r="B407" s="31" t="s">
        <v>377</v>
      </c>
      <c r="C407" s="33" t="s">
        <v>1130</v>
      </c>
      <c r="D407" s="31" t="s">
        <v>4</v>
      </c>
      <c r="E407" s="31" t="s">
        <v>7</v>
      </c>
      <c r="F407" s="33" t="s">
        <v>1538</v>
      </c>
      <c r="G407" s="32"/>
      <c r="H407" s="32"/>
    </row>
    <row r="408">
      <c r="A408" s="31" t="s">
        <v>15</v>
      </c>
      <c r="B408" s="31" t="s">
        <v>377</v>
      </c>
      <c r="C408" s="33" t="s">
        <v>1131</v>
      </c>
      <c r="D408" s="31" t="s">
        <v>4</v>
      </c>
      <c r="E408" s="31" t="s">
        <v>7</v>
      </c>
      <c r="F408" s="33" t="s">
        <v>1539</v>
      </c>
      <c r="G408" s="32"/>
      <c r="H408" s="32"/>
    </row>
    <row r="409">
      <c r="A409" s="31" t="s">
        <v>15</v>
      </c>
      <c r="B409" s="31" t="s">
        <v>377</v>
      </c>
      <c r="C409" s="33" t="s">
        <v>1132</v>
      </c>
      <c r="D409" s="31" t="s">
        <v>4</v>
      </c>
      <c r="E409" s="31" t="s">
        <v>7</v>
      </c>
      <c r="F409" s="33" t="s">
        <v>1540</v>
      </c>
      <c r="G409" s="32"/>
      <c r="H409" s="32"/>
    </row>
    <row r="410">
      <c r="A410" s="31" t="s">
        <v>15</v>
      </c>
      <c r="B410" s="31" t="s">
        <v>377</v>
      </c>
      <c r="C410" s="33" t="s">
        <v>409</v>
      </c>
      <c r="D410" s="31" t="s">
        <v>4</v>
      </c>
      <c r="E410" s="31" t="s">
        <v>7</v>
      </c>
      <c r="F410" s="33" t="s">
        <v>1541</v>
      </c>
      <c r="G410" s="32"/>
      <c r="H410" s="32"/>
    </row>
    <row r="411">
      <c r="A411" s="31" t="s">
        <v>15</v>
      </c>
      <c r="B411" s="31" t="s">
        <v>377</v>
      </c>
      <c r="C411" s="33" t="s">
        <v>411</v>
      </c>
      <c r="D411" s="31" t="s">
        <v>4</v>
      </c>
      <c r="E411" s="31" t="s">
        <v>7</v>
      </c>
      <c r="F411" s="33" t="s">
        <v>1542</v>
      </c>
      <c r="G411" s="32"/>
      <c r="H411" s="32"/>
    </row>
    <row r="412">
      <c r="A412" s="31" t="s">
        <v>15</v>
      </c>
      <c r="B412" s="31" t="s">
        <v>377</v>
      </c>
      <c r="C412" s="33" t="s">
        <v>413</v>
      </c>
      <c r="D412" s="31" t="s">
        <v>4</v>
      </c>
      <c r="E412" s="31" t="s">
        <v>7</v>
      </c>
      <c r="F412" s="33" t="s">
        <v>1543</v>
      </c>
      <c r="G412" s="32"/>
      <c r="H412" s="32"/>
    </row>
    <row r="413">
      <c r="A413" s="31" t="s">
        <v>15</v>
      </c>
      <c r="B413" s="31" t="s">
        <v>377</v>
      </c>
      <c r="C413" s="33" t="s">
        <v>415</v>
      </c>
      <c r="D413" s="31" t="s">
        <v>4</v>
      </c>
      <c r="E413" s="31" t="s">
        <v>7</v>
      </c>
      <c r="F413" s="33" t="s">
        <v>1544</v>
      </c>
      <c r="G413" s="32"/>
      <c r="H413" s="32"/>
    </row>
    <row r="414">
      <c r="A414" s="31" t="s">
        <v>15</v>
      </c>
      <c r="B414" s="31" t="s">
        <v>377</v>
      </c>
      <c r="C414" s="33" t="s">
        <v>417</v>
      </c>
      <c r="D414" s="31" t="s">
        <v>4</v>
      </c>
      <c r="E414" s="31" t="s">
        <v>7</v>
      </c>
      <c r="F414" s="33" t="s">
        <v>1545</v>
      </c>
      <c r="G414" s="32"/>
      <c r="H414" s="32"/>
    </row>
    <row r="415">
      <c r="A415" s="31" t="s">
        <v>15</v>
      </c>
      <c r="B415" s="31" t="s">
        <v>377</v>
      </c>
      <c r="C415" s="33" t="s">
        <v>419</v>
      </c>
      <c r="D415" s="31" t="s">
        <v>4</v>
      </c>
      <c r="E415" s="31" t="s">
        <v>7</v>
      </c>
      <c r="F415" s="33" t="s">
        <v>1546</v>
      </c>
      <c r="G415" s="32"/>
      <c r="H415" s="32"/>
    </row>
    <row r="416">
      <c r="A416" s="31" t="s">
        <v>15</v>
      </c>
      <c r="B416" s="31" t="s">
        <v>377</v>
      </c>
      <c r="C416" s="33" t="s">
        <v>421</v>
      </c>
      <c r="D416" s="31" t="s">
        <v>4</v>
      </c>
      <c r="E416" s="31" t="s">
        <v>7</v>
      </c>
      <c r="F416" s="33" t="s">
        <v>1547</v>
      </c>
      <c r="G416" s="32"/>
      <c r="H416" s="32"/>
    </row>
    <row r="417">
      <c r="A417" s="31" t="s">
        <v>15</v>
      </c>
      <c r="B417" s="31" t="s">
        <v>377</v>
      </c>
      <c r="C417" s="33" t="s">
        <v>423</v>
      </c>
      <c r="D417" s="31" t="s">
        <v>4</v>
      </c>
      <c r="E417" s="31" t="s">
        <v>7</v>
      </c>
      <c r="F417" s="33" t="s">
        <v>1548</v>
      </c>
      <c r="G417" s="32"/>
      <c r="H417" s="32"/>
    </row>
    <row r="418">
      <c r="A418" s="31" t="s">
        <v>15</v>
      </c>
      <c r="B418" s="31" t="s">
        <v>377</v>
      </c>
      <c r="C418" s="33" t="s">
        <v>425</v>
      </c>
      <c r="D418" s="31" t="s">
        <v>4</v>
      </c>
      <c r="E418" s="31" t="s">
        <v>7</v>
      </c>
      <c r="F418" s="33" t="s">
        <v>1549</v>
      </c>
      <c r="G418" s="32"/>
      <c r="H418" s="32"/>
    </row>
    <row r="419">
      <c r="A419" s="31" t="s">
        <v>15</v>
      </c>
      <c r="B419" s="31" t="s">
        <v>377</v>
      </c>
      <c r="C419" s="33" t="s">
        <v>427</v>
      </c>
      <c r="D419" s="31" t="s">
        <v>4</v>
      </c>
      <c r="E419" s="31" t="s">
        <v>7</v>
      </c>
      <c r="F419" s="33" t="s">
        <v>1550</v>
      </c>
      <c r="G419" s="32"/>
      <c r="H419" s="32"/>
    </row>
    <row r="420">
      <c r="A420" s="31" t="s">
        <v>15</v>
      </c>
      <c r="B420" s="31" t="s">
        <v>377</v>
      </c>
      <c r="C420" s="33" t="s">
        <v>429</v>
      </c>
      <c r="D420" s="31" t="s">
        <v>4</v>
      </c>
      <c r="E420" s="31" t="s">
        <v>7</v>
      </c>
      <c r="F420" s="33" t="s">
        <v>1551</v>
      </c>
      <c r="G420" s="32"/>
      <c r="H420" s="32"/>
    </row>
    <row r="421">
      <c r="A421" s="31" t="s">
        <v>15</v>
      </c>
      <c r="B421" s="31" t="s">
        <v>377</v>
      </c>
      <c r="C421" s="33" t="s">
        <v>323</v>
      </c>
      <c r="D421" s="31" t="s">
        <v>4</v>
      </c>
      <c r="E421" s="31" t="s">
        <v>7</v>
      </c>
      <c r="F421" s="33" t="s">
        <v>1552</v>
      </c>
      <c r="G421" s="32"/>
      <c r="H421" s="32"/>
    </row>
    <row r="422">
      <c r="A422" s="31" t="s">
        <v>15</v>
      </c>
      <c r="B422" s="31" t="s">
        <v>377</v>
      </c>
      <c r="C422" s="33" t="s">
        <v>432</v>
      </c>
      <c r="D422" s="31" t="s">
        <v>4</v>
      </c>
      <c r="E422" s="31" t="s">
        <v>7</v>
      </c>
      <c r="F422" s="33" t="s">
        <v>1553</v>
      </c>
      <c r="G422" s="32"/>
      <c r="H422" s="32"/>
    </row>
    <row r="423">
      <c r="A423" s="31" t="s">
        <v>15</v>
      </c>
      <c r="B423" s="31" t="s">
        <v>377</v>
      </c>
      <c r="C423" s="33" t="s">
        <v>434</v>
      </c>
      <c r="D423" s="31" t="s">
        <v>4</v>
      </c>
      <c r="E423" s="31" t="s">
        <v>7</v>
      </c>
      <c r="F423" s="33" t="s">
        <v>1554</v>
      </c>
      <c r="G423" s="32"/>
      <c r="H423" s="32"/>
    </row>
    <row r="424">
      <c r="A424" s="31" t="s">
        <v>15</v>
      </c>
      <c r="B424" s="31" t="s">
        <v>377</v>
      </c>
      <c r="C424" s="33" t="s">
        <v>436</v>
      </c>
      <c r="D424" s="31" t="s">
        <v>4</v>
      </c>
      <c r="E424" s="31" t="s">
        <v>7</v>
      </c>
      <c r="F424" s="33" t="s">
        <v>1555</v>
      </c>
      <c r="G424" s="32"/>
      <c r="H424" s="32"/>
    </row>
    <row r="425">
      <c r="A425" s="31" t="s">
        <v>15</v>
      </c>
      <c r="B425" s="31" t="s">
        <v>377</v>
      </c>
      <c r="C425" s="33" t="s">
        <v>438</v>
      </c>
      <c r="D425" s="31" t="s">
        <v>4</v>
      </c>
      <c r="E425" s="31" t="s">
        <v>7</v>
      </c>
      <c r="F425" s="33" t="s">
        <v>1556</v>
      </c>
      <c r="G425" s="32"/>
      <c r="H425" s="32"/>
    </row>
    <row r="426">
      <c r="A426" s="31" t="s">
        <v>15</v>
      </c>
      <c r="B426" s="31" t="s">
        <v>377</v>
      </c>
      <c r="C426" s="33" t="s">
        <v>440</v>
      </c>
      <c r="D426" s="31" t="s">
        <v>4</v>
      </c>
      <c r="E426" s="31" t="s">
        <v>7</v>
      </c>
      <c r="F426" s="33" t="s">
        <v>1557</v>
      </c>
      <c r="G426" s="32"/>
      <c r="H426" s="32"/>
    </row>
    <row r="427">
      <c r="A427" s="31" t="s">
        <v>15</v>
      </c>
      <c r="B427" s="31" t="s">
        <v>377</v>
      </c>
      <c r="C427" s="33" t="s">
        <v>442</v>
      </c>
      <c r="D427" s="31" t="s">
        <v>4</v>
      </c>
      <c r="E427" s="31" t="s">
        <v>7</v>
      </c>
      <c r="F427" s="33" t="s">
        <v>1558</v>
      </c>
      <c r="G427" s="32"/>
      <c r="H427" s="32"/>
    </row>
    <row r="428">
      <c r="A428" s="31" t="s">
        <v>15</v>
      </c>
      <c r="B428" s="31" t="s">
        <v>377</v>
      </c>
      <c r="C428" s="33" t="s">
        <v>444</v>
      </c>
      <c r="D428" s="31" t="s">
        <v>4</v>
      </c>
      <c r="E428" s="31" t="s">
        <v>7</v>
      </c>
      <c r="F428" s="33" t="s">
        <v>1559</v>
      </c>
      <c r="G428" s="32"/>
      <c r="H428" s="32"/>
    </row>
    <row r="429">
      <c r="A429" s="31" t="s">
        <v>15</v>
      </c>
      <c r="B429" s="31" t="s">
        <v>377</v>
      </c>
      <c r="C429" s="33" t="s">
        <v>446</v>
      </c>
      <c r="D429" s="31" t="s">
        <v>4</v>
      </c>
      <c r="E429" s="31" t="s">
        <v>7</v>
      </c>
      <c r="F429" s="33" t="s">
        <v>1560</v>
      </c>
      <c r="G429" s="32"/>
      <c r="H429" s="32"/>
    </row>
    <row r="430">
      <c r="A430" s="31" t="s">
        <v>15</v>
      </c>
      <c r="B430" s="31" t="s">
        <v>377</v>
      </c>
      <c r="C430" s="33" t="s">
        <v>448</v>
      </c>
      <c r="D430" s="31" t="s">
        <v>4</v>
      </c>
      <c r="E430" s="31" t="s">
        <v>7</v>
      </c>
      <c r="F430" s="33" t="s">
        <v>1561</v>
      </c>
      <c r="G430" s="32"/>
      <c r="H430" s="32"/>
    </row>
    <row r="431">
      <c r="A431" s="31" t="s">
        <v>16</v>
      </c>
      <c r="B431" s="31" t="s">
        <v>382</v>
      </c>
      <c r="C431" s="33" t="s">
        <v>1121</v>
      </c>
      <c r="D431" s="31" t="s">
        <v>4</v>
      </c>
      <c r="E431" s="31" t="s">
        <v>7</v>
      </c>
      <c r="F431" s="33" t="s">
        <v>1562</v>
      </c>
      <c r="G431" s="32"/>
      <c r="H431" s="32"/>
    </row>
    <row r="432">
      <c r="A432" s="31" t="s">
        <v>16</v>
      </c>
      <c r="B432" s="31" t="s">
        <v>382</v>
      </c>
      <c r="C432" s="33" t="s">
        <v>1122</v>
      </c>
      <c r="D432" s="31" t="s">
        <v>4</v>
      </c>
      <c r="E432" s="31" t="s">
        <v>7</v>
      </c>
      <c r="F432" s="33" t="s">
        <v>1563</v>
      </c>
      <c r="G432" s="32"/>
      <c r="H432" s="32"/>
    </row>
    <row r="433">
      <c r="A433" s="31" t="s">
        <v>16</v>
      </c>
      <c r="B433" s="31" t="s">
        <v>382</v>
      </c>
      <c r="C433" s="33" t="s">
        <v>1123</v>
      </c>
      <c r="D433" s="31" t="s">
        <v>4</v>
      </c>
      <c r="E433" s="31" t="s">
        <v>7</v>
      </c>
      <c r="F433" s="33" t="s">
        <v>1564</v>
      </c>
      <c r="G433" s="32"/>
      <c r="H433" s="32"/>
    </row>
    <row r="434">
      <c r="A434" s="31" t="s">
        <v>16</v>
      </c>
      <c r="B434" s="31" t="s">
        <v>382</v>
      </c>
      <c r="C434" s="33" t="s">
        <v>1124</v>
      </c>
      <c r="D434" s="31" t="s">
        <v>4</v>
      </c>
      <c r="E434" s="31" t="s">
        <v>7</v>
      </c>
      <c r="F434" s="33" t="s">
        <v>1565</v>
      </c>
      <c r="G434" s="32"/>
      <c r="H434" s="32"/>
    </row>
    <row r="435">
      <c r="A435" s="31" t="s">
        <v>16</v>
      </c>
      <c r="B435" s="31" t="s">
        <v>382</v>
      </c>
      <c r="C435" s="33" t="s">
        <v>1125</v>
      </c>
      <c r="D435" s="31" t="s">
        <v>4</v>
      </c>
      <c r="E435" s="31" t="s">
        <v>7</v>
      </c>
      <c r="F435" s="33" t="s">
        <v>1566</v>
      </c>
      <c r="G435" s="32"/>
      <c r="H435" s="32"/>
    </row>
    <row r="436">
      <c r="A436" s="31" t="s">
        <v>16</v>
      </c>
      <c r="B436" s="31" t="s">
        <v>382</v>
      </c>
      <c r="C436" s="33" t="s">
        <v>1126</v>
      </c>
      <c r="D436" s="31" t="s">
        <v>4</v>
      </c>
      <c r="E436" s="31" t="s">
        <v>7</v>
      </c>
      <c r="F436" s="33" t="s">
        <v>1567</v>
      </c>
      <c r="G436" s="32"/>
      <c r="H436" s="32"/>
    </row>
    <row r="437">
      <c r="A437" s="31" t="s">
        <v>16</v>
      </c>
      <c r="B437" s="31" t="s">
        <v>382</v>
      </c>
      <c r="C437" s="33" t="s">
        <v>1127</v>
      </c>
      <c r="D437" s="31" t="s">
        <v>4</v>
      </c>
      <c r="E437" s="31" t="s">
        <v>7</v>
      </c>
      <c r="F437" s="33" t="s">
        <v>1568</v>
      </c>
      <c r="G437" s="32"/>
      <c r="H437" s="32"/>
    </row>
    <row r="438">
      <c r="A438" s="31" t="s">
        <v>16</v>
      </c>
      <c r="B438" s="31" t="s">
        <v>382</v>
      </c>
      <c r="C438" s="33" t="s">
        <v>1128</v>
      </c>
      <c r="D438" s="31" t="s">
        <v>4</v>
      </c>
      <c r="E438" s="31" t="s">
        <v>7</v>
      </c>
      <c r="F438" s="33" t="s">
        <v>1569</v>
      </c>
      <c r="G438" s="32"/>
      <c r="H438" s="32"/>
    </row>
    <row r="439">
      <c r="A439" s="31" t="s">
        <v>16</v>
      </c>
      <c r="B439" s="31" t="s">
        <v>382</v>
      </c>
      <c r="C439" s="33" t="s">
        <v>1129</v>
      </c>
      <c r="D439" s="31" t="s">
        <v>4</v>
      </c>
      <c r="E439" s="31" t="s">
        <v>7</v>
      </c>
      <c r="F439" s="33" t="s">
        <v>1570</v>
      </c>
      <c r="G439" s="32"/>
      <c r="H439" s="32"/>
    </row>
    <row r="440">
      <c r="A440" s="31" t="s">
        <v>16</v>
      </c>
      <c r="B440" s="31" t="s">
        <v>382</v>
      </c>
      <c r="C440" s="33" t="s">
        <v>1130</v>
      </c>
      <c r="D440" s="31" t="s">
        <v>4</v>
      </c>
      <c r="E440" s="31" t="s">
        <v>7</v>
      </c>
      <c r="F440" s="33" t="s">
        <v>1571</v>
      </c>
      <c r="G440" s="32"/>
      <c r="H440" s="32"/>
    </row>
    <row r="441">
      <c r="A441" s="31" t="s">
        <v>16</v>
      </c>
      <c r="B441" s="31" t="s">
        <v>382</v>
      </c>
      <c r="C441" s="33" t="s">
        <v>1131</v>
      </c>
      <c r="D441" s="31" t="s">
        <v>4</v>
      </c>
      <c r="E441" s="31" t="s">
        <v>7</v>
      </c>
      <c r="F441" s="33" t="s">
        <v>1572</v>
      </c>
      <c r="G441" s="32"/>
      <c r="H441" s="32"/>
    </row>
    <row r="442">
      <c r="A442" s="31" t="s">
        <v>16</v>
      </c>
      <c r="B442" s="31" t="s">
        <v>382</v>
      </c>
      <c r="C442" s="33" t="s">
        <v>1132</v>
      </c>
      <c r="D442" s="31" t="s">
        <v>4</v>
      </c>
      <c r="E442" s="31" t="s">
        <v>7</v>
      </c>
      <c r="F442" s="33" t="s">
        <v>1573</v>
      </c>
      <c r="G442" s="32"/>
      <c r="H442" s="32"/>
    </row>
    <row r="443">
      <c r="A443" s="31" t="s">
        <v>16</v>
      </c>
      <c r="B443" s="31" t="s">
        <v>382</v>
      </c>
      <c r="C443" s="33" t="s">
        <v>409</v>
      </c>
      <c r="D443" s="31" t="s">
        <v>4</v>
      </c>
      <c r="E443" s="31" t="s">
        <v>7</v>
      </c>
      <c r="F443" s="33" t="s">
        <v>1574</v>
      </c>
      <c r="G443" s="32"/>
      <c r="H443" s="32"/>
    </row>
    <row r="444">
      <c r="A444" s="31" t="s">
        <v>16</v>
      </c>
      <c r="B444" s="31" t="s">
        <v>382</v>
      </c>
      <c r="C444" s="33" t="s">
        <v>411</v>
      </c>
      <c r="D444" s="31" t="s">
        <v>4</v>
      </c>
      <c r="E444" s="31" t="s">
        <v>7</v>
      </c>
      <c r="F444" s="33" t="s">
        <v>1575</v>
      </c>
      <c r="G444" s="32"/>
      <c r="H444" s="32"/>
    </row>
    <row r="445">
      <c r="A445" s="31" t="s">
        <v>16</v>
      </c>
      <c r="B445" s="31" t="s">
        <v>382</v>
      </c>
      <c r="C445" s="33" t="s">
        <v>413</v>
      </c>
      <c r="D445" s="31" t="s">
        <v>4</v>
      </c>
      <c r="E445" s="31" t="s">
        <v>7</v>
      </c>
      <c r="F445" s="33" t="s">
        <v>1576</v>
      </c>
      <c r="G445" s="32"/>
      <c r="H445" s="32"/>
    </row>
    <row r="446">
      <c r="A446" s="31" t="s">
        <v>16</v>
      </c>
      <c r="B446" s="31" t="s">
        <v>382</v>
      </c>
      <c r="C446" s="33" t="s">
        <v>415</v>
      </c>
      <c r="D446" s="31" t="s">
        <v>4</v>
      </c>
      <c r="E446" s="31" t="s">
        <v>7</v>
      </c>
      <c r="F446" s="33" t="s">
        <v>1577</v>
      </c>
      <c r="G446" s="32"/>
      <c r="H446" s="32"/>
    </row>
    <row r="447">
      <c r="A447" s="31" t="s">
        <v>16</v>
      </c>
      <c r="B447" s="31" t="s">
        <v>382</v>
      </c>
      <c r="C447" s="33" t="s">
        <v>417</v>
      </c>
      <c r="D447" s="31" t="s">
        <v>4</v>
      </c>
      <c r="E447" s="31" t="s">
        <v>7</v>
      </c>
      <c r="F447" s="33" t="s">
        <v>1578</v>
      </c>
      <c r="G447" s="32"/>
      <c r="H447" s="32"/>
    </row>
    <row r="448">
      <c r="A448" s="31" t="s">
        <v>16</v>
      </c>
      <c r="B448" s="31" t="s">
        <v>382</v>
      </c>
      <c r="C448" s="33" t="s">
        <v>419</v>
      </c>
      <c r="D448" s="31" t="s">
        <v>4</v>
      </c>
      <c r="E448" s="31" t="s">
        <v>7</v>
      </c>
      <c r="F448" s="33" t="s">
        <v>1579</v>
      </c>
      <c r="G448" s="32"/>
      <c r="H448" s="32"/>
    </row>
    <row r="449">
      <c r="A449" s="31" t="s">
        <v>16</v>
      </c>
      <c r="B449" s="31" t="s">
        <v>382</v>
      </c>
      <c r="C449" s="33" t="s">
        <v>421</v>
      </c>
      <c r="D449" s="31" t="s">
        <v>4</v>
      </c>
      <c r="E449" s="31" t="s">
        <v>7</v>
      </c>
      <c r="F449" s="33" t="s">
        <v>1580</v>
      </c>
      <c r="G449" s="32"/>
      <c r="H449" s="32"/>
    </row>
    <row r="450">
      <c r="A450" s="31" t="s">
        <v>16</v>
      </c>
      <c r="B450" s="31" t="s">
        <v>382</v>
      </c>
      <c r="C450" s="33" t="s">
        <v>423</v>
      </c>
      <c r="D450" s="31" t="s">
        <v>4</v>
      </c>
      <c r="E450" s="31" t="s">
        <v>7</v>
      </c>
      <c r="F450" s="33" t="s">
        <v>1581</v>
      </c>
      <c r="G450" s="32"/>
      <c r="H450" s="32"/>
    </row>
    <row r="451">
      <c r="A451" s="31" t="s">
        <v>16</v>
      </c>
      <c r="B451" s="31" t="s">
        <v>382</v>
      </c>
      <c r="C451" s="33" t="s">
        <v>425</v>
      </c>
      <c r="D451" s="31" t="s">
        <v>4</v>
      </c>
      <c r="E451" s="31" t="s">
        <v>7</v>
      </c>
      <c r="F451" s="33" t="s">
        <v>1582</v>
      </c>
      <c r="G451" s="32"/>
      <c r="H451" s="32"/>
    </row>
    <row r="452">
      <c r="A452" s="31" t="s">
        <v>16</v>
      </c>
      <c r="B452" s="31" t="s">
        <v>382</v>
      </c>
      <c r="C452" s="33" t="s">
        <v>427</v>
      </c>
      <c r="D452" s="31" t="s">
        <v>4</v>
      </c>
      <c r="E452" s="31" t="s">
        <v>7</v>
      </c>
      <c r="F452" s="33" t="s">
        <v>1583</v>
      </c>
      <c r="G452" s="32"/>
      <c r="H452" s="32"/>
    </row>
    <row r="453">
      <c r="A453" s="31" t="s">
        <v>16</v>
      </c>
      <c r="B453" s="31" t="s">
        <v>382</v>
      </c>
      <c r="C453" s="33" t="s">
        <v>429</v>
      </c>
      <c r="D453" s="31" t="s">
        <v>4</v>
      </c>
      <c r="E453" s="31" t="s">
        <v>7</v>
      </c>
      <c r="F453" s="33" t="s">
        <v>1584</v>
      </c>
      <c r="G453" s="32"/>
      <c r="H453" s="32"/>
    </row>
    <row r="454">
      <c r="A454" s="31" t="s">
        <v>16</v>
      </c>
      <c r="B454" s="31" t="s">
        <v>382</v>
      </c>
      <c r="C454" s="33" t="s">
        <v>323</v>
      </c>
      <c r="D454" s="31" t="s">
        <v>4</v>
      </c>
      <c r="E454" s="31" t="s">
        <v>7</v>
      </c>
      <c r="F454" s="33" t="s">
        <v>1585</v>
      </c>
      <c r="G454" s="32"/>
      <c r="H454" s="32"/>
    </row>
    <row r="455">
      <c r="A455" s="31" t="s">
        <v>16</v>
      </c>
      <c r="B455" s="31" t="s">
        <v>382</v>
      </c>
      <c r="C455" s="33" t="s">
        <v>432</v>
      </c>
      <c r="D455" s="31" t="s">
        <v>4</v>
      </c>
      <c r="E455" s="31" t="s">
        <v>7</v>
      </c>
      <c r="F455" s="33" t="s">
        <v>1586</v>
      </c>
      <c r="G455" s="32"/>
      <c r="H455" s="32"/>
    </row>
    <row r="456">
      <c r="A456" s="31" t="s">
        <v>16</v>
      </c>
      <c r="B456" s="31" t="s">
        <v>382</v>
      </c>
      <c r="C456" s="33" t="s">
        <v>434</v>
      </c>
      <c r="D456" s="31" t="s">
        <v>4</v>
      </c>
      <c r="E456" s="31" t="s">
        <v>7</v>
      </c>
      <c r="F456" s="33" t="s">
        <v>1587</v>
      </c>
      <c r="G456" s="32"/>
      <c r="H456" s="32"/>
    </row>
    <row r="457">
      <c r="A457" s="31" t="s">
        <v>16</v>
      </c>
      <c r="B457" s="31" t="s">
        <v>382</v>
      </c>
      <c r="C457" s="33" t="s">
        <v>436</v>
      </c>
      <c r="D457" s="31" t="s">
        <v>4</v>
      </c>
      <c r="E457" s="31" t="s">
        <v>7</v>
      </c>
      <c r="F457" s="33" t="s">
        <v>1588</v>
      </c>
      <c r="G457" s="32"/>
      <c r="H457" s="32"/>
    </row>
    <row r="458">
      <c r="A458" s="31" t="s">
        <v>16</v>
      </c>
      <c r="B458" s="31" t="s">
        <v>382</v>
      </c>
      <c r="C458" s="33" t="s">
        <v>438</v>
      </c>
      <c r="D458" s="31" t="s">
        <v>4</v>
      </c>
      <c r="E458" s="31" t="s">
        <v>7</v>
      </c>
      <c r="F458" s="33" t="s">
        <v>1589</v>
      </c>
      <c r="G458" s="32"/>
      <c r="H458" s="32"/>
    </row>
    <row r="459">
      <c r="A459" s="31" t="s">
        <v>16</v>
      </c>
      <c r="B459" s="31" t="s">
        <v>382</v>
      </c>
      <c r="C459" s="33" t="s">
        <v>440</v>
      </c>
      <c r="D459" s="31" t="s">
        <v>4</v>
      </c>
      <c r="E459" s="31" t="s">
        <v>7</v>
      </c>
      <c r="F459" s="33" t="s">
        <v>1590</v>
      </c>
      <c r="G459" s="32"/>
      <c r="H459" s="32"/>
    </row>
    <row r="460">
      <c r="A460" s="31" t="s">
        <v>16</v>
      </c>
      <c r="B460" s="31" t="s">
        <v>382</v>
      </c>
      <c r="C460" s="33" t="s">
        <v>442</v>
      </c>
      <c r="D460" s="31" t="s">
        <v>4</v>
      </c>
      <c r="E460" s="31" t="s">
        <v>7</v>
      </c>
      <c r="F460" s="33" t="s">
        <v>1591</v>
      </c>
      <c r="G460" s="32"/>
      <c r="H460" s="32"/>
    </row>
    <row r="461">
      <c r="A461" s="31" t="s">
        <v>16</v>
      </c>
      <c r="B461" s="31" t="s">
        <v>382</v>
      </c>
      <c r="C461" s="33" t="s">
        <v>444</v>
      </c>
      <c r="D461" s="31" t="s">
        <v>4</v>
      </c>
      <c r="E461" s="31" t="s">
        <v>7</v>
      </c>
      <c r="F461" s="33" t="s">
        <v>1592</v>
      </c>
      <c r="G461" s="32"/>
      <c r="H461" s="32"/>
    </row>
    <row r="462">
      <c r="A462" s="31" t="s">
        <v>16</v>
      </c>
      <c r="B462" s="31" t="s">
        <v>382</v>
      </c>
      <c r="C462" s="33" t="s">
        <v>446</v>
      </c>
      <c r="D462" s="31" t="s">
        <v>4</v>
      </c>
      <c r="E462" s="31" t="s">
        <v>7</v>
      </c>
      <c r="F462" s="33" t="s">
        <v>1593</v>
      </c>
      <c r="G462" s="32"/>
      <c r="H462" s="32"/>
    </row>
    <row r="463">
      <c r="A463" s="31" t="s">
        <v>16</v>
      </c>
      <c r="B463" s="31" t="s">
        <v>382</v>
      </c>
      <c r="C463" s="33" t="s">
        <v>448</v>
      </c>
      <c r="D463" s="31" t="s">
        <v>4</v>
      </c>
      <c r="E463" s="31" t="s">
        <v>7</v>
      </c>
      <c r="F463" s="33" t="s">
        <v>1594</v>
      </c>
      <c r="G463" s="32"/>
      <c r="H463" s="32"/>
    </row>
    <row r="464">
      <c r="A464" s="31" t="s">
        <v>17</v>
      </c>
      <c r="B464" s="31" t="s">
        <v>404</v>
      </c>
      <c r="C464" s="33" t="s">
        <v>1121</v>
      </c>
      <c r="D464" s="31" t="s">
        <v>4</v>
      </c>
      <c r="E464" s="31" t="s">
        <v>7</v>
      </c>
      <c r="F464" s="33" t="s">
        <v>1595</v>
      </c>
      <c r="G464" s="32"/>
      <c r="H464" s="32"/>
    </row>
    <row r="465">
      <c r="A465" s="31" t="s">
        <v>17</v>
      </c>
      <c r="B465" s="31" t="s">
        <v>404</v>
      </c>
      <c r="C465" s="33" t="s">
        <v>1122</v>
      </c>
      <c r="D465" s="31" t="s">
        <v>4</v>
      </c>
      <c r="E465" s="31" t="s">
        <v>7</v>
      </c>
      <c r="F465" s="33" t="s">
        <v>1596</v>
      </c>
      <c r="G465" s="32"/>
      <c r="H465" s="32"/>
    </row>
    <row r="466">
      <c r="A466" s="31" t="s">
        <v>17</v>
      </c>
      <c r="B466" s="31" t="s">
        <v>404</v>
      </c>
      <c r="C466" s="33" t="s">
        <v>1123</v>
      </c>
      <c r="D466" s="31" t="s">
        <v>4</v>
      </c>
      <c r="E466" s="31" t="s">
        <v>7</v>
      </c>
      <c r="F466" s="33" t="s">
        <v>1597</v>
      </c>
      <c r="G466" s="32"/>
      <c r="H466" s="32"/>
    </row>
    <row r="467">
      <c r="A467" s="31" t="s">
        <v>17</v>
      </c>
      <c r="B467" s="31" t="s">
        <v>404</v>
      </c>
      <c r="C467" s="33" t="s">
        <v>1124</v>
      </c>
      <c r="D467" s="31" t="s">
        <v>4</v>
      </c>
      <c r="E467" s="31" t="s">
        <v>7</v>
      </c>
      <c r="F467" s="33" t="s">
        <v>1598</v>
      </c>
      <c r="G467" s="32"/>
      <c r="H467" s="32"/>
    </row>
    <row r="468">
      <c r="A468" s="31" t="s">
        <v>17</v>
      </c>
      <c r="B468" s="31" t="s">
        <v>404</v>
      </c>
      <c r="C468" s="33" t="s">
        <v>1125</v>
      </c>
      <c r="D468" s="31" t="s">
        <v>4</v>
      </c>
      <c r="E468" s="31" t="s">
        <v>7</v>
      </c>
      <c r="F468" s="33" t="s">
        <v>1599</v>
      </c>
      <c r="G468" s="32"/>
      <c r="H468" s="32"/>
    </row>
    <row r="469">
      <c r="A469" s="31" t="s">
        <v>17</v>
      </c>
      <c r="B469" s="31" t="s">
        <v>404</v>
      </c>
      <c r="C469" s="33" t="s">
        <v>1126</v>
      </c>
      <c r="D469" s="31" t="s">
        <v>4</v>
      </c>
      <c r="E469" s="31" t="s">
        <v>7</v>
      </c>
      <c r="F469" s="33" t="s">
        <v>1600</v>
      </c>
      <c r="G469" s="32"/>
      <c r="H469" s="32"/>
    </row>
    <row r="470">
      <c r="A470" s="31" t="s">
        <v>17</v>
      </c>
      <c r="B470" s="31" t="s">
        <v>404</v>
      </c>
      <c r="C470" s="33" t="s">
        <v>1127</v>
      </c>
      <c r="D470" s="31" t="s">
        <v>4</v>
      </c>
      <c r="E470" s="31" t="s">
        <v>7</v>
      </c>
      <c r="F470" s="33" t="s">
        <v>1601</v>
      </c>
      <c r="G470" s="32"/>
      <c r="H470" s="32"/>
    </row>
    <row r="471">
      <c r="A471" s="31" t="s">
        <v>17</v>
      </c>
      <c r="B471" s="31" t="s">
        <v>404</v>
      </c>
      <c r="C471" s="33" t="s">
        <v>1128</v>
      </c>
      <c r="D471" s="31" t="s">
        <v>4</v>
      </c>
      <c r="E471" s="31" t="s">
        <v>7</v>
      </c>
      <c r="F471" s="33" t="s">
        <v>1602</v>
      </c>
      <c r="G471" s="32"/>
      <c r="H471" s="32"/>
    </row>
    <row r="472">
      <c r="A472" s="31" t="s">
        <v>17</v>
      </c>
      <c r="B472" s="31" t="s">
        <v>404</v>
      </c>
      <c r="C472" s="33" t="s">
        <v>1129</v>
      </c>
      <c r="D472" s="31" t="s">
        <v>4</v>
      </c>
      <c r="E472" s="31" t="s">
        <v>7</v>
      </c>
      <c r="F472" s="33" t="s">
        <v>1603</v>
      </c>
      <c r="G472" s="32"/>
      <c r="H472" s="32"/>
    </row>
    <row r="473">
      <c r="A473" s="31" t="s">
        <v>17</v>
      </c>
      <c r="B473" s="31" t="s">
        <v>404</v>
      </c>
      <c r="C473" s="33" t="s">
        <v>1130</v>
      </c>
      <c r="D473" s="31" t="s">
        <v>4</v>
      </c>
      <c r="E473" s="31" t="s">
        <v>7</v>
      </c>
      <c r="F473" s="33" t="s">
        <v>1604</v>
      </c>
      <c r="G473" s="32"/>
      <c r="H473" s="32"/>
    </row>
    <row r="474">
      <c r="A474" s="31" t="s">
        <v>17</v>
      </c>
      <c r="B474" s="31" t="s">
        <v>404</v>
      </c>
      <c r="C474" s="33" t="s">
        <v>1131</v>
      </c>
      <c r="D474" s="31" t="s">
        <v>4</v>
      </c>
      <c r="E474" s="31" t="s">
        <v>7</v>
      </c>
      <c r="F474" s="33" t="s">
        <v>1605</v>
      </c>
      <c r="G474" s="32"/>
      <c r="H474" s="32"/>
    </row>
    <row r="475">
      <c r="A475" s="31" t="s">
        <v>17</v>
      </c>
      <c r="B475" s="31" t="s">
        <v>404</v>
      </c>
      <c r="C475" s="33" t="s">
        <v>1132</v>
      </c>
      <c r="D475" s="31" t="s">
        <v>4</v>
      </c>
      <c r="E475" s="31" t="s">
        <v>7</v>
      </c>
      <c r="F475" s="33" t="s">
        <v>1606</v>
      </c>
      <c r="G475" s="32"/>
      <c r="H475" s="32"/>
    </row>
    <row r="476">
      <c r="A476" s="31" t="s">
        <v>17</v>
      </c>
      <c r="B476" s="31" t="s">
        <v>404</v>
      </c>
      <c r="C476" s="33" t="s">
        <v>409</v>
      </c>
      <c r="D476" s="31" t="s">
        <v>4</v>
      </c>
      <c r="E476" s="31" t="s">
        <v>7</v>
      </c>
      <c r="F476" s="33" t="s">
        <v>1607</v>
      </c>
      <c r="G476" s="32"/>
      <c r="H476" s="32"/>
    </row>
    <row r="477">
      <c r="A477" s="31" t="s">
        <v>17</v>
      </c>
      <c r="B477" s="31" t="s">
        <v>404</v>
      </c>
      <c r="C477" s="33" t="s">
        <v>411</v>
      </c>
      <c r="D477" s="31" t="s">
        <v>4</v>
      </c>
      <c r="E477" s="31" t="s">
        <v>7</v>
      </c>
      <c r="F477" s="33" t="s">
        <v>1608</v>
      </c>
      <c r="G477" s="32"/>
      <c r="H477" s="32"/>
    </row>
    <row r="478">
      <c r="A478" s="31" t="s">
        <v>17</v>
      </c>
      <c r="B478" s="31" t="s">
        <v>404</v>
      </c>
      <c r="C478" s="33" t="s">
        <v>413</v>
      </c>
      <c r="D478" s="31" t="s">
        <v>4</v>
      </c>
      <c r="E478" s="31" t="s">
        <v>7</v>
      </c>
      <c r="F478" s="33" t="s">
        <v>1609</v>
      </c>
      <c r="G478" s="32"/>
      <c r="H478" s="32"/>
    </row>
    <row r="479">
      <c r="A479" s="31" t="s">
        <v>17</v>
      </c>
      <c r="B479" s="31" t="s">
        <v>404</v>
      </c>
      <c r="C479" s="33" t="s">
        <v>415</v>
      </c>
      <c r="D479" s="31" t="s">
        <v>4</v>
      </c>
      <c r="E479" s="31" t="s">
        <v>7</v>
      </c>
      <c r="F479" s="33" t="s">
        <v>1610</v>
      </c>
      <c r="G479" s="32"/>
      <c r="H479" s="32"/>
    </row>
    <row r="480">
      <c r="A480" s="31" t="s">
        <v>17</v>
      </c>
      <c r="B480" s="31" t="s">
        <v>404</v>
      </c>
      <c r="C480" s="33" t="s">
        <v>417</v>
      </c>
      <c r="D480" s="31" t="s">
        <v>4</v>
      </c>
      <c r="E480" s="31" t="s">
        <v>7</v>
      </c>
      <c r="F480" s="33" t="s">
        <v>1611</v>
      </c>
      <c r="G480" s="32"/>
      <c r="H480" s="32"/>
    </row>
    <row r="481">
      <c r="A481" s="31" t="s">
        <v>17</v>
      </c>
      <c r="B481" s="31" t="s">
        <v>404</v>
      </c>
      <c r="C481" s="33" t="s">
        <v>419</v>
      </c>
      <c r="D481" s="31" t="s">
        <v>4</v>
      </c>
      <c r="E481" s="31" t="s">
        <v>7</v>
      </c>
      <c r="F481" s="33" t="s">
        <v>1612</v>
      </c>
      <c r="G481" s="32"/>
      <c r="H481" s="32"/>
    </row>
    <row r="482">
      <c r="A482" s="31" t="s">
        <v>17</v>
      </c>
      <c r="B482" s="31" t="s">
        <v>404</v>
      </c>
      <c r="C482" s="33" t="s">
        <v>421</v>
      </c>
      <c r="D482" s="31" t="s">
        <v>4</v>
      </c>
      <c r="E482" s="31" t="s">
        <v>7</v>
      </c>
      <c r="F482" s="33" t="s">
        <v>1613</v>
      </c>
      <c r="G482" s="32"/>
      <c r="H482" s="32"/>
    </row>
    <row r="483">
      <c r="A483" s="31" t="s">
        <v>17</v>
      </c>
      <c r="B483" s="31" t="s">
        <v>404</v>
      </c>
      <c r="C483" s="33" t="s">
        <v>423</v>
      </c>
      <c r="D483" s="31" t="s">
        <v>4</v>
      </c>
      <c r="E483" s="31" t="s">
        <v>7</v>
      </c>
      <c r="F483" s="33" t="s">
        <v>1614</v>
      </c>
      <c r="G483" s="32"/>
      <c r="H483" s="32"/>
    </row>
    <row r="484">
      <c r="A484" s="31" t="s">
        <v>17</v>
      </c>
      <c r="B484" s="31" t="s">
        <v>404</v>
      </c>
      <c r="C484" s="33" t="s">
        <v>425</v>
      </c>
      <c r="D484" s="31" t="s">
        <v>4</v>
      </c>
      <c r="E484" s="31" t="s">
        <v>7</v>
      </c>
      <c r="F484" s="33" t="s">
        <v>1615</v>
      </c>
      <c r="G484" s="32"/>
      <c r="H484" s="32"/>
    </row>
    <row r="485">
      <c r="A485" s="31" t="s">
        <v>17</v>
      </c>
      <c r="B485" s="31" t="s">
        <v>404</v>
      </c>
      <c r="C485" s="33" t="s">
        <v>427</v>
      </c>
      <c r="D485" s="31" t="s">
        <v>4</v>
      </c>
      <c r="E485" s="31" t="s">
        <v>7</v>
      </c>
      <c r="F485" s="33" t="s">
        <v>1616</v>
      </c>
      <c r="G485" s="32"/>
      <c r="H485" s="32"/>
    </row>
    <row r="486">
      <c r="A486" s="31" t="s">
        <v>17</v>
      </c>
      <c r="B486" s="31" t="s">
        <v>404</v>
      </c>
      <c r="C486" s="33" t="s">
        <v>429</v>
      </c>
      <c r="D486" s="31" t="s">
        <v>4</v>
      </c>
      <c r="E486" s="31" t="s">
        <v>7</v>
      </c>
      <c r="F486" s="33" t="s">
        <v>1617</v>
      </c>
      <c r="G486" s="32"/>
      <c r="H486" s="32"/>
    </row>
    <row r="487">
      <c r="A487" s="31" t="s">
        <v>17</v>
      </c>
      <c r="B487" s="31" t="s">
        <v>404</v>
      </c>
      <c r="C487" s="33" t="s">
        <v>323</v>
      </c>
      <c r="D487" s="31" t="s">
        <v>4</v>
      </c>
      <c r="E487" s="31" t="s">
        <v>7</v>
      </c>
      <c r="F487" s="33" t="s">
        <v>1618</v>
      </c>
      <c r="G487" s="32"/>
      <c r="H487" s="32"/>
    </row>
    <row r="488">
      <c r="A488" s="31" t="s">
        <v>17</v>
      </c>
      <c r="B488" s="31" t="s">
        <v>404</v>
      </c>
      <c r="C488" s="33" t="s">
        <v>432</v>
      </c>
      <c r="D488" s="31" t="s">
        <v>4</v>
      </c>
      <c r="E488" s="31" t="s">
        <v>7</v>
      </c>
      <c r="F488" s="33" t="s">
        <v>1619</v>
      </c>
      <c r="G488" s="32"/>
      <c r="H488" s="32"/>
    </row>
    <row r="489">
      <c r="A489" s="31" t="s">
        <v>17</v>
      </c>
      <c r="B489" s="31" t="s">
        <v>404</v>
      </c>
      <c r="C489" s="33" t="s">
        <v>434</v>
      </c>
      <c r="D489" s="31" t="s">
        <v>4</v>
      </c>
      <c r="E489" s="31" t="s">
        <v>7</v>
      </c>
      <c r="F489" s="33" t="s">
        <v>1620</v>
      </c>
      <c r="G489" s="32"/>
      <c r="H489" s="32"/>
    </row>
    <row r="490">
      <c r="A490" s="31" t="s">
        <v>17</v>
      </c>
      <c r="B490" s="31" t="s">
        <v>404</v>
      </c>
      <c r="C490" s="33" t="s">
        <v>436</v>
      </c>
      <c r="D490" s="31" t="s">
        <v>4</v>
      </c>
      <c r="E490" s="31" t="s">
        <v>7</v>
      </c>
      <c r="F490" s="33" t="s">
        <v>1621</v>
      </c>
      <c r="G490" s="32"/>
      <c r="H490" s="32"/>
    </row>
    <row r="491">
      <c r="A491" s="31" t="s">
        <v>17</v>
      </c>
      <c r="B491" s="31" t="s">
        <v>404</v>
      </c>
      <c r="C491" s="33" t="s">
        <v>438</v>
      </c>
      <c r="D491" s="31" t="s">
        <v>4</v>
      </c>
      <c r="E491" s="31" t="s">
        <v>7</v>
      </c>
      <c r="F491" s="33" t="s">
        <v>1622</v>
      </c>
      <c r="G491" s="32"/>
      <c r="H491" s="32"/>
    </row>
    <row r="492">
      <c r="A492" s="31" t="s">
        <v>17</v>
      </c>
      <c r="B492" s="31" t="s">
        <v>404</v>
      </c>
      <c r="C492" s="33" t="s">
        <v>440</v>
      </c>
      <c r="D492" s="31" t="s">
        <v>4</v>
      </c>
      <c r="E492" s="31" t="s">
        <v>7</v>
      </c>
      <c r="F492" s="33" t="s">
        <v>1623</v>
      </c>
      <c r="G492" s="32"/>
      <c r="H492" s="32"/>
    </row>
    <row r="493">
      <c r="A493" s="31" t="s">
        <v>17</v>
      </c>
      <c r="B493" s="31" t="s">
        <v>404</v>
      </c>
      <c r="C493" s="33" t="s">
        <v>442</v>
      </c>
      <c r="D493" s="31" t="s">
        <v>4</v>
      </c>
      <c r="E493" s="31" t="s">
        <v>7</v>
      </c>
      <c r="F493" s="33" t="s">
        <v>1624</v>
      </c>
      <c r="G493" s="32"/>
      <c r="H493" s="32"/>
    </row>
    <row r="494">
      <c r="A494" s="31" t="s">
        <v>17</v>
      </c>
      <c r="B494" s="31" t="s">
        <v>404</v>
      </c>
      <c r="C494" s="33" t="s">
        <v>444</v>
      </c>
      <c r="D494" s="31" t="s">
        <v>4</v>
      </c>
      <c r="E494" s="31" t="s">
        <v>7</v>
      </c>
      <c r="F494" s="33" t="s">
        <v>1625</v>
      </c>
      <c r="G494" s="32"/>
      <c r="H494" s="32"/>
    </row>
    <row r="495">
      <c r="A495" s="31" t="s">
        <v>17</v>
      </c>
      <c r="B495" s="31" t="s">
        <v>404</v>
      </c>
      <c r="C495" s="33" t="s">
        <v>446</v>
      </c>
      <c r="D495" s="31" t="s">
        <v>4</v>
      </c>
      <c r="E495" s="31" t="s">
        <v>7</v>
      </c>
      <c r="F495" s="33" t="s">
        <v>1626</v>
      </c>
      <c r="G495" s="32"/>
      <c r="H495" s="32"/>
    </row>
    <row r="496">
      <c r="A496" s="31" t="s">
        <v>17</v>
      </c>
      <c r="B496" s="31" t="s">
        <v>404</v>
      </c>
      <c r="C496" s="33" t="s">
        <v>448</v>
      </c>
      <c r="D496" s="31" t="s">
        <v>4</v>
      </c>
      <c r="E496" s="31" t="s">
        <v>7</v>
      </c>
      <c r="F496" s="33" t="s">
        <v>1627</v>
      </c>
      <c r="G496" s="32"/>
      <c r="H496" s="32"/>
    </row>
    <row r="497">
      <c r="A497" s="31" t="s">
        <v>18</v>
      </c>
      <c r="B497" s="31" t="s">
        <v>383</v>
      </c>
      <c r="C497" s="33" t="s">
        <v>1121</v>
      </c>
      <c r="D497" s="31" t="s">
        <v>4</v>
      </c>
      <c r="E497" s="31" t="s">
        <v>7</v>
      </c>
      <c r="F497" s="33" t="s">
        <v>1628</v>
      </c>
      <c r="G497" s="32"/>
      <c r="H497" s="32"/>
    </row>
    <row r="498">
      <c r="A498" s="31" t="s">
        <v>18</v>
      </c>
      <c r="B498" s="31" t="s">
        <v>383</v>
      </c>
      <c r="C498" s="33" t="s">
        <v>1122</v>
      </c>
      <c r="D498" s="31" t="s">
        <v>4</v>
      </c>
      <c r="E498" s="31" t="s">
        <v>7</v>
      </c>
      <c r="F498" s="33" t="s">
        <v>1629</v>
      </c>
      <c r="G498" s="32"/>
      <c r="H498" s="32"/>
    </row>
    <row r="499">
      <c r="A499" s="31" t="s">
        <v>18</v>
      </c>
      <c r="B499" s="31" t="s">
        <v>383</v>
      </c>
      <c r="C499" s="33" t="s">
        <v>1123</v>
      </c>
      <c r="D499" s="31" t="s">
        <v>4</v>
      </c>
      <c r="E499" s="31" t="s">
        <v>7</v>
      </c>
      <c r="F499" s="33" t="s">
        <v>1630</v>
      </c>
      <c r="G499" s="32"/>
      <c r="H499" s="32"/>
    </row>
    <row r="500">
      <c r="A500" s="31" t="s">
        <v>18</v>
      </c>
      <c r="B500" s="31" t="s">
        <v>383</v>
      </c>
      <c r="C500" s="33" t="s">
        <v>1124</v>
      </c>
      <c r="D500" s="31" t="s">
        <v>4</v>
      </c>
      <c r="E500" s="31" t="s">
        <v>7</v>
      </c>
      <c r="F500" s="33" t="s">
        <v>1631</v>
      </c>
      <c r="G500" s="32"/>
      <c r="H500" s="32"/>
    </row>
    <row r="501">
      <c r="A501" s="31" t="s">
        <v>18</v>
      </c>
      <c r="B501" s="31" t="s">
        <v>383</v>
      </c>
      <c r="C501" s="33" t="s">
        <v>1125</v>
      </c>
      <c r="D501" s="31" t="s">
        <v>4</v>
      </c>
      <c r="E501" s="31" t="s">
        <v>7</v>
      </c>
      <c r="F501" s="33" t="s">
        <v>1632</v>
      </c>
      <c r="G501" s="32"/>
      <c r="H501" s="32"/>
    </row>
    <row r="502">
      <c r="A502" s="31" t="s">
        <v>18</v>
      </c>
      <c r="B502" s="31" t="s">
        <v>383</v>
      </c>
      <c r="C502" s="33" t="s">
        <v>1126</v>
      </c>
      <c r="D502" s="31" t="s">
        <v>4</v>
      </c>
      <c r="E502" s="31" t="s">
        <v>7</v>
      </c>
      <c r="F502" s="33" t="s">
        <v>1633</v>
      </c>
      <c r="G502" s="32"/>
      <c r="H502" s="32"/>
    </row>
    <row r="503">
      <c r="A503" s="31" t="s">
        <v>18</v>
      </c>
      <c r="B503" s="31" t="s">
        <v>383</v>
      </c>
      <c r="C503" s="33" t="s">
        <v>1127</v>
      </c>
      <c r="D503" s="31" t="s">
        <v>4</v>
      </c>
      <c r="E503" s="31" t="s">
        <v>7</v>
      </c>
      <c r="F503" s="33" t="s">
        <v>1634</v>
      </c>
      <c r="G503" s="32"/>
      <c r="H503" s="32"/>
    </row>
    <row r="504">
      <c r="A504" s="31" t="s">
        <v>18</v>
      </c>
      <c r="B504" s="31" t="s">
        <v>383</v>
      </c>
      <c r="C504" s="33" t="s">
        <v>1128</v>
      </c>
      <c r="D504" s="31" t="s">
        <v>4</v>
      </c>
      <c r="E504" s="31" t="s">
        <v>7</v>
      </c>
      <c r="F504" s="33" t="s">
        <v>1635</v>
      </c>
      <c r="G504" s="32"/>
      <c r="H504" s="32"/>
    </row>
    <row r="505">
      <c r="A505" s="31" t="s">
        <v>18</v>
      </c>
      <c r="B505" s="31" t="s">
        <v>383</v>
      </c>
      <c r="C505" s="33" t="s">
        <v>1129</v>
      </c>
      <c r="D505" s="31" t="s">
        <v>4</v>
      </c>
      <c r="E505" s="31" t="s">
        <v>7</v>
      </c>
      <c r="F505" s="33" t="s">
        <v>1636</v>
      </c>
      <c r="G505" s="32"/>
      <c r="H505" s="32"/>
    </row>
    <row r="506">
      <c r="A506" s="31" t="s">
        <v>18</v>
      </c>
      <c r="B506" s="31" t="s">
        <v>383</v>
      </c>
      <c r="C506" s="33" t="s">
        <v>1130</v>
      </c>
      <c r="D506" s="31" t="s">
        <v>4</v>
      </c>
      <c r="E506" s="31" t="s">
        <v>7</v>
      </c>
      <c r="F506" s="33" t="s">
        <v>1637</v>
      </c>
      <c r="G506" s="32"/>
      <c r="H506" s="32"/>
    </row>
    <row r="507">
      <c r="A507" s="31" t="s">
        <v>18</v>
      </c>
      <c r="B507" s="31" t="s">
        <v>383</v>
      </c>
      <c r="C507" s="33" t="s">
        <v>1131</v>
      </c>
      <c r="D507" s="31" t="s">
        <v>4</v>
      </c>
      <c r="E507" s="31" t="s">
        <v>7</v>
      </c>
      <c r="F507" s="33" t="s">
        <v>1638</v>
      </c>
      <c r="G507" s="32"/>
      <c r="H507" s="32"/>
    </row>
    <row r="508">
      <c r="A508" s="31" t="s">
        <v>18</v>
      </c>
      <c r="B508" s="31" t="s">
        <v>383</v>
      </c>
      <c r="C508" s="33" t="s">
        <v>1132</v>
      </c>
      <c r="D508" s="31" t="s">
        <v>4</v>
      </c>
      <c r="E508" s="31" t="s">
        <v>7</v>
      </c>
      <c r="F508" s="33" t="s">
        <v>1639</v>
      </c>
      <c r="G508" s="32"/>
      <c r="H508" s="32"/>
    </row>
    <row r="509">
      <c r="A509" s="31" t="s">
        <v>18</v>
      </c>
      <c r="B509" s="31" t="s">
        <v>383</v>
      </c>
      <c r="C509" s="33" t="s">
        <v>409</v>
      </c>
      <c r="D509" s="31" t="s">
        <v>4</v>
      </c>
      <c r="E509" s="31" t="s">
        <v>7</v>
      </c>
      <c r="F509" s="33" t="s">
        <v>1640</v>
      </c>
      <c r="G509" s="32"/>
      <c r="H509" s="32"/>
    </row>
    <row r="510">
      <c r="A510" s="31" t="s">
        <v>18</v>
      </c>
      <c r="B510" s="31" t="s">
        <v>383</v>
      </c>
      <c r="C510" s="33" t="s">
        <v>411</v>
      </c>
      <c r="D510" s="31" t="s">
        <v>4</v>
      </c>
      <c r="E510" s="31" t="s">
        <v>7</v>
      </c>
      <c r="F510" s="33" t="s">
        <v>1641</v>
      </c>
      <c r="G510" s="32"/>
      <c r="H510" s="32"/>
    </row>
    <row r="511">
      <c r="A511" s="31" t="s">
        <v>18</v>
      </c>
      <c r="B511" s="31" t="s">
        <v>383</v>
      </c>
      <c r="C511" s="33" t="s">
        <v>413</v>
      </c>
      <c r="D511" s="31" t="s">
        <v>4</v>
      </c>
      <c r="E511" s="31" t="s">
        <v>7</v>
      </c>
      <c r="F511" s="33" t="s">
        <v>1642</v>
      </c>
      <c r="G511" s="32"/>
      <c r="H511" s="32"/>
    </row>
    <row r="512">
      <c r="A512" s="31" t="s">
        <v>18</v>
      </c>
      <c r="B512" s="31" t="s">
        <v>383</v>
      </c>
      <c r="C512" s="33" t="s">
        <v>415</v>
      </c>
      <c r="D512" s="31" t="s">
        <v>4</v>
      </c>
      <c r="E512" s="31" t="s">
        <v>7</v>
      </c>
      <c r="F512" s="33" t="s">
        <v>1643</v>
      </c>
      <c r="G512" s="32"/>
      <c r="H512" s="32"/>
    </row>
    <row r="513">
      <c r="A513" s="31" t="s">
        <v>18</v>
      </c>
      <c r="B513" s="31" t="s">
        <v>383</v>
      </c>
      <c r="C513" s="33" t="s">
        <v>417</v>
      </c>
      <c r="D513" s="31" t="s">
        <v>4</v>
      </c>
      <c r="E513" s="31" t="s">
        <v>7</v>
      </c>
      <c r="F513" s="33" t="s">
        <v>1644</v>
      </c>
      <c r="G513" s="32"/>
      <c r="H513" s="32"/>
    </row>
    <row r="514">
      <c r="A514" s="31" t="s">
        <v>18</v>
      </c>
      <c r="B514" s="31" t="s">
        <v>383</v>
      </c>
      <c r="C514" s="33" t="s">
        <v>419</v>
      </c>
      <c r="D514" s="31" t="s">
        <v>4</v>
      </c>
      <c r="E514" s="31" t="s">
        <v>7</v>
      </c>
      <c r="F514" s="33" t="s">
        <v>1645</v>
      </c>
      <c r="G514" s="32"/>
      <c r="H514" s="32"/>
    </row>
    <row r="515">
      <c r="A515" s="31" t="s">
        <v>18</v>
      </c>
      <c r="B515" s="31" t="s">
        <v>383</v>
      </c>
      <c r="C515" s="33" t="s">
        <v>421</v>
      </c>
      <c r="D515" s="31" t="s">
        <v>4</v>
      </c>
      <c r="E515" s="31" t="s">
        <v>7</v>
      </c>
      <c r="F515" s="33" t="s">
        <v>1646</v>
      </c>
      <c r="G515" s="32"/>
      <c r="H515" s="32"/>
    </row>
    <row r="516">
      <c r="A516" s="31" t="s">
        <v>18</v>
      </c>
      <c r="B516" s="31" t="s">
        <v>383</v>
      </c>
      <c r="C516" s="33" t="s">
        <v>423</v>
      </c>
      <c r="D516" s="31" t="s">
        <v>4</v>
      </c>
      <c r="E516" s="31" t="s">
        <v>7</v>
      </c>
      <c r="F516" s="33" t="s">
        <v>1647</v>
      </c>
      <c r="G516" s="32"/>
      <c r="H516" s="32"/>
    </row>
    <row r="517">
      <c r="A517" s="31" t="s">
        <v>18</v>
      </c>
      <c r="B517" s="31" t="s">
        <v>383</v>
      </c>
      <c r="C517" s="33" t="s">
        <v>425</v>
      </c>
      <c r="D517" s="31" t="s">
        <v>4</v>
      </c>
      <c r="E517" s="31" t="s">
        <v>7</v>
      </c>
      <c r="F517" s="33" t="s">
        <v>1648</v>
      </c>
      <c r="G517" s="32"/>
      <c r="H517" s="32"/>
    </row>
    <row r="518">
      <c r="A518" s="31" t="s">
        <v>18</v>
      </c>
      <c r="B518" s="31" t="s">
        <v>383</v>
      </c>
      <c r="C518" s="33" t="s">
        <v>427</v>
      </c>
      <c r="D518" s="31" t="s">
        <v>4</v>
      </c>
      <c r="E518" s="31" t="s">
        <v>7</v>
      </c>
      <c r="F518" s="33" t="s">
        <v>1649</v>
      </c>
      <c r="G518" s="32"/>
      <c r="H518" s="32"/>
    </row>
    <row r="519">
      <c r="A519" s="31" t="s">
        <v>18</v>
      </c>
      <c r="B519" s="31" t="s">
        <v>383</v>
      </c>
      <c r="C519" s="33" t="s">
        <v>429</v>
      </c>
      <c r="D519" s="31" t="s">
        <v>4</v>
      </c>
      <c r="E519" s="31" t="s">
        <v>7</v>
      </c>
      <c r="F519" s="33" t="s">
        <v>1650</v>
      </c>
      <c r="G519" s="32"/>
      <c r="H519" s="32"/>
    </row>
    <row r="520">
      <c r="A520" s="31" t="s">
        <v>18</v>
      </c>
      <c r="B520" s="31" t="s">
        <v>383</v>
      </c>
      <c r="C520" s="33" t="s">
        <v>323</v>
      </c>
      <c r="D520" s="31" t="s">
        <v>4</v>
      </c>
      <c r="E520" s="31" t="s">
        <v>7</v>
      </c>
      <c r="F520" s="33" t="s">
        <v>1651</v>
      </c>
      <c r="G520" s="32"/>
      <c r="H520" s="32"/>
    </row>
    <row r="521">
      <c r="A521" s="31" t="s">
        <v>18</v>
      </c>
      <c r="B521" s="31" t="s">
        <v>383</v>
      </c>
      <c r="C521" s="33" t="s">
        <v>432</v>
      </c>
      <c r="D521" s="31" t="s">
        <v>4</v>
      </c>
      <c r="E521" s="31" t="s">
        <v>7</v>
      </c>
      <c r="F521" s="33" t="s">
        <v>1652</v>
      </c>
      <c r="G521" s="32"/>
      <c r="H521" s="32"/>
    </row>
    <row r="522">
      <c r="A522" s="31" t="s">
        <v>18</v>
      </c>
      <c r="B522" s="31" t="s">
        <v>383</v>
      </c>
      <c r="C522" s="33" t="s">
        <v>434</v>
      </c>
      <c r="D522" s="31" t="s">
        <v>4</v>
      </c>
      <c r="E522" s="31" t="s">
        <v>7</v>
      </c>
      <c r="F522" s="33" t="s">
        <v>1653</v>
      </c>
      <c r="G522" s="32"/>
      <c r="H522" s="32"/>
    </row>
    <row r="523">
      <c r="A523" s="31" t="s">
        <v>18</v>
      </c>
      <c r="B523" s="31" t="s">
        <v>383</v>
      </c>
      <c r="C523" s="33" t="s">
        <v>436</v>
      </c>
      <c r="D523" s="31" t="s">
        <v>4</v>
      </c>
      <c r="E523" s="31" t="s">
        <v>7</v>
      </c>
      <c r="F523" s="33" t="s">
        <v>1654</v>
      </c>
      <c r="G523" s="32"/>
      <c r="H523" s="32"/>
    </row>
    <row r="524">
      <c r="A524" s="31" t="s">
        <v>18</v>
      </c>
      <c r="B524" s="31" t="s">
        <v>383</v>
      </c>
      <c r="C524" s="33" t="s">
        <v>438</v>
      </c>
      <c r="D524" s="31" t="s">
        <v>4</v>
      </c>
      <c r="E524" s="31" t="s">
        <v>7</v>
      </c>
      <c r="F524" s="33" t="s">
        <v>1655</v>
      </c>
      <c r="G524" s="32"/>
      <c r="H524" s="32"/>
    </row>
    <row r="525">
      <c r="A525" s="31" t="s">
        <v>18</v>
      </c>
      <c r="B525" s="31" t="s">
        <v>383</v>
      </c>
      <c r="C525" s="33" t="s">
        <v>440</v>
      </c>
      <c r="D525" s="31" t="s">
        <v>4</v>
      </c>
      <c r="E525" s="31" t="s">
        <v>7</v>
      </c>
      <c r="F525" s="33" t="s">
        <v>1656</v>
      </c>
      <c r="G525" s="32"/>
      <c r="H525" s="32"/>
    </row>
    <row r="526">
      <c r="A526" s="31" t="s">
        <v>18</v>
      </c>
      <c r="B526" s="31" t="s">
        <v>383</v>
      </c>
      <c r="C526" s="33" t="s">
        <v>442</v>
      </c>
      <c r="D526" s="31" t="s">
        <v>4</v>
      </c>
      <c r="E526" s="31" t="s">
        <v>7</v>
      </c>
      <c r="F526" s="33" t="s">
        <v>1657</v>
      </c>
      <c r="G526" s="32"/>
      <c r="H526" s="32"/>
    </row>
    <row r="527">
      <c r="A527" s="31" t="s">
        <v>18</v>
      </c>
      <c r="B527" s="31" t="s">
        <v>383</v>
      </c>
      <c r="C527" s="33" t="s">
        <v>444</v>
      </c>
      <c r="D527" s="31" t="s">
        <v>4</v>
      </c>
      <c r="E527" s="31" t="s">
        <v>7</v>
      </c>
      <c r="F527" s="33" t="s">
        <v>1658</v>
      </c>
      <c r="G527" s="32"/>
      <c r="H527" s="32"/>
    </row>
    <row r="528">
      <c r="A528" s="31" t="s">
        <v>18</v>
      </c>
      <c r="B528" s="31" t="s">
        <v>383</v>
      </c>
      <c r="C528" s="33" t="s">
        <v>446</v>
      </c>
      <c r="D528" s="31" t="s">
        <v>4</v>
      </c>
      <c r="E528" s="31" t="s">
        <v>7</v>
      </c>
      <c r="F528" s="33" t="s">
        <v>1659</v>
      </c>
      <c r="G528" s="32"/>
      <c r="H528" s="32"/>
    </row>
    <row r="529">
      <c r="A529" s="31" t="s">
        <v>18</v>
      </c>
      <c r="B529" s="31" t="s">
        <v>383</v>
      </c>
      <c r="C529" s="33" t="s">
        <v>448</v>
      </c>
      <c r="D529" s="31" t="s">
        <v>4</v>
      </c>
      <c r="E529" s="31" t="s">
        <v>7</v>
      </c>
      <c r="F529" s="33" t="s">
        <v>1660</v>
      </c>
      <c r="G529" s="32"/>
      <c r="H529" s="32"/>
    </row>
    <row r="530">
      <c r="A530" s="31" t="s">
        <v>19</v>
      </c>
      <c r="B530" s="31" t="s">
        <v>380</v>
      </c>
      <c r="C530" s="33" t="s">
        <v>1121</v>
      </c>
      <c r="D530" s="31" t="s">
        <v>4</v>
      </c>
      <c r="E530" s="31" t="s">
        <v>7</v>
      </c>
      <c r="F530" s="33" t="s">
        <v>1661</v>
      </c>
      <c r="G530" s="32"/>
      <c r="H530" s="32"/>
    </row>
    <row r="531">
      <c r="A531" s="31" t="s">
        <v>19</v>
      </c>
      <c r="B531" s="31" t="s">
        <v>380</v>
      </c>
      <c r="C531" s="33" t="s">
        <v>1122</v>
      </c>
      <c r="D531" s="31" t="s">
        <v>4</v>
      </c>
      <c r="E531" s="31" t="s">
        <v>7</v>
      </c>
      <c r="F531" s="33" t="s">
        <v>1662</v>
      </c>
      <c r="G531" s="32"/>
      <c r="H531" s="32"/>
    </row>
    <row r="532">
      <c r="A532" s="31" t="s">
        <v>19</v>
      </c>
      <c r="B532" s="31" t="s">
        <v>380</v>
      </c>
      <c r="C532" s="33" t="s">
        <v>1123</v>
      </c>
      <c r="D532" s="31" t="s">
        <v>4</v>
      </c>
      <c r="E532" s="31" t="s">
        <v>7</v>
      </c>
      <c r="F532" s="33" t="s">
        <v>1663</v>
      </c>
      <c r="G532" s="32"/>
      <c r="H532" s="32"/>
    </row>
    <row r="533">
      <c r="A533" s="31" t="s">
        <v>19</v>
      </c>
      <c r="B533" s="31" t="s">
        <v>380</v>
      </c>
      <c r="C533" s="33" t="s">
        <v>1124</v>
      </c>
      <c r="D533" s="31" t="s">
        <v>4</v>
      </c>
      <c r="E533" s="31" t="s">
        <v>7</v>
      </c>
      <c r="F533" s="33" t="s">
        <v>1664</v>
      </c>
      <c r="G533" s="32"/>
      <c r="H533" s="32"/>
    </row>
    <row r="534">
      <c r="A534" s="31" t="s">
        <v>19</v>
      </c>
      <c r="B534" s="31" t="s">
        <v>380</v>
      </c>
      <c r="C534" s="33" t="s">
        <v>1125</v>
      </c>
      <c r="D534" s="31" t="s">
        <v>4</v>
      </c>
      <c r="E534" s="31" t="s">
        <v>7</v>
      </c>
      <c r="F534" s="33" t="s">
        <v>1665</v>
      </c>
      <c r="G534" s="32"/>
      <c r="H534" s="32"/>
    </row>
    <row r="535">
      <c r="A535" s="31" t="s">
        <v>19</v>
      </c>
      <c r="B535" s="31" t="s">
        <v>380</v>
      </c>
      <c r="C535" s="33" t="s">
        <v>1126</v>
      </c>
      <c r="D535" s="31" t="s">
        <v>4</v>
      </c>
      <c r="E535" s="31" t="s">
        <v>7</v>
      </c>
      <c r="F535" s="33" t="s">
        <v>1666</v>
      </c>
      <c r="G535" s="32"/>
      <c r="H535" s="32"/>
    </row>
    <row r="536">
      <c r="A536" s="31" t="s">
        <v>19</v>
      </c>
      <c r="B536" s="31" t="s">
        <v>380</v>
      </c>
      <c r="C536" s="33" t="s">
        <v>1127</v>
      </c>
      <c r="D536" s="31" t="s">
        <v>4</v>
      </c>
      <c r="E536" s="31" t="s">
        <v>7</v>
      </c>
      <c r="F536" s="33" t="s">
        <v>1667</v>
      </c>
      <c r="G536" s="32"/>
      <c r="H536" s="32"/>
    </row>
    <row r="537">
      <c r="A537" s="31" t="s">
        <v>19</v>
      </c>
      <c r="B537" s="31" t="s">
        <v>380</v>
      </c>
      <c r="C537" s="33" t="s">
        <v>1128</v>
      </c>
      <c r="D537" s="31" t="s">
        <v>4</v>
      </c>
      <c r="E537" s="31" t="s">
        <v>7</v>
      </c>
      <c r="F537" s="33" t="s">
        <v>1668</v>
      </c>
      <c r="G537" s="32"/>
      <c r="H537" s="32"/>
    </row>
    <row r="538">
      <c r="A538" s="31" t="s">
        <v>19</v>
      </c>
      <c r="B538" s="31" t="s">
        <v>380</v>
      </c>
      <c r="C538" s="33" t="s">
        <v>1129</v>
      </c>
      <c r="D538" s="31" t="s">
        <v>4</v>
      </c>
      <c r="E538" s="31" t="s">
        <v>7</v>
      </c>
      <c r="F538" s="33" t="s">
        <v>1669</v>
      </c>
      <c r="G538" s="32"/>
      <c r="H538" s="32"/>
    </row>
    <row r="539">
      <c r="A539" s="31" t="s">
        <v>19</v>
      </c>
      <c r="B539" s="31" t="s">
        <v>380</v>
      </c>
      <c r="C539" s="33" t="s">
        <v>1130</v>
      </c>
      <c r="D539" s="31" t="s">
        <v>4</v>
      </c>
      <c r="E539" s="31" t="s">
        <v>7</v>
      </c>
      <c r="F539" s="33" t="s">
        <v>1670</v>
      </c>
      <c r="G539" s="32"/>
      <c r="H539" s="32"/>
    </row>
    <row r="540">
      <c r="A540" s="31" t="s">
        <v>19</v>
      </c>
      <c r="B540" s="31" t="s">
        <v>380</v>
      </c>
      <c r="C540" s="33" t="s">
        <v>1131</v>
      </c>
      <c r="D540" s="31" t="s">
        <v>4</v>
      </c>
      <c r="E540" s="31" t="s">
        <v>7</v>
      </c>
      <c r="F540" s="33" t="s">
        <v>1671</v>
      </c>
      <c r="G540" s="32"/>
      <c r="H540" s="32"/>
    </row>
    <row r="541">
      <c r="A541" s="31" t="s">
        <v>19</v>
      </c>
      <c r="B541" s="31" t="s">
        <v>380</v>
      </c>
      <c r="C541" s="33" t="s">
        <v>1132</v>
      </c>
      <c r="D541" s="31" t="s">
        <v>4</v>
      </c>
      <c r="E541" s="31" t="s">
        <v>7</v>
      </c>
      <c r="F541" s="33" t="s">
        <v>1672</v>
      </c>
      <c r="G541" s="32"/>
      <c r="H541" s="32"/>
    </row>
    <row r="542">
      <c r="A542" s="31" t="s">
        <v>19</v>
      </c>
      <c r="B542" s="31" t="s">
        <v>380</v>
      </c>
      <c r="C542" s="33" t="s">
        <v>409</v>
      </c>
      <c r="D542" s="31" t="s">
        <v>4</v>
      </c>
      <c r="E542" s="31" t="s">
        <v>7</v>
      </c>
      <c r="F542" s="33" t="s">
        <v>1673</v>
      </c>
      <c r="G542" s="32"/>
      <c r="H542" s="32"/>
    </row>
    <row r="543">
      <c r="A543" s="31" t="s">
        <v>19</v>
      </c>
      <c r="B543" s="31" t="s">
        <v>380</v>
      </c>
      <c r="C543" s="33" t="s">
        <v>411</v>
      </c>
      <c r="D543" s="31" t="s">
        <v>4</v>
      </c>
      <c r="E543" s="31" t="s">
        <v>7</v>
      </c>
      <c r="F543" s="33" t="s">
        <v>1674</v>
      </c>
      <c r="G543" s="32"/>
      <c r="H543" s="32"/>
    </row>
    <row r="544">
      <c r="A544" s="31" t="s">
        <v>19</v>
      </c>
      <c r="B544" s="31" t="s">
        <v>380</v>
      </c>
      <c r="C544" s="33" t="s">
        <v>413</v>
      </c>
      <c r="D544" s="31" t="s">
        <v>4</v>
      </c>
      <c r="E544" s="31" t="s">
        <v>7</v>
      </c>
      <c r="F544" s="33" t="s">
        <v>1675</v>
      </c>
      <c r="G544" s="32"/>
      <c r="H544" s="32"/>
    </row>
    <row r="545">
      <c r="A545" s="31" t="s">
        <v>19</v>
      </c>
      <c r="B545" s="31" t="s">
        <v>380</v>
      </c>
      <c r="C545" s="33" t="s">
        <v>415</v>
      </c>
      <c r="D545" s="31" t="s">
        <v>4</v>
      </c>
      <c r="E545" s="31" t="s">
        <v>7</v>
      </c>
      <c r="F545" s="33" t="s">
        <v>1676</v>
      </c>
      <c r="G545" s="32"/>
      <c r="H545" s="32"/>
    </row>
    <row r="546">
      <c r="A546" s="31" t="s">
        <v>19</v>
      </c>
      <c r="B546" s="31" t="s">
        <v>380</v>
      </c>
      <c r="C546" s="33" t="s">
        <v>417</v>
      </c>
      <c r="D546" s="31" t="s">
        <v>4</v>
      </c>
      <c r="E546" s="31" t="s">
        <v>7</v>
      </c>
      <c r="F546" s="33" t="s">
        <v>1677</v>
      </c>
      <c r="G546" s="32"/>
      <c r="H546" s="32"/>
    </row>
    <row r="547">
      <c r="A547" s="31" t="s">
        <v>19</v>
      </c>
      <c r="B547" s="31" t="s">
        <v>380</v>
      </c>
      <c r="C547" s="33" t="s">
        <v>419</v>
      </c>
      <c r="D547" s="31" t="s">
        <v>4</v>
      </c>
      <c r="E547" s="31" t="s">
        <v>7</v>
      </c>
      <c r="F547" s="33" t="s">
        <v>1678</v>
      </c>
      <c r="G547" s="32"/>
      <c r="H547" s="32"/>
    </row>
    <row r="548">
      <c r="A548" s="31" t="s">
        <v>19</v>
      </c>
      <c r="B548" s="31" t="s">
        <v>380</v>
      </c>
      <c r="C548" s="33" t="s">
        <v>421</v>
      </c>
      <c r="D548" s="31" t="s">
        <v>4</v>
      </c>
      <c r="E548" s="31" t="s">
        <v>7</v>
      </c>
      <c r="F548" s="33" t="s">
        <v>1679</v>
      </c>
      <c r="G548" s="32"/>
      <c r="H548" s="32"/>
    </row>
    <row r="549">
      <c r="A549" s="31" t="s">
        <v>19</v>
      </c>
      <c r="B549" s="31" t="s">
        <v>380</v>
      </c>
      <c r="C549" s="33" t="s">
        <v>423</v>
      </c>
      <c r="D549" s="31" t="s">
        <v>4</v>
      </c>
      <c r="E549" s="31" t="s">
        <v>7</v>
      </c>
      <c r="F549" s="33" t="s">
        <v>1680</v>
      </c>
      <c r="G549" s="32"/>
      <c r="H549" s="32"/>
    </row>
    <row r="550">
      <c r="A550" s="31" t="s">
        <v>19</v>
      </c>
      <c r="B550" s="31" t="s">
        <v>380</v>
      </c>
      <c r="C550" s="33" t="s">
        <v>425</v>
      </c>
      <c r="D550" s="31" t="s">
        <v>4</v>
      </c>
      <c r="E550" s="31" t="s">
        <v>7</v>
      </c>
      <c r="F550" s="33" t="s">
        <v>1681</v>
      </c>
      <c r="G550" s="32"/>
      <c r="H550" s="32"/>
    </row>
    <row r="551">
      <c r="A551" s="31" t="s">
        <v>19</v>
      </c>
      <c r="B551" s="31" t="s">
        <v>380</v>
      </c>
      <c r="C551" s="33" t="s">
        <v>427</v>
      </c>
      <c r="D551" s="31" t="s">
        <v>4</v>
      </c>
      <c r="E551" s="31" t="s">
        <v>7</v>
      </c>
      <c r="F551" s="33" t="s">
        <v>1682</v>
      </c>
      <c r="G551" s="32"/>
      <c r="H551" s="32"/>
    </row>
    <row r="552">
      <c r="A552" s="31" t="s">
        <v>19</v>
      </c>
      <c r="B552" s="31" t="s">
        <v>380</v>
      </c>
      <c r="C552" s="33" t="s">
        <v>429</v>
      </c>
      <c r="D552" s="31" t="s">
        <v>4</v>
      </c>
      <c r="E552" s="31" t="s">
        <v>7</v>
      </c>
      <c r="F552" s="33" t="s">
        <v>1683</v>
      </c>
      <c r="G552" s="32"/>
      <c r="H552" s="32"/>
    </row>
    <row r="553">
      <c r="A553" s="31" t="s">
        <v>19</v>
      </c>
      <c r="B553" s="31" t="s">
        <v>380</v>
      </c>
      <c r="C553" s="33" t="s">
        <v>323</v>
      </c>
      <c r="D553" s="31" t="s">
        <v>4</v>
      </c>
      <c r="E553" s="31" t="s">
        <v>7</v>
      </c>
      <c r="F553" s="33" t="s">
        <v>1684</v>
      </c>
      <c r="G553" s="32"/>
      <c r="H553" s="32"/>
    </row>
    <row r="554">
      <c r="A554" s="31" t="s">
        <v>19</v>
      </c>
      <c r="B554" s="31" t="s">
        <v>380</v>
      </c>
      <c r="C554" s="33" t="s">
        <v>432</v>
      </c>
      <c r="D554" s="31" t="s">
        <v>4</v>
      </c>
      <c r="E554" s="31" t="s">
        <v>7</v>
      </c>
      <c r="F554" s="33" t="s">
        <v>1685</v>
      </c>
      <c r="G554" s="32"/>
      <c r="H554" s="32"/>
    </row>
    <row r="555">
      <c r="A555" s="31" t="s">
        <v>19</v>
      </c>
      <c r="B555" s="31" t="s">
        <v>380</v>
      </c>
      <c r="C555" s="33" t="s">
        <v>434</v>
      </c>
      <c r="D555" s="31" t="s">
        <v>4</v>
      </c>
      <c r="E555" s="31" t="s">
        <v>7</v>
      </c>
      <c r="F555" s="33" t="s">
        <v>1686</v>
      </c>
      <c r="G555" s="32"/>
      <c r="H555" s="32"/>
    </row>
    <row r="556">
      <c r="A556" s="31" t="s">
        <v>19</v>
      </c>
      <c r="B556" s="31" t="s">
        <v>380</v>
      </c>
      <c r="C556" s="33" t="s">
        <v>436</v>
      </c>
      <c r="D556" s="31" t="s">
        <v>4</v>
      </c>
      <c r="E556" s="31" t="s">
        <v>7</v>
      </c>
      <c r="F556" s="33" t="s">
        <v>1687</v>
      </c>
      <c r="G556" s="32"/>
      <c r="H556" s="32"/>
    </row>
    <row r="557">
      <c r="A557" s="31" t="s">
        <v>19</v>
      </c>
      <c r="B557" s="31" t="s">
        <v>380</v>
      </c>
      <c r="C557" s="33" t="s">
        <v>438</v>
      </c>
      <c r="D557" s="31" t="s">
        <v>4</v>
      </c>
      <c r="E557" s="31" t="s">
        <v>7</v>
      </c>
      <c r="F557" s="33" t="s">
        <v>1688</v>
      </c>
      <c r="G557" s="32"/>
      <c r="H557" s="32"/>
    </row>
    <row r="558">
      <c r="A558" s="31" t="s">
        <v>19</v>
      </c>
      <c r="B558" s="31" t="s">
        <v>380</v>
      </c>
      <c r="C558" s="33" t="s">
        <v>440</v>
      </c>
      <c r="D558" s="31" t="s">
        <v>4</v>
      </c>
      <c r="E558" s="31" t="s">
        <v>7</v>
      </c>
      <c r="F558" s="33" t="s">
        <v>1689</v>
      </c>
      <c r="G558" s="32"/>
      <c r="H558" s="32"/>
    </row>
    <row r="559">
      <c r="A559" s="31" t="s">
        <v>19</v>
      </c>
      <c r="B559" s="31" t="s">
        <v>380</v>
      </c>
      <c r="C559" s="33" t="s">
        <v>442</v>
      </c>
      <c r="D559" s="31" t="s">
        <v>4</v>
      </c>
      <c r="E559" s="31" t="s">
        <v>7</v>
      </c>
      <c r="F559" s="33" t="s">
        <v>1690</v>
      </c>
      <c r="G559" s="32"/>
      <c r="H559" s="32"/>
    </row>
    <row r="560">
      <c r="A560" s="31" t="s">
        <v>19</v>
      </c>
      <c r="B560" s="31" t="s">
        <v>380</v>
      </c>
      <c r="C560" s="33" t="s">
        <v>444</v>
      </c>
      <c r="D560" s="31" t="s">
        <v>4</v>
      </c>
      <c r="E560" s="31" t="s">
        <v>7</v>
      </c>
      <c r="F560" s="33" t="s">
        <v>1691</v>
      </c>
      <c r="G560" s="32"/>
      <c r="H560" s="32"/>
    </row>
    <row r="561">
      <c r="A561" s="31" t="s">
        <v>19</v>
      </c>
      <c r="B561" s="31" t="s">
        <v>380</v>
      </c>
      <c r="C561" s="33" t="s">
        <v>446</v>
      </c>
      <c r="D561" s="31" t="s">
        <v>4</v>
      </c>
      <c r="E561" s="31" t="s">
        <v>7</v>
      </c>
      <c r="F561" s="33" t="s">
        <v>1692</v>
      </c>
      <c r="G561" s="32"/>
      <c r="H561" s="32"/>
    </row>
    <row r="562">
      <c r="A562" s="31" t="s">
        <v>19</v>
      </c>
      <c r="B562" s="31" t="s">
        <v>380</v>
      </c>
      <c r="C562" s="33" t="s">
        <v>448</v>
      </c>
      <c r="D562" s="31" t="s">
        <v>4</v>
      </c>
      <c r="E562" s="31" t="s">
        <v>7</v>
      </c>
      <c r="F562" s="33" t="s">
        <v>1693</v>
      </c>
      <c r="G562" s="32"/>
      <c r="H562" s="32"/>
    </row>
    <row r="563">
      <c r="A563" s="31" t="s">
        <v>20</v>
      </c>
      <c r="B563" s="31" t="s">
        <v>387</v>
      </c>
      <c r="C563" s="33" t="s">
        <v>1121</v>
      </c>
      <c r="D563" s="31" t="s">
        <v>4</v>
      </c>
      <c r="E563" s="31" t="s">
        <v>7</v>
      </c>
      <c r="F563" s="33" t="s">
        <v>1694</v>
      </c>
      <c r="G563" s="32"/>
      <c r="H563" s="32"/>
    </row>
    <row r="564">
      <c r="A564" s="31" t="s">
        <v>20</v>
      </c>
      <c r="B564" s="31" t="s">
        <v>387</v>
      </c>
      <c r="C564" s="33" t="s">
        <v>1122</v>
      </c>
      <c r="D564" s="31" t="s">
        <v>4</v>
      </c>
      <c r="E564" s="31" t="s">
        <v>7</v>
      </c>
      <c r="F564" s="33" t="s">
        <v>1695</v>
      </c>
      <c r="G564" s="32"/>
      <c r="H564" s="32"/>
    </row>
    <row r="565">
      <c r="A565" s="31" t="s">
        <v>20</v>
      </c>
      <c r="B565" s="31" t="s">
        <v>387</v>
      </c>
      <c r="C565" s="33" t="s">
        <v>1123</v>
      </c>
      <c r="D565" s="31" t="s">
        <v>4</v>
      </c>
      <c r="E565" s="31" t="s">
        <v>7</v>
      </c>
      <c r="F565" s="33" t="s">
        <v>1696</v>
      </c>
      <c r="G565" s="32"/>
      <c r="H565" s="32"/>
    </row>
    <row r="566">
      <c r="A566" s="31" t="s">
        <v>20</v>
      </c>
      <c r="B566" s="31" t="s">
        <v>387</v>
      </c>
      <c r="C566" s="33" t="s">
        <v>1124</v>
      </c>
      <c r="D566" s="31" t="s">
        <v>4</v>
      </c>
      <c r="E566" s="31" t="s">
        <v>7</v>
      </c>
      <c r="F566" s="33" t="s">
        <v>1697</v>
      </c>
      <c r="G566" s="32"/>
      <c r="H566" s="32"/>
    </row>
    <row r="567">
      <c r="A567" s="31" t="s">
        <v>20</v>
      </c>
      <c r="B567" s="31" t="s">
        <v>387</v>
      </c>
      <c r="C567" s="33" t="s">
        <v>1125</v>
      </c>
      <c r="D567" s="31" t="s">
        <v>4</v>
      </c>
      <c r="E567" s="31" t="s">
        <v>7</v>
      </c>
      <c r="F567" s="33" t="s">
        <v>1698</v>
      </c>
      <c r="G567" s="32"/>
      <c r="H567" s="32"/>
    </row>
    <row r="568">
      <c r="A568" s="31" t="s">
        <v>20</v>
      </c>
      <c r="B568" s="31" t="s">
        <v>387</v>
      </c>
      <c r="C568" s="33" t="s">
        <v>1126</v>
      </c>
      <c r="D568" s="31" t="s">
        <v>4</v>
      </c>
      <c r="E568" s="31" t="s">
        <v>7</v>
      </c>
      <c r="F568" s="33" t="s">
        <v>1699</v>
      </c>
      <c r="G568" s="32"/>
      <c r="H568" s="32"/>
    </row>
    <row r="569">
      <c r="A569" s="31" t="s">
        <v>20</v>
      </c>
      <c r="B569" s="31" t="s">
        <v>387</v>
      </c>
      <c r="C569" s="33" t="s">
        <v>1127</v>
      </c>
      <c r="D569" s="31" t="s">
        <v>4</v>
      </c>
      <c r="E569" s="31" t="s">
        <v>7</v>
      </c>
      <c r="F569" s="33" t="s">
        <v>1700</v>
      </c>
      <c r="G569" s="32"/>
      <c r="H569" s="32"/>
    </row>
    <row r="570">
      <c r="A570" s="31" t="s">
        <v>20</v>
      </c>
      <c r="B570" s="31" t="s">
        <v>387</v>
      </c>
      <c r="C570" s="33" t="s">
        <v>1128</v>
      </c>
      <c r="D570" s="31" t="s">
        <v>4</v>
      </c>
      <c r="E570" s="31" t="s">
        <v>7</v>
      </c>
      <c r="F570" s="33" t="s">
        <v>1701</v>
      </c>
      <c r="G570" s="32"/>
      <c r="H570" s="32"/>
    </row>
    <row r="571">
      <c r="A571" s="31" t="s">
        <v>20</v>
      </c>
      <c r="B571" s="31" t="s">
        <v>387</v>
      </c>
      <c r="C571" s="33" t="s">
        <v>1129</v>
      </c>
      <c r="D571" s="31" t="s">
        <v>4</v>
      </c>
      <c r="E571" s="31" t="s">
        <v>7</v>
      </c>
      <c r="F571" s="33" t="s">
        <v>1702</v>
      </c>
      <c r="G571" s="32"/>
      <c r="H571" s="32"/>
    </row>
    <row r="572">
      <c r="A572" s="31" t="s">
        <v>20</v>
      </c>
      <c r="B572" s="31" t="s">
        <v>387</v>
      </c>
      <c r="C572" s="33" t="s">
        <v>1130</v>
      </c>
      <c r="D572" s="31" t="s">
        <v>4</v>
      </c>
      <c r="E572" s="31" t="s">
        <v>7</v>
      </c>
      <c r="F572" s="33" t="s">
        <v>1703</v>
      </c>
      <c r="G572" s="32"/>
      <c r="H572" s="32"/>
    </row>
    <row r="573">
      <c r="A573" s="31" t="s">
        <v>20</v>
      </c>
      <c r="B573" s="31" t="s">
        <v>387</v>
      </c>
      <c r="C573" s="33" t="s">
        <v>1131</v>
      </c>
      <c r="D573" s="31" t="s">
        <v>4</v>
      </c>
      <c r="E573" s="31" t="s">
        <v>7</v>
      </c>
      <c r="F573" s="33" t="s">
        <v>1704</v>
      </c>
      <c r="G573" s="32"/>
      <c r="H573" s="32"/>
    </row>
    <row r="574">
      <c r="A574" s="31" t="s">
        <v>20</v>
      </c>
      <c r="B574" s="31" t="s">
        <v>387</v>
      </c>
      <c r="C574" s="33" t="s">
        <v>1132</v>
      </c>
      <c r="D574" s="31" t="s">
        <v>4</v>
      </c>
      <c r="E574" s="31" t="s">
        <v>7</v>
      </c>
      <c r="F574" s="33" t="s">
        <v>1705</v>
      </c>
      <c r="G574" s="32"/>
      <c r="H574" s="32"/>
    </row>
    <row r="575">
      <c r="A575" s="31" t="s">
        <v>20</v>
      </c>
      <c r="B575" s="31" t="s">
        <v>387</v>
      </c>
      <c r="C575" s="33" t="s">
        <v>409</v>
      </c>
      <c r="D575" s="31" t="s">
        <v>4</v>
      </c>
      <c r="E575" s="31" t="s">
        <v>7</v>
      </c>
      <c r="F575" s="33" t="s">
        <v>1706</v>
      </c>
      <c r="G575" s="32"/>
      <c r="H575" s="32"/>
    </row>
    <row r="576">
      <c r="A576" s="31" t="s">
        <v>20</v>
      </c>
      <c r="B576" s="31" t="s">
        <v>387</v>
      </c>
      <c r="C576" s="33" t="s">
        <v>411</v>
      </c>
      <c r="D576" s="31" t="s">
        <v>4</v>
      </c>
      <c r="E576" s="31" t="s">
        <v>7</v>
      </c>
      <c r="F576" s="33" t="s">
        <v>1707</v>
      </c>
      <c r="G576" s="32"/>
      <c r="H576" s="32"/>
    </row>
    <row r="577">
      <c r="A577" s="31" t="s">
        <v>20</v>
      </c>
      <c r="B577" s="31" t="s">
        <v>387</v>
      </c>
      <c r="C577" s="33" t="s">
        <v>413</v>
      </c>
      <c r="D577" s="31" t="s">
        <v>4</v>
      </c>
      <c r="E577" s="31" t="s">
        <v>7</v>
      </c>
      <c r="F577" s="33" t="s">
        <v>1708</v>
      </c>
      <c r="G577" s="32"/>
      <c r="H577" s="32"/>
    </row>
    <row r="578">
      <c r="A578" s="31" t="s">
        <v>20</v>
      </c>
      <c r="B578" s="31" t="s">
        <v>387</v>
      </c>
      <c r="C578" s="33" t="s">
        <v>415</v>
      </c>
      <c r="D578" s="31" t="s">
        <v>4</v>
      </c>
      <c r="E578" s="31" t="s">
        <v>7</v>
      </c>
      <c r="F578" s="33" t="s">
        <v>1709</v>
      </c>
      <c r="G578" s="32"/>
      <c r="H578" s="32"/>
    </row>
    <row r="579">
      <c r="A579" s="31" t="s">
        <v>20</v>
      </c>
      <c r="B579" s="31" t="s">
        <v>387</v>
      </c>
      <c r="C579" s="33" t="s">
        <v>417</v>
      </c>
      <c r="D579" s="31" t="s">
        <v>4</v>
      </c>
      <c r="E579" s="31" t="s">
        <v>7</v>
      </c>
      <c r="F579" s="33" t="s">
        <v>1710</v>
      </c>
      <c r="G579" s="32"/>
      <c r="H579" s="32"/>
    </row>
    <row r="580">
      <c r="A580" s="31" t="s">
        <v>20</v>
      </c>
      <c r="B580" s="31" t="s">
        <v>387</v>
      </c>
      <c r="C580" s="33" t="s">
        <v>419</v>
      </c>
      <c r="D580" s="31" t="s">
        <v>4</v>
      </c>
      <c r="E580" s="31" t="s">
        <v>7</v>
      </c>
      <c r="F580" s="33" t="s">
        <v>1711</v>
      </c>
      <c r="G580" s="32"/>
      <c r="H580" s="32"/>
    </row>
    <row r="581">
      <c r="A581" s="31" t="s">
        <v>20</v>
      </c>
      <c r="B581" s="31" t="s">
        <v>387</v>
      </c>
      <c r="C581" s="33" t="s">
        <v>421</v>
      </c>
      <c r="D581" s="31" t="s">
        <v>4</v>
      </c>
      <c r="E581" s="31" t="s">
        <v>7</v>
      </c>
      <c r="F581" s="33" t="s">
        <v>1712</v>
      </c>
      <c r="G581" s="32"/>
      <c r="H581" s="32"/>
    </row>
    <row r="582">
      <c r="A582" s="31" t="s">
        <v>20</v>
      </c>
      <c r="B582" s="31" t="s">
        <v>387</v>
      </c>
      <c r="C582" s="33" t="s">
        <v>423</v>
      </c>
      <c r="D582" s="31" t="s">
        <v>4</v>
      </c>
      <c r="E582" s="31" t="s">
        <v>7</v>
      </c>
      <c r="F582" s="33" t="s">
        <v>1713</v>
      </c>
      <c r="G582" s="32"/>
      <c r="H582" s="32"/>
    </row>
    <row r="583">
      <c r="A583" s="31" t="s">
        <v>20</v>
      </c>
      <c r="B583" s="31" t="s">
        <v>387</v>
      </c>
      <c r="C583" s="33" t="s">
        <v>425</v>
      </c>
      <c r="D583" s="31" t="s">
        <v>4</v>
      </c>
      <c r="E583" s="31" t="s">
        <v>7</v>
      </c>
      <c r="F583" s="33" t="s">
        <v>1714</v>
      </c>
      <c r="G583" s="32"/>
      <c r="H583" s="32"/>
    </row>
    <row r="584">
      <c r="A584" s="31" t="s">
        <v>20</v>
      </c>
      <c r="B584" s="31" t="s">
        <v>387</v>
      </c>
      <c r="C584" s="33" t="s">
        <v>427</v>
      </c>
      <c r="D584" s="31" t="s">
        <v>4</v>
      </c>
      <c r="E584" s="31" t="s">
        <v>7</v>
      </c>
      <c r="F584" s="33" t="s">
        <v>1715</v>
      </c>
      <c r="G584" s="32"/>
      <c r="H584" s="32"/>
    </row>
    <row r="585">
      <c r="A585" s="31" t="s">
        <v>20</v>
      </c>
      <c r="B585" s="31" t="s">
        <v>387</v>
      </c>
      <c r="C585" s="33" t="s">
        <v>429</v>
      </c>
      <c r="D585" s="31" t="s">
        <v>4</v>
      </c>
      <c r="E585" s="31" t="s">
        <v>7</v>
      </c>
      <c r="F585" s="33" t="s">
        <v>1716</v>
      </c>
      <c r="G585" s="32"/>
      <c r="H585" s="32"/>
    </row>
    <row r="586">
      <c r="A586" s="31" t="s">
        <v>20</v>
      </c>
      <c r="B586" s="31" t="s">
        <v>387</v>
      </c>
      <c r="C586" s="33" t="s">
        <v>323</v>
      </c>
      <c r="D586" s="31" t="s">
        <v>4</v>
      </c>
      <c r="E586" s="31" t="s">
        <v>7</v>
      </c>
      <c r="F586" s="33" t="s">
        <v>1717</v>
      </c>
      <c r="G586" s="32"/>
      <c r="H586" s="32"/>
    </row>
    <row r="587">
      <c r="A587" s="31" t="s">
        <v>20</v>
      </c>
      <c r="B587" s="31" t="s">
        <v>387</v>
      </c>
      <c r="C587" s="33" t="s">
        <v>432</v>
      </c>
      <c r="D587" s="31" t="s">
        <v>4</v>
      </c>
      <c r="E587" s="31" t="s">
        <v>7</v>
      </c>
      <c r="F587" s="33" t="s">
        <v>1718</v>
      </c>
      <c r="G587" s="32"/>
      <c r="H587" s="32"/>
    </row>
    <row r="588">
      <c r="A588" s="31" t="s">
        <v>20</v>
      </c>
      <c r="B588" s="31" t="s">
        <v>387</v>
      </c>
      <c r="C588" s="33" t="s">
        <v>434</v>
      </c>
      <c r="D588" s="31" t="s">
        <v>4</v>
      </c>
      <c r="E588" s="31" t="s">
        <v>7</v>
      </c>
      <c r="F588" s="33" t="s">
        <v>1719</v>
      </c>
      <c r="G588" s="32"/>
      <c r="H588" s="32"/>
    </row>
    <row r="589">
      <c r="A589" s="31" t="s">
        <v>20</v>
      </c>
      <c r="B589" s="31" t="s">
        <v>387</v>
      </c>
      <c r="C589" s="33" t="s">
        <v>436</v>
      </c>
      <c r="D589" s="31" t="s">
        <v>4</v>
      </c>
      <c r="E589" s="31" t="s">
        <v>7</v>
      </c>
      <c r="F589" s="33" t="s">
        <v>1720</v>
      </c>
      <c r="G589" s="32"/>
      <c r="H589" s="32"/>
    </row>
    <row r="590">
      <c r="A590" s="31" t="s">
        <v>20</v>
      </c>
      <c r="B590" s="31" t="s">
        <v>387</v>
      </c>
      <c r="C590" s="33" t="s">
        <v>438</v>
      </c>
      <c r="D590" s="31" t="s">
        <v>4</v>
      </c>
      <c r="E590" s="31" t="s">
        <v>7</v>
      </c>
      <c r="F590" s="33" t="s">
        <v>1721</v>
      </c>
      <c r="G590" s="32"/>
      <c r="H590" s="32"/>
    </row>
    <row r="591">
      <c r="A591" s="31" t="s">
        <v>20</v>
      </c>
      <c r="B591" s="31" t="s">
        <v>387</v>
      </c>
      <c r="C591" s="33" t="s">
        <v>440</v>
      </c>
      <c r="D591" s="31" t="s">
        <v>4</v>
      </c>
      <c r="E591" s="31" t="s">
        <v>7</v>
      </c>
      <c r="F591" s="33" t="s">
        <v>1722</v>
      </c>
      <c r="G591" s="32"/>
      <c r="H591" s="32"/>
    </row>
    <row r="592">
      <c r="A592" s="31" t="s">
        <v>20</v>
      </c>
      <c r="B592" s="31" t="s">
        <v>387</v>
      </c>
      <c r="C592" s="33" t="s">
        <v>442</v>
      </c>
      <c r="D592" s="31" t="s">
        <v>4</v>
      </c>
      <c r="E592" s="31" t="s">
        <v>7</v>
      </c>
      <c r="F592" s="33" t="s">
        <v>1723</v>
      </c>
      <c r="G592" s="32"/>
      <c r="H592" s="32"/>
    </row>
    <row r="593">
      <c r="A593" s="31" t="s">
        <v>20</v>
      </c>
      <c r="B593" s="31" t="s">
        <v>387</v>
      </c>
      <c r="C593" s="33" t="s">
        <v>444</v>
      </c>
      <c r="D593" s="31" t="s">
        <v>4</v>
      </c>
      <c r="E593" s="31" t="s">
        <v>7</v>
      </c>
      <c r="F593" s="33" t="s">
        <v>1724</v>
      </c>
      <c r="G593" s="32"/>
      <c r="H593" s="32"/>
    </row>
    <row r="594">
      <c r="A594" s="31" t="s">
        <v>20</v>
      </c>
      <c r="B594" s="31" t="s">
        <v>387</v>
      </c>
      <c r="C594" s="33" t="s">
        <v>446</v>
      </c>
      <c r="D594" s="31" t="s">
        <v>4</v>
      </c>
      <c r="E594" s="31" t="s">
        <v>7</v>
      </c>
      <c r="F594" s="33" t="s">
        <v>1725</v>
      </c>
      <c r="G594" s="32"/>
      <c r="H594" s="32"/>
    </row>
    <row r="595">
      <c r="A595" s="31" t="s">
        <v>20</v>
      </c>
      <c r="B595" s="31" t="s">
        <v>387</v>
      </c>
      <c r="C595" s="33" t="s">
        <v>448</v>
      </c>
      <c r="D595" s="31" t="s">
        <v>4</v>
      </c>
      <c r="E595" s="31" t="s">
        <v>7</v>
      </c>
      <c r="F595" s="33" t="s">
        <v>1726</v>
      </c>
      <c r="G595" s="32"/>
      <c r="H595" s="32"/>
    </row>
    <row r="596">
      <c r="A596" s="31" t="s">
        <v>21</v>
      </c>
      <c r="B596" s="31" t="s">
        <v>393</v>
      </c>
      <c r="C596" s="33" t="s">
        <v>1121</v>
      </c>
      <c r="D596" s="31" t="s">
        <v>4</v>
      </c>
      <c r="E596" s="31" t="s">
        <v>7</v>
      </c>
      <c r="F596" s="33" t="s">
        <v>1727</v>
      </c>
      <c r="G596" s="32"/>
      <c r="H596" s="32"/>
    </row>
    <row r="597">
      <c r="A597" s="31" t="s">
        <v>21</v>
      </c>
      <c r="B597" s="31" t="s">
        <v>393</v>
      </c>
      <c r="C597" s="33" t="s">
        <v>1122</v>
      </c>
      <c r="D597" s="31" t="s">
        <v>4</v>
      </c>
      <c r="E597" s="31" t="s">
        <v>7</v>
      </c>
      <c r="F597" s="33" t="s">
        <v>1728</v>
      </c>
      <c r="G597" s="32"/>
      <c r="H597" s="32"/>
    </row>
    <row r="598">
      <c r="A598" s="31" t="s">
        <v>21</v>
      </c>
      <c r="B598" s="31" t="s">
        <v>393</v>
      </c>
      <c r="C598" s="33" t="s">
        <v>1123</v>
      </c>
      <c r="D598" s="31" t="s">
        <v>4</v>
      </c>
      <c r="E598" s="31" t="s">
        <v>7</v>
      </c>
      <c r="F598" s="33" t="s">
        <v>1729</v>
      </c>
      <c r="G598" s="32"/>
      <c r="H598" s="32"/>
    </row>
    <row r="599">
      <c r="A599" s="31" t="s">
        <v>21</v>
      </c>
      <c r="B599" s="31" t="s">
        <v>393</v>
      </c>
      <c r="C599" s="33" t="s">
        <v>1124</v>
      </c>
      <c r="D599" s="31" t="s">
        <v>4</v>
      </c>
      <c r="E599" s="31" t="s">
        <v>7</v>
      </c>
      <c r="F599" s="33" t="s">
        <v>1730</v>
      </c>
      <c r="G599" s="32"/>
      <c r="H599" s="32"/>
    </row>
    <row r="600">
      <c r="A600" s="31" t="s">
        <v>21</v>
      </c>
      <c r="B600" s="31" t="s">
        <v>393</v>
      </c>
      <c r="C600" s="33" t="s">
        <v>1125</v>
      </c>
      <c r="D600" s="31" t="s">
        <v>4</v>
      </c>
      <c r="E600" s="31" t="s">
        <v>7</v>
      </c>
      <c r="F600" s="33" t="s">
        <v>1731</v>
      </c>
      <c r="G600" s="32"/>
      <c r="H600" s="32"/>
    </row>
    <row r="601">
      <c r="A601" s="31" t="s">
        <v>21</v>
      </c>
      <c r="B601" s="31" t="s">
        <v>393</v>
      </c>
      <c r="C601" s="33" t="s">
        <v>1126</v>
      </c>
      <c r="D601" s="31" t="s">
        <v>4</v>
      </c>
      <c r="E601" s="31" t="s">
        <v>7</v>
      </c>
      <c r="F601" s="33" t="s">
        <v>1732</v>
      </c>
      <c r="G601" s="32"/>
      <c r="H601" s="32"/>
    </row>
    <row r="602">
      <c r="A602" s="31" t="s">
        <v>21</v>
      </c>
      <c r="B602" s="31" t="s">
        <v>393</v>
      </c>
      <c r="C602" s="33" t="s">
        <v>1127</v>
      </c>
      <c r="D602" s="31" t="s">
        <v>4</v>
      </c>
      <c r="E602" s="31" t="s">
        <v>7</v>
      </c>
      <c r="F602" s="33" t="s">
        <v>1733</v>
      </c>
      <c r="G602" s="32"/>
      <c r="H602" s="32"/>
    </row>
    <row r="603">
      <c r="A603" s="31" t="s">
        <v>21</v>
      </c>
      <c r="B603" s="31" t="s">
        <v>393</v>
      </c>
      <c r="C603" s="33" t="s">
        <v>1128</v>
      </c>
      <c r="D603" s="31" t="s">
        <v>4</v>
      </c>
      <c r="E603" s="31" t="s">
        <v>7</v>
      </c>
      <c r="F603" s="33" t="s">
        <v>1734</v>
      </c>
      <c r="G603" s="32"/>
      <c r="H603" s="32"/>
    </row>
    <row r="604">
      <c r="A604" s="31" t="s">
        <v>21</v>
      </c>
      <c r="B604" s="31" t="s">
        <v>393</v>
      </c>
      <c r="C604" s="33" t="s">
        <v>1129</v>
      </c>
      <c r="D604" s="31" t="s">
        <v>4</v>
      </c>
      <c r="E604" s="31" t="s">
        <v>7</v>
      </c>
      <c r="F604" s="33" t="s">
        <v>1735</v>
      </c>
      <c r="G604" s="32"/>
      <c r="H604" s="32"/>
    </row>
    <row r="605">
      <c r="A605" s="31" t="s">
        <v>21</v>
      </c>
      <c r="B605" s="31" t="s">
        <v>393</v>
      </c>
      <c r="C605" s="33" t="s">
        <v>1130</v>
      </c>
      <c r="D605" s="31" t="s">
        <v>4</v>
      </c>
      <c r="E605" s="31" t="s">
        <v>7</v>
      </c>
      <c r="F605" s="33" t="s">
        <v>1736</v>
      </c>
      <c r="G605" s="32"/>
      <c r="H605" s="32"/>
    </row>
    <row r="606">
      <c r="A606" s="31" t="s">
        <v>21</v>
      </c>
      <c r="B606" s="31" t="s">
        <v>393</v>
      </c>
      <c r="C606" s="33" t="s">
        <v>1131</v>
      </c>
      <c r="D606" s="31" t="s">
        <v>4</v>
      </c>
      <c r="E606" s="31" t="s">
        <v>7</v>
      </c>
      <c r="F606" s="33" t="s">
        <v>1737</v>
      </c>
      <c r="G606" s="32"/>
      <c r="H606" s="32"/>
    </row>
    <row r="607">
      <c r="A607" s="31" t="s">
        <v>21</v>
      </c>
      <c r="B607" s="31" t="s">
        <v>393</v>
      </c>
      <c r="C607" s="33" t="s">
        <v>1132</v>
      </c>
      <c r="D607" s="31" t="s">
        <v>4</v>
      </c>
      <c r="E607" s="31" t="s">
        <v>7</v>
      </c>
      <c r="F607" s="33" t="s">
        <v>1738</v>
      </c>
      <c r="G607" s="32"/>
      <c r="H607" s="32"/>
    </row>
    <row r="608">
      <c r="A608" s="31" t="s">
        <v>21</v>
      </c>
      <c r="B608" s="31" t="s">
        <v>393</v>
      </c>
      <c r="C608" s="33" t="s">
        <v>409</v>
      </c>
      <c r="D608" s="31" t="s">
        <v>4</v>
      </c>
      <c r="E608" s="31" t="s">
        <v>7</v>
      </c>
      <c r="F608" s="33" t="s">
        <v>1739</v>
      </c>
      <c r="G608" s="32"/>
      <c r="H608" s="32"/>
    </row>
    <row r="609">
      <c r="A609" s="31" t="s">
        <v>21</v>
      </c>
      <c r="B609" s="31" t="s">
        <v>393</v>
      </c>
      <c r="C609" s="33" t="s">
        <v>411</v>
      </c>
      <c r="D609" s="31" t="s">
        <v>4</v>
      </c>
      <c r="E609" s="31" t="s">
        <v>7</v>
      </c>
      <c r="F609" s="33" t="s">
        <v>1740</v>
      </c>
      <c r="G609" s="32"/>
      <c r="H609" s="32"/>
    </row>
    <row r="610">
      <c r="A610" s="31" t="s">
        <v>21</v>
      </c>
      <c r="B610" s="31" t="s">
        <v>393</v>
      </c>
      <c r="C610" s="33" t="s">
        <v>413</v>
      </c>
      <c r="D610" s="31" t="s">
        <v>4</v>
      </c>
      <c r="E610" s="31" t="s">
        <v>7</v>
      </c>
      <c r="F610" s="33" t="s">
        <v>1741</v>
      </c>
      <c r="G610" s="32"/>
      <c r="H610" s="32"/>
    </row>
    <row r="611">
      <c r="A611" s="31" t="s">
        <v>21</v>
      </c>
      <c r="B611" s="31" t="s">
        <v>393</v>
      </c>
      <c r="C611" s="33" t="s">
        <v>415</v>
      </c>
      <c r="D611" s="31" t="s">
        <v>4</v>
      </c>
      <c r="E611" s="31" t="s">
        <v>7</v>
      </c>
      <c r="F611" s="33" t="s">
        <v>1742</v>
      </c>
      <c r="G611" s="32"/>
      <c r="H611" s="32"/>
    </row>
    <row r="612">
      <c r="A612" s="31" t="s">
        <v>21</v>
      </c>
      <c r="B612" s="31" t="s">
        <v>393</v>
      </c>
      <c r="C612" s="33" t="s">
        <v>417</v>
      </c>
      <c r="D612" s="31" t="s">
        <v>4</v>
      </c>
      <c r="E612" s="31" t="s">
        <v>7</v>
      </c>
      <c r="F612" s="33" t="s">
        <v>1743</v>
      </c>
      <c r="G612" s="32"/>
      <c r="H612" s="32"/>
    </row>
    <row r="613">
      <c r="A613" s="31" t="s">
        <v>21</v>
      </c>
      <c r="B613" s="31" t="s">
        <v>393</v>
      </c>
      <c r="C613" s="33" t="s">
        <v>419</v>
      </c>
      <c r="D613" s="31" t="s">
        <v>4</v>
      </c>
      <c r="E613" s="31" t="s">
        <v>7</v>
      </c>
      <c r="F613" s="33" t="s">
        <v>1744</v>
      </c>
      <c r="G613" s="32"/>
      <c r="H613" s="32"/>
    </row>
    <row r="614">
      <c r="A614" s="31" t="s">
        <v>21</v>
      </c>
      <c r="B614" s="31" t="s">
        <v>393</v>
      </c>
      <c r="C614" s="33" t="s">
        <v>421</v>
      </c>
      <c r="D614" s="31" t="s">
        <v>4</v>
      </c>
      <c r="E614" s="31" t="s">
        <v>7</v>
      </c>
      <c r="F614" s="33" t="s">
        <v>1745</v>
      </c>
      <c r="G614" s="32"/>
      <c r="H614" s="32"/>
    </row>
    <row r="615">
      <c r="A615" s="31" t="s">
        <v>21</v>
      </c>
      <c r="B615" s="31" t="s">
        <v>393</v>
      </c>
      <c r="C615" s="33" t="s">
        <v>423</v>
      </c>
      <c r="D615" s="31" t="s">
        <v>4</v>
      </c>
      <c r="E615" s="31" t="s">
        <v>7</v>
      </c>
      <c r="F615" s="33" t="s">
        <v>1746</v>
      </c>
      <c r="G615" s="32"/>
      <c r="H615" s="32"/>
    </row>
    <row r="616">
      <c r="A616" s="31" t="s">
        <v>21</v>
      </c>
      <c r="B616" s="31" t="s">
        <v>393</v>
      </c>
      <c r="C616" s="33" t="s">
        <v>425</v>
      </c>
      <c r="D616" s="31" t="s">
        <v>4</v>
      </c>
      <c r="E616" s="31" t="s">
        <v>7</v>
      </c>
      <c r="F616" s="33" t="s">
        <v>1747</v>
      </c>
      <c r="G616" s="32"/>
      <c r="H616" s="32"/>
    </row>
    <row r="617">
      <c r="A617" s="31" t="s">
        <v>21</v>
      </c>
      <c r="B617" s="31" t="s">
        <v>393</v>
      </c>
      <c r="C617" s="33" t="s">
        <v>427</v>
      </c>
      <c r="D617" s="31" t="s">
        <v>4</v>
      </c>
      <c r="E617" s="31" t="s">
        <v>7</v>
      </c>
      <c r="F617" s="33" t="s">
        <v>1748</v>
      </c>
      <c r="G617" s="32"/>
      <c r="H617" s="32"/>
    </row>
    <row r="618">
      <c r="A618" s="31" t="s">
        <v>21</v>
      </c>
      <c r="B618" s="31" t="s">
        <v>393</v>
      </c>
      <c r="C618" s="33" t="s">
        <v>429</v>
      </c>
      <c r="D618" s="31" t="s">
        <v>4</v>
      </c>
      <c r="E618" s="31" t="s">
        <v>7</v>
      </c>
      <c r="F618" s="33" t="s">
        <v>1749</v>
      </c>
      <c r="G618" s="32"/>
      <c r="H618" s="32"/>
    </row>
    <row r="619">
      <c r="A619" s="31" t="s">
        <v>21</v>
      </c>
      <c r="B619" s="31" t="s">
        <v>393</v>
      </c>
      <c r="C619" s="33" t="s">
        <v>323</v>
      </c>
      <c r="D619" s="31" t="s">
        <v>4</v>
      </c>
      <c r="E619" s="31" t="s">
        <v>7</v>
      </c>
      <c r="F619" s="33" t="s">
        <v>1750</v>
      </c>
      <c r="G619" s="32"/>
      <c r="H619" s="32"/>
    </row>
    <row r="620">
      <c r="A620" s="31" t="s">
        <v>21</v>
      </c>
      <c r="B620" s="31" t="s">
        <v>393</v>
      </c>
      <c r="C620" s="33" t="s">
        <v>432</v>
      </c>
      <c r="D620" s="31" t="s">
        <v>4</v>
      </c>
      <c r="E620" s="31" t="s">
        <v>7</v>
      </c>
      <c r="F620" s="33" t="s">
        <v>1751</v>
      </c>
      <c r="G620" s="32"/>
      <c r="H620" s="32"/>
    </row>
    <row r="621">
      <c r="A621" s="31" t="s">
        <v>21</v>
      </c>
      <c r="B621" s="31" t="s">
        <v>393</v>
      </c>
      <c r="C621" s="33" t="s">
        <v>434</v>
      </c>
      <c r="D621" s="31" t="s">
        <v>4</v>
      </c>
      <c r="E621" s="31" t="s">
        <v>7</v>
      </c>
      <c r="F621" s="33" t="s">
        <v>1752</v>
      </c>
      <c r="G621" s="32"/>
      <c r="H621" s="32"/>
    </row>
    <row r="622">
      <c r="A622" s="31" t="s">
        <v>21</v>
      </c>
      <c r="B622" s="31" t="s">
        <v>393</v>
      </c>
      <c r="C622" s="33" t="s">
        <v>436</v>
      </c>
      <c r="D622" s="31" t="s">
        <v>4</v>
      </c>
      <c r="E622" s="31" t="s">
        <v>7</v>
      </c>
      <c r="F622" s="33" t="s">
        <v>1753</v>
      </c>
      <c r="G622" s="32"/>
      <c r="H622" s="32"/>
    </row>
    <row r="623">
      <c r="A623" s="31" t="s">
        <v>21</v>
      </c>
      <c r="B623" s="31" t="s">
        <v>393</v>
      </c>
      <c r="C623" s="33" t="s">
        <v>438</v>
      </c>
      <c r="D623" s="31" t="s">
        <v>4</v>
      </c>
      <c r="E623" s="31" t="s">
        <v>7</v>
      </c>
      <c r="F623" s="33" t="s">
        <v>1754</v>
      </c>
      <c r="G623" s="32"/>
      <c r="H623" s="32"/>
    </row>
    <row r="624">
      <c r="A624" s="31" t="s">
        <v>21</v>
      </c>
      <c r="B624" s="31" t="s">
        <v>393</v>
      </c>
      <c r="C624" s="33" t="s">
        <v>440</v>
      </c>
      <c r="D624" s="31" t="s">
        <v>4</v>
      </c>
      <c r="E624" s="31" t="s">
        <v>7</v>
      </c>
      <c r="F624" s="33" t="s">
        <v>1755</v>
      </c>
      <c r="G624" s="32"/>
      <c r="H624" s="32"/>
    </row>
    <row r="625">
      <c r="A625" s="31" t="s">
        <v>21</v>
      </c>
      <c r="B625" s="31" t="s">
        <v>393</v>
      </c>
      <c r="C625" s="33" t="s">
        <v>442</v>
      </c>
      <c r="D625" s="31" t="s">
        <v>4</v>
      </c>
      <c r="E625" s="31" t="s">
        <v>7</v>
      </c>
      <c r="F625" s="33" t="s">
        <v>1756</v>
      </c>
      <c r="G625" s="32"/>
      <c r="H625" s="32"/>
    </row>
    <row r="626">
      <c r="A626" s="31" t="s">
        <v>21</v>
      </c>
      <c r="B626" s="31" t="s">
        <v>393</v>
      </c>
      <c r="C626" s="33" t="s">
        <v>444</v>
      </c>
      <c r="D626" s="31" t="s">
        <v>4</v>
      </c>
      <c r="E626" s="31" t="s">
        <v>7</v>
      </c>
      <c r="F626" s="33" t="s">
        <v>1757</v>
      </c>
      <c r="G626" s="32"/>
      <c r="H626" s="32"/>
    </row>
    <row r="627">
      <c r="A627" s="31" t="s">
        <v>21</v>
      </c>
      <c r="B627" s="31" t="s">
        <v>393</v>
      </c>
      <c r="C627" s="33" t="s">
        <v>446</v>
      </c>
      <c r="D627" s="31" t="s">
        <v>4</v>
      </c>
      <c r="E627" s="31" t="s">
        <v>7</v>
      </c>
      <c r="F627" s="33" t="s">
        <v>1758</v>
      </c>
      <c r="G627" s="32"/>
      <c r="H627" s="32"/>
    </row>
    <row r="628">
      <c r="A628" s="31" t="s">
        <v>21</v>
      </c>
      <c r="B628" s="31" t="s">
        <v>393</v>
      </c>
      <c r="C628" s="33" t="s">
        <v>448</v>
      </c>
      <c r="D628" s="31" t="s">
        <v>4</v>
      </c>
      <c r="E628" s="31" t="s">
        <v>7</v>
      </c>
      <c r="F628" s="33" t="s">
        <v>1759</v>
      </c>
      <c r="G628" s="32"/>
      <c r="H628" s="32"/>
    </row>
    <row r="629">
      <c r="A629" s="31" t="s">
        <v>22</v>
      </c>
      <c r="B629" s="31" t="s">
        <v>408</v>
      </c>
      <c r="C629" s="33" t="s">
        <v>1121</v>
      </c>
      <c r="D629" s="31" t="s">
        <v>4</v>
      </c>
      <c r="E629" s="31" t="s">
        <v>7</v>
      </c>
      <c r="F629" s="33" t="s">
        <v>1760</v>
      </c>
      <c r="G629" s="32"/>
      <c r="H629" s="32"/>
    </row>
    <row r="630">
      <c r="A630" s="31" t="s">
        <v>22</v>
      </c>
      <c r="B630" s="31" t="s">
        <v>408</v>
      </c>
      <c r="C630" s="33" t="s">
        <v>1122</v>
      </c>
      <c r="D630" s="31" t="s">
        <v>4</v>
      </c>
      <c r="E630" s="31" t="s">
        <v>7</v>
      </c>
      <c r="F630" s="33" t="s">
        <v>1761</v>
      </c>
      <c r="G630" s="32"/>
      <c r="H630" s="32"/>
    </row>
    <row r="631">
      <c r="A631" s="31" t="s">
        <v>22</v>
      </c>
      <c r="B631" s="31" t="s">
        <v>408</v>
      </c>
      <c r="C631" s="33" t="s">
        <v>1123</v>
      </c>
      <c r="D631" s="31" t="s">
        <v>4</v>
      </c>
      <c r="E631" s="31" t="s">
        <v>7</v>
      </c>
      <c r="F631" s="33" t="s">
        <v>1762</v>
      </c>
      <c r="G631" s="32"/>
      <c r="H631" s="32"/>
    </row>
    <row r="632">
      <c r="A632" s="31" t="s">
        <v>22</v>
      </c>
      <c r="B632" s="31" t="s">
        <v>408</v>
      </c>
      <c r="C632" s="33" t="s">
        <v>1124</v>
      </c>
      <c r="D632" s="31" t="s">
        <v>4</v>
      </c>
      <c r="E632" s="31" t="s">
        <v>7</v>
      </c>
      <c r="F632" s="33" t="s">
        <v>1763</v>
      </c>
      <c r="G632" s="32"/>
      <c r="H632" s="32"/>
    </row>
    <row r="633">
      <c r="A633" s="31" t="s">
        <v>22</v>
      </c>
      <c r="B633" s="31" t="s">
        <v>408</v>
      </c>
      <c r="C633" s="33" t="s">
        <v>1125</v>
      </c>
      <c r="D633" s="31" t="s">
        <v>4</v>
      </c>
      <c r="E633" s="31" t="s">
        <v>7</v>
      </c>
      <c r="F633" s="33" t="s">
        <v>1764</v>
      </c>
      <c r="G633" s="32"/>
      <c r="H633" s="32"/>
    </row>
    <row r="634">
      <c r="A634" s="31" t="s">
        <v>22</v>
      </c>
      <c r="B634" s="31" t="s">
        <v>408</v>
      </c>
      <c r="C634" s="33" t="s">
        <v>1126</v>
      </c>
      <c r="D634" s="31" t="s">
        <v>4</v>
      </c>
      <c r="E634" s="31" t="s">
        <v>7</v>
      </c>
      <c r="F634" s="33" t="s">
        <v>1765</v>
      </c>
      <c r="G634" s="32"/>
      <c r="H634" s="32"/>
    </row>
    <row r="635">
      <c r="A635" s="31" t="s">
        <v>22</v>
      </c>
      <c r="B635" s="31" t="s">
        <v>408</v>
      </c>
      <c r="C635" s="33" t="s">
        <v>1127</v>
      </c>
      <c r="D635" s="31" t="s">
        <v>4</v>
      </c>
      <c r="E635" s="31" t="s">
        <v>7</v>
      </c>
      <c r="F635" s="33" t="s">
        <v>1766</v>
      </c>
      <c r="G635" s="32"/>
      <c r="H635" s="32"/>
    </row>
    <row r="636">
      <c r="A636" s="31" t="s">
        <v>22</v>
      </c>
      <c r="B636" s="31" t="s">
        <v>408</v>
      </c>
      <c r="C636" s="33" t="s">
        <v>1128</v>
      </c>
      <c r="D636" s="31" t="s">
        <v>4</v>
      </c>
      <c r="E636" s="31" t="s">
        <v>7</v>
      </c>
      <c r="F636" s="33" t="s">
        <v>1767</v>
      </c>
      <c r="G636" s="32"/>
      <c r="H636" s="32"/>
    </row>
    <row r="637">
      <c r="A637" s="31" t="s">
        <v>22</v>
      </c>
      <c r="B637" s="31" t="s">
        <v>408</v>
      </c>
      <c r="C637" s="33" t="s">
        <v>1129</v>
      </c>
      <c r="D637" s="31" t="s">
        <v>4</v>
      </c>
      <c r="E637" s="31" t="s">
        <v>7</v>
      </c>
      <c r="F637" s="33" t="s">
        <v>1768</v>
      </c>
      <c r="G637" s="32"/>
      <c r="H637" s="32"/>
    </row>
    <row r="638">
      <c r="A638" s="31" t="s">
        <v>22</v>
      </c>
      <c r="B638" s="31" t="s">
        <v>408</v>
      </c>
      <c r="C638" s="33" t="s">
        <v>1130</v>
      </c>
      <c r="D638" s="31" t="s">
        <v>4</v>
      </c>
      <c r="E638" s="31" t="s">
        <v>7</v>
      </c>
      <c r="F638" s="33" t="s">
        <v>1769</v>
      </c>
      <c r="G638" s="32"/>
      <c r="H638" s="32"/>
    </row>
    <row r="639">
      <c r="A639" s="31" t="s">
        <v>22</v>
      </c>
      <c r="B639" s="31" t="s">
        <v>408</v>
      </c>
      <c r="C639" s="33" t="s">
        <v>1131</v>
      </c>
      <c r="D639" s="31" t="s">
        <v>4</v>
      </c>
      <c r="E639" s="31" t="s">
        <v>7</v>
      </c>
      <c r="F639" s="33" t="s">
        <v>1770</v>
      </c>
      <c r="G639" s="32"/>
      <c r="H639" s="32"/>
    </row>
    <row r="640">
      <c r="A640" s="31" t="s">
        <v>22</v>
      </c>
      <c r="B640" s="31" t="s">
        <v>408</v>
      </c>
      <c r="C640" s="33" t="s">
        <v>1132</v>
      </c>
      <c r="D640" s="31" t="s">
        <v>4</v>
      </c>
      <c r="E640" s="31" t="s">
        <v>7</v>
      </c>
      <c r="F640" s="33" t="s">
        <v>1771</v>
      </c>
      <c r="G640" s="32"/>
      <c r="H640" s="32"/>
    </row>
    <row r="641">
      <c r="A641" s="31" t="s">
        <v>22</v>
      </c>
      <c r="B641" s="31" t="s">
        <v>408</v>
      </c>
      <c r="C641" s="33" t="s">
        <v>409</v>
      </c>
      <c r="D641" s="31" t="s">
        <v>4</v>
      </c>
      <c r="E641" s="31" t="s">
        <v>7</v>
      </c>
      <c r="F641" s="33" t="s">
        <v>1772</v>
      </c>
      <c r="G641" s="32"/>
      <c r="H641" s="32"/>
    </row>
    <row r="642">
      <c r="A642" s="31" t="s">
        <v>22</v>
      </c>
      <c r="B642" s="31" t="s">
        <v>408</v>
      </c>
      <c r="C642" s="33" t="s">
        <v>411</v>
      </c>
      <c r="D642" s="31" t="s">
        <v>4</v>
      </c>
      <c r="E642" s="31" t="s">
        <v>7</v>
      </c>
      <c r="F642" s="33" t="s">
        <v>1773</v>
      </c>
      <c r="G642" s="32"/>
      <c r="H642" s="32"/>
    </row>
    <row r="643">
      <c r="A643" s="31" t="s">
        <v>22</v>
      </c>
      <c r="B643" s="31" t="s">
        <v>408</v>
      </c>
      <c r="C643" s="33" t="s">
        <v>413</v>
      </c>
      <c r="D643" s="31" t="s">
        <v>4</v>
      </c>
      <c r="E643" s="31" t="s">
        <v>7</v>
      </c>
      <c r="F643" s="33" t="s">
        <v>1774</v>
      </c>
      <c r="G643" s="32"/>
      <c r="H643" s="32"/>
    </row>
    <row r="644">
      <c r="A644" s="31" t="s">
        <v>22</v>
      </c>
      <c r="B644" s="31" t="s">
        <v>408</v>
      </c>
      <c r="C644" s="33" t="s">
        <v>415</v>
      </c>
      <c r="D644" s="31" t="s">
        <v>4</v>
      </c>
      <c r="E644" s="31" t="s">
        <v>7</v>
      </c>
      <c r="F644" s="33" t="s">
        <v>1775</v>
      </c>
      <c r="G644" s="32"/>
      <c r="H644" s="32"/>
    </row>
    <row r="645">
      <c r="A645" s="31" t="s">
        <v>22</v>
      </c>
      <c r="B645" s="31" t="s">
        <v>408</v>
      </c>
      <c r="C645" s="33" t="s">
        <v>417</v>
      </c>
      <c r="D645" s="31" t="s">
        <v>4</v>
      </c>
      <c r="E645" s="31" t="s">
        <v>7</v>
      </c>
      <c r="F645" s="33" t="s">
        <v>1776</v>
      </c>
      <c r="G645" s="32"/>
      <c r="H645" s="32"/>
    </row>
    <row r="646">
      <c r="A646" s="31" t="s">
        <v>22</v>
      </c>
      <c r="B646" s="31" t="s">
        <v>408</v>
      </c>
      <c r="C646" s="33" t="s">
        <v>419</v>
      </c>
      <c r="D646" s="31" t="s">
        <v>4</v>
      </c>
      <c r="E646" s="31" t="s">
        <v>7</v>
      </c>
      <c r="F646" s="33" t="s">
        <v>1777</v>
      </c>
      <c r="G646" s="32"/>
      <c r="H646" s="32"/>
    </row>
    <row r="647">
      <c r="A647" s="31" t="s">
        <v>22</v>
      </c>
      <c r="B647" s="31" t="s">
        <v>408</v>
      </c>
      <c r="C647" s="33" t="s">
        <v>421</v>
      </c>
      <c r="D647" s="31" t="s">
        <v>4</v>
      </c>
      <c r="E647" s="31" t="s">
        <v>7</v>
      </c>
      <c r="F647" s="33" t="s">
        <v>1778</v>
      </c>
      <c r="G647" s="32"/>
      <c r="H647" s="32"/>
    </row>
    <row r="648">
      <c r="A648" s="31" t="s">
        <v>22</v>
      </c>
      <c r="B648" s="31" t="s">
        <v>408</v>
      </c>
      <c r="C648" s="33" t="s">
        <v>423</v>
      </c>
      <c r="D648" s="31" t="s">
        <v>4</v>
      </c>
      <c r="E648" s="31" t="s">
        <v>7</v>
      </c>
      <c r="F648" s="33" t="s">
        <v>1779</v>
      </c>
      <c r="G648" s="32"/>
      <c r="H648" s="32"/>
    </row>
    <row r="649">
      <c r="A649" s="31" t="s">
        <v>22</v>
      </c>
      <c r="B649" s="31" t="s">
        <v>408</v>
      </c>
      <c r="C649" s="33" t="s">
        <v>425</v>
      </c>
      <c r="D649" s="31" t="s">
        <v>4</v>
      </c>
      <c r="E649" s="31" t="s">
        <v>7</v>
      </c>
      <c r="F649" s="33" t="s">
        <v>1780</v>
      </c>
      <c r="G649" s="32"/>
      <c r="H649" s="32"/>
    </row>
    <row r="650">
      <c r="A650" s="31" t="s">
        <v>22</v>
      </c>
      <c r="B650" s="31" t="s">
        <v>408</v>
      </c>
      <c r="C650" s="33" t="s">
        <v>427</v>
      </c>
      <c r="D650" s="31" t="s">
        <v>4</v>
      </c>
      <c r="E650" s="31" t="s">
        <v>7</v>
      </c>
      <c r="F650" s="33" t="s">
        <v>1781</v>
      </c>
      <c r="G650" s="32"/>
      <c r="H650" s="32"/>
    </row>
    <row r="651">
      <c r="A651" s="31" t="s">
        <v>22</v>
      </c>
      <c r="B651" s="31" t="s">
        <v>408</v>
      </c>
      <c r="C651" s="33" t="s">
        <v>429</v>
      </c>
      <c r="D651" s="31" t="s">
        <v>4</v>
      </c>
      <c r="E651" s="31" t="s">
        <v>7</v>
      </c>
      <c r="F651" s="33" t="s">
        <v>1782</v>
      </c>
      <c r="G651" s="32"/>
      <c r="H651" s="32"/>
    </row>
    <row r="652">
      <c r="A652" s="31" t="s">
        <v>22</v>
      </c>
      <c r="B652" s="31" t="s">
        <v>408</v>
      </c>
      <c r="C652" s="33" t="s">
        <v>323</v>
      </c>
      <c r="D652" s="31" t="s">
        <v>4</v>
      </c>
      <c r="E652" s="31" t="s">
        <v>7</v>
      </c>
      <c r="F652" s="33" t="s">
        <v>1783</v>
      </c>
      <c r="G652" s="32"/>
      <c r="H652" s="32"/>
    </row>
    <row r="653">
      <c r="A653" s="31" t="s">
        <v>22</v>
      </c>
      <c r="B653" s="31" t="s">
        <v>408</v>
      </c>
      <c r="C653" s="33" t="s">
        <v>432</v>
      </c>
      <c r="D653" s="31" t="s">
        <v>4</v>
      </c>
      <c r="E653" s="31" t="s">
        <v>7</v>
      </c>
      <c r="F653" s="33" t="s">
        <v>1784</v>
      </c>
      <c r="G653" s="32"/>
      <c r="H653" s="32"/>
    </row>
    <row r="654">
      <c r="A654" s="31" t="s">
        <v>22</v>
      </c>
      <c r="B654" s="31" t="s">
        <v>408</v>
      </c>
      <c r="C654" s="33" t="s">
        <v>434</v>
      </c>
      <c r="D654" s="31" t="s">
        <v>4</v>
      </c>
      <c r="E654" s="31" t="s">
        <v>7</v>
      </c>
      <c r="F654" s="33" t="s">
        <v>1785</v>
      </c>
      <c r="G654" s="32"/>
      <c r="H654" s="32"/>
    </row>
    <row r="655">
      <c r="A655" s="31" t="s">
        <v>22</v>
      </c>
      <c r="B655" s="31" t="s">
        <v>408</v>
      </c>
      <c r="C655" s="33" t="s">
        <v>436</v>
      </c>
      <c r="D655" s="31" t="s">
        <v>4</v>
      </c>
      <c r="E655" s="31" t="s">
        <v>7</v>
      </c>
      <c r="F655" s="33" t="s">
        <v>1786</v>
      </c>
      <c r="G655" s="32"/>
      <c r="H655" s="32"/>
    </row>
    <row r="656">
      <c r="A656" s="31" t="s">
        <v>22</v>
      </c>
      <c r="B656" s="31" t="s">
        <v>408</v>
      </c>
      <c r="C656" s="33" t="s">
        <v>438</v>
      </c>
      <c r="D656" s="31" t="s">
        <v>4</v>
      </c>
      <c r="E656" s="31" t="s">
        <v>7</v>
      </c>
      <c r="F656" s="33" t="s">
        <v>1787</v>
      </c>
      <c r="G656" s="32"/>
      <c r="H656" s="32"/>
    </row>
    <row r="657">
      <c r="A657" s="31" t="s">
        <v>22</v>
      </c>
      <c r="B657" s="31" t="s">
        <v>408</v>
      </c>
      <c r="C657" s="33" t="s">
        <v>440</v>
      </c>
      <c r="D657" s="31" t="s">
        <v>4</v>
      </c>
      <c r="E657" s="31" t="s">
        <v>7</v>
      </c>
      <c r="F657" s="33" t="s">
        <v>1788</v>
      </c>
      <c r="G657" s="32"/>
      <c r="H657" s="32"/>
    </row>
    <row r="658">
      <c r="A658" s="31" t="s">
        <v>22</v>
      </c>
      <c r="B658" s="31" t="s">
        <v>408</v>
      </c>
      <c r="C658" s="33" t="s">
        <v>442</v>
      </c>
      <c r="D658" s="31" t="s">
        <v>4</v>
      </c>
      <c r="E658" s="31" t="s">
        <v>7</v>
      </c>
      <c r="F658" s="33" t="s">
        <v>1789</v>
      </c>
      <c r="G658" s="32"/>
      <c r="H658" s="32"/>
    </row>
    <row r="659">
      <c r="A659" s="31" t="s">
        <v>22</v>
      </c>
      <c r="B659" s="31" t="s">
        <v>408</v>
      </c>
      <c r="C659" s="33" t="s">
        <v>444</v>
      </c>
      <c r="D659" s="31" t="s">
        <v>4</v>
      </c>
      <c r="E659" s="31" t="s">
        <v>7</v>
      </c>
      <c r="F659" s="33" t="s">
        <v>1790</v>
      </c>
      <c r="G659" s="32"/>
      <c r="H659" s="32"/>
    </row>
    <row r="660">
      <c r="A660" s="31" t="s">
        <v>22</v>
      </c>
      <c r="B660" s="31" t="s">
        <v>408</v>
      </c>
      <c r="C660" s="33" t="s">
        <v>446</v>
      </c>
      <c r="D660" s="31" t="s">
        <v>4</v>
      </c>
      <c r="E660" s="31" t="s">
        <v>7</v>
      </c>
      <c r="F660" s="33" t="s">
        <v>1791</v>
      </c>
      <c r="G660" s="32"/>
      <c r="H660" s="32"/>
    </row>
    <row r="661">
      <c r="A661" s="31" t="s">
        <v>22</v>
      </c>
      <c r="B661" s="31" t="s">
        <v>408</v>
      </c>
      <c r="C661" s="33" t="s">
        <v>448</v>
      </c>
      <c r="D661" s="31" t="s">
        <v>4</v>
      </c>
      <c r="E661" s="31" t="s">
        <v>7</v>
      </c>
      <c r="F661" s="33" t="s">
        <v>1792</v>
      </c>
      <c r="G661" s="32"/>
      <c r="H661" s="32"/>
    </row>
    <row r="662">
      <c r="A662" s="31" t="s">
        <v>23</v>
      </c>
      <c r="B662" s="31" t="s">
        <v>379</v>
      </c>
      <c r="C662" s="33" t="s">
        <v>1121</v>
      </c>
      <c r="D662" s="31" t="s">
        <v>4</v>
      </c>
      <c r="E662" s="31" t="s">
        <v>7</v>
      </c>
      <c r="F662" s="33" t="s">
        <v>1793</v>
      </c>
      <c r="G662" s="32"/>
      <c r="H662" s="32"/>
    </row>
    <row r="663">
      <c r="A663" s="31" t="s">
        <v>23</v>
      </c>
      <c r="B663" s="31" t="s">
        <v>379</v>
      </c>
      <c r="C663" s="33" t="s">
        <v>1122</v>
      </c>
      <c r="D663" s="31" t="s">
        <v>4</v>
      </c>
      <c r="E663" s="31" t="s">
        <v>7</v>
      </c>
      <c r="F663" s="33" t="s">
        <v>1794</v>
      </c>
      <c r="G663" s="32"/>
      <c r="H663" s="32"/>
    </row>
    <row r="664">
      <c r="A664" s="31" t="s">
        <v>23</v>
      </c>
      <c r="B664" s="31" t="s">
        <v>379</v>
      </c>
      <c r="C664" s="33" t="s">
        <v>1123</v>
      </c>
      <c r="D664" s="31" t="s">
        <v>4</v>
      </c>
      <c r="E664" s="31" t="s">
        <v>7</v>
      </c>
      <c r="F664" s="33" t="s">
        <v>1795</v>
      </c>
      <c r="G664" s="32"/>
      <c r="H664" s="32"/>
    </row>
    <row r="665">
      <c r="A665" s="31" t="s">
        <v>23</v>
      </c>
      <c r="B665" s="31" t="s">
        <v>379</v>
      </c>
      <c r="C665" s="33" t="s">
        <v>1124</v>
      </c>
      <c r="D665" s="31" t="s">
        <v>4</v>
      </c>
      <c r="E665" s="31" t="s">
        <v>7</v>
      </c>
      <c r="F665" s="33" t="s">
        <v>1796</v>
      </c>
      <c r="G665" s="32"/>
      <c r="H665" s="32"/>
    </row>
    <row r="666">
      <c r="A666" s="31" t="s">
        <v>23</v>
      </c>
      <c r="B666" s="31" t="s">
        <v>379</v>
      </c>
      <c r="C666" s="33" t="s">
        <v>1125</v>
      </c>
      <c r="D666" s="31" t="s">
        <v>4</v>
      </c>
      <c r="E666" s="31" t="s">
        <v>7</v>
      </c>
      <c r="F666" s="33" t="s">
        <v>1797</v>
      </c>
      <c r="G666" s="32"/>
      <c r="H666" s="32"/>
    </row>
    <row r="667">
      <c r="A667" s="31" t="s">
        <v>23</v>
      </c>
      <c r="B667" s="31" t="s">
        <v>379</v>
      </c>
      <c r="C667" s="33" t="s">
        <v>1126</v>
      </c>
      <c r="D667" s="31" t="s">
        <v>4</v>
      </c>
      <c r="E667" s="31" t="s">
        <v>7</v>
      </c>
      <c r="F667" s="33" t="s">
        <v>1798</v>
      </c>
      <c r="G667" s="32"/>
      <c r="H667" s="32"/>
    </row>
    <row r="668">
      <c r="A668" s="31" t="s">
        <v>23</v>
      </c>
      <c r="B668" s="31" t="s">
        <v>379</v>
      </c>
      <c r="C668" s="33" t="s">
        <v>1127</v>
      </c>
      <c r="D668" s="31" t="s">
        <v>4</v>
      </c>
      <c r="E668" s="31" t="s">
        <v>7</v>
      </c>
      <c r="F668" s="33" t="s">
        <v>1799</v>
      </c>
      <c r="G668" s="32"/>
      <c r="H668" s="32"/>
    </row>
    <row r="669">
      <c r="A669" s="31" t="s">
        <v>23</v>
      </c>
      <c r="B669" s="31" t="s">
        <v>379</v>
      </c>
      <c r="C669" s="33" t="s">
        <v>1128</v>
      </c>
      <c r="D669" s="31" t="s">
        <v>4</v>
      </c>
      <c r="E669" s="31" t="s">
        <v>7</v>
      </c>
      <c r="F669" s="33" t="s">
        <v>1800</v>
      </c>
      <c r="G669" s="32"/>
      <c r="H669" s="32"/>
    </row>
    <row r="670">
      <c r="A670" s="31" t="s">
        <v>23</v>
      </c>
      <c r="B670" s="31" t="s">
        <v>379</v>
      </c>
      <c r="C670" s="33" t="s">
        <v>1129</v>
      </c>
      <c r="D670" s="31" t="s">
        <v>4</v>
      </c>
      <c r="E670" s="31" t="s">
        <v>7</v>
      </c>
      <c r="F670" s="33" t="s">
        <v>1801</v>
      </c>
      <c r="G670" s="32"/>
      <c r="H670" s="32"/>
    </row>
    <row r="671">
      <c r="A671" s="31" t="s">
        <v>23</v>
      </c>
      <c r="B671" s="31" t="s">
        <v>379</v>
      </c>
      <c r="C671" s="33" t="s">
        <v>1130</v>
      </c>
      <c r="D671" s="31" t="s">
        <v>4</v>
      </c>
      <c r="E671" s="31" t="s">
        <v>7</v>
      </c>
      <c r="F671" s="33" t="s">
        <v>1802</v>
      </c>
      <c r="G671" s="32"/>
      <c r="H671" s="32"/>
    </row>
    <row r="672">
      <c r="A672" s="31" t="s">
        <v>23</v>
      </c>
      <c r="B672" s="31" t="s">
        <v>379</v>
      </c>
      <c r="C672" s="33" t="s">
        <v>1131</v>
      </c>
      <c r="D672" s="31" t="s">
        <v>4</v>
      </c>
      <c r="E672" s="31" t="s">
        <v>7</v>
      </c>
      <c r="F672" s="33" t="s">
        <v>1803</v>
      </c>
      <c r="G672" s="32"/>
      <c r="H672" s="32"/>
    </row>
    <row r="673">
      <c r="A673" s="31" t="s">
        <v>23</v>
      </c>
      <c r="B673" s="31" t="s">
        <v>379</v>
      </c>
      <c r="C673" s="33" t="s">
        <v>1132</v>
      </c>
      <c r="D673" s="31" t="s">
        <v>4</v>
      </c>
      <c r="E673" s="31" t="s">
        <v>7</v>
      </c>
      <c r="F673" s="33" t="s">
        <v>1804</v>
      </c>
      <c r="G673" s="32"/>
      <c r="H673" s="32"/>
    </row>
    <row r="674">
      <c r="A674" s="31" t="s">
        <v>23</v>
      </c>
      <c r="B674" s="31" t="s">
        <v>379</v>
      </c>
      <c r="C674" s="33" t="s">
        <v>409</v>
      </c>
      <c r="D674" s="31" t="s">
        <v>4</v>
      </c>
      <c r="E674" s="31" t="s">
        <v>7</v>
      </c>
      <c r="F674" s="33" t="s">
        <v>1805</v>
      </c>
      <c r="G674" s="32"/>
      <c r="H674" s="32"/>
    </row>
    <row r="675">
      <c r="A675" s="31" t="s">
        <v>23</v>
      </c>
      <c r="B675" s="31" t="s">
        <v>379</v>
      </c>
      <c r="C675" s="33" t="s">
        <v>411</v>
      </c>
      <c r="D675" s="31" t="s">
        <v>4</v>
      </c>
      <c r="E675" s="31" t="s">
        <v>7</v>
      </c>
      <c r="F675" s="33" t="s">
        <v>1806</v>
      </c>
      <c r="G675" s="32"/>
      <c r="H675" s="32"/>
    </row>
    <row r="676">
      <c r="A676" s="31" t="s">
        <v>23</v>
      </c>
      <c r="B676" s="31" t="s">
        <v>379</v>
      </c>
      <c r="C676" s="33" t="s">
        <v>413</v>
      </c>
      <c r="D676" s="31" t="s">
        <v>4</v>
      </c>
      <c r="E676" s="31" t="s">
        <v>7</v>
      </c>
      <c r="F676" s="33" t="s">
        <v>1807</v>
      </c>
      <c r="G676" s="32"/>
      <c r="H676" s="32"/>
    </row>
    <row r="677">
      <c r="A677" s="31" t="s">
        <v>23</v>
      </c>
      <c r="B677" s="31" t="s">
        <v>379</v>
      </c>
      <c r="C677" s="33" t="s">
        <v>415</v>
      </c>
      <c r="D677" s="31" t="s">
        <v>4</v>
      </c>
      <c r="E677" s="31" t="s">
        <v>7</v>
      </c>
      <c r="F677" s="33" t="s">
        <v>1808</v>
      </c>
      <c r="G677" s="32"/>
      <c r="H677" s="32"/>
    </row>
    <row r="678">
      <c r="A678" s="31" t="s">
        <v>23</v>
      </c>
      <c r="B678" s="31" t="s">
        <v>379</v>
      </c>
      <c r="C678" s="33" t="s">
        <v>417</v>
      </c>
      <c r="D678" s="31" t="s">
        <v>4</v>
      </c>
      <c r="E678" s="31" t="s">
        <v>7</v>
      </c>
      <c r="F678" s="33" t="s">
        <v>1809</v>
      </c>
      <c r="G678" s="32"/>
      <c r="H678" s="32"/>
    </row>
    <row r="679">
      <c r="A679" s="31" t="s">
        <v>23</v>
      </c>
      <c r="B679" s="31" t="s">
        <v>379</v>
      </c>
      <c r="C679" s="33" t="s">
        <v>419</v>
      </c>
      <c r="D679" s="31" t="s">
        <v>4</v>
      </c>
      <c r="E679" s="31" t="s">
        <v>7</v>
      </c>
      <c r="F679" s="33" t="s">
        <v>1810</v>
      </c>
      <c r="G679" s="32"/>
      <c r="H679" s="32"/>
    </row>
    <row r="680">
      <c r="A680" s="31" t="s">
        <v>23</v>
      </c>
      <c r="B680" s="31" t="s">
        <v>379</v>
      </c>
      <c r="C680" s="33" t="s">
        <v>421</v>
      </c>
      <c r="D680" s="31" t="s">
        <v>4</v>
      </c>
      <c r="E680" s="31" t="s">
        <v>7</v>
      </c>
      <c r="F680" s="33" t="s">
        <v>1811</v>
      </c>
      <c r="G680" s="32"/>
      <c r="H680" s="32"/>
    </row>
    <row r="681">
      <c r="A681" s="31" t="s">
        <v>23</v>
      </c>
      <c r="B681" s="31" t="s">
        <v>379</v>
      </c>
      <c r="C681" s="33" t="s">
        <v>423</v>
      </c>
      <c r="D681" s="31" t="s">
        <v>4</v>
      </c>
      <c r="E681" s="31" t="s">
        <v>7</v>
      </c>
      <c r="F681" s="33" t="s">
        <v>1812</v>
      </c>
      <c r="G681" s="32"/>
      <c r="H681" s="32"/>
    </row>
    <row r="682">
      <c r="A682" s="31" t="s">
        <v>23</v>
      </c>
      <c r="B682" s="31" t="s">
        <v>379</v>
      </c>
      <c r="C682" s="33" t="s">
        <v>425</v>
      </c>
      <c r="D682" s="31" t="s">
        <v>4</v>
      </c>
      <c r="E682" s="31" t="s">
        <v>7</v>
      </c>
      <c r="F682" s="33" t="s">
        <v>1813</v>
      </c>
      <c r="G682" s="32"/>
      <c r="H682" s="32"/>
    </row>
    <row r="683">
      <c r="A683" s="31" t="s">
        <v>23</v>
      </c>
      <c r="B683" s="31" t="s">
        <v>379</v>
      </c>
      <c r="C683" s="33" t="s">
        <v>427</v>
      </c>
      <c r="D683" s="31" t="s">
        <v>4</v>
      </c>
      <c r="E683" s="31" t="s">
        <v>7</v>
      </c>
      <c r="F683" s="33" t="s">
        <v>1814</v>
      </c>
      <c r="G683" s="32"/>
      <c r="H683" s="32"/>
    </row>
    <row r="684">
      <c r="A684" s="31" t="s">
        <v>23</v>
      </c>
      <c r="B684" s="31" t="s">
        <v>379</v>
      </c>
      <c r="C684" s="33" t="s">
        <v>429</v>
      </c>
      <c r="D684" s="31" t="s">
        <v>4</v>
      </c>
      <c r="E684" s="31" t="s">
        <v>7</v>
      </c>
      <c r="F684" s="33" t="s">
        <v>1815</v>
      </c>
      <c r="G684" s="32"/>
      <c r="H684" s="32"/>
    </row>
    <row r="685">
      <c r="A685" s="31" t="s">
        <v>23</v>
      </c>
      <c r="B685" s="31" t="s">
        <v>379</v>
      </c>
      <c r="C685" s="33" t="s">
        <v>323</v>
      </c>
      <c r="D685" s="31" t="s">
        <v>4</v>
      </c>
      <c r="E685" s="31" t="s">
        <v>7</v>
      </c>
      <c r="F685" s="33" t="s">
        <v>1816</v>
      </c>
      <c r="G685" s="32"/>
      <c r="H685" s="32"/>
    </row>
    <row r="686">
      <c r="A686" s="31" t="s">
        <v>23</v>
      </c>
      <c r="B686" s="31" t="s">
        <v>379</v>
      </c>
      <c r="C686" s="33" t="s">
        <v>432</v>
      </c>
      <c r="D686" s="31" t="s">
        <v>4</v>
      </c>
      <c r="E686" s="31" t="s">
        <v>7</v>
      </c>
      <c r="F686" s="33" t="s">
        <v>1817</v>
      </c>
      <c r="G686" s="32"/>
      <c r="H686" s="32"/>
    </row>
    <row r="687">
      <c r="A687" s="31" t="s">
        <v>23</v>
      </c>
      <c r="B687" s="31" t="s">
        <v>379</v>
      </c>
      <c r="C687" s="33" t="s">
        <v>434</v>
      </c>
      <c r="D687" s="31" t="s">
        <v>4</v>
      </c>
      <c r="E687" s="31" t="s">
        <v>7</v>
      </c>
      <c r="F687" s="33" t="s">
        <v>1818</v>
      </c>
      <c r="G687" s="32"/>
      <c r="H687" s="32"/>
    </row>
    <row r="688">
      <c r="A688" s="31" t="s">
        <v>23</v>
      </c>
      <c r="B688" s="31" t="s">
        <v>379</v>
      </c>
      <c r="C688" s="33" t="s">
        <v>436</v>
      </c>
      <c r="D688" s="31" t="s">
        <v>4</v>
      </c>
      <c r="E688" s="31" t="s">
        <v>7</v>
      </c>
      <c r="F688" s="33" t="s">
        <v>1819</v>
      </c>
      <c r="G688" s="32"/>
      <c r="H688" s="32"/>
    </row>
    <row r="689">
      <c r="A689" s="31" t="s">
        <v>23</v>
      </c>
      <c r="B689" s="31" t="s">
        <v>379</v>
      </c>
      <c r="C689" s="33" t="s">
        <v>438</v>
      </c>
      <c r="D689" s="31" t="s">
        <v>4</v>
      </c>
      <c r="E689" s="31" t="s">
        <v>7</v>
      </c>
      <c r="F689" s="33" t="s">
        <v>1820</v>
      </c>
      <c r="G689" s="32"/>
      <c r="H689" s="32"/>
    </row>
    <row r="690">
      <c r="A690" s="31" t="s">
        <v>23</v>
      </c>
      <c r="B690" s="31" t="s">
        <v>379</v>
      </c>
      <c r="C690" s="33" t="s">
        <v>440</v>
      </c>
      <c r="D690" s="31" t="s">
        <v>4</v>
      </c>
      <c r="E690" s="31" t="s">
        <v>7</v>
      </c>
      <c r="F690" s="33" t="s">
        <v>1821</v>
      </c>
      <c r="G690" s="32"/>
      <c r="H690" s="32"/>
    </row>
    <row r="691">
      <c r="A691" s="31" t="s">
        <v>23</v>
      </c>
      <c r="B691" s="31" t="s">
        <v>379</v>
      </c>
      <c r="C691" s="33" t="s">
        <v>442</v>
      </c>
      <c r="D691" s="31" t="s">
        <v>4</v>
      </c>
      <c r="E691" s="31" t="s">
        <v>7</v>
      </c>
      <c r="F691" s="33" t="s">
        <v>1822</v>
      </c>
      <c r="G691" s="32"/>
      <c r="H691" s="32"/>
    </row>
    <row r="692">
      <c r="A692" s="31" t="s">
        <v>23</v>
      </c>
      <c r="B692" s="31" t="s">
        <v>379</v>
      </c>
      <c r="C692" s="33" t="s">
        <v>444</v>
      </c>
      <c r="D692" s="31" t="s">
        <v>4</v>
      </c>
      <c r="E692" s="31" t="s">
        <v>7</v>
      </c>
      <c r="F692" s="33" t="s">
        <v>1823</v>
      </c>
      <c r="G692" s="32"/>
      <c r="H692" s="32"/>
    </row>
    <row r="693">
      <c r="A693" s="31" t="s">
        <v>23</v>
      </c>
      <c r="B693" s="31" t="s">
        <v>379</v>
      </c>
      <c r="C693" s="33" t="s">
        <v>446</v>
      </c>
      <c r="D693" s="31" t="s">
        <v>4</v>
      </c>
      <c r="E693" s="31" t="s">
        <v>7</v>
      </c>
      <c r="F693" s="33" t="s">
        <v>1824</v>
      </c>
      <c r="G693" s="32"/>
      <c r="H693" s="32"/>
    </row>
    <row r="694">
      <c r="A694" s="31" t="s">
        <v>23</v>
      </c>
      <c r="B694" s="31" t="s">
        <v>379</v>
      </c>
      <c r="C694" s="33" t="s">
        <v>448</v>
      </c>
      <c r="D694" s="31" t="s">
        <v>4</v>
      </c>
      <c r="E694" s="31" t="s">
        <v>7</v>
      </c>
      <c r="F694" s="33" t="s">
        <v>1825</v>
      </c>
      <c r="G694" s="32"/>
      <c r="H694" s="32"/>
    </row>
    <row r="695">
      <c r="A695" s="31" t="s">
        <v>24</v>
      </c>
      <c r="B695" s="31" t="s">
        <v>386</v>
      </c>
      <c r="C695" s="33" t="s">
        <v>1121</v>
      </c>
      <c r="D695" s="31" t="s">
        <v>4</v>
      </c>
      <c r="E695" s="31" t="s">
        <v>7</v>
      </c>
      <c r="F695" s="33" t="s">
        <v>1826</v>
      </c>
      <c r="G695" s="32"/>
      <c r="H695" s="32"/>
    </row>
    <row r="696">
      <c r="A696" s="31" t="s">
        <v>24</v>
      </c>
      <c r="B696" s="31" t="s">
        <v>386</v>
      </c>
      <c r="C696" s="33" t="s">
        <v>1122</v>
      </c>
      <c r="D696" s="31" t="s">
        <v>4</v>
      </c>
      <c r="E696" s="31" t="s">
        <v>7</v>
      </c>
      <c r="F696" s="33" t="s">
        <v>1827</v>
      </c>
      <c r="G696" s="32"/>
      <c r="H696" s="32"/>
    </row>
    <row r="697">
      <c r="A697" s="31" t="s">
        <v>24</v>
      </c>
      <c r="B697" s="31" t="s">
        <v>386</v>
      </c>
      <c r="C697" s="33" t="s">
        <v>1123</v>
      </c>
      <c r="D697" s="31" t="s">
        <v>4</v>
      </c>
      <c r="E697" s="31" t="s">
        <v>7</v>
      </c>
      <c r="F697" s="33" t="s">
        <v>1828</v>
      </c>
      <c r="G697" s="32"/>
      <c r="H697" s="32"/>
    </row>
    <row r="698">
      <c r="A698" s="31" t="s">
        <v>24</v>
      </c>
      <c r="B698" s="31" t="s">
        <v>386</v>
      </c>
      <c r="C698" s="33" t="s">
        <v>1124</v>
      </c>
      <c r="D698" s="31" t="s">
        <v>4</v>
      </c>
      <c r="E698" s="31" t="s">
        <v>7</v>
      </c>
      <c r="F698" s="33" t="s">
        <v>1829</v>
      </c>
      <c r="G698" s="32"/>
      <c r="H698" s="32"/>
    </row>
    <row r="699">
      <c r="A699" s="31" t="s">
        <v>24</v>
      </c>
      <c r="B699" s="31" t="s">
        <v>386</v>
      </c>
      <c r="C699" s="33" t="s">
        <v>1125</v>
      </c>
      <c r="D699" s="31" t="s">
        <v>4</v>
      </c>
      <c r="E699" s="31" t="s">
        <v>7</v>
      </c>
      <c r="F699" s="33" t="s">
        <v>1830</v>
      </c>
      <c r="G699" s="32"/>
      <c r="H699" s="32"/>
    </row>
    <row r="700">
      <c r="A700" s="31" t="s">
        <v>24</v>
      </c>
      <c r="B700" s="31" t="s">
        <v>386</v>
      </c>
      <c r="C700" s="33" t="s">
        <v>1126</v>
      </c>
      <c r="D700" s="31" t="s">
        <v>4</v>
      </c>
      <c r="E700" s="31" t="s">
        <v>7</v>
      </c>
      <c r="F700" s="33" t="s">
        <v>1831</v>
      </c>
      <c r="G700" s="32"/>
      <c r="H700" s="32"/>
    </row>
    <row r="701">
      <c r="A701" s="31" t="s">
        <v>24</v>
      </c>
      <c r="B701" s="31" t="s">
        <v>386</v>
      </c>
      <c r="C701" s="33" t="s">
        <v>1127</v>
      </c>
      <c r="D701" s="31" t="s">
        <v>4</v>
      </c>
      <c r="E701" s="31" t="s">
        <v>7</v>
      </c>
      <c r="F701" s="33" t="s">
        <v>1832</v>
      </c>
      <c r="G701" s="32"/>
      <c r="H701" s="32"/>
    </row>
    <row r="702">
      <c r="A702" s="31" t="s">
        <v>24</v>
      </c>
      <c r="B702" s="31" t="s">
        <v>386</v>
      </c>
      <c r="C702" s="33" t="s">
        <v>1128</v>
      </c>
      <c r="D702" s="31" t="s">
        <v>4</v>
      </c>
      <c r="E702" s="31" t="s">
        <v>7</v>
      </c>
      <c r="F702" s="33" t="s">
        <v>1833</v>
      </c>
      <c r="G702" s="32"/>
      <c r="H702" s="32"/>
    </row>
    <row r="703">
      <c r="A703" s="31" t="s">
        <v>24</v>
      </c>
      <c r="B703" s="31" t="s">
        <v>386</v>
      </c>
      <c r="C703" s="33" t="s">
        <v>1129</v>
      </c>
      <c r="D703" s="31" t="s">
        <v>4</v>
      </c>
      <c r="E703" s="31" t="s">
        <v>7</v>
      </c>
      <c r="F703" s="33" t="s">
        <v>1834</v>
      </c>
      <c r="G703" s="32"/>
      <c r="H703" s="32"/>
    </row>
    <row r="704">
      <c r="A704" s="31" t="s">
        <v>24</v>
      </c>
      <c r="B704" s="31" t="s">
        <v>386</v>
      </c>
      <c r="C704" s="33" t="s">
        <v>1130</v>
      </c>
      <c r="D704" s="31" t="s">
        <v>4</v>
      </c>
      <c r="E704" s="31" t="s">
        <v>7</v>
      </c>
      <c r="F704" s="33" t="s">
        <v>1835</v>
      </c>
      <c r="G704" s="32"/>
      <c r="H704" s="32"/>
    </row>
    <row r="705">
      <c r="A705" s="31" t="s">
        <v>24</v>
      </c>
      <c r="B705" s="31" t="s">
        <v>386</v>
      </c>
      <c r="C705" s="33" t="s">
        <v>1131</v>
      </c>
      <c r="D705" s="31" t="s">
        <v>4</v>
      </c>
      <c r="E705" s="31" t="s">
        <v>7</v>
      </c>
      <c r="F705" s="33" t="s">
        <v>1836</v>
      </c>
      <c r="G705" s="32"/>
      <c r="H705" s="32"/>
    </row>
    <row r="706">
      <c r="A706" s="31" t="s">
        <v>24</v>
      </c>
      <c r="B706" s="31" t="s">
        <v>386</v>
      </c>
      <c r="C706" s="33" t="s">
        <v>1132</v>
      </c>
      <c r="D706" s="31" t="s">
        <v>4</v>
      </c>
      <c r="E706" s="31" t="s">
        <v>7</v>
      </c>
      <c r="F706" s="33" t="s">
        <v>1837</v>
      </c>
      <c r="G706" s="32"/>
      <c r="H706" s="32"/>
    </row>
    <row r="707">
      <c r="A707" s="31" t="s">
        <v>24</v>
      </c>
      <c r="B707" s="31" t="s">
        <v>386</v>
      </c>
      <c r="C707" s="33" t="s">
        <v>409</v>
      </c>
      <c r="D707" s="31" t="s">
        <v>4</v>
      </c>
      <c r="E707" s="31" t="s">
        <v>7</v>
      </c>
      <c r="F707" s="33" t="s">
        <v>1838</v>
      </c>
      <c r="G707" s="32"/>
      <c r="H707" s="32"/>
    </row>
    <row r="708">
      <c r="A708" s="31" t="s">
        <v>24</v>
      </c>
      <c r="B708" s="31" t="s">
        <v>386</v>
      </c>
      <c r="C708" s="33" t="s">
        <v>411</v>
      </c>
      <c r="D708" s="31" t="s">
        <v>4</v>
      </c>
      <c r="E708" s="31" t="s">
        <v>7</v>
      </c>
      <c r="F708" s="33" t="s">
        <v>1839</v>
      </c>
      <c r="G708" s="32"/>
      <c r="H708" s="32"/>
    </row>
    <row r="709">
      <c r="A709" s="31" t="s">
        <v>24</v>
      </c>
      <c r="B709" s="31" t="s">
        <v>386</v>
      </c>
      <c r="C709" s="33" t="s">
        <v>413</v>
      </c>
      <c r="D709" s="31" t="s">
        <v>4</v>
      </c>
      <c r="E709" s="31" t="s">
        <v>7</v>
      </c>
      <c r="F709" s="33" t="s">
        <v>1840</v>
      </c>
      <c r="G709" s="32"/>
      <c r="H709" s="32"/>
    </row>
    <row r="710">
      <c r="A710" s="31" t="s">
        <v>24</v>
      </c>
      <c r="B710" s="31" t="s">
        <v>386</v>
      </c>
      <c r="C710" s="33" t="s">
        <v>415</v>
      </c>
      <c r="D710" s="31" t="s">
        <v>4</v>
      </c>
      <c r="E710" s="31" t="s">
        <v>7</v>
      </c>
      <c r="F710" s="33" t="s">
        <v>1841</v>
      </c>
      <c r="G710" s="32"/>
      <c r="H710" s="32"/>
    </row>
    <row r="711">
      <c r="A711" s="31" t="s">
        <v>24</v>
      </c>
      <c r="B711" s="31" t="s">
        <v>386</v>
      </c>
      <c r="C711" s="33" t="s">
        <v>417</v>
      </c>
      <c r="D711" s="31" t="s">
        <v>4</v>
      </c>
      <c r="E711" s="31" t="s">
        <v>7</v>
      </c>
      <c r="F711" s="33" t="s">
        <v>1842</v>
      </c>
      <c r="G711" s="32"/>
      <c r="H711" s="32"/>
    </row>
    <row r="712">
      <c r="A712" s="31" t="s">
        <v>24</v>
      </c>
      <c r="B712" s="31" t="s">
        <v>386</v>
      </c>
      <c r="C712" s="33" t="s">
        <v>419</v>
      </c>
      <c r="D712" s="31" t="s">
        <v>4</v>
      </c>
      <c r="E712" s="31" t="s">
        <v>7</v>
      </c>
      <c r="F712" s="33" t="s">
        <v>1843</v>
      </c>
      <c r="G712" s="32"/>
      <c r="H712" s="32"/>
    </row>
    <row r="713">
      <c r="A713" s="31" t="s">
        <v>24</v>
      </c>
      <c r="B713" s="31" t="s">
        <v>386</v>
      </c>
      <c r="C713" s="33" t="s">
        <v>421</v>
      </c>
      <c r="D713" s="31" t="s">
        <v>4</v>
      </c>
      <c r="E713" s="31" t="s">
        <v>7</v>
      </c>
      <c r="F713" s="33" t="s">
        <v>1844</v>
      </c>
      <c r="G713" s="32"/>
      <c r="H713" s="32"/>
    </row>
    <row r="714">
      <c r="A714" s="31" t="s">
        <v>24</v>
      </c>
      <c r="B714" s="31" t="s">
        <v>386</v>
      </c>
      <c r="C714" s="33" t="s">
        <v>423</v>
      </c>
      <c r="D714" s="31" t="s">
        <v>4</v>
      </c>
      <c r="E714" s="31" t="s">
        <v>7</v>
      </c>
      <c r="F714" s="33" t="s">
        <v>1845</v>
      </c>
      <c r="G714" s="32"/>
      <c r="H714" s="32"/>
    </row>
    <row r="715">
      <c r="A715" s="31" t="s">
        <v>24</v>
      </c>
      <c r="B715" s="31" t="s">
        <v>386</v>
      </c>
      <c r="C715" s="33" t="s">
        <v>425</v>
      </c>
      <c r="D715" s="31" t="s">
        <v>4</v>
      </c>
      <c r="E715" s="31" t="s">
        <v>7</v>
      </c>
      <c r="F715" s="33" t="s">
        <v>1846</v>
      </c>
      <c r="G715" s="32"/>
      <c r="H715" s="32"/>
    </row>
    <row r="716">
      <c r="A716" s="31" t="s">
        <v>24</v>
      </c>
      <c r="B716" s="31" t="s">
        <v>386</v>
      </c>
      <c r="C716" s="33" t="s">
        <v>427</v>
      </c>
      <c r="D716" s="31" t="s">
        <v>4</v>
      </c>
      <c r="E716" s="31" t="s">
        <v>7</v>
      </c>
      <c r="F716" s="33" t="s">
        <v>1847</v>
      </c>
      <c r="G716" s="32"/>
      <c r="H716" s="32"/>
    </row>
    <row r="717">
      <c r="A717" s="31" t="s">
        <v>24</v>
      </c>
      <c r="B717" s="31" t="s">
        <v>386</v>
      </c>
      <c r="C717" s="33" t="s">
        <v>429</v>
      </c>
      <c r="D717" s="31" t="s">
        <v>4</v>
      </c>
      <c r="E717" s="31" t="s">
        <v>7</v>
      </c>
      <c r="F717" s="33" t="s">
        <v>1848</v>
      </c>
      <c r="G717" s="32"/>
      <c r="H717" s="32"/>
    </row>
    <row r="718">
      <c r="A718" s="31" t="s">
        <v>24</v>
      </c>
      <c r="B718" s="31" t="s">
        <v>386</v>
      </c>
      <c r="C718" s="33" t="s">
        <v>323</v>
      </c>
      <c r="D718" s="31" t="s">
        <v>4</v>
      </c>
      <c r="E718" s="31" t="s">
        <v>7</v>
      </c>
      <c r="F718" s="33" t="s">
        <v>1849</v>
      </c>
      <c r="G718" s="32"/>
      <c r="H718" s="32"/>
    </row>
    <row r="719">
      <c r="A719" s="31" t="s">
        <v>24</v>
      </c>
      <c r="B719" s="31" t="s">
        <v>386</v>
      </c>
      <c r="C719" s="33" t="s">
        <v>432</v>
      </c>
      <c r="D719" s="31" t="s">
        <v>4</v>
      </c>
      <c r="E719" s="31" t="s">
        <v>7</v>
      </c>
      <c r="F719" s="33" t="s">
        <v>1850</v>
      </c>
      <c r="G719" s="32"/>
      <c r="H719" s="32"/>
    </row>
    <row r="720">
      <c r="A720" s="31" t="s">
        <v>24</v>
      </c>
      <c r="B720" s="31" t="s">
        <v>386</v>
      </c>
      <c r="C720" s="33" t="s">
        <v>434</v>
      </c>
      <c r="D720" s="31" t="s">
        <v>4</v>
      </c>
      <c r="E720" s="31" t="s">
        <v>7</v>
      </c>
      <c r="F720" s="33" t="s">
        <v>1851</v>
      </c>
      <c r="G720" s="32"/>
      <c r="H720" s="32"/>
    </row>
    <row r="721">
      <c r="A721" s="31" t="s">
        <v>24</v>
      </c>
      <c r="B721" s="31" t="s">
        <v>386</v>
      </c>
      <c r="C721" s="33" t="s">
        <v>436</v>
      </c>
      <c r="D721" s="31" t="s">
        <v>4</v>
      </c>
      <c r="E721" s="31" t="s">
        <v>7</v>
      </c>
      <c r="F721" s="33" t="s">
        <v>1852</v>
      </c>
      <c r="G721" s="32"/>
      <c r="H721" s="32"/>
    </row>
    <row r="722">
      <c r="A722" s="31" t="s">
        <v>24</v>
      </c>
      <c r="B722" s="31" t="s">
        <v>386</v>
      </c>
      <c r="C722" s="33" t="s">
        <v>438</v>
      </c>
      <c r="D722" s="31" t="s">
        <v>4</v>
      </c>
      <c r="E722" s="31" t="s">
        <v>7</v>
      </c>
      <c r="F722" s="33" t="s">
        <v>1853</v>
      </c>
      <c r="G722" s="32"/>
      <c r="H722" s="32"/>
    </row>
    <row r="723">
      <c r="A723" s="31" t="s">
        <v>24</v>
      </c>
      <c r="B723" s="31" t="s">
        <v>386</v>
      </c>
      <c r="C723" s="33" t="s">
        <v>440</v>
      </c>
      <c r="D723" s="31" t="s">
        <v>4</v>
      </c>
      <c r="E723" s="31" t="s">
        <v>7</v>
      </c>
      <c r="F723" s="33" t="s">
        <v>1854</v>
      </c>
      <c r="G723" s="32"/>
      <c r="H723" s="32"/>
    </row>
    <row r="724">
      <c r="A724" s="31" t="s">
        <v>24</v>
      </c>
      <c r="B724" s="31" t="s">
        <v>386</v>
      </c>
      <c r="C724" s="33" t="s">
        <v>442</v>
      </c>
      <c r="D724" s="31" t="s">
        <v>4</v>
      </c>
      <c r="E724" s="31" t="s">
        <v>7</v>
      </c>
      <c r="F724" s="33" t="s">
        <v>1855</v>
      </c>
      <c r="G724" s="32"/>
      <c r="H724" s="32"/>
    </row>
    <row r="725">
      <c r="A725" s="31" t="s">
        <v>24</v>
      </c>
      <c r="B725" s="31" t="s">
        <v>386</v>
      </c>
      <c r="C725" s="33" t="s">
        <v>444</v>
      </c>
      <c r="D725" s="31" t="s">
        <v>4</v>
      </c>
      <c r="E725" s="31" t="s">
        <v>7</v>
      </c>
      <c r="F725" s="33" t="s">
        <v>1856</v>
      </c>
      <c r="G725" s="32"/>
      <c r="H725" s="32"/>
    </row>
    <row r="726">
      <c r="A726" s="31" t="s">
        <v>24</v>
      </c>
      <c r="B726" s="31" t="s">
        <v>386</v>
      </c>
      <c r="C726" s="33" t="s">
        <v>446</v>
      </c>
      <c r="D726" s="31" t="s">
        <v>4</v>
      </c>
      <c r="E726" s="31" t="s">
        <v>7</v>
      </c>
      <c r="F726" s="33" t="s">
        <v>1857</v>
      </c>
      <c r="G726" s="32"/>
      <c r="H726" s="32"/>
    </row>
    <row r="727">
      <c r="A727" s="31" t="s">
        <v>24</v>
      </c>
      <c r="B727" s="31" t="s">
        <v>386</v>
      </c>
      <c r="C727" s="33" t="s">
        <v>448</v>
      </c>
      <c r="D727" s="31" t="s">
        <v>4</v>
      </c>
      <c r="E727" s="31" t="s">
        <v>7</v>
      </c>
      <c r="F727" s="33" t="s">
        <v>1858</v>
      </c>
      <c r="G727" s="32"/>
      <c r="H727" s="32"/>
    </row>
    <row r="728">
      <c r="A728" s="31" t="s">
        <v>25</v>
      </c>
      <c r="B728" s="31" t="s">
        <v>406</v>
      </c>
      <c r="C728" s="33" t="s">
        <v>1121</v>
      </c>
      <c r="D728" s="31" t="s">
        <v>4</v>
      </c>
      <c r="E728" s="31" t="s">
        <v>7</v>
      </c>
      <c r="F728" s="33" t="s">
        <v>1859</v>
      </c>
      <c r="G728" s="32"/>
      <c r="H728" s="32"/>
    </row>
    <row r="729">
      <c r="A729" s="31" t="s">
        <v>25</v>
      </c>
      <c r="B729" s="31" t="s">
        <v>406</v>
      </c>
      <c r="C729" s="33" t="s">
        <v>1122</v>
      </c>
      <c r="D729" s="31" t="s">
        <v>4</v>
      </c>
      <c r="E729" s="31" t="s">
        <v>7</v>
      </c>
      <c r="F729" s="33" t="s">
        <v>1860</v>
      </c>
      <c r="G729" s="32"/>
      <c r="H729" s="32"/>
    </row>
    <row r="730">
      <c r="A730" s="31" t="s">
        <v>25</v>
      </c>
      <c r="B730" s="31" t="s">
        <v>406</v>
      </c>
      <c r="C730" s="33" t="s">
        <v>1123</v>
      </c>
      <c r="D730" s="31" t="s">
        <v>4</v>
      </c>
      <c r="E730" s="31" t="s">
        <v>7</v>
      </c>
      <c r="F730" s="33" t="s">
        <v>1861</v>
      </c>
      <c r="G730" s="32"/>
      <c r="H730" s="32"/>
    </row>
    <row r="731">
      <c r="A731" s="31" t="s">
        <v>25</v>
      </c>
      <c r="B731" s="31" t="s">
        <v>406</v>
      </c>
      <c r="C731" s="33" t="s">
        <v>1124</v>
      </c>
      <c r="D731" s="31" t="s">
        <v>4</v>
      </c>
      <c r="E731" s="31" t="s">
        <v>7</v>
      </c>
      <c r="F731" s="33" t="s">
        <v>1862</v>
      </c>
      <c r="G731" s="32"/>
      <c r="H731" s="32"/>
    </row>
    <row r="732">
      <c r="A732" s="31" t="s">
        <v>25</v>
      </c>
      <c r="B732" s="31" t="s">
        <v>406</v>
      </c>
      <c r="C732" s="33" t="s">
        <v>1125</v>
      </c>
      <c r="D732" s="31" t="s">
        <v>4</v>
      </c>
      <c r="E732" s="31" t="s">
        <v>7</v>
      </c>
      <c r="F732" s="33" t="s">
        <v>1863</v>
      </c>
      <c r="G732" s="32"/>
      <c r="H732" s="32"/>
    </row>
    <row r="733">
      <c r="A733" s="31" t="s">
        <v>25</v>
      </c>
      <c r="B733" s="31" t="s">
        <v>406</v>
      </c>
      <c r="C733" s="33" t="s">
        <v>1126</v>
      </c>
      <c r="D733" s="31" t="s">
        <v>4</v>
      </c>
      <c r="E733" s="31" t="s">
        <v>7</v>
      </c>
      <c r="F733" s="33" t="s">
        <v>1864</v>
      </c>
      <c r="G733" s="32"/>
      <c r="H733" s="32"/>
    </row>
    <row r="734">
      <c r="A734" s="31" t="s">
        <v>25</v>
      </c>
      <c r="B734" s="31" t="s">
        <v>406</v>
      </c>
      <c r="C734" s="33" t="s">
        <v>1127</v>
      </c>
      <c r="D734" s="31" t="s">
        <v>4</v>
      </c>
      <c r="E734" s="31" t="s">
        <v>7</v>
      </c>
      <c r="F734" s="33" t="s">
        <v>1865</v>
      </c>
      <c r="G734" s="32"/>
      <c r="H734" s="32"/>
    </row>
    <row r="735">
      <c r="A735" s="31" t="s">
        <v>25</v>
      </c>
      <c r="B735" s="31" t="s">
        <v>406</v>
      </c>
      <c r="C735" s="33" t="s">
        <v>1128</v>
      </c>
      <c r="D735" s="31" t="s">
        <v>4</v>
      </c>
      <c r="E735" s="31" t="s">
        <v>7</v>
      </c>
      <c r="F735" s="33" t="s">
        <v>1866</v>
      </c>
      <c r="G735" s="32"/>
      <c r="H735" s="32"/>
    </row>
    <row r="736">
      <c r="A736" s="31" t="s">
        <v>25</v>
      </c>
      <c r="B736" s="31" t="s">
        <v>406</v>
      </c>
      <c r="C736" s="33" t="s">
        <v>1129</v>
      </c>
      <c r="D736" s="31" t="s">
        <v>4</v>
      </c>
      <c r="E736" s="31" t="s">
        <v>7</v>
      </c>
      <c r="F736" s="33" t="s">
        <v>1867</v>
      </c>
      <c r="G736" s="32"/>
      <c r="H736" s="32"/>
    </row>
    <row r="737">
      <c r="A737" s="31" t="s">
        <v>25</v>
      </c>
      <c r="B737" s="31" t="s">
        <v>406</v>
      </c>
      <c r="C737" s="33" t="s">
        <v>1130</v>
      </c>
      <c r="D737" s="31" t="s">
        <v>4</v>
      </c>
      <c r="E737" s="31" t="s">
        <v>7</v>
      </c>
      <c r="F737" s="33" t="s">
        <v>1868</v>
      </c>
      <c r="G737" s="32"/>
      <c r="H737" s="32"/>
    </row>
    <row r="738">
      <c r="A738" s="31" t="s">
        <v>25</v>
      </c>
      <c r="B738" s="31" t="s">
        <v>406</v>
      </c>
      <c r="C738" s="33" t="s">
        <v>1131</v>
      </c>
      <c r="D738" s="31" t="s">
        <v>4</v>
      </c>
      <c r="E738" s="31" t="s">
        <v>7</v>
      </c>
      <c r="F738" s="33" t="s">
        <v>1869</v>
      </c>
      <c r="G738" s="32"/>
      <c r="H738" s="32"/>
    </row>
    <row r="739">
      <c r="A739" s="31" t="s">
        <v>25</v>
      </c>
      <c r="B739" s="31" t="s">
        <v>406</v>
      </c>
      <c r="C739" s="33" t="s">
        <v>1132</v>
      </c>
      <c r="D739" s="31" t="s">
        <v>4</v>
      </c>
      <c r="E739" s="31" t="s">
        <v>7</v>
      </c>
      <c r="F739" s="33" t="s">
        <v>1870</v>
      </c>
      <c r="G739" s="32"/>
      <c r="H739" s="32"/>
    </row>
    <row r="740">
      <c r="A740" s="31" t="s">
        <v>25</v>
      </c>
      <c r="B740" s="31" t="s">
        <v>406</v>
      </c>
      <c r="C740" s="33" t="s">
        <v>409</v>
      </c>
      <c r="D740" s="31" t="s">
        <v>4</v>
      </c>
      <c r="E740" s="31" t="s">
        <v>7</v>
      </c>
      <c r="F740" s="33" t="s">
        <v>1871</v>
      </c>
      <c r="G740" s="32"/>
      <c r="H740" s="32"/>
    </row>
    <row r="741">
      <c r="A741" s="31" t="s">
        <v>25</v>
      </c>
      <c r="B741" s="31" t="s">
        <v>406</v>
      </c>
      <c r="C741" s="33" t="s">
        <v>411</v>
      </c>
      <c r="D741" s="31" t="s">
        <v>4</v>
      </c>
      <c r="E741" s="31" t="s">
        <v>7</v>
      </c>
      <c r="F741" s="33" t="s">
        <v>1872</v>
      </c>
      <c r="G741" s="32"/>
      <c r="H741" s="32"/>
    </row>
    <row r="742">
      <c r="A742" s="31" t="s">
        <v>25</v>
      </c>
      <c r="B742" s="31" t="s">
        <v>406</v>
      </c>
      <c r="C742" s="33" t="s">
        <v>413</v>
      </c>
      <c r="D742" s="31" t="s">
        <v>4</v>
      </c>
      <c r="E742" s="31" t="s">
        <v>7</v>
      </c>
      <c r="F742" s="33" t="s">
        <v>1873</v>
      </c>
      <c r="G742" s="32"/>
      <c r="H742" s="32"/>
    </row>
    <row r="743">
      <c r="A743" s="31" t="s">
        <v>25</v>
      </c>
      <c r="B743" s="31" t="s">
        <v>406</v>
      </c>
      <c r="C743" s="33" t="s">
        <v>415</v>
      </c>
      <c r="D743" s="31" t="s">
        <v>4</v>
      </c>
      <c r="E743" s="31" t="s">
        <v>7</v>
      </c>
      <c r="F743" s="33" t="s">
        <v>1874</v>
      </c>
      <c r="G743" s="32"/>
      <c r="H743" s="32"/>
    </row>
    <row r="744">
      <c r="A744" s="31" t="s">
        <v>25</v>
      </c>
      <c r="B744" s="31" t="s">
        <v>406</v>
      </c>
      <c r="C744" s="33" t="s">
        <v>417</v>
      </c>
      <c r="D744" s="31" t="s">
        <v>4</v>
      </c>
      <c r="E744" s="31" t="s">
        <v>7</v>
      </c>
      <c r="F744" s="33" t="s">
        <v>1875</v>
      </c>
      <c r="G744" s="32"/>
      <c r="H744" s="32"/>
    </row>
    <row r="745">
      <c r="A745" s="31" t="s">
        <v>25</v>
      </c>
      <c r="B745" s="31" t="s">
        <v>406</v>
      </c>
      <c r="C745" s="33" t="s">
        <v>419</v>
      </c>
      <c r="D745" s="31" t="s">
        <v>4</v>
      </c>
      <c r="E745" s="31" t="s">
        <v>7</v>
      </c>
      <c r="F745" s="33" t="s">
        <v>1876</v>
      </c>
      <c r="G745" s="32"/>
      <c r="H745" s="32"/>
    </row>
    <row r="746">
      <c r="A746" s="31" t="s">
        <v>25</v>
      </c>
      <c r="B746" s="31" t="s">
        <v>406</v>
      </c>
      <c r="C746" s="33" t="s">
        <v>421</v>
      </c>
      <c r="D746" s="31" t="s">
        <v>4</v>
      </c>
      <c r="E746" s="31" t="s">
        <v>7</v>
      </c>
      <c r="F746" s="33" t="s">
        <v>1877</v>
      </c>
      <c r="G746" s="32"/>
      <c r="H746" s="32"/>
    </row>
    <row r="747">
      <c r="A747" s="31" t="s">
        <v>25</v>
      </c>
      <c r="B747" s="31" t="s">
        <v>406</v>
      </c>
      <c r="C747" s="33" t="s">
        <v>423</v>
      </c>
      <c r="D747" s="31" t="s">
        <v>4</v>
      </c>
      <c r="E747" s="31" t="s">
        <v>7</v>
      </c>
      <c r="F747" s="33" t="s">
        <v>1878</v>
      </c>
      <c r="G747" s="32"/>
      <c r="H747" s="32"/>
    </row>
    <row r="748">
      <c r="A748" s="31" t="s">
        <v>25</v>
      </c>
      <c r="B748" s="31" t="s">
        <v>406</v>
      </c>
      <c r="C748" s="33" t="s">
        <v>425</v>
      </c>
      <c r="D748" s="31" t="s">
        <v>4</v>
      </c>
      <c r="E748" s="31" t="s">
        <v>7</v>
      </c>
      <c r="F748" s="33" t="s">
        <v>1879</v>
      </c>
      <c r="G748" s="32"/>
      <c r="H748" s="32"/>
    </row>
    <row r="749">
      <c r="A749" s="31" t="s">
        <v>25</v>
      </c>
      <c r="B749" s="31" t="s">
        <v>406</v>
      </c>
      <c r="C749" s="33" t="s">
        <v>427</v>
      </c>
      <c r="D749" s="31" t="s">
        <v>4</v>
      </c>
      <c r="E749" s="31" t="s">
        <v>7</v>
      </c>
      <c r="F749" s="33" t="s">
        <v>1880</v>
      </c>
      <c r="G749" s="32"/>
      <c r="H749" s="32"/>
    </row>
    <row r="750">
      <c r="A750" s="31" t="s">
        <v>25</v>
      </c>
      <c r="B750" s="31" t="s">
        <v>406</v>
      </c>
      <c r="C750" s="33" t="s">
        <v>429</v>
      </c>
      <c r="D750" s="31" t="s">
        <v>4</v>
      </c>
      <c r="E750" s="31" t="s">
        <v>7</v>
      </c>
      <c r="F750" s="33" t="s">
        <v>1881</v>
      </c>
      <c r="G750" s="32"/>
      <c r="H750" s="32"/>
    </row>
    <row r="751">
      <c r="A751" s="31" t="s">
        <v>25</v>
      </c>
      <c r="B751" s="31" t="s">
        <v>406</v>
      </c>
      <c r="C751" s="33" t="s">
        <v>323</v>
      </c>
      <c r="D751" s="31" t="s">
        <v>4</v>
      </c>
      <c r="E751" s="31" t="s">
        <v>7</v>
      </c>
      <c r="F751" s="33" t="s">
        <v>1882</v>
      </c>
      <c r="G751" s="32"/>
      <c r="H751" s="32"/>
    </row>
    <row r="752">
      <c r="A752" s="31" t="s">
        <v>25</v>
      </c>
      <c r="B752" s="31" t="s">
        <v>406</v>
      </c>
      <c r="C752" s="33" t="s">
        <v>432</v>
      </c>
      <c r="D752" s="31" t="s">
        <v>4</v>
      </c>
      <c r="E752" s="31" t="s">
        <v>7</v>
      </c>
      <c r="F752" s="33" t="s">
        <v>1883</v>
      </c>
      <c r="G752" s="32"/>
      <c r="H752" s="32"/>
    </row>
    <row r="753">
      <c r="A753" s="31" t="s">
        <v>25</v>
      </c>
      <c r="B753" s="31" t="s">
        <v>406</v>
      </c>
      <c r="C753" s="33" t="s">
        <v>434</v>
      </c>
      <c r="D753" s="31" t="s">
        <v>4</v>
      </c>
      <c r="E753" s="31" t="s">
        <v>7</v>
      </c>
      <c r="F753" s="33" t="s">
        <v>1884</v>
      </c>
      <c r="G753" s="32"/>
      <c r="H753" s="32"/>
    </row>
    <row r="754">
      <c r="A754" s="31" t="s">
        <v>25</v>
      </c>
      <c r="B754" s="31" t="s">
        <v>406</v>
      </c>
      <c r="C754" s="33" t="s">
        <v>436</v>
      </c>
      <c r="D754" s="31" t="s">
        <v>4</v>
      </c>
      <c r="E754" s="31" t="s">
        <v>7</v>
      </c>
      <c r="F754" s="33" t="s">
        <v>1885</v>
      </c>
      <c r="G754" s="32"/>
      <c r="H754" s="32"/>
    </row>
    <row r="755">
      <c r="A755" s="31" t="s">
        <v>25</v>
      </c>
      <c r="B755" s="31" t="s">
        <v>406</v>
      </c>
      <c r="C755" s="33" t="s">
        <v>438</v>
      </c>
      <c r="D755" s="31" t="s">
        <v>4</v>
      </c>
      <c r="E755" s="31" t="s">
        <v>7</v>
      </c>
      <c r="F755" s="33" t="s">
        <v>1886</v>
      </c>
      <c r="G755" s="32"/>
      <c r="H755" s="32"/>
    </row>
    <row r="756">
      <c r="A756" s="31" t="s">
        <v>25</v>
      </c>
      <c r="B756" s="31" t="s">
        <v>406</v>
      </c>
      <c r="C756" s="33" t="s">
        <v>440</v>
      </c>
      <c r="D756" s="31" t="s">
        <v>4</v>
      </c>
      <c r="E756" s="31" t="s">
        <v>7</v>
      </c>
      <c r="F756" s="33" t="s">
        <v>1887</v>
      </c>
      <c r="G756" s="32"/>
      <c r="H756" s="32"/>
    </row>
    <row r="757">
      <c r="A757" s="31" t="s">
        <v>25</v>
      </c>
      <c r="B757" s="31" t="s">
        <v>406</v>
      </c>
      <c r="C757" s="33" t="s">
        <v>442</v>
      </c>
      <c r="D757" s="31" t="s">
        <v>4</v>
      </c>
      <c r="E757" s="31" t="s">
        <v>7</v>
      </c>
      <c r="F757" s="33" t="s">
        <v>1888</v>
      </c>
      <c r="G757" s="32"/>
      <c r="H757" s="32"/>
    </row>
    <row r="758">
      <c r="A758" s="31" t="s">
        <v>25</v>
      </c>
      <c r="B758" s="31" t="s">
        <v>406</v>
      </c>
      <c r="C758" s="33" t="s">
        <v>444</v>
      </c>
      <c r="D758" s="31" t="s">
        <v>4</v>
      </c>
      <c r="E758" s="31" t="s">
        <v>7</v>
      </c>
      <c r="F758" s="33" t="s">
        <v>1889</v>
      </c>
      <c r="G758" s="32"/>
      <c r="H758" s="32"/>
    </row>
    <row r="759">
      <c r="A759" s="31" t="s">
        <v>25</v>
      </c>
      <c r="B759" s="31" t="s">
        <v>406</v>
      </c>
      <c r="C759" s="33" t="s">
        <v>446</v>
      </c>
      <c r="D759" s="31" t="s">
        <v>4</v>
      </c>
      <c r="E759" s="31" t="s">
        <v>7</v>
      </c>
      <c r="F759" s="33" t="s">
        <v>1890</v>
      </c>
      <c r="G759" s="32"/>
      <c r="H759" s="32"/>
    </row>
    <row r="760">
      <c r="A760" s="31" t="s">
        <v>25</v>
      </c>
      <c r="B760" s="31" t="s">
        <v>406</v>
      </c>
      <c r="C760" s="33" t="s">
        <v>448</v>
      </c>
      <c r="D760" s="31" t="s">
        <v>4</v>
      </c>
      <c r="E760" s="31" t="s">
        <v>7</v>
      </c>
      <c r="F760" s="33" t="s">
        <v>1891</v>
      </c>
      <c r="G760" s="32"/>
      <c r="H760" s="32"/>
    </row>
    <row r="761">
      <c r="A761" s="31" t="s">
        <v>26</v>
      </c>
      <c r="B761" s="31" t="s">
        <v>392</v>
      </c>
      <c r="C761" s="33" t="s">
        <v>1121</v>
      </c>
      <c r="D761" s="31" t="s">
        <v>4</v>
      </c>
      <c r="E761" s="31" t="s">
        <v>7</v>
      </c>
      <c r="F761" s="33" t="s">
        <v>1892</v>
      </c>
      <c r="G761" s="32"/>
      <c r="H761" s="32"/>
    </row>
    <row r="762">
      <c r="A762" s="31" t="s">
        <v>26</v>
      </c>
      <c r="B762" s="31" t="s">
        <v>392</v>
      </c>
      <c r="C762" s="33" t="s">
        <v>1122</v>
      </c>
      <c r="D762" s="31" t="s">
        <v>4</v>
      </c>
      <c r="E762" s="31" t="s">
        <v>7</v>
      </c>
      <c r="F762" s="33" t="s">
        <v>1893</v>
      </c>
      <c r="G762" s="32"/>
      <c r="H762" s="32"/>
    </row>
    <row r="763">
      <c r="A763" s="31" t="s">
        <v>26</v>
      </c>
      <c r="B763" s="31" t="s">
        <v>392</v>
      </c>
      <c r="C763" s="33" t="s">
        <v>1123</v>
      </c>
      <c r="D763" s="31" t="s">
        <v>4</v>
      </c>
      <c r="E763" s="31" t="s">
        <v>7</v>
      </c>
      <c r="F763" s="33" t="s">
        <v>1894</v>
      </c>
      <c r="G763" s="32"/>
      <c r="H763" s="32"/>
    </row>
    <row r="764">
      <c r="A764" s="31" t="s">
        <v>26</v>
      </c>
      <c r="B764" s="31" t="s">
        <v>392</v>
      </c>
      <c r="C764" s="33" t="s">
        <v>1124</v>
      </c>
      <c r="D764" s="31" t="s">
        <v>4</v>
      </c>
      <c r="E764" s="31" t="s">
        <v>7</v>
      </c>
      <c r="F764" s="33" t="s">
        <v>1895</v>
      </c>
      <c r="G764" s="32"/>
      <c r="H764" s="32"/>
    </row>
    <row r="765">
      <c r="A765" s="31" t="s">
        <v>26</v>
      </c>
      <c r="B765" s="31" t="s">
        <v>392</v>
      </c>
      <c r="C765" s="33" t="s">
        <v>1125</v>
      </c>
      <c r="D765" s="31" t="s">
        <v>4</v>
      </c>
      <c r="E765" s="31" t="s">
        <v>7</v>
      </c>
      <c r="F765" s="33" t="s">
        <v>1896</v>
      </c>
      <c r="G765" s="32"/>
      <c r="H765" s="32"/>
    </row>
    <row r="766">
      <c r="A766" s="31" t="s">
        <v>26</v>
      </c>
      <c r="B766" s="31" t="s">
        <v>392</v>
      </c>
      <c r="C766" s="33" t="s">
        <v>1126</v>
      </c>
      <c r="D766" s="31" t="s">
        <v>4</v>
      </c>
      <c r="E766" s="31" t="s">
        <v>7</v>
      </c>
      <c r="F766" s="33" t="s">
        <v>1897</v>
      </c>
      <c r="G766" s="32"/>
      <c r="H766" s="32"/>
    </row>
    <row r="767">
      <c r="A767" s="31" t="s">
        <v>26</v>
      </c>
      <c r="B767" s="31" t="s">
        <v>392</v>
      </c>
      <c r="C767" s="33" t="s">
        <v>1127</v>
      </c>
      <c r="D767" s="31" t="s">
        <v>4</v>
      </c>
      <c r="E767" s="31" t="s">
        <v>7</v>
      </c>
      <c r="F767" s="33" t="s">
        <v>1898</v>
      </c>
      <c r="G767" s="32"/>
      <c r="H767" s="32"/>
    </row>
    <row r="768">
      <c r="A768" s="31" t="s">
        <v>26</v>
      </c>
      <c r="B768" s="31" t="s">
        <v>392</v>
      </c>
      <c r="C768" s="33" t="s">
        <v>1128</v>
      </c>
      <c r="D768" s="31" t="s">
        <v>4</v>
      </c>
      <c r="E768" s="31" t="s">
        <v>7</v>
      </c>
      <c r="F768" s="33" t="s">
        <v>1899</v>
      </c>
      <c r="G768" s="32"/>
      <c r="H768" s="32"/>
    </row>
    <row r="769">
      <c r="A769" s="31" t="s">
        <v>26</v>
      </c>
      <c r="B769" s="31" t="s">
        <v>392</v>
      </c>
      <c r="C769" s="33" t="s">
        <v>1129</v>
      </c>
      <c r="D769" s="31" t="s">
        <v>4</v>
      </c>
      <c r="E769" s="31" t="s">
        <v>7</v>
      </c>
      <c r="F769" s="33" t="s">
        <v>1900</v>
      </c>
      <c r="G769" s="32"/>
      <c r="H769" s="32"/>
    </row>
    <row r="770">
      <c r="A770" s="31" t="s">
        <v>26</v>
      </c>
      <c r="B770" s="31" t="s">
        <v>392</v>
      </c>
      <c r="C770" s="33" t="s">
        <v>1130</v>
      </c>
      <c r="D770" s="31" t="s">
        <v>4</v>
      </c>
      <c r="E770" s="31" t="s">
        <v>7</v>
      </c>
      <c r="F770" s="33" t="s">
        <v>1901</v>
      </c>
      <c r="G770" s="32"/>
      <c r="H770" s="32"/>
    </row>
    <row r="771">
      <c r="A771" s="31" t="s">
        <v>26</v>
      </c>
      <c r="B771" s="31" t="s">
        <v>392</v>
      </c>
      <c r="C771" s="33" t="s">
        <v>1131</v>
      </c>
      <c r="D771" s="31" t="s">
        <v>4</v>
      </c>
      <c r="E771" s="31" t="s">
        <v>7</v>
      </c>
      <c r="F771" s="33" t="s">
        <v>1902</v>
      </c>
      <c r="G771" s="32"/>
      <c r="H771" s="32"/>
    </row>
    <row r="772">
      <c r="A772" s="31" t="s">
        <v>26</v>
      </c>
      <c r="B772" s="31" t="s">
        <v>392</v>
      </c>
      <c r="C772" s="33" t="s">
        <v>1132</v>
      </c>
      <c r="D772" s="31" t="s">
        <v>4</v>
      </c>
      <c r="E772" s="31" t="s">
        <v>7</v>
      </c>
      <c r="F772" s="33" t="s">
        <v>1903</v>
      </c>
      <c r="G772" s="32"/>
      <c r="H772" s="32"/>
    </row>
    <row r="773">
      <c r="A773" s="31" t="s">
        <v>26</v>
      </c>
      <c r="B773" s="31" t="s">
        <v>392</v>
      </c>
      <c r="C773" s="33" t="s">
        <v>409</v>
      </c>
      <c r="D773" s="31" t="s">
        <v>4</v>
      </c>
      <c r="E773" s="31" t="s">
        <v>7</v>
      </c>
      <c r="F773" s="33" t="s">
        <v>1904</v>
      </c>
      <c r="G773" s="32"/>
      <c r="H773" s="32"/>
    </row>
    <row r="774">
      <c r="A774" s="31" t="s">
        <v>26</v>
      </c>
      <c r="B774" s="31" t="s">
        <v>392</v>
      </c>
      <c r="C774" s="33" t="s">
        <v>411</v>
      </c>
      <c r="D774" s="31" t="s">
        <v>4</v>
      </c>
      <c r="E774" s="31" t="s">
        <v>7</v>
      </c>
      <c r="F774" s="33" t="s">
        <v>1905</v>
      </c>
      <c r="G774" s="32"/>
      <c r="H774" s="32"/>
    </row>
    <row r="775">
      <c r="A775" s="31" t="s">
        <v>26</v>
      </c>
      <c r="B775" s="31" t="s">
        <v>392</v>
      </c>
      <c r="C775" s="33" t="s">
        <v>413</v>
      </c>
      <c r="D775" s="31" t="s">
        <v>4</v>
      </c>
      <c r="E775" s="31" t="s">
        <v>7</v>
      </c>
      <c r="F775" s="33" t="s">
        <v>1906</v>
      </c>
      <c r="G775" s="32"/>
      <c r="H775" s="32"/>
    </row>
    <row r="776">
      <c r="A776" s="31" t="s">
        <v>26</v>
      </c>
      <c r="B776" s="31" t="s">
        <v>392</v>
      </c>
      <c r="C776" s="33" t="s">
        <v>415</v>
      </c>
      <c r="D776" s="31" t="s">
        <v>4</v>
      </c>
      <c r="E776" s="31" t="s">
        <v>7</v>
      </c>
      <c r="F776" s="33" t="s">
        <v>1907</v>
      </c>
      <c r="G776" s="32"/>
      <c r="H776" s="32"/>
    </row>
    <row r="777">
      <c r="A777" s="31" t="s">
        <v>26</v>
      </c>
      <c r="B777" s="31" t="s">
        <v>392</v>
      </c>
      <c r="C777" s="33" t="s">
        <v>417</v>
      </c>
      <c r="D777" s="31" t="s">
        <v>4</v>
      </c>
      <c r="E777" s="31" t="s">
        <v>7</v>
      </c>
      <c r="F777" s="33" t="s">
        <v>1908</v>
      </c>
      <c r="G777" s="32"/>
      <c r="H777" s="32"/>
    </row>
    <row r="778">
      <c r="A778" s="31" t="s">
        <v>26</v>
      </c>
      <c r="B778" s="31" t="s">
        <v>392</v>
      </c>
      <c r="C778" s="33" t="s">
        <v>419</v>
      </c>
      <c r="D778" s="31" t="s">
        <v>4</v>
      </c>
      <c r="E778" s="31" t="s">
        <v>7</v>
      </c>
      <c r="F778" s="33" t="s">
        <v>1909</v>
      </c>
      <c r="G778" s="32"/>
      <c r="H778" s="32"/>
    </row>
    <row r="779">
      <c r="A779" s="31" t="s">
        <v>26</v>
      </c>
      <c r="B779" s="31" t="s">
        <v>392</v>
      </c>
      <c r="C779" s="33" t="s">
        <v>421</v>
      </c>
      <c r="D779" s="31" t="s">
        <v>4</v>
      </c>
      <c r="E779" s="31" t="s">
        <v>7</v>
      </c>
      <c r="F779" s="33" t="s">
        <v>1910</v>
      </c>
      <c r="G779" s="32"/>
      <c r="H779" s="32"/>
    </row>
    <row r="780">
      <c r="A780" s="31" t="s">
        <v>26</v>
      </c>
      <c r="B780" s="31" t="s">
        <v>392</v>
      </c>
      <c r="C780" s="33" t="s">
        <v>423</v>
      </c>
      <c r="D780" s="31" t="s">
        <v>4</v>
      </c>
      <c r="E780" s="31" t="s">
        <v>7</v>
      </c>
      <c r="F780" s="33" t="s">
        <v>1911</v>
      </c>
      <c r="G780" s="32"/>
      <c r="H780" s="32"/>
    </row>
    <row r="781">
      <c r="A781" s="31" t="s">
        <v>26</v>
      </c>
      <c r="B781" s="31" t="s">
        <v>392</v>
      </c>
      <c r="C781" s="33" t="s">
        <v>425</v>
      </c>
      <c r="D781" s="31" t="s">
        <v>4</v>
      </c>
      <c r="E781" s="31" t="s">
        <v>7</v>
      </c>
      <c r="F781" s="33" t="s">
        <v>1912</v>
      </c>
      <c r="G781" s="32"/>
      <c r="H781" s="32"/>
    </row>
    <row r="782">
      <c r="A782" s="31" t="s">
        <v>26</v>
      </c>
      <c r="B782" s="31" t="s">
        <v>392</v>
      </c>
      <c r="C782" s="33" t="s">
        <v>427</v>
      </c>
      <c r="D782" s="31" t="s">
        <v>4</v>
      </c>
      <c r="E782" s="31" t="s">
        <v>7</v>
      </c>
      <c r="F782" s="33" t="s">
        <v>1913</v>
      </c>
      <c r="G782" s="32"/>
      <c r="H782" s="32"/>
    </row>
    <row r="783">
      <c r="A783" s="31" t="s">
        <v>26</v>
      </c>
      <c r="B783" s="31" t="s">
        <v>392</v>
      </c>
      <c r="C783" s="33" t="s">
        <v>429</v>
      </c>
      <c r="D783" s="31" t="s">
        <v>4</v>
      </c>
      <c r="E783" s="31" t="s">
        <v>7</v>
      </c>
      <c r="F783" s="33" t="s">
        <v>1914</v>
      </c>
      <c r="G783" s="32"/>
      <c r="H783" s="32"/>
    </row>
    <row r="784">
      <c r="A784" s="31" t="s">
        <v>26</v>
      </c>
      <c r="B784" s="31" t="s">
        <v>392</v>
      </c>
      <c r="C784" s="33" t="s">
        <v>323</v>
      </c>
      <c r="D784" s="31" t="s">
        <v>4</v>
      </c>
      <c r="E784" s="31" t="s">
        <v>7</v>
      </c>
      <c r="F784" s="33" t="s">
        <v>1915</v>
      </c>
      <c r="G784" s="32"/>
      <c r="H784" s="32"/>
    </row>
    <row r="785">
      <c r="A785" s="31" t="s">
        <v>26</v>
      </c>
      <c r="B785" s="31" t="s">
        <v>392</v>
      </c>
      <c r="C785" s="33" t="s">
        <v>432</v>
      </c>
      <c r="D785" s="31" t="s">
        <v>4</v>
      </c>
      <c r="E785" s="31" t="s">
        <v>7</v>
      </c>
      <c r="F785" s="33" t="s">
        <v>1916</v>
      </c>
      <c r="G785" s="32"/>
      <c r="H785" s="32"/>
    </row>
    <row r="786">
      <c r="A786" s="31" t="s">
        <v>26</v>
      </c>
      <c r="B786" s="31" t="s">
        <v>392</v>
      </c>
      <c r="C786" s="33" t="s">
        <v>434</v>
      </c>
      <c r="D786" s="31" t="s">
        <v>4</v>
      </c>
      <c r="E786" s="31" t="s">
        <v>7</v>
      </c>
      <c r="F786" s="33" t="s">
        <v>1917</v>
      </c>
      <c r="G786" s="32"/>
      <c r="H786" s="32"/>
    </row>
    <row r="787">
      <c r="A787" s="31" t="s">
        <v>26</v>
      </c>
      <c r="B787" s="31" t="s">
        <v>392</v>
      </c>
      <c r="C787" s="33" t="s">
        <v>436</v>
      </c>
      <c r="D787" s="31" t="s">
        <v>4</v>
      </c>
      <c r="E787" s="31" t="s">
        <v>7</v>
      </c>
      <c r="F787" s="33" t="s">
        <v>1918</v>
      </c>
      <c r="G787" s="32"/>
      <c r="H787" s="32"/>
    </row>
    <row r="788">
      <c r="A788" s="31" t="s">
        <v>26</v>
      </c>
      <c r="B788" s="31" t="s">
        <v>392</v>
      </c>
      <c r="C788" s="33" t="s">
        <v>438</v>
      </c>
      <c r="D788" s="31" t="s">
        <v>4</v>
      </c>
      <c r="E788" s="31" t="s">
        <v>7</v>
      </c>
      <c r="F788" s="33" t="s">
        <v>1919</v>
      </c>
      <c r="G788" s="32"/>
      <c r="H788" s="32"/>
    </row>
    <row r="789">
      <c r="A789" s="31" t="s">
        <v>26</v>
      </c>
      <c r="B789" s="31" t="s">
        <v>392</v>
      </c>
      <c r="C789" s="33" t="s">
        <v>440</v>
      </c>
      <c r="D789" s="31" t="s">
        <v>4</v>
      </c>
      <c r="E789" s="31" t="s">
        <v>7</v>
      </c>
      <c r="F789" s="33" t="s">
        <v>1920</v>
      </c>
      <c r="G789" s="32"/>
      <c r="H789" s="32"/>
    </row>
    <row r="790">
      <c r="A790" s="31" t="s">
        <v>26</v>
      </c>
      <c r="B790" s="31" t="s">
        <v>392</v>
      </c>
      <c r="C790" s="33" t="s">
        <v>442</v>
      </c>
      <c r="D790" s="31" t="s">
        <v>4</v>
      </c>
      <c r="E790" s="31" t="s">
        <v>7</v>
      </c>
      <c r="F790" s="33" t="s">
        <v>1921</v>
      </c>
      <c r="G790" s="32"/>
      <c r="H790" s="32"/>
    </row>
    <row r="791">
      <c r="A791" s="31" t="s">
        <v>26</v>
      </c>
      <c r="B791" s="31" t="s">
        <v>392</v>
      </c>
      <c r="C791" s="33" t="s">
        <v>444</v>
      </c>
      <c r="D791" s="31" t="s">
        <v>4</v>
      </c>
      <c r="E791" s="31" t="s">
        <v>7</v>
      </c>
      <c r="F791" s="33" t="s">
        <v>1922</v>
      </c>
      <c r="G791" s="32"/>
      <c r="H791" s="32"/>
    </row>
    <row r="792">
      <c r="A792" s="31" t="s">
        <v>26</v>
      </c>
      <c r="B792" s="31" t="s">
        <v>392</v>
      </c>
      <c r="C792" s="33" t="s">
        <v>446</v>
      </c>
      <c r="D792" s="31" t="s">
        <v>4</v>
      </c>
      <c r="E792" s="31" t="s">
        <v>7</v>
      </c>
      <c r="F792" s="33" t="s">
        <v>1923</v>
      </c>
      <c r="G792" s="32"/>
      <c r="H792" s="32"/>
    </row>
    <row r="793">
      <c r="A793" s="31" t="s">
        <v>26</v>
      </c>
      <c r="B793" s="31" t="s">
        <v>392</v>
      </c>
      <c r="C793" s="33" t="s">
        <v>448</v>
      </c>
      <c r="D793" s="31" t="s">
        <v>4</v>
      </c>
      <c r="E793" s="31" t="s">
        <v>7</v>
      </c>
      <c r="F793" s="33" t="s">
        <v>1924</v>
      </c>
      <c r="G793" s="32"/>
      <c r="H793" s="32"/>
    </row>
    <row r="794">
      <c r="A794" s="31" t="s">
        <v>27</v>
      </c>
      <c r="B794" s="31" t="s">
        <v>389</v>
      </c>
      <c r="C794" s="33" t="s">
        <v>1121</v>
      </c>
      <c r="D794" s="31" t="s">
        <v>4</v>
      </c>
      <c r="E794" s="31" t="s">
        <v>7</v>
      </c>
      <c r="F794" s="33" t="s">
        <v>1925</v>
      </c>
      <c r="G794" s="32"/>
      <c r="H794" s="32"/>
    </row>
    <row r="795">
      <c r="A795" s="31" t="s">
        <v>27</v>
      </c>
      <c r="B795" s="31" t="s">
        <v>389</v>
      </c>
      <c r="C795" s="33" t="s">
        <v>1122</v>
      </c>
      <c r="D795" s="31" t="s">
        <v>4</v>
      </c>
      <c r="E795" s="31" t="s">
        <v>7</v>
      </c>
      <c r="F795" s="33" t="s">
        <v>1926</v>
      </c>
      <c r="G795" s="32"/>
      <c r="H795" s="32"/>
    </row>
    <row r="796">
      <c r="A796" s="31" t="s">
        <v>27</v>
      </c>
      <c r="B796" s="31" t="s">
        <v>389</v>
      </c>
      <c r="C796" s="33" t="s">
        <v>1123</v>
      </c>
      <c r="D796" s="31" t="s">
        <v>4</v>
      </c>
      <c r="E796" s="31" t="s">
        <v>7</v>
      </c>
      <c r="F796" s="33" t="s">
        <v>1927</v>
      </c>
      <c r="G796" s="32"/>
      <c r="H796" s="32"/>
    </row>
    <row r="797">
      <c r="A797" s="31" t="s">
        <v>27</v>
      </c>
      <c r="B797" s="31" t="s">
        <v>389</v>
      </c>
      <c r="C797" s="33" t="s">
        <v>1124</v>
      </c>
      <c r="D797" s="31" t="s">
        <v>4</v>
      </c>
      <c r="E797" s="31" t="s">
        <v>7</v>
      </c>
      <c r="F797" s="33" t="s">
        <v>1928</v>
      </c>
      <c r="G797" s="32"/>
      <c r="H797" s="32"/>
    </row>
    <row r="798">
      <c r="A798" s="31" t="s">
        <v>27</v>
      </c>
      <c r="B798" s="31" t="s">
        <v>389</v>
      </c>
      <c r="C798" s="33" t="s">
        <v>1125</v>
      </c>
      <c r="D798" s="31" t="s">
        <v>4</v>
      </c>
      <c r="E798" s="31" t="s">
        <v>7</v>
      </c>
      <c r="F798" s="33" t="s">
        <v>1929</v>
      </c>
      <c r="G798" s="32"/>
      <c r="H798" s="32"/>
    </row>
    <row r="799">
      <c r="A799" s="31" t="s">
        <v>27</v>
      </c>
      <c r="B799" s="31" t="s">
        <v>389</v>
      </c>
      <c r="C799" s="33" t="s">
        <v>1126</v>
      </c>
      <c r="D799" s="31" t="s">
        <v>4</v>
      </c>
      <c r="E799" s="31" t="s">
        <v>7</v>
      </c>
      <c r="F799" s="33" t="s">
        <v>1930</v>
      </c>
      <c r="G799" s="32"/>
      <c r="H799" s="32"/>
    </row>
    <row r="800">
      <c r="A800" s="31" t="s">
        <v>27</v>
      </c>
      <c r="B800" s="31" t="s">
        <v>389</v>
      </c>
      <c r="C800" s="33" t="s">
        <v>1127</v>
      </c>
      <c r="D800" s="31" t="s">
        <v>4</v>
      </c>
      <c r="E800" s="31" t="s">
        <v>7</v>
      </c>
      <c r="F800" s="33" t="s">
        <v>1931</v>
      </c>
      <c r="G800" s="32"/>
      <c r="H800" s="32"/>
    </row>
    <row r="801">
      <c r="A801" s="31" t="s">
        <v>27</v>
      </c>
      <c r="B801" s="31" t="s">
        <v>389</v>
      </c>
      <c r="C801" s="33" t="s">
        <v>1128</v>
      </c>
      <c r="D801" s="31" t="s">
        <v>4</v>
      </c>
      <c r="E801" s="31" t="s">
        <v>7</v>
      </c>
      <c r="F801" s="33" t="s">
        <v>1932</v>
      </c>
      <c r="G801" s="32"/>
      <c r="H801" s="32"/>
    </row>
    <row r="802">
      <c r="A802" s="31" t="s">
        <v>27</v>
      </c>
      <c r="B802" s="31" t="s">
        <v>389</v>
      </c>
      <c r="C802" s="33" t="s">
        <v>1129</v>
      </c>
      <c r="D802" s="31" t="s">
        <v>4</v>
      </c>
      <c r="E802" s="31" t="s">
        <v>7</v>
      </c>
      <c r="F802" s="33" t="s">
        <v>1933</v>
      </c>
      <c r="G802" s="32"/>
      <c r="H802" s="32"/>
    </row>
    <row r="803">
      <c r="A803" s="31" t="s">
        <v>27</v>
      </c>
      <c r="B803" s="31" t="s">
        <v>389</v>
      </c>
      <c r="C803" s="33" t="s">
        <v>1130</v>
      </c>
      <c r="D803" s="31" t="s">
        <v>4</v>
      </c>
      <c r="E803" s="31" t="s">
        <v>7</v>
      </c>
      <c r="F803" s="33" t="s">
        <v>1934</v>
      </c>
      <c r="G803" s="32"/>
      <c r="H803" s="32"/>
    </row>
    <row r="804">
      <c r="A804" s="31" t="s">
        <v>27</v>
      </c>
      <c r="B804" s="31" t="s">
        <v>389</v>
      </c>
      <c r="C804" s="33" t="s">
        <v>1131</v>
      </c>
      <c r="D804" s="31" t="s">
        <v>4</v>
      </c>
      <c r="E804" s="31" t="s">
        <v>7</v>
      </c>
      <c r="F804" s="33" t="s">
        <v>1935</v>
      </c>
      <c r="G804" s="32"/>
      <c r="H804" s="32"/>
    </row>
    <row r="805">
      <c r="A805" s="31" t="s">
        <v>27</v>
      </c>
      <c r="B805" s="31" t="s">
        <v>389</v>
      </c>
      <c r="C805" s="33" t="s">
        <v>1132</v>
      </c>
      <c r="D805" s="31" t="s">
        <v>4</v>
      </c>
      <c r="E805" s="31" t="s">
        <v>7</v>
      </c>
      <c r="F805" s="33" t="s">
        <v>1936</v>
      </c>
      <c r="G805" s="32"/>
      <c r="H805" s="32"/>
    </row>
    <row r="806">
      <c r="A806" s="31" t="s">
        <v>27</v>
      </c>
      <c r="B806" s="31" t="s">
        <v>389</v>
      </c>
      <c r="C806" s="33" t="s">
        <v>409</v>
      </c>
      <c r="D806" s="31" t="s">
        <v>4</v>
      </c>
      <c r="E806" s="31" t="s">
        <v>7</v>
      </c>
      <c r="F806" s="33" t="s">
        <v>1937</v>
      </c>
      <c r="G806" s="32"/>
      <c r="H806" s="32"/>
    </row>
    <row r="807">
      <c r="A807" s="31" t="s">
        <v>27</v>
      </c>
      <c r="B807" s="31" t="s">
        <v>389</v>
      </c>
      <c r="C807" s="33" t="s">
        <v>411</v>
      </c>
      <c r="D807" s="31" t="s">
        <v>4</v>
      </c>
      <c r="E807" s="31" t="s">
        <v>7</v>
      </c>
      <c r="F807" s="33" t="s">
        <v>1938</v>
      </c>
      <c r="G807" s="32"/>
      <c r="H807" s="32"/>
    </row>
    <row r="808">
      <c r="A808" s="31" t="s">
        <v>27</v>
      </c>
      <c r="B808" s="31" t="s">
        <v>389</v>
      </c>
      <c r="C808" s="33" t="s">
        <v>413</v>
      </c>
      <c r="D808" s="31" t="s">
        <v>4</v>
      </c>
      <c r="E808" s="31" t="s">
        <v>7</v>
      </c>
      <c r="F808" s="33" t="s">
        <v>1939</v>
      </c>
      <c r="G808" s="32"/>
      <c r="H808" s="32"/>
    </row>
    <row r="809">
      <c r="A809" s="31" t="s">
        <v>27</v>
      </c>
      <c r="B809" s="31" t="s">
        <v>389</v>
      </c>
      <c r="C809" s="33" t="s">
        <v>415</v>
      </c>
      <c r="D809" s="31" t="s">
        <v>4</v>
      </c>
      <c r="E809" s="31" t="s">
        <v>7</v>
      </c>
      <c r="F809" s="33" t="s">
        <v>1940</v>
      </c>
      <c r="G809" s="32"/>
      <c r="H809" s="32"/>
    </row>
    <row r="810">
      <c r="A810" s="31" t="s">
        <v>27</v>
      </c>
      <c r="B810" s="31" t="s">
        <v>389</v>
      </c>
      <c r="C810" s="33" t="s">
        <v>417</v>
      </c>
      <c r="D810" s="31" t="s">
        <v>4</v>
      </c>
      <c r="E810" s="31" t="s">
        <v>7</v>
      </c>
      <c r="F810" s="33" t="s">
        <v>1941</v>
      </c>
      <c r="G810" s="32"/>
      <c r="H810" s="32"/>
    </row>
    <row r="811">
      <c r="A811" s="31" t="s">
        <v>27</v>
      </c>
      <c r="B811" s="31" t="s">
        <v>389</v>
      </c>
      <c r="C811" s="33" t="s">
        <v>419</v>
      </c>
      <c r="D811" s="31" t="s">
        <v>4</v>
      </c>
      <c r="E811" s="31" t="s">
        <v>7</v>
      </c>
      <c r="F811" s="33" t="s">
        <v>1942</v>
      </c>
      <c r="G811" s="32"/>
      <c r="H811" s="32"/>
    </row>
    <row r="812">
      <c r="A812" s="31" t="s">
        <v>27</v>
      </c>
      <c r="B812" s="31" t="s">
        <v>389</v>
      </c>
      <c r="C812" s="33" t="s">
        <v>421</v>
      </c>
      <c r="D812" s="31" t="s">
        <v>4</v>
      </c>
      <c r="E812" s="31" t="s">
        <v>7</v>
      </c>
      <c r="F812" s="33" t="s">
        <v>1943</v>
      </c>
      <c r="G812" s="32"/>
      <c r="H812" s="32"/>
    </row>
    <row r="813">
      <c r="A813" s="31" t="s">
        <v>27</v>
      </c>
      <c r="B813" s="31" t="s">
        <v>389</v>
      </c>
      <c r="C813" s="33" t="s">
        <v>423</v>
      </c>
      <c r="D813" s="31" t="s">
        <v>4</v>
      </c>
      <c r="E813" s="31" t="s">
        <v>7</v>
      </c>
      <c r="F813" s="33" t="s">
        <v>1944</v>
      </c>
      <c r="G813" s="32"/>
      <c r="H813" s="32"/>
    </row>
    <row r="814">
      <c r="A814" s="31" t="s">
        <v>27</v>
      </c>
      <c r="B814" s="31" t="s">
        <v>389</v>
      </c>
      <c r="C814" s="33" t="s">
        <v>425</v>
      </c>
      <c r="D814" s="31" t="s">
        <v>4</v>
      </c>
      <c r="E814" s="31" t="s">
        <v>7</v>
      </c>
      <c r="F814" s="33" t="s">
        <v>1945</v>
      </c>
      <c r="G814" s="32"/>
      <c r="H814" s="32"/>
    </row>
    <row r="815">
      <c r="A815" s="31" t="s">
        <v>27</v>
      </c>
      <c r="B815" s="31" t="s">
        <v>389</v>
      </c>
      <c r="C815" s="33" t="s">
        <v>427</v>
      </c>
      <c r="D815" s="31" t="s">
        <v>4</v>
      </c>
      <c r="E815" s="31" t="s">
        <v>7</v>
      </c>
      <c r="F815" s="33" t="s">
        <v>1946</v>
      </c>
      <c r="G815" s="32"/>
      <c r="H815" s="32"/>
    </row>
    <row r="816">
      <c r="A816" s="31" t="s">
        <v>27</v>
      </c>
      <c r="B816" s="31" t="s">
        <v>389</v>
      </c>
      <c r="C816" s="33" t="s">
        <v>429</v>
      </c>
      <c r="D816" s="31" t="s">
        <v>4</v>
      </c>
      <c r="E816" s="31" t="s">
        <v>7</v>
      </c>
      <c r="F816" s="33" t="s">
        <v>1947</v>
      </c>
      <c r="G816" s="32"/>
      <c r="H816" s="32"/>
    </row>
    <row r="817">
      <c r="A817" s="31" t="s">
        <v>27</v>
      </c>
      <c r="B817" s="31" t="s">
        <v>389</v>
      </c>
      <c r="C817" s="33" t="s">
        <v>323</v>
      </c>
      <c r="D817" s="31" t="s">
        <v>4</v>
      </c>
      <c r="E817" s="31" t="s">
        <v>7</v>
      </c>
      <c r="F817" s="33" t="s">
        <v>1948</v>
      </c>
      <c r="G817" s="32"/>
      <c r="H817" s="32"/>
    </row>
    <row r="818">
      <c r="A818" s="31" t="s">
        <v>27</v>
      </c>
      <c r="B818" s="31" t="s">
        <v>389</v>
      </c>
      <c r="C818" s="33" t="s">
        <v>432</v>
      </c>
      <c r="D818" s="31" t="s">
        <v>4</v>
      </c>
      <c r="E818" s="31" t="s">
        <v>7</v>
      </c>
      <c r="F818" s="33" t="s">
        <v>1949</v>
      </c>
      <c r="G818" s="32"/>
      <c r="H818" s="32"/>
    </row>
    <row r="819">
      <c r="A819" s="31" t="s">
        <v>27</v>
      </c>
      <c r="B819" s="31" t="s">
        <v>389</v>
      </c>
      <c r="C819" s="33" t="s">
        <v>434</v>
      </c>
      <c r="D819" s="31" t="s">
        <v>4</v>
      </c>
      <c r="E819" s="31" t="s">
        <v>7</v>
      </c>
      <c r="F819" s="33" t="s">
        <v>1950</v>
      </c>
      <c r="G819" s="32"/>
      <c r="H819" s="32"/>
    </row>
    <row r="820">
      <c r="A820" s="31" t="s">
        <v>27</v>
      </c>
      <c r="B820" s="31" t="s">
        <v>389</v>
      </c>
      <c r="C820" s="33" t="s">
        <v>436</v>
      </c>
      <c r="D820" s="31" t="s">
        <v>4</v>
      </c>
      <c r="E820" s="31" t="s">
        <v>7</v>
      </c>
      <c r="F820" s="33" t="s">
        <v>1951</v>
      </c>
      <c r="G820" s="32"/>
      <c r="H820" s="32"/>
    </row>
    <row r="821">
      <c r="A821" s="31" t="s">
        <v>27</v>
      </c>
      <c r="B821" s="31" t="s">
        <v>389</v>
      </c>
      <c r="C821" s="33" t="s">
        <v>438</v>
      </c>
      <c r="D821" s="31" t="s">
        <v>4</v>
      </c>
      <c r="E821" s="31" t="s">
        <v>7</v>
      </c>
      <c r="F821" s="33" t="s">
        <v>1952</v>
      </c>
      <c r="G821" s="32"/>
      <c r="H821" s="32"/>
    </row>
    <row r="822">
      <c r="A822" s="31" t="s">
        <v>27</v>
      </c>
      <c r="B822" s="31" t="s">
        <v>389</v>
      </c>
      <c r="C822" s="33" t="s">
        <v>440</v>
      </c>
      <c r="D822" s="31" t="s">
        <v>4</v>
      </c>
      <c r="E822" s="31" t="s">
        <v>7</v>
      </c>
      <c r="F822" s="33" t="s">
        <v>1953</v>
      </c>
      <c r="G822" s="32"/>
      <c r="H822" s="32"/>
    </row>
    <row r="823">
      <c r="A823" s="31" t="s">
        <v>27</v>
      </c>
      <c r="B823" s="31" t="s">
        <v>389</v>
      </c>
      <c r="C823" s="33" t="s">
        <v>442</v>
      </c>
      <c r="D823" s="31" t="s">
        <v>4</v>
      </c>
      <c r="E823" s="31" t="s">
        <v>7</v>
      </c>
      <c r="F823" s="33" t="s">
        <v>1954</v>
      </c>
      <c r="G823" s="32"/>
      <c r="H823" s="32"/>
    </row>
    <row r="824">
      <c r="A824" s="31" t="s">
        <v>27</v>
      </c>
      <c r="B824" s="31" t="s">
        <v>389</v>
      </c>
      <c r="C824" s="33" t="s">
        <v>444</v>
      </c>
      <c r="D824" s="31" t="s">
        <v>4</v>
      </c>
      <c r="E824" s="31" t="s">
        <v>7</v>
      </c>
      <c r="F824" s="33" t="s">
        <v>1955</v>
      </c>
      <c r="G824" s="32"/>
      <c r="H824" s="32"/>
    </row>
    <row r="825">
      <c r="A825" s="31" t="s">
        <v>27</v>
      </c>
      <c r="B825" s="31" t="s">
        <v>389</v>
      </c>
      <c r="C825" s="33" t="s">
        <v>446</v>
      </c>
      <c r="D825" s="31" t="s">
        <v>4</v>
      </c>
      <c r="E825" s="31" t="s">
        <v>7</v>
      </c>
      <c r="F825" s="33" t="s">
        <v>1956</v>
      </c>
      <c r="G825" s="32"/>
      <c r="H825" s="32"/>
    </row>
    <row r="826">
      <c r="A826" s="31" t="s">
        <v>27</v>
      </c>
      <c r="B826" s="31" t="s">
        <v>389</v>
      </c>
      <c r="C826" s="33" t="s">
        <v>448</v>
      </c>
      <c r="D826" s="31" t="s">
        <v>4</v>
      </c>
      <c r="E826" s="31" t="s">
        <v>7</v>
      </c>
      <c r="F826" s="33" t="s">
        <v>1957</v>
      </c>
      <c r="G826" s="32"/>
      <c r="H826" s="32"/>
    </row>
    <row r="827">
      <c r="A827" s="31" t="s">
        <v>28</v>
      </c>
      <c r="B827" s="31" t="s">
        <v>391</v>
      </c>
      <c r="C827" s="33" t="s">
        <v>1121</v>
      </c>
      <c r="D827" s="31" t="s">
        <v>4</v>
      </c>
      <c r="E827" s="31" t="s">
        <v>7</v>
      </c>
      <c r="F827" s="33" t="s">
        <v>1958</v>
      </c>
      <c r="G827" s="32"/>
      <c r="H827" s="32"/>
    </row>
    <row r="828">
      <c r="A828" s="31" t="s">
        <v>28</v>
      </c>
      <c r="B828" s="31" t="s">
        <v>391</v>
      </c>
      <c r="C828" s="33" t="s">
        <v>1122</v>
      </c>
      <c r="D828" s="31" t="s">
        <v>4</v>
      </c>
      <c r="E828" s="31" t="s">
        <v>7</v>
      </c>
      <c r="F828" s="33" t="s">
        <v>1959</v>
      </c>
      <c r="G828" s="32"/>
      <c r="H828" s="32"/>
    </row>
    <row r="829">
      <c r="A829" s="31" t="s">
        <v>28</v>
      </c>
      <c r="B829" s="31" t="s">
        <v>391</v>
      </c>
      <c r="C829" s="33" t="s">
        <v>1123</v>
      </c>
      <c r="D829" s="31" t="s">
        <v>4</v>
      </c>
      <c r="E829" s="31" t="s">
        <v>7</v>
      </c>
      <c r="F829" s="33" t="s">
        <v>1960</v>
      </c>
      <c r="G829" s="32"/>
      <c r="H829" s="32"/>
    </row>
    <row r="830">
      <c r="A830" s="31" t="s">
        <v>28</v>
      </c>
      <c r="B830" s="31" t="s">
        <v>391</v>
      </c>
      <c r="C830" s="33" t="s">
        <v>1124</v>
      </c>
      <c r="D830" s="31" t="s">
        <v>4</v>
      </c>
      <c r="E830" s="31" t="s">
        <v>7</v>
      </c>
      <c r="F830" s="33" t="s">
        <v>1961</v>
      </c>
      <c r="G830" s="32"/>
      <c r="H830" s="32"/>
    </row>
    <row r="831">
      <c r="A831" s="31" t="s">
        <v>28</v>
      </c>
      <c r="B831" s="31" t="s">
        <v>391</v>
      </c>
      <c r="C831" s="33" t="s">
        <v>1125</v>
      </c>
      <c r="D831" s="31" t="s">
        <v>4</v>
      </c>
      <c r="E831" s="31" t="s">
        <v>7</v>
      </c>
      <c r="F831" s="33" t="s">
        <v>1962</v>
      </c>
      <c r="G831" s="32"/>
      <c r="H831" s="32"/>
    </row>
    <row r="832">
      <c r="A832" s="31" t="s">
        <v>28</v>
      </c>
      <c r="B832" s="31" t="s">
        <v>391</v>
      </c>
      <c r="C832" s="33" t="s">
        <v>1126</v>
      </c>
      <c r="D832" s="31" t="s">
        <v>4</v>
      </c>
      <c r="E832" s="31" t="s">
        <v>7</v>
      </c>
      <c r="F832" s="33" t="s">
        <v>1963</v>
      </c>
      <c r="G832" s="32"/>
      <c r="H832" s="32"/>
    </row>
    <row r="833">
      <c r="A833" s="31" t="s">
        <v>28</v>
      </c>
      <c r="B833" s="31" t="s">
        <v>391</v>
      </c>
      <c r="C833" s="33" t="s">
        <v>1127</v>
      </c>
      <c r="D833" s="31" t="s">
        <v>4</v>
      </c>
      <c r="E833" s="31" t="s">
        <v>7</v>
      </c>
      <c r="F833" s="33" t="s">
        <v>1964</v>
      </c>
      <c r="G833" s="32"/>
      <c r="H833" s="32"/>
    </row>
    <row r="834">
      <c r="A834" s="31" t="s">
        <v>28</v>
      </c>
      <c r="B834" s="31" t="s">
        <v>391</v>
      </c>
      <c r="C834" s="33" t="s">
        <v>1128</v>
      </c>
      <c r="D834" s="31" t="s">
        <v>4</v>
      </c>
      <c r="E834" s="31" t="s">
        <v>7</v>
      </c>
      <c r="F834" s="33" t="s">
        <v>1965</v>
      </c>
      <c r="G834" s="32"/>
      <c r="H834" s="32"/>
    </row>
    <row r="835">
      <c r="A835" s="31" t="s">
        <v>28</v>
      </c>
      <c r="B835" s="31" t="s">
        <v>391</v>
      </c>
      <c r="C835" s="33" t="s">
        <v>1129</v>
      </c>
      <c r="D835" s="31" t="s">
        <v>4</v>
      </c>
      <c r="E835" s="31" t="s">
        <v>7</v>
      </c>
      <c r="F835" s="33" t="s">
        <v>1966</v>
      </c>
      <c r="G835" s="32"/>
      <c r="H835" s="32"/>
    </row>
    <row r="836">
      <c r="A836" s="31" t="s">
        <v>28</v>
      </c>
      <c r="B836" s="31" t="s">
        <v>391</v>
      </c>
      <c r="C836" s="33" t="s">
        <v>1130</v>
      </c>
      <c r="D836" s="31" t="s">
        <v>4</v>
      </c>
      <c r="E836" s="31" t="s">
        <v>7</v>
      </c>
      <c r="F836" s="33" t="s">
        <v>1967</v>
      </c>
      <c r="G836" s="32"/>
      <c r="H836" s="32"/>
    </row>
    <row r="837">
      <c r="A837" s="31" t="s">
        <v>28</v>
      </c>
      <c r="B837" s="31" t="s">
        <v>391</v>
      </c>
      <c r="C837" s="33" t="s">
        <v>1131</v>
      </c>
      <c r="D837" s="31" t="s">
        <v>4</v>
      </c>
      <c r="E837" s="31" t="s">
        <v>7</v>
      </c>
      <c r="F837" s="33" t="s">
        <v>1968</v>
      </c>
      <c r="G837" s="32"/>
      <c r="H837" s="32"/>
    </row>
    <row r="838">
      <c r="A838" s="31" t="s">
        <v>28</v>
      </c>
      <c r="B838" s="31" t="s">
        <v>391</v>
      </c>
      <c r="C838" s="33" t="s">
        <v>1132</v>
      </c>
      <c r="D838" s="31" t="s">
        <v>4</v>
      </c>
      <c r="E838" s="31" t="s">
        <v>7</v>
      </c>
      <c r="F838" s="33" t="s">
        <v>1969</v>
      </c>
      <c r="G838" s="32"/>
      <c r="H838" s="32"/>
    </row>
    <row r="839">
      <c r="A839" s="31" t="s">
        <v>28</v>
      </c>
      <c r="B839" s="31" t="s">
        <v>391</v>
      </c>
      <c r="C839" s="33" t="s">
        <v>409</v>
      </c>
      <c r="D839" s="31" t="s">
        <v>4</v>
      </c>
      <c r="E839" s="31" t="s">
        <v>7</v>
      </c>
      <c r="F839" s="33" t="s">
        <v>1970</v>
      </c>
      <c r="G839" s="32"/>
      <c r="H839" s="32"/>
    </row>
    <row r="840">
      <c r="A840" s="31" t="s">
        <v>28</v>
      </c>
      <c r="B840" s="31" t="s">
        <v>391</v>
      </c>
      <c r="C840" s="33" t="s">
        <v>411</v>
      </c>
      <c r="D840" s="31" t="s">
        <v>4</v>
      </c>
      <c r="E840" s="31" t="s">
        <v>7</v>
      </c>
      <c r="F840" s="33" t="s">
        <v>1971</v>
      </c>
      <c r="G840" s="32"/>
      <c r="H840" s="32"/>
    </row>
    <row r="841">
      <c r="A841" s="31" t="s">
        <v>28</v>
      </c>
      <c r="B841" s="31" t="s">
        <v>391</v>
      </c>
      <c r="C841" s="33" t="s">
        <v>413</v>
      </c>
      <c r="D841" s="31" t="s">
        <v>4</v>
      </c>
      <c r="E841" s="31" t="s">
        <v>7</v>
      </c>
      <c r="F841" s="33" t="s">
        <v>1972</v>
      </c>
      <c r="G841" s="32"/>
      <c r="H841" s="32"/>
    </row>
    <row r="842">
      <c r="A842" s="31" t="s">
        <v>28</v>
      </c>
      <c r="B842" s="31" t="s">
        <v>391</v>
      </c>
      <c r="C842" s="33" t="s">
        <v>415</v>
      </c>
      <c r="D842" s="31" t="s">
        <v>4</v>
      </c>
      <c r="E842" s="31" t="s">
        <v>7</v>
      </c>
      <c r="F842" s="33" t="s">
        <v>1973</v>
      </c>
      <c r="G842" s="32"/>
      <c r="H842" s="32"/>
    </row>
    <row r="843">
      <c r="A843" s="31" t="s">
        <v>28</v>
      </c>
      <c r="B843" s="31" t="s">
        <v>391</v>
      </c>
      <c r="C843" s="33" t="s">
        <v>417</v>
      </c>
      <c r="D843" s="31" t="s">
        <v>4</v>
      </c>
      <c r="E843" s="31" t="s">
        <v>7</v>
      </c>
      <c r="F843" s="33" t="s">
        <v>1974</v>
      </c>
      <c r="G843" s="32"/>
      <c r="H843" s="32"/>
    </row>
    <row r="844">
      <c r="A844" s="31" t="s">
        <v>28</v>
      </c>
      <c r="B844" s="31" t="s">
        <v>391</v>
      </c>
      <c r="C844" s="33" t="s">
        <v>419</v>
      </c>
      <c r="D844" s="31" t="s">
        <v>4</v>
      </c>
      <c r="E844" s="31" t="s">
        <v>7</v>
      </c>
      <c r="F844" s="33" t="s">
        <v>1975</v>
      </c>
      <c r="G844" s="32"/>
      <c r="H844" s="32"/>
    </row>
    <row r="845">
      <c r="A845" s="31" t="s">
        <v>28</v>
      </c>
      <c r="B845" s="31" t="s">
        <v>391</v>
      </c>
      <c r="C845" s="33" t="s">
        <v>421</v>
      </c>
      <c r="D845" s="31" t="s">
        <v>4</v>
      </c>
      <c r="E845" s="31" t="s">
        <v>7</v>
      </c>
      <c r="F845" s="33" t="s">
        <v>1976</v>
      </c>
      <c r="G845" s="32"/>
      <c r="H845" s="32"/>
    </row>
    <row r="846">
      <c r="A846" s="31" t="s">
        <v>28</v>
      </c>
      <c r="B846" s="31" t="s">
        <v>391</v>
      </c>
      <c r="C846" s="33" t="s">
        <v>423</v>
      </c>
      <c r="D846" s="31" t="s">
        <v>4</v>
      </c>
      <c r="E846" s="31" t="s">
        <v>7</v>
      </c>
      <c r="F846" s="33" t="s">
        <v>1977</v>
      </c>
      <c r="G846" s="32"/>
      <c r="H846" s="32"/>
    </row>
    <row r="847">
      <c r="A847" s="31" t="s">
        <v>28</v>
      </c>
      <c r="B847" s="31" t="s">
        <v>391</v>
      </c>
      <c r="C847" s="33" t="s">
        <v>425</v>
      </c>
      <c r="D847" s="31" t="s">
        <v>4</v>
      </c>
      <c r="E847" s="31" t="s">
        <v>7</v>
      </c>
      <c r="F847" s="33" t="s">
        <v>1978</v>
      </c>
      <c r="G847" s="32"/>
      <c r="H847" s="32"/>
    </row>
    <row r="848">
      <c r="A848" s="31" t="s">
        <v>28</v>
      </c>
      <c r="B848" s="31" t="s">
        <v>391</v>
      </c>
      <c r="C848" s="33" t="s">
        <v>427</v>
      </c>
      <c r="D848" s="31" t="s">
        <v>4</v>
      </c>
      <c r="E848" s="31" t="s">
        <v>7</v>
      </c>
      <c r="F848" s="33" t="s">
        <v>1979</v>
      </c>
      <c r="G848" s="32"/>
      <c r="H848" s="32"/>
    </row>
    <row r="849">
      <c r="A849" s="31" t="s">
        <v>28</v>
      </c>
      <c r="B849" s="31" t="s">
        <v>391</v>
      </c>
      <c r="C849" s="33" t="s">
        <v>429</v>
      </c>
      <c r="D849" s="31" t="s">
        <v>4</v>
      </c>
      <c r="E849" s="31" t="s">
        <v>7</v>
      </c>
      <c r="F849" s="33" t="s">
        <v>1980</v>
      </c>
      <c r="G849" s="32"/>
      <c r="H849" s="32"/>
    </row>
    <row r="850">
      <c r="A850" s="31" t="s">
        <v>28</v>
      </c>
      <c r="B850" s="31" t="s">
        <v>391</v>
      </c>
      <c r="C850" s="33" t="s">
        <v>323</v>
      </c>
      <c r="D850" s="31" t="s">
        <v>4</v>
      </c>
      <c r="E850" s="31" t="s">
        <v>7</v>
      </c>
      <c r="F850" s="33" t="s">
        <v>1981</v>
      </c>
      <c r="G850" s="32"/>
      <c r="H850" s="32"/>
    </row>
    <row r="851">
      <c r="A851" s="31" t="s">
        <v>28</v>
      </c>
      <c r="B851" s="31" t="s">
        <v>391</v>
      </c>
      <c r="C851" s="33" t="s">
        <v>432</v>
      </c>
      <c r="D851" s="31" t="s">
        <v>4</v>
      </c>
      <c r="E851" s="31" t="s">
        <v>7</v>
      </c>
      <c r="F851" s="33" t="s">
        <v>1982</v>
      </c>
      <c r="G851" s="32"/>
      <c r="H851" s="32"/>
    </row>
    <row r="852">
      <c r="A852" s="31" t="s">
        <v>28</v>
      </c>
      <c r="B852" s="31" t="s">
        <v>391</v>
      </c>
      <c r="C852" s="33" t="s">
        <v>434</v>
      </c>
      <c r="D852" s="31" t="s">
        <v>4</v>
      </c>
      <c r="E852" s="31" t="s">
        <v>7</v>
      </c>
      <c r="F852" s="33" t="s">
        <v>1983</v>
      </c>
      <c r="G852" s="32"/>
      <c r="H852" s="32"/>
    </row>
    <row r="853">
      <c r="A853" s="31" t="s">
        <v>28</v>
      </c>
      <c r="B853" s="31" t="s">
        <v>391</v>
      </c>
      <c r="C853" s="33" t="s">
        <v>436</v>
      </c>
      <c r="D853" s="31" t="s">
        <v>4</v>
      </c>
      <c r="E853" s="31" t="s">
        <v>7</v>
      </c>
      <c r="F853" s="33" t="s">
        <v>1984</v>
      </c>
      <c r="G853" s="32"/>
      <c r="H853" s="32"/>
    </row>
    <row r="854">
      <c r="A854" s="31" t="s">
        <v>28</v>
      </c>
      <c r="B854" s="31" t="s">
        <v>391</v>
      </c>
      <c r="C854" s="33" t="s">
        <v>438</v>
      </c>
      <c r="D854" s="31" t="s">
        <v>4</v>
      </c>
      <c r="E854" s="31" t="s">
        <v>7</v>
      </c>
      <c r="F854" s="33" t="s">
        <v>1985</v>
      </c>
      <c r="G854" s="32"/>
      <c r="H854" s="32"/>
    </row>
    <row r="855">
      <c r="A855" s="31" t="s">
        <v>28</v>
      </c>
      <c r="B855" s="31" t="s">
        <v>391</v>
      </c>
      <c r="C855" s="33" t="s">
        <v>440</v>
      </c>
      <c r="D855" s="31" t="s">
        <v>4</v>
      </c>
      <c r="E855" s="31" t="s">
        <v>7</v>
      </c>
      <c r="F855" s="33" t="s">
        <v>1986</v>
      </c>
      <c r="G855" s="32"/>
      <c r="H855" s="32"/>
    </row>
    <row r="856">
      <c r="A856" s="31" t="s">
        <v>28</v>
      </c>
      <c r="B856" s="31" t="s">
        <v>391</v>
      </c>
      <c r="C856" s="33" t="s">
        <v>442</v>
      </c>
      <c r="D856" s="31" t="s">
        <v>4</v>
      </c>
      <c r="E856" s="31" t="s">
        <v>7</v>
      </c>
      <c r="F856" s="33" t="s">
        <v>1987</v>
      </c>
      <c r="G856" s="32"/>
      <c r="H856" s="32"/>
    </row>
    <row r="857">
      <c r="A857" s="31" t="s">
        <v>28</v>
      </c>
      <c r="B857" s="31" t="s">
        <v>391</v>
      </c>
      <c r="C857" s="33" t="s">
        <v>444</v>
      </c>
      <c r="D857" s="31" t="s">
        <v>4</v>
      </c>
      <c r="E857" s="31" t="s">
        <v>7</v>
      </c>
      <c r="F857" s="33" t="s">
        <v>1988</v>
      </c>
      <c r="G857" s="32"/>
      <c r="H857" s="32"/>
    </row>
    <row r="858">
      <c r="A858" s="31" t="s">
        <v>28</v>
      </c>
      <c r="B858" s="31" t="s">
        <v>391</v>
      </c>
      <c r="C858" s="33" t="s">
        <v>446</v>
      </c>
      <c r="D858" s="31" t="s">
        <v>4</v>
      </c>
      <c r="E858" s="31" t="s">
        <v>7</v>
      </c>
      <c r="F858" s="33" t="s">
        <v>1989</v>
      </c>
      <c r="G858" s="32"/>
      <c r="H858" s="32"/>
    </row>
    <row r="859">
      <c r="A859" s="31" t="s">
        <v>28</v>
      </c>
      <c r="B859" s="31" t="s">
        <v>391</v>
      </c>
      <c r="C859" s="33" t="s">
        <v>448</v>
      </c>
      <c r="D859" s="31" t="s">
        <v>4</v>
      </c>
      <c r="E859" s="31" t="s">
        <v>7</v>
      </c>
      <c r="F859" s="33" t="s">
        <v>1990</v>
      </c>
      <c r="G859" s="32"/>
      <c r="H859" s="32"/>
    </row>
    <row r="860">
      <c r="A860" s="31" t="s">
        <v>29</v>
      </c>
      <c r="B860" s="31" t="s">
        <v>396</v>
      </c>
      <c r="C860" s="33" t="s">
        <v>1121</v>
      </c>
      <c r="D860" s="31" t="s">
        <v>4</v>
      </c>
      <c r="E860" s="31" t="s">
        <v>7</v>
      </c>
      <c r="F860" s="33" t="s">
        <v>1991</v>
      </c>
      <c r="G860" s="32"/>
      <c r="H860" s="32"/>
    </row>
    <row r="861">
      <c r="A861" s="31" t="s">
        <v>29</v>
      </c>
      <c r="B861" s="31" t="s">
        <v>396</v>
      </c>
      <c r="C861" s="33" t="s">
        <v>1122</v>
      </c>
      <c r="D861" s="31" t="s">
        <v>4</v>
      </c>
      <c r="E861" s="31" t="s">
        <v>7</v>
      </c>
      <c r="F861" s="33" t="s">
        <v>1992</v>
      </c>
      <c r="G861" s="32"/>
      <c r="H861" s="32"/>
    </row>
    <row r="862">
      <c r="A862" s="31" t="s">
        <v>29</v>
      </c>
      <c r="B862" s="31" t="s">
        <v>396</v>
      </c>
      <c r="C862" s="33" t="s">
        <v>1123</v>
      </c>
      <c r="D862" s="31" t="s">
        <v>4</v>
      </c>
      <c r="E862" s="31" t="s">
        <v>7</v>
      </c>
      <c r="F862" s="33" t="s">
        <v>1993</v>
      </c>
      <c r="G862" s="32"/>
      <c r="H862" s="32"/>
    </row>
    <row r="863">
      <c r="A863" s="31" t="s">
        <v>29</v>
      </c>
      <c r="B863" s="31" t="s">
        <v>396</v>
      </c>
      <c r="C863" s="33" t="s">
        <v>1124</v>
      </c>
      <c r="D863" s="31" t="s">
        <v>4</v>
      </c>
      <c r="E863" s="31" t="s">
        <v>7</v>
      </c>
      <c r="F863" s="33" t="s">
        <v>1994</v>
      </c>
      <c r="G863" s="32"/>
      <c r="H863" s="32"/>
    </row>
    <row r="864">
      <c r="A864" s="31" t="s">
        <v>29</v>
      </c>
      <c r="B864" s="31" t="s">
        <v>396</v>
      </c>
      <c r="C864" s="33" t="s">
        <v>1125</v>
      </c>
      <c r="D864" s="31" t="s">
        <v>4</v>
      </c>
      <c r="E864" s="31" t="s">
        <v>7</v>
      </c>
      <c r="F864" s="33" t="s">
        <v>1995</v>
      </c>
      <c r="G864" s="32"/>
      <c r="H864" s="32"/>
    </row>
    <row r="865">
      <c r="A865" s="31" t="s">
        <v>29</v>
      </c>
      <c r="B865" s="31" t="s">
        <v>396</v>
      </c>
      <c r="C865" s="33" t="s">
        <v>1126</v>
      </c>
      <c r="D865" s="31" t="s">
        <v>4</v>
      </c>
      <c r="E865" s="31" t="s">
        <v>7</v>
      </c>
      <c r="F865" s="33" t="s">
        <v>1996</v>
      </c>
      <c r="G865" s="32"/>
      <c r="H865" s="32"/>
    </row>
    <row r="866">
      <c r="A866" s="31" t="s">
        <v>29</v>
      </c>
      <c r="B866" s="31" t="s">
        <v>396</v>
      </c>
      <c r="C866" s="33" t="s">
        <v>1127</v>
      </c>
      <c r="D866" s="31" t="s">
        <v>4</v>
      </c>
      <c r="E866" s="31" t="s">
        <v>7</v>
      </c>
      <c r="F866" s="33" t="s">
        <v>1997</v>
      </c>
      <c r="G866" s="32"/>
      <c r="H866" s="32"/>
    </row>
    <row r="867">
      <c r="A867" s="31" t="s">
        <v>29</v>
      </c>
      <c r="B867" s="31" t="s">
        <v>396</v>
      </c>
      <c r="C867" s="33" t="s">
        <v>1128</v>
      </c>
      <c r="D867" s="31" t="s">
        <v>4</v>
      </c>
      <c r="E867" s="31" t="s">
        <v>7</v>
      </c>
      <c r="F867" s="33" t="s">
        <v>1998</v>
      </c>
      <c r="G867" s="32"/>
      <c r="H867" s="32"/>
    </row>
    <row r="868">
      <c r="A868" s="31" t="s">
        <v>29</v>
      </c>
      <c r="B868" s="31" t="s">
        <v>396</v>
      </c>
      <c r="C868" s="33" t="s">
        <v>1129</v>
      </c>
      <c r="D868" s="31" t="s">
        <v>4</v>
      </c>
      <c r="E868" s="31" t="s">
        <v>7</v>
      </c>
      <c r="F868" s="33" t="s">
        <v>1999</v>
      </c>
      <c r="G868" s="32"/>
      <c r="H868" s="32"/>
    </row>
    <row r="869">
      <c r="A869" s="31" t="s">
        <v>29</v>
      </c>
      <c r="B869" s="31" t="s">
        <v>396</v>
      </c>
      <c r="C869" s="33" t="s">
        <v>1130</v>
      </c>
      <c r="D869" s="31" t="s">
        <v>4</v>
      </c>
      <c r="E869" s="31" t="s">
        <v>7</v>
      </c>
      <c r="F869" s="33" t="s">
        <v>2000</v>
      </c>
      <c r="G869" s="32"/>
      <c r="H869" s="32"/>
    </row>
    <row r="870">
      <c r="A870" s="31" t="s">
        <v>29</v>
      </c>
      <c r="B870" s="31" t="s">
        <v>396</v>
      </c>
      <c r="C870" s="33" t="s">
        <v>1131</v>
      </c>
      <c r="D870" s="31" t="s">
        <v>4</v>
      </c>
      <c r="E870" s="31" t="s">
        <v>7</v>
      </c>
      <c r="F870" s="33" t="s">
        <v>2001</v>
      </c>
      <c r="G870" s="32"/>
      <c r="H870" s="32"/>
    </row>
    <row r="871">
      <c r="A871" s="31" t="s">
        <v>29</v>
      </c>
      <c r="B871" s="31" t="s">
        <v>396</v>
      </c>
      <c r="C871" s="33" t="s">
        <v>1132</v>
      </c>
      <c r="D871" s="31" t="s">
        <v>4</v>
      </c>
      <c r="E871" s="31" t="s">
        <v>7</v>
      </c>
      <c r="F871" s="33" t="s">
        <v>2002</v>
      </c>
      <c r="G871" s="32"/>
      <c r="H871" s="32"/>
    </row>
    <row r="872">
      <c r="A872" s="31" t="s">
        <v>29</v>
      </c>
      <c r="B872" s="31" t="s">
        <v>396</v>
      </c>
      <c r="C872" s="33" t="s">
        <v>409</v>
      </c>
      <c r="D872" s="31" t="s">
        <v>4</v>
      </c>
      <c r="E872" s="31" t="s">
        <v>7</v>
      </c>
      <c r="F872" s="33" t="s">
        <v>2003</v>
      </c>
      <c r="G872" s="32"/>
      <c r="H872" s="32"/>
    </row>
    <row r="873">
      <c r="A873" s="31" t="s">
        <v>29</v>
      </c>
      <c r="B873" s="31" t="s">
        <v>396</v>
      </c>
      <c r="C873" s="33" t="s">
        <v>411</v>
      </c>
      <c r="D873" s="31" t="s">
        <v>4</v>
      </c>
      <c r="E873" s="31" t="s">
        <v>7</v>
      </c>
      <c r="F873" s="33" t="s">
        <v>2004</v>
      </c>
      <c r="G873" s="32"/>
      <c r="H873" s="32"/>
    </row>
    <row r="874">
      <c r="A874" s="31" t="s">
        <v>29</v>
      </c>
      <c r="B874" s="31" t="s">
        <v>396</v>
      </c>
      <c r="C874" s="33" t="s">
        <v>413</v>
      </c>
      <c r="D874" s="31" t="s">
        <v>4</v>
      </c>
      <c r="E874" s="31" t="s">
        <v>7</v>
      </c>
      <c r="F874" s="33" t="s">
        <v>2005</v>
      </c>
      <c r="G874" s="32"/>
      <c r="H874" s="32"/>
    </row>
    <row r="875">
      <c r="A875" s="31" t="s">
        <v>29</v>
      </c>
      <c r="B875" s="31" t="s">
        <v>396</v>
      </c>
      <c r="C875" s="33" t="s">
        <v>415</v>
      </c>
      <c r="D875" s="31" t="s">
        <v>4</v>
      </c>
      <c r="E875" s="31" t="s">
        <v>7</v>
      </c>
      <c r="F875" s="33" t="s">
        <v>2006</v>
      </c>
      <c r="G875" s="32"/>
      <c r="H875" s="32"/>
    </row>
    <row r="876">
      <c r="A876" s="31" t="s">
        <v>29</v>
      </c>
      <c r="B876" s="31" t="s">
        <v>396</v>
      </c>
      <c r="C876" s="33" t="s">
        <v>417</v>
      </c>
      <c r="D876" s="31" t="s">
        <v>4</v>
      </c>
      <c r="E876" s="31" t="s">
        <v>7</v>
      </c>
      <c r="F876" s="33" t="s">
        <v>2007</v>
      </c>
      <c r="G876" s="32"/>
      <c r="H876" s="32"/>
    </row>
    <row r="877">
      <c r="A877" s="31" t="s">
        <v>29</v>
      </c>
      <c r="B877" s="31" t="s">
        <v>396</v>
      </c>
      <c r="C877" s="33" t="s">
        <v>419</v>
      </c>
      <c r="D877" s="31" t="s">
        <v>4</v>
      </c>
      <c r="E877" s="31" t="s">
        <v>7</v>
      </c>
      <c r="F877" s="33" t="s">
        <v>2008</v>
      </c>
      <c r="G877" s="32"/>
      <c r="H877" s="32"/>
    </row>
    <row r="878">
      <c r="A878" s="31" t="s">
        <v>29</v>
      </c>
      <c r="B878" s="31" t="s">
        <v>396</v>
      </c>
      <c r="C878" s="33" t="s">
        <v>421</v>
      </c>
      <c r="D878" s="31" t="s">
        <v>4</v>
      </c>
      <c r="E878" s="31" t="s">
        <v>7</v>
      </c>
      <c r="F878" s="33" t="s">
        <v>2009</v>
      </c>
      <c r="G878" s="32"/>
      <c r="H878" s="32"/>
    </row>
    <row r="879">
      <c r="A879" s="31" t="s">
        <v>29</v>
      </c>
      <c r="B879" s="31" t="s">
        <v>396</v>
      </c>
      <c r="C879" s="33" t="s">
        <v>423</v>
      </c>
      <c r="D879" s="31" t="s">
        <v>4</v>
      </c>
      <c r="E879" s="31" t="s">
        <v>7</v>
      </c>
      <c r="F879" s="33" t="s">
        <v>2010</v>
      </c>
      <c r="G879" s="32"/>
      <c r="H879" s="32"/>
    </row>
    <row r="880">
      <c r="A880" s="31" t="s">
        <v>29</v>
      </c>
      <c r="B880" s="31" t="s">
        <v>396</v>
      </c>
      <c r="C880" s="33" t="s">
        <v>425</v>
      </c>
      <c r="D880" s="31" t="s">
        <v>4</v>
      </c>
      <c r="E880" s="31" t="s">
        <v>7</v>
      </c>
      <c r="F880" s="33" t="s">
        <v>2011</v>
      </c>
      <c r="G880" s="32"/>
      <c r="H880" s="32"/>
    </row>
    <row r="881">
      <c r="A881" s="31" t="s">
        <v>29</v>
      </c>
      <c r="B881" s="31" t="s">
        <v>396</v>
      </c>
      <c r="C881" s="33" t="s">
        <v>427</v>
      </c>
      <c r="D881" s="31" t="s">
        <v>4</v>
      </c>
      <c r="E881" s="31" t="s">
        <v>7</v>
      </c>
      <c r="F881" s="33" t="s">
        <v>2012</v>
      </c>
      <c r="G881" s="32"/>
      <c r="H881" s="32"/>
    </row>
    <row r="882">
      <c r="A882" s="31" t="s">
        <v>29</v>
      </c>
      <c r="B882" s="31" t="s">
        <v>396</v>
      </c>
      <c r="C882" s="33" t="s">
        <v>429</v>
      </c>
      <c r="D882" s="31" t="s">
        <v>4</v>
      </c>
      <c r="E882" s="31" t="s">
        <v>7</v>
      </c>
      <c r="F882" s="33" t="s">
        <v>2013</v>
      </c>
      <c r="G882" s="32"/>
      <c r="H882" s="32"/>
    </row>
    <row r="883">
      <c r="A883" s="31" t="s">
        <v>29</v>
      </c>
      <c r="B883" s="31" t="s">
        <v>396</v>
      </c>
      <c r="C883" s="33" t="s">
        <v>323</v>
      </c>
      <c r="D883" s="31" t="s">
        <v>4</v>
      </c>
      <c r="E883" s="31" t="s">
        <v>7</v>
      </c>
      <c r="F883" s="33" t="s">
        <v>2014</v>
      </c>
      <c r="G883" s="32"/>
      <c r="H883" s="32"/>
    </row>
    <row r="884">
      <c r="A884" s="31" t="s">
        <v>29</v>
      </c>
      <c r="B884" s="31" t="s">
        <v>396</v>
      </c>
      <c r="C884" s="33" t="s">
        <v>432</v>
      </c>
      <c r="D884" s="31" t="s">
        <v>4</v>
      </c>
      <c r="E884" s="31" t="s">
        <v>7</v>
      </c>
      <c r="F884" s="33" t="s">
        <v>2015</v>
      </c>
      <c r="G884" s="32"/>
      <c r="H884" s="32"/>
    </row>
    <row r="885">
      <c r="A885" s="31" t="s">
        <v>29</v>
      </c>
      <c r="B885" s="31" t="s">
        <v>396</v>
      </c>
      <c r="C885" s="33" t="s">
        <v>434</v>
      </c>
      <c r="D885" s="31" t="s">
        <v>4</v>
      </c>
      <c r="E885" s="31" t="s">
        <v>7</v>
      </c>
      <c r="F885" s="33" t="s">
        <v>2016</v>
      </c>
      <c r="G885" s="32"/>
      <c r="H885" s="32"/>
    </row>
    <row r="886">
      <c r="A886" s="31" t="s">
        <v>29</v>
      </c>
      <c r="B886" s="31" t="s">
        <v>396</v>
      </c>
      <c r="C886" s="33" t="s">
        <v>436</v>
      </c>
      <c r="D886" s="31" t="s">
        <v>4</v>
      </c>
      <c r="E886" s="31" t="s">
        <v>7</v>
      </c>
      <c r="F886" s="33" t="s">
        <v>2017</v>
      </c>
      <c r="G886" s="32"/>
      <c r="H886" s="32"/>
    </row>
    <row r="887">
      <c r="A887" s="31" t="s">
        <v>29</v>
      </c>
      <c r="B887" s="31" t="s">
        <v>396</v>
      </c>
      <c r="C887" s="33" t="s">
        <v>438</v>
      </c>
      <c r="D887" s="31" t="s">
        <v>4</v>
      </c>
      <c r="E887" s="31" t="s">
        <v>7</v>
      </c>
      <c r="F887" s="33" t="s">
        <v>2018</v>
      </c>
      <c r="G887" s="32"/>
      <c r="H887" s="32"/>
    </row>
    <row r="888">
      <c r="A888" s="31" t="s">
        <v>29</v>
      </c>
      <c r="B888" s="31" t="s">
        <v>396</v>
      </c>
      <c r="C888" s="33" t="s">
        <v>440</v>
      </c>
      <c r="D888" s="31" t="s">
        <v>4</v>
      </c>
      <c r="E888" s="31" t="s">
        <v>7</v>
      </c>
      <c r="F888" s="33" t="s">
        <v>2019</v>
      </c>
      <c r="G888" s="32"/>
      <c r="H888" s="32"/>
    </row>
    <row r="889">
      <c r="A889" s="31" t="s">
        <v>29</v>
      </c>
      <c r="B889" s="31" t="s">
        <v>396</v>
      </c>
      <c r="C889" s="33" t="s">
        <v>442</v>
      </c>
      <c r="D889" s="31" t="s">
        <v>4</v>
      </c>
      <c r="E889" s="31" t="s">
        <v>7</v>
      </c>
      <c r="F889" s="33" t="s">
        <v>2020</v>
      </c>
      <c r="G889" s="32"/>
      <c r="H889" s="32"/>
    </row>
    <row r="890">
      <c r="A890" s="31" t="s">
        <v>29</v>
      </c>
      <c r="B890" s="31" t="s">
        <v>396</v>
      </c>
      <c r="C890" s="33" t="s">
        <v>444</v>
      </c>
      <c r="D890" s="31" t="s">
        <v>4</v>
      </c>
      <c r="E890" s="31" t="s">
        <v>7</v>
      </c>
      <c r="F890" s="33" t="s">
        <v>2021</v>
      </c>
      <c r="G890" s="32"/>
      <c r="H890" s="32"/>
    </row>
    <row r="891">
      <c r="A891" s="31" t="s">
        <v>29</v>
      </c>
      <c r="B891" s="31" t="s">
        <v>396</v>
      </c>
      <c r="C891" s="33" t="s">
        <v>446</v>
      </c>
      <c r="D891" s="31" t="s">
        <v>4</v>
      </c>
      <c r="E891" s="31" t="s">
        <v>7</v>
      </c>
      <c r="F891" s="33" t="s">
        <v>2022</v>
      </c>
      <c r="G891" s="32"/>
      <c r="H891" s="32"/>
    </row>
    <row r="892">
      <c r="A892" s="31" t="s">
        <v>29</v>
      </c>
      <c r="B892" s="31" t="s">
        <v>396</v>
      </c>
      <c r="C892" s="33" t="s">
        <v>448</v>
      </c>
      <c r="D892" s="31" t="s">
        <v>4</v>
      </c>
      <c r="E892" s="31" t="s">
        <v>7</v>
      </c>
      <c r="F892" s="33" t="s">
        <v>2023</v>
      </c>
      <c r="G892" s="32"/>
      <c r="H892" s="32"/>
    </row>
    <row r="893">
      <c r="A893" s="31" t="s">
        <v>30</v>
      </c>
      <c r="B893" s="31" t="s">
        <v>376</v>
      </c>
      <c r="C893" s="33" t="s">
        <v>1121</v>
      </c>
      <c r="D893" s="31" t="s">
        <v>4</v>
      </c>
      <c r="E893" s="31" t="s">
        <v>7</v>
      </c>
      <c r="F893" s="33" t="s">
        <v>2024</v>
      </c>
      <c r="G893" s="32"/>
      <c r="H893" s="32"/>
    </row>
    <row r="894">
      <c r="A894" s="31" t="s">
        <v>30</v>
      </c>
      <c r="B894" s="31" t="s">
        <v>376</v>
      </c>
      <c r="C894" s="33" t="s">
        <v>1122</v>
      </c>
      <c r="D894" s="31" t="s">
        <v>4</v>
      </c>
      <c r="E894" s="31" t="s">
        <v>7</v>
      </c>
      <c r="F894" s="33" t="s">
        <v>2025</v>
      </c>
      <c r="G894" s="32"/>
      <c r="H894" s="32"/>
    </row>
    <row r="895">
      <c r="A895" s="31" t="s">
        <v>30</v>
      </c>
      <c r="B895" s="31" t="s">
        <v>376</v>
      </c>
      <c r="C895" s="33" t="s">
        <v>1123</v>
      </c>
      <c r="D895" s="31" t="s">
        <v>4</v>
      </c>
      <c r="E895" s="31" t="s">
        <v>7</v>
      </c>
      <c r="F895" s="33" t="s">
        <v>2026</v>
      </c>
      <c r="G895" s="32"/>
      <c r="H895" s="32"/>
    </row>
    <row r="896">
      <c r="A896" s="31" t="s">
        <v>30</v>
      </c>
      <c r="B896" s="31" t="s">
        <v>376</v>
      </c>
      <c r="C896" s="33" t="s">
        <v>1124</v>
      </c>
      <c r="D896" s="31" t="s">
        <v>4</v>
      </c>
      <c r="E896" s="31" t="s">
        <v>7</v>
      </c>
      <c r="F896" s="33" t="s">
        <v>2027</v>
      </c>
      <c r="G896" s="32"/>
      <c r="H896" s="32"/>
    </row>
    <row r="897">
      <c r="A897" s="31" t="s">
        <v>30</v>
      </c>
      <c r="B897" s="31" t="s">
        <v>376</v>
      </c>
      <c r="C897" s="33" t="s">
        <v>1125</v>
      </c>
      <c r="D897" s="31" t="s">
        <v>4</v>
      </c>
      <c r="E897" s="31" t="s">
        <v>7</v>
      </c>
      <c r="F897" s="33" t="s">
        <v>2028</v>
      </c>
      <c r="G897" s="32"/>
      <c r="H897" s="32"/>
    </row>
    <row r="898">
      <c r="A898" s="31" t="s">
        <v>30</v>
      </c>
      <c r="B898" s="31" t="s">
        <v>376</v>
      </c>
      <c r="C898" s="33" t="s">
        <v>1126</v>
      </c>
      <c r="D898" s="31" t="s">
        <v>4</v>
      </c>
      <c r="E898" s="31" t="s">
        <v>7</v>
      </c>
      <c r="F898" s="33" t="s">
        <v>2029</v>
      </c>
      <c r="G898" s="32"/>
      <c r="H898" s="32"/>
    </row>
    <row r="899">
      <c r="A899" s="31" t="s">
        <v>30</v>
      </c>
      <c r="B899" s="31" t="s">
        <v>376</v>
      </c>
      <c r="C899" s="33" t="s">
        <v>1127</v>
      </c>
      <c r="D899" s="31" t="s">
        <v>4</v>
      </c>
      <c r="E899" s="31" t="s">
        <v>7</v>
      </c>
      <c r="F899" s="33" t="s">
        <v>2030</v>
      </c>
      <c r="G899" s="32"/>
      <c r="H899" s="32"/>
    </row>
    <row r="900">
      <c r="A900" s="31" t="s">
        <v>30</v>
      </c>
      <c r="B900" s="31" t="s">
        <v>376</v>
      </c>
      <c r="C900" s="33" t="s">
        <v>1128</v>
      </c>
      <c r="D900" s="31" t="s">
        <v>4</v>
      </c>
      <c r="E900" s="31" t="s">
        <v>7</v>
      </c>
      <c r="F900" s="33" t="s">
        <v>2031</v>
      </c>
      <c r="G900" s="32"/>
      <c r="H900" s="32"/>
    </row>
    <row r="901">
      <c r="A901" s="31" t="s">
        <v>30</v>
      </c>
      <c r="B901" s="31" t="s">
        <v>376</v>
      </c>
      <c r="C901" s="33" t="s">
        <v>1129</v>
      </c>
      <c r="D901" s="31" t="s">
        <v>4</v>
      </c>
      <c r="E901" s="31" t="s">
        <v>7</v>
      </c>
      <c r="F901" s="33" t="s">
        <v>2032</v>
      </c>
      <c r="G901" s="32"/>
      <c r="H901" s="32"/>
    </row>
    <row r="902">
      <c r="A902" s="31" t="s">
        <v>30</v>
      </c>
      <c r="B902" s="31" t="s">
        <v>376</v>
      </c>
      <c r="C902" s="33" t="s">
        <v>1130</v>
      </c>
      <c r="D902" s="31" t="s">
        <v>4</v>
      </c>
      <c r="E902" s="31" t="s">
        <v>7</v>
      </c>
      <c r="F902" s="33" t="s">
        <v>2033</v>
      </c>
      <c r="G902" s="32"/>
      <c r="H902" s="32"/>
    </row>
    <row r="903">
      <c r="A903" s="31" t="s">
        <v>30</v>
      </c>
      <c r="B903" s="31" t="s">
        <v>376</v>
      </c>
      <c r="C903" s="33" t="s">
        <v>1131</v>
      </c>
      <c r="D903" s="31" t="s">
        <v>4</v>
      </c>
      <c r="E903" s="31" t="s">
        <v>7</v>
      </c>
      <c r="F903" s="33" t="s">
        <v>2034</v>
      </c>
      <c r="G903" s="32"/>
      <c r="H903" s="32"/>
    </row>
    <row r="904">
      <c r="A904" s="31" t="s">
        <v>30</v>
      </c>
      <c r="B904" s="31" t="s">
        <v>376</v>
      </c>
      <c r="C904" s="33" t="s">
        <v>1132</v>
      </c>
      <c r="D904" s="31" t="s">
        <v>4</v>
      </c>
      <c r="E904" s="31" t="s">
        <v>7</v>
      </c>
      <c r="F904" s="33" t="s">
        <v>2035</v>
      </c>
      <c r="G904" s="32"/>
      <c r="H904" s="32"/>
    </row>
    <row r="905">
      <c r="A905" s="31" t="s">
        <v>30</v>
      </c>
      <c r="B905" s="31" t="s">
        <v>376</v>
      </c>
      <c r="C905" s="33" t="s">
        <v>409</v>
      </c>
      <c r="D905" s="31" t="s">
        <v>4</v>
      </c>
      <c r="E905" s="31" t="s">
        <v>7</v>
      </c>
      <c r="F905" s="33" t="s">
        <v>2036</v>
      </c>
      <c r="G905" s="32"/>
      <c r="H905" s="32"/>
    </row>
    <row r="906">
      <c r="A906" s="31" t="s">
        <v>30</v>
      </c>
      <c r="B906" s="31" t="s">
        <v>376</v>
      </c>
      <c r="C906" s="33" t="s">
        <v>411</v>
      </c>
      <c r="D906" s="31" t="s">
        <v>4</v>
      </c>
      <c r="E906" s="31" t="s">
        <v>7</v>
      </c>
      <c r="F906" s="33" t="s">
        <v>2037</v>
      </c>
      <c r="G906" s="32"/>
      <c r="H906" s="32"/>
    </row>
    <row r="907">
      <c r="A907" s="31" t="s">
        <v>30</v>
      </c>
      <c r="B907" s="31" t="s">
        <v>376</v>
      </c>
      <c r="C907" s="33" t="s">
        <v>413</v>
      </c>
      <c r="D907" s="31" t="s">
        <v>4</v>
      </c>
      <c r="E907" s="31" t="s">
        <v>7</v>
      </c>
      <c r="F907" s="33" t="s">
        <v>2038</v>
      </c>
      <c r="G907" s="32"/>
      <c r="H907" s="32"/>
    </row>
    <row r="908">
      <c r="A908" s="31" t="s">
        <v>30</v>
      </c>
      <c r="B908" s="31" t="s">
        <v>376</v>
      </c>
      <c r="C908" s="33" t="s">
        <v>415</v>
      </c>
      <c r="D908" s="31" t="s">
        <v>4</v>
      </c>
      <c r="E908" s="31" t="s">
        <v>7</v>
      </c>
      <c r="F908" s="33" t="s">
        <v>2039</v>
      </c>
      <c r="G908" s="32"/>
      <c r="H908" s="32"/>
    </row>
    <row r="909">
      <c r="A909" s="31" t="s">
        <v>30</v>
      </c>
      <c r="B909" s="31" t="s">
        <v>376</v>
      </c>
      <c r="C909" s="33" t="s">
        <v>417</v>
      </c>
      <c r="D909" s="31" t="s">
        <v>4</v>
      </c>
      <c r="E909" s="31" t="s">
        <v>7</v>
      </c>
      <c r="F909" s="33" t="s">
        <v>2040</v>
      </c>
      <c r="G909" s="32"/>
      <c r="H909" s="32"/>
    </row>
    <row r="910">
      <c r="A910" s="31" t="s">
        <v>30</v>
      </c>
      <c r="B910" s="31" t="s">
        <v>376</v>
      </c>
      <c r="C910" s="33" t="s">
        <v>419</v>
      </c>
      <c r="D910" s="31" t="s">
        <v>4</v>
      </c>
      <c r="E910" s="31" t="s">
        <v>7</v>
      </c>
      <c r="F910" s="33" t="s">
        <v>2041</v>
      </c>
      <c r="G910" s="32"/>
      <c r="H910" s="32"/>
    </row>
    <row r="911">
      <c r="A911" s="31" t="s">
        <v>30</v>
      </c>
      <c r="B911" s="31" t="s">
        <v>376</v>
      </c>
      <c r="C911" s="33" t="s">
        <v>421</v>
      </c>
      <c r="D911" s="31" t="s">
        <v>4</v>
      </c>
      <c r="E911" s="31" t="s">
        <v>7</v>
      </c>
      <c r="F911" s="33" t="s">
        <v>2042</v>
      </c>
      <c r="G911" s="32"/>
      <c r="H911" s="32"/>
    </row>
    <row r="912">
      <c r="A912" s="31" t="s">
        <v>30</v>
      </c>
      <c r="B912" s="31" t="s">
        <v>376</v>
      </c>
      <c r="C912" s="33" t="s">
        <v>423</v>
      </c>
      <c r="D912" s="31" t="s">
        <v>4</v>
      </c>
      <c r="E912" s="31" t="s">
        <v>7</v>
      </c>
      <c r="F912" s="33" t="s">
        <v>2043</v>
      </c>
      <c r="G912" s="32"/>
      <c r="H912" s="32"/>
    </row>
    <row r="913">
      <c r="A913" s="31" t="s">
        <v>30</v>
      </c>
      <c r="B913" s="31" t="s">
        <v>376</v>
      </c>
      <c r="C913" s="33" t="s">
        <v>425</v>
      </c>
      <c r="D913" s="31" t="s">
        <v>4</v>
      </c>
      <c r="E913" s="31" t="s">
        <v>7</v>
      </c>
      <c r="F913" s="33" t="s">
        <v>2044</v>
      </c>
      <c r="G913" s="32"/>
      <c r="H913" s="32"/>
    </row>
    <row r="914">
      <c r="A914" s="31" t="s">
        <v>30</v>
      </c>
      <c r="B914" s="31" t="s">
        <v>376</v>
      </c>
      <c r="C914" s="33" t="s">
        <v>427</v>
      </c>
      <c r="D914" s="31" t="s">
        <v>4</v>
      </c>
      <c r="E914" s="31" t="s">
        <v>7</v>
      </c>
      <c r="F914" s="33" t="s">
        <v>2045</v>
      </c>
      <c r="G914" s="32"/>
      <c r="H914" s="32"/>
    </row>
    <row r="915">
      <c r="A915" s="31" t="s">
        <v>30</v>
      </c>
      <c r="B915" s="31" t="s">
        <v>376</v>
      </c>
      <c r="C915" s="33" t="s">
        <v>429</v>
      </c>
      <c r="D915" s="31" t="s">
        <v>4</v>
      </c>
      <c r="E915" s="31" t="s">
        <v>7</v>
      </c>
      <c r="F915" s="33" t="s">
        <v>2046</v>
      </c>
      <c r="G915" s="32"/>
      <c r="H915" s="32"/>
    </row>
    <row r="916">
      <c r="A916" s="31" t="s">
        <v>30</v>
      </c>
      <c r="B916" s="31" t="s">
        <v>376</v>
      </c>
      <c r="C916" s="33" t="s">
        <v>323</v>
      </c>
      <c r="D916" s="31" t="s">
        <v>4</v>
      </c>
      <c r="E916" s="31" t="s">
        <v>7</v>
      </c>
      <c r="F916" s="33" t="s">
        <v>2047</v>
      </c>
      <c r="G916" s="32"/>
      <c r="H916" s="32"/>
    </row>
    <row r="917">
      <c r="A917" s="31" t="s">
        <v>30</v>
      </c>
      <c r="B917" s="31" t="s">
        <v>376</v>
      </c>
      <c r="C917" s="33" t="s">
        <v>432</v>
      </c>
      <c r="D917" s="31" t="s">
        <v>4</v>
      </c>
      <c r="E917" s="31" t="s">
        <v>7</v>
      </c>
      <c r="F917" s="33" t="s">
        <v>2048</v>
      </c>
      <c r="G917" s="32"/>
      <c r="H917" s="32"/>
    </row>
    <row r="918">
      <c r="A918" s="31" t="s">
        <v>30</v>
      </c>
      <c r="B918" s="31" t="s">
        <v>376</v>
      </c>
      <c r="C918" s="33" t="s">
        <v>434</v>
      </c>
      <c r="D918" s="31" t="s">
        <v>4</v>
      </c>
      <c r="E918" s="31" t="s">
        <v>7</v>
      </c>
      <c r="F918" s="33" t="s">
        <v>2049</v>
      </c>
      <c r="G918" s="32"/>
      <c r="H918" s="32"/>
    </row>
    <row r="919">
      <c r="A919" s="31" t="s">
        <v>30</v>
      </c>
      <c r="B919" s="31" t="s">
        <v>376</v>
      </c>
      <c r="C919" s="33" t="s">
        <v>436</v>
      </c>
      <c r="D919" s="31" t="s">
        <v>4</v>
      </c>
      <c r="E919" s="31" t="s">
        <v>7</v>
      </c>
      <c r="F919" s="33" t="s">
        <v>2050</v>
      </c>
      <c r="G919" s="32"/>
      <c r="H919" s="32"/>
    </row>
    <row r="920">
      <c r="A920" s="31" t="s">
        <v>30</v>
      </c>
      <c r="B920" s="31" t="s">
        <v>376</v>
      </c>
      <c r="C920" s="33" t="s">
        <v>438</v>
      </c>
      <c r="D920" s="31" t="s">
        <v>4</v>
      </c>
      <c r="E920" s="31" t="s">
        <v>7</v>
      </c>
      <c r="F920" s="33" t="s">
        <v>2051</v>
      </c>
      <c r="G920" s="32"/>
      <c r="H920" s="32"/>
    </row>
    <row r="921">
      <c r="A921" s="31" t="s">
        <v>30</v>
      </c>
      <c r="B921" s="31" t="s">
        <v>376</v>
      </c>
      <c r="C921" s="33" t="s">
        <v>440</v>
      </c>
      <c r="D921" s="31" t="s">
        <v>4</v>
      </c>
      <c r="E921" s="31" t="s">
        <v>7</v>
      </c>
      <c r="F921" s="33" t="s">
        <v>2052</v>
      </c>
      <c r="G921" s="32"/>
      <c r="H921" s="32"/>
    </row>
    <row r="922">
      <c r="A922" s="31" t="s">
        <v>30</v>
      </c>
      <c r="B922" s="31" t="s">
        <v>376</v>
      </c>
      <c r="C922" s="33" t="s">
        <v>442</v>
      </c>
      <c r="D922" s="31" t="s">
        <v>4</v>
      </c>
      <c r="E922" s="31" t="s">
        <v>7</v>
      </c>
      <c r="F922" s="33" t="s">
        <v>2053</v>
      </c>
      <c r="G922" s="32"/>
      <c r="H922" s="32"/>
    </row>
    <row r="923">
      <c r="A923" s="31" t="s">
        <v>30</v>
      </c>
      <c r="B923" s="31" t="s">
        <v>376</v>
      </c>
      <c r="C923" s="33" t="s">
        <v>444</v>
      </c>
      <c r="D923" s="31" t="s">
        <v>4</v>
      </c>
      <c r="E923" s="31" t="s">
        <v>7</v>
      </c>
      <c r="F923" s="33" t="s">
        <v>2054</v>
      </c>
      <c r="G923" s="32"/>
      <c r="H923" s="32"/>
    </row>
    <row r="924">
      <c r="A924" s="31" t="s">
        <v>30</v>
      </c>
      <c r="B924" s="31" t="s">
        <v>376</v>
      </c>
      <c r="C924" s="33" t="s">
        <v>446</v>
      </c>
      <c r="D924" s="31" t="s">
        <v>4</v>
      </c>
      <c r="E924" s="31" t="s">
        <v>7</v>
      </c>
      <c r="F924" s="33" t="s">
        <v>2055</v>
      </c>
      <c r="G924" s="32"/>
      <c r="H924" s="32"/>
    </row>
    <row r="925">
      <c r="A925" s="31" t="s">
        <v>30</v>
      </c>
      <c r="B925" s="31" t="s">
        <v>376</v>
      </c>
      <c r="C925" s="33" t="s">
        <v>448</v>
      </c>
      <c r="D925" s="31" t="s">
        <v>4</v>
      </c>
      <c r="E925" s="31" t="s">
        <v>7</v>
      </c>
      <c r="F925" s="33" t="s">
        <v>2056</v>
      </c>
      <c r="G925" s="32"/>
      <c r="H925" s="32"/>
    </row>
    <row r="926">
      <c r="A926" s="31" t="s">
        <v>31</v>
      </c>
      <c r="B926" s="31" t="s">
        <v>407</v>
      </c>
      <c r="C926" s="33" t="s">
        <v>1121</v>
      </c>
      <c r="D926" s="31" t="s">
        <v>4</v>
      </c>
      <c r="E926" s="31" t="s">
        <v>7</v>
      </c>
      <c r="F926" s="33" t="s">
        <v>2057</v>
      </c>
      <c r="G926" s="32"/>
      <c r="H926" s="32"/>
    </row>
    <row r="927">
      <c r="A927" s="31" t="s">
        <v>31</v>
      </c>
      <c r="B927" s="31" t="s">
        <v>407</v>
      </c>
      <c r="C927" s="33" t="s">
        <v>1122</v>
      </c>
      <c r="D927" s="31" t="s">
        <v>4</v>
      </c>
      <c r="E927" s="31" t="s">
        <v>7</v>
      </c>
      <c r="F927" s="33" t="s">
        <v>2058</v>
      </c>
      <c r="G927" s="32"/>
      <c r="H927" s="32"/>
    </row>
    <row r="928">
      <c r="A928" s="31" t="s">
        <v>31</v>
      </c>
      <c r="B928" s="31" t="s">
        <v>407</v>
      </c>
      <c r="C928" s="33" t="s">
        <v>1123</v>
      </c>
      <c r="D928" s="31" t="s">
        <v>4</v>
      </c>
      <c r="E928" s="31" t="s">
        <v>7</v>
      </c>
      <c r="F928" s="33" t="s">
        <v>2059</v>
      </c>
      <c r="G928" s="32"/>
      <c r="H928" s="32"/>
    </row>
    <row r="929">
      <c r="A929" s="31" t="s">
        <v>31</v>
      </c>
      <c r="B929" s="31" t="s">
        <v>407</v>
      </c>
      <c r="C929" s="33" t="s">
        <v>1124</v>
      </c>
      <c r="D929" s="31" t="s">
        <v>4</v>
      </c>
      <c r="E929" s="31" t="s">
        <v>7</v>
      </c>
      <c r="F929" s="33" t="s">
        <v>2060</v>
      </c>
      <c r="G929" s="32"/>
      <c r="H929" s="32"/>
    </row>
    <row r="930">
      <c r="A930" s="31" t="s">
        <v>31</v>
      </c>
      <c r="B930" s="31" t="s">
        <v>407</v>
      </c>
      <c r="C930" s="33" t="s">
        <v>1125</v>
      </c>
      <c r="D930" s="31" t="s">
        <v>4</v>
      </c>
      <c r="E930" s="31" t="s">
        <v>7</v>
      </c>
      <c r="F930" s="33" t="s">
        <v>2061</v>
      </c>
      <c r="G930" s="32"/>
      <c r="H930" s="32"/>
    </row>
    <row r="931">
      <c r="A931" s="31" t="s">
        <v>31</v>
      </c>
      <c r="B931" s="31" t="s">
        <v>407</v>
      </c>
      <c r="C931" s="33" t="s">
        <v>1126</v>
      </c>
      <c r="D931" s="31" t="s">
        <v>4</v>
      </c>
      <c r="E931" s="31" t="s">
        <v>7</v>
      </c>
      <c r="F931" s="33" t="s">
        <v>2062</v>
      </c>
      <c r="G931" s="32"/>
      <c r="H931" s="32"/>
    </row>
    <row r="932">
      <c r="A932" s="31" t="s">
        <v>31</v>
      </c>
      <c r="B932" s="31" t="s">
        <v>407</v>
      </c>
      <c r="C932" s="33" t="s">
        <v>1127</v>
      </c>
      <c r="D932" s="31" t="s">
        <v>4</v>
      </c>
      <c r="E932" s="31" t="s">
        <v>7</v>
      </c>
      <c r="F932" s="33" t="s">
        <v>2063</v>
      </c>
      <c r="G932" s="32"/>
      <c r="H932" s="32"/>
    </row>
    <row r="933">
      <c r="A933" s="31" t="s">
        <v>31</v>
      </c>
      <c r="B933" s="31" t="s">
        <v>407</v>
      </c>
      <c r="C933" s="33" t="s">
        <v>1128</v>
      </c>
      <c r="D933" s="31" t="s">
        <v>4</v>
      </c>
      <c r="E933" s="31" t="s">
        <v>7</v>
      </c>
      <c r="F933" s="33" t="s">
        <v>2064</v>
      </c>
      <c r="G933" s="32"/>
      <c r="H933" s="32"/>
    </row>
    <row r="934">
      <c r="A934" s="31" t="s">
        <v>31</v>
      </c>
      <c r="B934" s="31" t="s">
        <v>407</v>
      </c>
      <c r="C934" s="33" t="s">
        <v>1129</v>
      </c>
      <c r="D934" s="31" t="s">
        <v>4</v>
      </c>
      <c r="E934" s="31" t="s">
        <v>7</v>
      </c>
      <c r="F934" s="33" t="s">
        <v>2065</v>
      </c>
      <c r="G934" s="32"/>
      <c r="H934" s="32"/>
    </row>
    <row r="935">
      <c r="A935" s="31" t="s">
        <v>31</v>
      </c>
      <c r="B935" s="31" t="s">
        <v>407</v>
      </c>
      <c r="C935" s="33" t="s">
        <v>1130</v>
      </c>
      <c r="D935" s="31" t="s">
        <v>4</v>
      </c>
      <c r="E935" s="31" t="s">
        <v>7</v>
      </c>
      <c r="F935" s="33" t="s">
        <v>2066</v>
      </c>
      <c r="G935" s="32"/>
      <c r="H935" s="32"/>
    </row>
    <row r="936">
      <c r="A936" s="31" t="s">
        <v>31</v>
      </c>
      <c r="B936" s="31" t="s">
        <v>407</v>
      </c>
      <c r="C936" s="33" t="s">
        <v>1131</v>
      </c>
      <c r="D936" s="31" t="s">
        <v>4</v>
      </c>
      <c r="E936" s="31" t="s">
        <v>7</v>
      </c>
      <c r="F936" s="33" t="s">
        <v>2067</v>
      </c>
      <c r="G936" s="32"/>
      <c r="H936" s="32"/>
    </row>
    <row r="937">
      <c r="A937" s="31" t="s">
        <v>31</v>
      </c>
      <c r="B937" s="31" t="s">
        <v>407</v>
      </c>
      <c r="C937" s="33" t="s">
        <v>1132</v>
      </c>
      <c r="D937" s="31" t="s">
        <v>4</v>
      </c>
      <c r="E937" s="31" t="s">
        <v>7</v>
      </c>
      <c r="F937" s="33" t="s">
        <v>2068</v>
      </c>
      <c r="G937" s="32"/>
      <c r="H937" s="32"/>
    </row>
    <row r="938">
      <c r="A938" s="31" t="s">
        <v>31</v>
      </c>
      <c r="B938" s="31" t="s">
        <v>407</v>
      </c>
      <c r="C938" s="33" t="s">
        <v>409</v>
      </c>
      <c r="D938" s="31" t="s">
        <v>4</v>
      </c>
      <c r="E938" s="31" t="s">
        <v>7</v>
      </c>
      <c r="F938" s="33" t="s">
        <v>2069</v>
      </c>
      <c r="G938" s="32"/>
      <c r="H938" s="32"/>
    </row>
    <row r="939">
      <c r="A939" s="31" t="s">
        <v>31</v>
      </c>
      <c r="B939" s="31" t="s">
        <v>407</v>
      </c>
      <c r="C939" s="33" t="s">
        <v>411</v>
      </c>
      <c r="D939" s="31" t="s">
        <v>4</v>
      </c>
      <c r="E939" s="31" t="s">
        <v>7</v>
      </c>
      <c r="F939" s="33" t="s">
        <v>2070</v>
      </c>
      <c r="G939" s="32"/>
      <c r="H939" s="32"/>
    </row>
    <row r="940">
      <c r="A940" s="31" t="s">
        <v>31</v>
      </c>
      <c r="B940" s="31" t="s">
        <v>407</v>
      </c>
      <c r="C940" s="33" t="s">
        <v>413</v>
      </c>
      <c r="D940" s="31" t="s">
        <v>4</v>
      </c>
      <c r="E940" s="31" t="s">
        <v>7</v>
      </c>
      <c r="F940" s="33" t="s">
        <v>2071</v>
      </c>
      <c r="G940" s="32"/>
      <c r="H940" s="32"/>
    </row>
    <row r="941">
      <c r="A941" s="31" t="s">
        <v>31</v>
      </c>
      <c r="B941" s="31" t="s">
        <v>407</v>
      </c>
      <c r="C941" s="33" t="s">
        <v>415</v>
      </c>
      <c r="D941" s="31" t="s">
        <v>4</v>
      </c>
      <c r="E941" s="31" t="s">
        <v>7</v>
      </c>
      <c r="F941" s="33" t="s">
        <v>2072</v>
      </c>
      <c r="G941" s="32"/>
      <c r="H941" s="32"/>
    </row>
    <row r="942">
      <c r="A942" s="31" t="s">
        <v>31</v>
      </c>
      <c r="B942" s="31" t="s">
        <v>407</v>
      </c>
      <c r="C942" s="33" t="s">
        <v>417</v>
      </c>
      <c r="D942" s="31" t="s">
        <v>4</v>
      </c>
      <c r="E942" s="31" t="s">
        <v>7</v>
      </c>
      <c r="F942" s="33" t="s">
        <v>2073</v>
      </c>
      <c r="G942" s="32"/>
      <c r="H942" s="32"/>
    </row>
    <row r="943">
      <c r="A943" s="31" t="s">
        <v>31</v>
      </c>
      <c r="B943" s="31" t="s">
        <v>407</v>
      </c>
      <c r="C943" s="33" t="s">
        <v>419</v>
      </c>
      <c r="D943" s="31" t="s">
        <v>4</v>
      </c>
      <c r="E943" s="31" t="s">
        <v>7</v>
      </c>
      <c r="F943" s="33" t="s">
        <v>2074</v>
      </c>
      <c r="G943" s="32"/>
      <c r="H943" s="32"/>
    </row>
    <row r="944">
      <c r="A944" s="31" t="s">
        <v>31</v>
      </c>
      <c r="B944" s="31" t="s">
        <v>407</v>
      </c>
      <c r="C944" s="33" t="s">
        <v>421</v>
      </c>
      <c r="D944" s="31" t="s">
        <v>4</v>
      </c>
      <c r="E944" s="31" t="s">
        <v>7</v>
      </c>
      <c r="F944" s="33" t="s">
        <v>2075</v>
      </c>
      <c r="G944" s="32"/>
      <c r="H944" s="32"/>
    </row>
    <row r="945">
      <c r="A945" s="31" t="s">
        <v>31</v>
      </c>
      <c r="B945" s="31" t="s">
        <v>407</v>
      </c>
      <c r="C945" s="33" t="s">
        <v>423</v>
      </c>
      <c r="D945" s="31" t="s">
        <v>4</v>
      </c>
      <c r="E945" s="31" t="s">
        <v>7</v>
      </c>
      <c r="F945" s="33" t="s">
        <v>2076</v>
      </c>
      <c r="G945" s="32"/>
      <c r="H945" s="32"/>
    </row>
    <row r="946">
      <c r="A946" s="31" t="s">
        <v>31</v>
      </c>
      <c r="B946" s="31" t="s">
        <v>407</v>
      </c>
      <c r="C946" s="33" t="s">
        <v>425</v>
      </c>
      <c r="D946" s="31" t="s">
        <v>4</v>
      </c>
      <c r="E946" s="31" t="s">
        <v>7</v>
      </c>
      <c r="F946" s="33" t="s">
        <v>2077</v>
      </c>
      <c r="G946" s="32"/>
      <c r="H946" s="32"/>
    </row>
    <row r="947">
      <c r="A947" s="31" t="s">
        <v>31</v>
      </c>
      <c r="B947" s="31" t="s">
        <v>407</v>
      </c>
      <c r="C947" s="33" t="s">
        <v>427</v>
      </c>
      <c r="D947" s="31" t="s">
        <v>4</v>
      </c>
      <c r="E947" s="31" t="s">
        <v>7</v>
      </c>
      <c r="F947" s="33" t="s">
        <v>2078</v>
      </c>
      <c r="G947" s="32"/>
      <c r="H947" s="32"/>
    </row>
    <row r="948">
      <c r="A948" s="31" t="s">
        <v>31</v>
      </c>
      <c r="B948" s="31" t="s">
        <v>407</v>
      </c>
      <c r="C948" s="33" t="s">
        <v>429</v>
      </c>
      <c r="D948" s="31" t="s">
        <v>4</v>
      </c>
      <c r="E948" s="31" t="s">
        <v>7</v>
      </c>
      <c r="F948" s="33" t="s">
        <v>2079</v>
      </c>
      <c r="G948" s="32"/>
      <c r="H948" s="32"/>
    </row>
    <row r="949">
      <c r="A949" s="31" t="s">
        <v>31</v>
      </c>
      <c r="B949" s="31" t="s">
        <v>407</v>
      </c>
      <c r="C949" s="33" t="s">
        <v>323</v>
      </c>
      <c r="D949" s="31" t="s">
        <v>4</v>
      </c>
      <c r="E949" s="31" t="s">
        <v>7</v>
      </c>
      <c r="F949" s="33" t="s">
        <v>2080</v>
      </c>
      <c r="G949" s="32"/>
      <c r="H949" s="32"/>
    </row>
    <row r="950">
      <c r="A950" s="31" t="s">
        <v>31</v>
      </c>
      <c r="B950" s="31" t="s">
        <v>407</v>
      </c>
      <c r="C950" s="33" t="s">
        <v>432</v>
      </c>
      <c r="D950" s="31" t="s">
        <v>4</v>
      </c>
      <c r="E950" s="31" t="s">
        <v>7</v>
      </c>
      <c r="F950" s="33" t="s">
        <v>2081</v>
      </c>
      <c r="G950" s="32"/>
      <c r="H950" s="32"/>
    </row>
    <row r="951">
      <c r="A951" s="31" t="s">
        <v>31</v>
      </c>
      <c r="B951" s="31" t="s">
        <v>407</v>
      </c>
      <c r="C951" s="33" t="s">
        <v>434</v>
      </c>
      <c r="D951" s="31" t="s">
        <v>4</v>
      </c>
      <c r="E951" s="31" t="s">
        <v>7</v>
      </c>
      <c r="F951" s="33" t="s">
        <v>2082</v>
      </c>
      <c r="G951" s="32"/>
      <c r="H951" s="32"/>
    </row>
    <row r="952">
      <c r="A952" s="31" t="s">
        <v>31</v>
      </c>
      <c r="B952" s="31" t="s">
        <v>407</v>
      </c>
      <c r="C952" s="33" t="s">
        <v>436</v>
      </c>
      <c r="D952" s="31" t="s">
        <v>4</v>
      </c>
      <c r="E952" s="31" t="s">
        <v>7</v>
      </c>
      <c r="F952" s="33" t="s">
        <v>2083</v>
      </c>
      <c r="G952" s="32"/>
      <c r="H952" s="32"/>
    </row>
    <row r="953">
      <c r="A953" s="31" t="s">
        <v>31</v>
      </c>
      <c r="B953" s="31" t="s">
        <v>407</v>
      </c>
      <c r="C953" s="33" t="s">
        <v>438</v>
      </c>
      <c r="D953" s="31" t="s">
        <v>4</v>
      </c>
      <c r="E953" s="31" t="s">
        <v>7</v>
      </c>
      <c r="F953" s="33" t="s">
        <v>2084</v>
      </c>
      <c r="G953" s="32"/>
      <c r="H953" s="32"/>
    </row>
    <row r="954">
      <c r="A954" s="31" t="s">
        <v>31</v>
      </c>
      <c r="B954" s="31" t="s">
        <v>407</v>
      </c>
      <c r="C954" s="33" t="s">
        <v>440</v>
      </c>
      <c r="D954" s="31" t="s">
        <v>4</v>
      </c>
      <c r="E954" s="31" t="s">
        <v>7</v>
      </c>
      <c r="F954" s="33" t="s">
        <v>2085</v>
      </c>
      <c r="G954" s="32"/>
      <c r="H954" s="32"/>
    </row>
    <row r="955">
      <c r="A955" s="31" t="s">
        <v>31</v>
      </c>
      <c r="B955" s="31" t="s">
        <v>407</v>
      </c>
      <c r="C955" s="33" t="s">
        <v>442</v>
      </c>
      <c r="D955" s="31" t="s">
        <v>4</v>
      </c>
      <c r="E955" s="31" t="s">
        <v>7</v>
      </c>
      <c r="F955" s="33" t="s">
        <v>2086</v>
      </c>
      <c r="G955" s="32"/>
      <c r="H955" s="32"/>
    </row>
    <row r="956">
      <c r="A956" s="31" t="s">
        <v>31</v>
      </c>
      <c r="B956" s="31" t="s">
        <v>407</v>
      </c>
      <c r="C956" s="33" t="s">
        <v>444</v>
      </c>
      <c r="D956" s="31" t="s">
        <v>4</v>
      </c>
      <c r="E956" s="31" t="s">
        <v>7</v>
      </c>
      <c r="F956" s="33" t="s">
        <v>2087</v>
      </c>
      <c r="G956" s="32"/>
      <c r="H956" s="32"/>
    </row>
    <row r="957">
      <c r="A957" s="31" t="s">
        <v>31</v>
      </c>
      <c r="B957" s="31" t="s">
        <v>407</v>
      </c>
      <c r="C957" s="33" t="s">
        <v>446</v>
      </c>
      <c r="D957" s="31" t="s">
        <v>4</v>
      </c>
      <c r="E957" s="31" t="s">
        <v>7</v>
      </c>
      <c r="F957" s="33" t="s">
        <v>2088</v>
      </c>
      <c r="G957" s="32"/>
      <c r="H957" s="32"/>
    </row>
    <row r="958">
      <c r="A958" s="31" t="s">
        <v>31</v>
      </c>
      <c r="B958" s="31" t="s">
        <v>407</v>
      </c>
      <c r="C958" s="33" t="s">
        <v>448</v>
      </c>
      <c r="D958" s="31" t="s">
        <v>4</v>
      </c>
      <c r="E958" s="31" t="s">
        <v>7</v>
      </c>
      <c r="F958" s="33" t="s">
        <v>2089</v>
      </c>
      <c r="G958" s="32"/>
      <c r="H958" s="32"/>
    </row>
    <row r="959">
      <c r="A959" s="31" t="s">
        <v>32</v>
      </c>
      <c r="B959" s="31" t="s">
        <v>381</v>
      </c>
      <c r="C959" s="33" t="s">
        <v>1121</v>
      </c>
      <c r="D959" s="31" t="s">
        <v>4</v>
      </c>
      <c r="E959" s="31" t="s">
        <v>7</v>
      </c>
      <c r="F959" s="33" t="s">
        <v>2090</v>
      </c>
      <c r="G959" s="32"/>
      <c r="H959" s="32"/>
    </row>
    <row r="960">
      <c r="A960" s="31" t="s">
        <v>32</v>
      </c>
      <c r="B960" s="31" t="s">
        <v>381</v>
      </c>
      <c r="C960" s="33" t="s">
        <v>1122</v>
      </c>
      <c r="D960" s="31" t="s">
        <v>4</v>
      </c>
      <c r="E960" s="31" t="s">
        <v>7</v>
      </c>
      <c r="F960" s="33" t="s">
        <v>2091</v>
      </c>
      <c r="G960" s="32"/>
      <c r="H960" s="32"/>
    </row>
    <row r="961">
      <c r="A961" s="31" t="s">
        <v>32</v>
      </c>
      <c r="B961" s="31" t="s">
        <v>381</v>
      </c>
      <c r="C961" s="33" t="s">
        <v>1123</v>
      </c>
      <c r="D961" s="31" t="s">
        <v>4</v>
      </c>
      <c r="E961" s="31" t="s">
        <v>7</v>
      </c>
      <c r="F961" s="33" t="s">
        <v>2092</v>
      </c>
      <c r="G961" s="32"/>
      <c r="H961" s="32"/>
    </row>
    <row r="962">
      <c r="A962" s="31" t="s">
        <v>32</v>
      </c>
      <c r="B962" s="31" t="s">
        <v>381</v>
      </c>
      <c r="C962" s="33" t="s">
        <v>1124</v>
      </c>
      <c r="D962" s="31" t="s">
        <v>4</v>
      </c>
      <c r="E962" s="31" t="s">
        <v>7</v>
      </c>
      <c r="F962" s="33" t="s">
        <v>2093</v>
      </c>
      <c r="G962" s="32"/>
      <c r="H962" s="32"/>
    </row>
    <row r="963">
      <c r="A963" s="31" t="s">
        <v>32</v>
      </c>
      <c r="B963" s="31" t="s">
        <v>381</v>
      </c>
      <c r="C963" s="33" t="s">
        <v>1125</v>
      </c>
      <c r="D963" s="31" t="s">
        <v>4</v>
      </c>
      <c r="E963" s="31" t="s">
        <v>7</v>
      </c>
      <c r="F963" s="33" t="s">
        <v>2094</v>
      </c>
      <c r="G963" s="32"/>
      <c r="H963" s="32"/>
    </row>
    <row r="964">
      <c r="A964" s="31" t="s">
        <v>32</v>
      </c>
      <c r="B964" s="31" t="s">
        <v>381</v>
      </c>
      <c r="C964" s="33" t="s">
        <v>1126</v>
      </c>
      <c r="D964" s="31" t="s">
        <v>4</v>
      </c>
      <c r="E964" s="31" t="s">
        <v>7</v>
      </c>
      <c r="F964" s="33" t="s">
        <v>2095</v>
      </c>
      <c r="G964" s="32"/>
      <c r="H964" s="32"/>
    </row>
    <row r="965">
      <c r="A965" s="31" t="s">
        <v>32</v>
      </c>
      <c r="B965" s="31" t="s">
        <v>381</v>
      </c>
      <c r="C965" s="33" t="s">
        <v>1127</v>
      </c>
      <c r="D965" s="31" t="s">
        <v>4</v>
      </c>
      <c r="E965" s="31" t="s">
        <v>7</v>
      </c>
      <c r="F965" s="33" t="s">
        <v>2096</v>
      </c>
      <c r="G965" s="32"/>
      <c r="H965" s="32"/>
    </row>
    <row r="966">
      <c r="A966" s="31" t="s">
        <v>32</v>
      </c>
      <c r="B966" s="31" t="s">
        <v>381</v>
      </c>
      <c r="C966" s="33" t="s">
        <v>1128</v>
      </c>
      <c r="D966" s="31" t="s">
        <v>4</v>
      </c>
      <c r="E966" s="31" t="s">
        <v>7</v>
      </c>
      <c r="F966" s="33" t="s">
        <v>2097</v>
      </c>
      <c r="G966" s="32"/>
      <c r="H966" s="32"/>
    </row>
    <row r="967">
      <c r="A967" s="31" t="s">
        <v>32</v>
      </c>
      <c r="B967" s="31" t="s">
        <v>381</v>
      </c>
      <c r="C967" s="33" t="s">
        <v>1129</v>
      </c>
      <c r="D967" s="31" t="s">
        <v>4</v>
      </c>
      <c r="E967" s="31" t="s">
        <v>7</v>
      </c>
      <c r="F967" s="33" t="s">
        <v>2098</v>
      </c>
      <c r="G967" s="32"/>
      <c r="H967" s="32"/>
    </row>
    <row r="968">
      <c r="A968" s="31" t="s">
        <v>32</v>
      </c>
      <c r="B968" s="31" t="s">
        <v>381</v>
      </c>
      <c r="C968" s="33" t="s">
        <v>1130</v>
      </c>
      <c r="D968" s="31" t="s">
        <v>4</v>
      </c>
      <c r="E968" s="31" t="s">
        <v>7</v>
      </c>
      <c r="F968" s="33" t="s">
        <v>2099</v>
      </c>
      <c r="G968" s="32"/>
      <c r="H968" s="32"/>
    </row>
    <row r="969">
      <c r="A969" s="31" t="s">
        <v>32</v>
      </c>
      <c r="B969" s="31" t="s">
        <v>381</v>
      </c>
      <c r="C969" s="33" t="s">
        <v>1131</v>
      </c>
      <c r="D969" s="31" t="s">
        <v>4</v>
      </c>
      <c r="E969" s="31" t="s">
        <v>7</v>
      </c>
      <c r="F969" s="33" t="s">
        <v>2100</v>
      </c>
      <c r="G969" s="32"/>
      <c r="H969" s="32"/>
    </row>
    <row r="970">
      <c r="A970" s="31" t="s">
        <v>32</v>
      </c>
      <c r="B970" s="31" t="s">
        <v>381</v>
      </c>
      <c r="C970" s="33" t="s">
        <v>1132</v>
      </c>
      <c r="D970" s="31" t="s">
        <v>4</v>
      </c>
      <c r="E970" s="31" t="s">
        <v>7</v>
      </c>
      <c r="F970" s="33" t="s">
        <v>2101</v>
      </c>
      <c r="G970" s="32"/>
      <c r="H970" s="32"/>
    </row>
    <row r="971">
      <c r="A971" s="31" t="s">
        <v>32</v>
      </c>
      <c r="B971" s="31" t="s">
        <v>381</v>
      </c>
      <c r="C971" s="33" t="s">
        <v>409</v>
      </c>
      <c r="D971" s="31" t="s">
        <v>4</v>
      </c>
      <c r="E971" s="31" t="s">
        <v>7</v>
      </c>
      <c r="F971" s="33" t="s">
        <v>2102</v>
      </c>
      <c r="G971" s="32"/>
      <c r="H971" s="32"/>
    </row>
    <row r="972">
      <c r="A972" s="31" t="s">
        <v>32</v>
      </c>
      <c r="B972" s="31" t="s">
        <v>381</v>
      </c>
      <c r="C972" s="33" t="s">
        <v>411</v>
      </c>
      <c r="D972" s="31" t="s">
        <v>4</v>
      </c>
      <c r="E972" s="31" t="s">
        <v>7</v>
      </c>
      <c r="F972" s="33" t="s">
        <v>2103</v>
      </c>
      <c r="G972" s="32"/>
      <c r="H972" s="32"/>
    </row>
    <row r="973">
      <c r="A973" s="31" t="s">
        <v>32</v>
      </c>
      <c r="B973" s="31" t="s">
        <v>381</v>
      </c>
      <c r="C973" s="33" t="s">
        <v>413</v>
      </c>
      <c r="D973" s="31" t="s">
        <v>4</v>
      </c>
      <c r="E973" s="31" t="s">
        <v>7</v>
      </c>
      <c r="F973" s="33" t="s">
        <v>2104</v>
      </c>
      <c r="G973" s="32"/>
      <c r="H973" s="32"/>
    </row>
    <row r="974">
      <c r="A974" s="31" t="s">
        <v>32</v>
      </c>
      <c r="B974" s="31" t="s">
        <v>381</v>
      </c>
      <c r="C974" s="33" t="s">
        <v>415</v>
      </c>
      <c r="D974" s="31" t="s">
        <v>4</v>
      </c>
      <c r="E974" s="31" t="s">
        <v>7</v>
      </c>
      <c r="F974" s="33" t="s">
        <v>2105</v>
      </c>
      <c r="G974" s="32"/>
      <c r="H974" s="32"/>
    </row>
    <row r="975">
      <c r="A975" s="31" t="s">
        <v>32</v>
      </c>
      <c r="B975" s="31" t="s">
        <v>381</v>
      </c>
      <c r="C975" s="33" t="s">
        <v>417</v>
      </c>
      <c r="D975" s="31" t="s">
        <v>4</v>
      </c>
      <c r="E975" s="31" t="s">
        <v>7</v>
      </c>
      <c r="F975" s="33" t="s">
        <v>2106</v>
      </c>
      <c r="G975" s="32"/>
      <c r="H975" s="32"/>
    </row>
    <row r="976">
      <c r="A976" s="31" t="s">
        <v>32</v>
      </c>
      <c r="B976" s="31" t="s">
        <v>381</v>
      </c>
      <c r="C976" s="33" t="s">
        <v>419</v>
      </c>
      <c r="D976" s="31" t="s">
        <v>4</v>
      </c>
      <c r="E976" s="31" t="s">
        <v>7</v>
      </c>
      <c r="F976" s="33" t="s">
        <v>2107</v>
      </c>
      <c r="G976" s="32"/>
      <c r="H976" s="32"/>
    </row>
    <row r="977">
      <c r="A977" s="31" t="s">
        <v>32</v>
      </c>
      <c r="B977" s="31" t="s">
        <v>381</v>
      </c>
      <c r="C977" s="33" t="s">
        <v>421</v>
      </c>
      <c r="D977" s="31" t="s">
        <v>4</v>
      </c>
      <c r="E977" s="31" t="s">
        <v>7</v>
      </c>
      <c r="F977" s="33" t="s">
        <v>2108</v>
      </c>
      <c r="G977" s="32"/>
      <c r="H977" s="32"/>
    </row>
    <row r="978">
      <c r="A978" s="31" t="s">
        <v>32</v>
      </c>
      <c r="B978" s="31" t="s">
        <v>381</v>
      </c>
      <c r="C978" s="33" t="s">
        <v>423</v>
      </c>
      <c r="D978" s="31" t="s">
        <v>4</v>
      </c>
      <c r="E978" s="31" t="s">
        <v>7</v>
      </c>
      <c r="F978" s="33" t="s">
        <v>2109</v>
      </c>
      <c r="G978" s="32"/>
      <c r="H978" s="32"/>
    </row>
    <row r="979">
      <c r="A979" s="31" t="s">
        <v>32</v>
      </c>
      <c r="B979" s="31" t="s">
        <v>381</v>
      </c>
      <c r="C979" s="33" t="s">
        <v>425</v>
      </c>
      <c r="D979" s="31" t="s">
        <v>4</v>
      </c>
      <c r="E979" s="31" t="s">
        <v>7</v>
      </c>
      <c r="F979" s="33" t="s">
        <v>2110</v>
      </c>
      <c r="G979" s="32"/>
      <c r="H979" s="32"/>
    </row>
    <row r="980">
      <c r="A980" s="31" t="s">
        <v>32</v>
      </c>
      <c r="B980" s="31" t="s">
        <v>381</v>
      </c>
      <c r="C980" s="33" t="s">
        <v>427</v>
      </c>
      <c r="D980" s="31" t="s">
        <v>4</v>
      </c>
      <c r="E980" s="31" t="s">
        <v>7</v>
      </c>
      <c r="F980" s="33" t="s">
        <v>2111</v>
      </c>
      <c r="G980" s="32"/>
      <c r="H980" s="32"/>
    </row>
    <row r="981">
      <c r="A981" s="31" t="s">
        <v>32</v>
      </c>
      <c r="B981" s="31" t="s">
        <v>381</v>
      </c>
      <c r="C981" s="33" t="s">
        <v>429</v>
      </c>
      <c r="D981" s="31" t="s">
        <v>4</v>
      </c>
      <c r="E981" s="31" t="s">
        <v>7</v>
      </c>
      <c r="F981" s="33" t="s">
        <v>2112</v>
      </c>
      <c r="G981" s="32"/>
      <c r="H981" s="32"/>
    </row>
    <row r="982">
      <c r="A982" s="31" t="s">
        <v>32</v>
      </c>
      <c r="B982" s="31" t="s">
        <v>381</v>
      </c>
      <c r="C982" s="33" t="s">
        <v>323</v>
      </c>
      <c r="D982" s="31" t="s">
        <v>4</v>
      </c>
      <c r="E982" s="31" t="s">
        <v>7</v>
      </c>
      <c r="F982" s="33" t="s">
        <v>2113</v>
      </c>
      <c r="G982" s="32"/>
      <c r="H982" s="32"/>
    </row>
    <row r="983">
      <c r="A983" s="31" t="s">
        <v>32</v>
      </c>
      <c r="B983" s="31" t="s">
        <v>381</v>
      </c>
      <c r="C983" s="33" t="s">
        <v>432</v>
      </c>
      <c r="D983" s="31" t="s">
        <v>4</v>
      </c>
      <c r="E983" s="31" t="s">
        <v>7</v>
      </c>
      <c r="F983" s="33" t="s">
        <v>2114</v>
      </c>
      <c r="G983" s="32"/>
      <c r="H983" s="32"/>
    </row>
    <row r="984">
      <c r="A984" s="31" t="s">
        <v>32</v>
      </c>
      <c r="B984" s="31" t="s">
        <v>381</v>
      </c>
      <c r="C984" s="33" t="s">
        <v>434</v>
      </c>
      <c r="D984" s="31" t="s">
        <v>4</v>
      </c>
      <c r="E984" s="31" t="s">
        <v>7</v>
      </c>
      <c r="F984" s="33" t="s">
        <v>2115</v>
      </c>
      <c r="G984" s="32"/>
      <c r="H984" s="32"/>
    </row>
    <row r="985">
      <c r="A985" s="31" t="s">
        <v>32</v>
      </c>
      <c r="B985" s="31" t="s">
        <v>381</v>
      </c>
      <c r="C985" s="33" t="s">
        <v>436</v>
      </c>
      <c r="D985" s="31" t="s">
        <v>4</v>
      </c>
      <c r="E985" s="31" t="s">
        <v>7</v>
      </c>
      <c r="F985" s="33" t="s">
        <v>2116</v>
      </c>
      <c r="G985" s="32"/>
      <c r="H985" s="32"/>
    </row>
    <row r="986">
      <c r="A986" s="31" t="s">
        <v>32</v>
      </c>
      <c r="B986" s="31" t="s">
        <v>381</v>
      </c>
      <c r="C986" s="33" t="s">
        <v>438</v>
      </c>
      <c r="D986" s="31" t="s">
        <v>4</v>
      </c>
      <c r="E986" s="31" t="s">
        <v>7</v>
      </c>
      <c r="F986" s="33" t="s">
        <v>2117</v>
      </c>
      <c r="G986" s="32"/>
      <c r="H986" s="32"/>
    </row>
    <row r="987">
      <c r="A987" s="31" t="s">
        <v>32</v>
      </c>
      <c r="B987" s="31" t="s">
        <v>381</v>
      </c>
      <c r="C987" s="33" t="s">
        <v>440</v>
      </c>
      <c r="D987" s="31" t="s">
        <v>4</v>
      </c>
      <c r="E987" s="31" t="s">
        <v>7</v>
      </c>
      <c r="F987" s="33" t="s">
        <v>2118</v>
      </c>
      <c r="G987" s="32"/>
      <c r="H987" s="32"/>
    </row>
    <row r="988">
      <c r="A988" s="31" t="s">
        <v>32</v>
      </c>
      <c r="B988" s="31" t="s">
        <v>381</v>
      </c>
      <c r="C988" s="33" t="s">
        <v>442</v>
      </c>
      <c r="D988" s="31" t="s">
        <v>4</v>
      </c>
      <c r="E988" s="31" t="s">
        <v>7</v>
      </c>
      <c r="F988" s="33" t="s">
        <v>2119</v>
      </c>
      <c r="G988" s="32"/>
      <c r="H988" s="32"/>
    </row>
    <row r="989">
      <c r="A989" s="31" t="s">
        <v>32</v>
      </c>
      <c r="B989" s="31" t="s">
        <v>381</v>
      </c>
      <c r="C989" s="33" t="s">
        <v>444</v>
      </c>
      <c r="D989" s="31" t="s">
        <v>4</v>
      </c>
      <c r="E989" s="31" t="s">
        <v>7</v>
      </c>
      <c r="F989" s="33" t="s">
        <v>2120</v>
      </c>
      <c r="G989" s="32"/>
      <c r="H989" s="32"/>
    </row>
    <row r="990">
      <c r="A990" s="31" t="s">
        <v>32</v>
      </c>
      <c r="B990" s="31" t="s">
        <v>381</v>
      </c>
      <c r="C990" s="33" t="s">
        <v>446</v>
      </c>
      <c r="D990" s="31" t="s">
        <v>4</v>
      </c>
      <c r="E990" s="31" t="s">
        <v>7</v>
      </c>
      <c r="F990" s="33" t="s">
        <v>2121</v>
      </c>
      <c r="G990" s="32"/>
      <c r="H990" s="32"/>
    </row>
    <row r="991">
      <c r="A991" s="31" t="s">
        <v>32</v>
      </c>
      <c r="B991" s="31" t="s">
        <v>381</v>
      </c>
      <c r="C991" s="33" t="s">
        <v>448</v>
      </c>
      <c r="D991" s="31" t="s">
        <v>4</v>
      </c>
      <c r="E991" s="31" t="s">
        <v>7</v>
      </c>
      <c r="F991" s="33" t="s">
        <v>2122</v>
      </c>
      <c r="G991" s="32"/>
      <c r="H991" s="32"/>
    </row>
    <row r="992">
      <c r="A992" s="31" t="s">
        <v>33</v>
      </c>
      <c r="B992" s="31" t="s">
        <v>390</v>
      </c>
      <c r="C992" s="33" t="s">
        <v>1121</v>
      </c>
      <c r="D992" s="31" t="s">
        <v>4</v>
      </c>
      <c r="E992" s="31" t="s">
        <v>7</v>
      </c>
      <c r="F992" s="33" t="s">
        <v>2123</v>
      </c>
      <c r="G992" s="32"/>
      <c r="H992" s="32"/>
    </row>
    <row r="993">
      <c r="A993" s="31" t="s">
        <v>33</v>
      </c>
      <c r="B993" s="31" t="s">
        <v>390</v>
      </c>
      <c r="C993" s="33" t="s">
        <v>1122</v>
      </c>
      <c r="D993" s="31" t="s">
        <v>4</v>
      </c>
      <c r="E993" s="31" t="s">
        <v>7</v>
      </c>
      <c r="F993" s="33" t="s">
        <v>2124</v>
      </c>
      <c r="G993" s="32"/>
      <c r="H993" s="32"/>
    </row>
    <row r="994">
      <c r="A994" s="31" t="s">
        <v>33</v>
      </c>
      <c r="B994" s="31" t="s">
        <v>390</v>
      </c>
      <c r="C994" s="33" t="s">
        <v>1123</v>
      </c>
      <c r="D994" s="31" t="s">
        <v>4</v>
      </c>
      <c r="E994" s="31" t="s">
        <v>7</v>
      </c>
      <c r="F994" s="33" t="s">
        <v>2125</v>
      </c>
      <c r="G994" s="32"/>
      <c r="H994" s="32"/>
    </row>
    <row r="995">
      <c r="A995" s="31" t="s">
        <v>33</v>
      </c>
      <c r="B995" s="31" t="s">
        <v>390</v>
      </c>
      <c r="C995" s="33" t="s">
        <v>1124</v>
      </c>
      <c r="D995" s="31" t="s">
        <v>4</v>
      </c>
      <c r="E995" s="31" t="s">
        <v>7</v>
      </c>
      <c r="F995" s="33" t="s">
        <v>2126</v>
      </c>
      <c r="G995" s="32"/>
      <c r="H995" s="32"/>
    </row>
    <row r="996">
      <c r="A996" s="31" t="s">
        <v>33</v>
      </c>
      <c r="B996" s="31" t="s">
        <v>390</v>
      </c>
      <c r="C996" s="33" t="s">
        <v>1125</v>
      </c>
      <c r="D996" s="31" t="s">
        <v>4</v>
      </c>
      <c r="E996" s="31" t="s">
        <v>7</v>
      </c>
      <c r="F996" s="33" t="s">
        <v>2127</v>
      </c>
      <c r="G996" s="32"/>
      <c r="H996" s="32"/>
    </row>
    <row r="997">
      <c r="A997" s="31" t="s">
        <v>33</v>
      </c>
      <c r="B997" s="31" t="s">
        <v>390</v>
      </c>
      <c r="C997" s="33" t="s">
        <v>1126</v>
      </c>
      <c r="D997" s="31" t="s">
        <v>4</v>
      </c>
      <c r="E997" s="31" t="s">
        <v>7</v>
      </c>
      <c r="F997" s="33" t="s">
        <v>2128</v>
      </c>
      <c r="G997" s="32"/>
      <c r="H997" s="32"/>
    </row>
    <row r="998">
      <c r="A998" s="31" t="s">
        <v>33</v>
      </c>
      <c r="B998" s="31" t="s">
        <v>390</v>
      </c>
      <c r="C998" s="33" t="s">
        <v>1127</v>
      </c>
      <c r="D998" s="31" t="s">
        <v>4</v>
      </c>
      <c r="E998" s="31" t="s">
        <v>7</v>
      </c>
      <c r="F998" s="33" t="s">
        <v>2129</v>
      </c>
      <c r="G998" s="32"/>
      <c r="H998" s="32"/>
    </row>
    <row r="999">
      <c r="A999" s="31" t="s">
        <v>33</v>
      </c>
      <c r="B999" s="31" t="s">
        <v>390</v>
      </c>
      <c r="C999" s="33" t="s">
        <v>1128</v>
      </c>
      <c r="D999" s="31" t="s">
        <v>4</v>
      </c>
      <c r="E999" s="31" t="s">
        <v>7</v>
      </c>
      <c r="F999" s="33" t="s">
        <v>2130</v>
      </c>
      <c r="G999" s="32"/>
      <c r="H999" s="32"/>
    </row>
    <row r="1000">
      <c r="A1000" s="31" t="s">
        <v>33</v>
      </c>
      <c r="B1000" s="31" t="s">
        <v>390</v>
      </c>
      <c r="C1000" s="33" t="s">
        <v>1129</v>
      </c>
      <c r="D1000" s="31" t="s">
        <v>4</v>
      </c>
      <c r="E1000" s="31" t="s">
        <v>7</v>
      </c>
      <c r="F1000" s="33" t="s">
        <v>2131</v>
      </c>
      <c r="G1000" s="32"/>
      <c r="H1000" s="32"/>
    </row>
    <row r="1001">
      <c r="A1001" s="31" t="s">
        <v>33</v>
      </c>
      <c r="B1001" s="31" t="s">
        <v>390</v>
      </c>
      <c r="C1001" s="33" t="s">
        <v>1130</v>
      </c>
      <c r="D1001" s="31" t="s">
        <v>4</v>
      </c>
      <c r="E1001" s="31" t="s">
        <v>7</v>
      </c>
      <c r="F1001" s="33" t="s">
        <v>2132</v>
      </c>
      <c r="G1001" s="32"/>
      <c r="H1001" s="32"/>
    </row>
    <row r="1002">
      <c r="A1002" s="31" t="s">
        <v>33</v>
      </c>
      <c r="B1002" s="31" t="s">
        <v>390</v>
      </c>
      <c r="C1002" s="33" t="s">
        <v>1131</v>
      </c>
      <c r="D1002" s="31" t="s">
        <v>4</v>
      </c>
      <c r="E1002" s="31" t="s">
        <v>7</v>
      </c>
      <c r="F1002" s="33" t="s">
        <v>2133</v>
      </c>
      <c r="G1002" s="32"/>
      <c r="H1002" s="32"/>
    </row>
    <row r="1003">
      <c r="A1003" s="31" t="s">
        <v>33</v>
      </c>
      <c r="B1003" s="31" t="s">
        <v>390</v>
      </c>
      <c r="C1003" s="33" t="s">
        <v>1132</v>
      </c>
      <c r="D1003" s="31" t="s">
        <v>4</v>
      </c>
      <c r="E1003" s="31" t="s">
        <v>7</v>
      </c>
      <c r="F1003" s="33" t="s">
        <v>2134</v>
      </c>
      <c r="G1003" s="32"/>
      <c r="H1003" s="32"/>
    </row>
    <row r="1004">
      <c r="A1004" s="31" t="s">
        <v>33</v>
      </c>
      <c r="B1004" s="31" t="s">
        <v>390</v>
      </c>
      <c r="C1004" s="33" t="s">
        <v>409</v>
      </c>
      <c r="D1004" s="31" t="s">
        <v>4</v>
      </c>
      <c r="E1004" s="31" t="s">
        <v>7</v>
      </c>
      <c r="F1004" s="33" t="s">
        <v>2135</v>
      </c>
      <c r="G1004" s="32"/>
      <c r="H1004" s="32"/>
    </row>
    <row r="1005">
      <c r="A1005" s="31" t="s">
        <v>33</v>
      </c>
      <c r="B1005" s="31" t="s">
        <v>390</v>
      </c>
      <c r="C1005" s="33" t="s">
        <v>411</v>
      </c>
      <c r="D1005" s="31" t="s">
        <v>4</v>
      </c>
      <c r="E1005" s="31" t="s">
        <v>7</v>
      </c>
      <c r="F1005" s="33" t="s">
        <v>2136</v>
      </c>
      <c r="G1005" s="32"/>
      <c r="H1005" s="32"/>
    </row>
    <row r="1006">
      <c r="A1006" s="31" t="s">
        <v>33</v>
      </c>
      <c r="B1006" s="31" t="s">
        <v>390</v>
      </c>
      <c r="C1006" s="33" t="s">
        <v>413</v>
      </c>
      <c r="D1006" s="31" t="s">
        <v>4</v>
      </c>
      <c r="E1006" s="31" t="s">
        <v>7</v>
      </c>
      <c r="F1006" s="33" t="s">
        <v>2137</v>
      </c>
      <c r="G1006" s="32"/>
      <c r="H1006" s="32"/>
    </row>
    <row r="1007">
      <c r="A1007" s="31" t="s">
        <v>33</v>
      </c>
      <c r="B1007" s="31" t="s">
        <v>390</v>
      </c>
      <c r="C1007" s="33" t="s">
        <v>415</v>
      </c>
      <c r="D1007" s="31" t="s">
        <v>4</v>
      </c>
      <c r="E1007" s="31" t="s">
        <v>7</v>
      </c>
      <c r="F1007" s="33" t="s">
        <v>2138</v>
      </c>
      <c r="G1007" s="32"/>
      <c r="H1007" s="32"/>
    </row>
    <row r="1008">
      <c r="A1008" s="31" t="s">
        <v>33</v>
      </c>
      <c r="B1008" s="31" t="s">
        <v>390</v>
      </c>
      <c r="C1008" s="33" t="s">
        <v>417</v>
      </c>
      <c r="D1008" s="31" t="s">
        <v>4</v>
      </c>
      <c r="E1008" s="31" t="s">
        <v>7</v>
      </c>
      <c r="F1008" s="33" t="s">
        <v>2139</v>
      </c>
      <c r="G1008" s="32"/>
      <c r="H1008" s="32"/>
    </row>
    <row r="1009">
      <c r="A1009" s="31" t="s">
        <v>33</v>
      </c>
      <c r="B1009" s="31" t="s">
        <v>390</v>
      </c>
      <c r="C1009" s="33" t="s">
        <v>419</v>
      </c>
      <c r="D1009" s="31" t="s">
        <v>4</v>
      </c>
      <c r="E1009" s="31" t="s">
        <v>7</v>
      </c>
      <c r="F1009" s="33" t="s">
        <v>2140</v>
      </c>
      <c r="G1009" s="32"/>
      <c r="H1009" s="32"/>
    </row>
    <row r="1010">
      <c r="A1010" s="31" t="s">
        <v>33</v>
      </c>
      <c r="B1010" s="31" t="s">
        <v>390</v>
      </c>
      <c r="C1010" s="33" t="s">
        <v>421</v>
      </c>
      <c r="D1010" s="31" t="s">
        <v>4</v>
      </c>
      <c r="E1010" s="31" t="s">
        <v>7</v>
      </c>
      <c r="F1010" s="33" t="s">
        <v>2141</v>
      </c>
      <c r="G1010" s="32"/>
      <c r="H1010" s="32"/>
    </row>
    <row r="1011">
      <c r="A1011" s="31" t="s">
        <v>33</v>
      </c>
      <c r="B1011" s="31" t="s">
        <v>390</v>
      </c>
      <c r="C1011" s="33" t="s">
        <v>423</v>
      </c>
      <c r="D1011" s="31" t="s">
        <v>4</v>
      </c>
      <c r="E1011" s="31" t="s">
        <v>7</v>
      </c>
      <c r="F1011" s="33" t="s">
        <v>2142</v>
      </c>
      <c r="G1011" s="32"/>
      <c r="H1011" s="32"/>
    </row>
    <row r="1012">
      <c r="A1012" s="31" t="s">
        <v>33</v>
      </c>
      <c r="B1012" s="31" t="s">
        <v>390</v>
      </c>
      <c r="C1012" s="33" t="s">
        <v>425</v>
      </c>
      <c r="D1012" s="31" t="s">
        <v>4</v>
      </c>
      <c r="E1012" s="31" t="s">
        <v>7</v>
      </c>
      <c r="F1012" s="33" t="s">
        <v>2143</v>
      </c>
      <c r="G1012" s="32"/>
      <c r="H1012" s="32"/>
    </row>
    <row r="1013">
      <c r="A1013" s="31" t="s">
        <v>33</v>
      </c>
      <c r="B1013" s="31" t="s">
        <v>390</v>
      </c>
      <c r="C1013" s="33" t="s">
        <v>427</v>
      </c>
      <c r="D1013" s="31" t="s">
        <v>4</v>
      </c>
      <c r="E1013" s="31" t="s">
        <v>7</v>
      </c>
      <c r="F1013" s="33" t="s">
        <v>2144</v>
      </c>
      <c r="G1013" s="32"/>
      <c r="H1013" s="32"/>
    </row>
    <row r="1014">
      <c r="A1014" s="31" t="s">
        <v>33</v>
      </c>
      <c r="B1014" s="31" t="s">
        <v>390</v>
      </c>
      <c r="C1014" s="33" t="s">
        <v>429</v>
      </c>
      <c r="D1014" s="31" t="s">
        <v>4</v>
      </c>
      <c r="E1014" s="31" t="s">
        <v>7</v>
      </c>
      <c r="F1014" s="33" t="s">
        <v>2145</v>
      </c>
      <c r="G1014" s="32"/>
      <c r="H1014" s="32"/>
    </row>
    <row r="1015">
      <c r="A1015" s="31" t="s">
        <v>33</v>
      </c>
      <c r="B1015" s="31" t="s">
        <v>390</v>
      </c>
      <c r="C1015" s="33" t="s">
        <v>323</v>
      </c>
      <c r="D1015" s="31" t="s">
        <v>4</v>
      </c>
      <c r="E1015" s="31" t="s">
        <v>7</v>
      </c>
      <c r="F1015" s="33" t="s">
        <v>2146</v>
      </c>
      <c r="G1015" s="32"/>
      <c r="H1015" s="32"/>
    </row>
    <row r="1016">
      <c r="A1016" s="31" t="s">
        <v>33</v>
      </c>
      <c r="B1016" s="31" t="s">
        <v>390</v>
      </c>
      <c r="C1016" s="33" t="s">
        <v>432</v>
      </c>
      <c r="D1016" s="31" t="s">
        <v>4</v>
      </c>
      <c r="E1016" s="31" t="s">
        <v>7</v>
      </c>
      <c r="F1016" s="33" t="s">
        <v>2147</v>
      </c>
      <c r="G1016" s="32"/>
      <c r="H1016" s="32"/>
    </row>
    <row r="1017">
      <c r="A1017" s="31" t="s">
        <v>33</v>
      </c>
      <c r="B1017" s="31" t="s">
        <v>390</v>
      </c>
      <c r="C1017" s="33" t="s">
        <v>434</v>
      </c>
      <c r="D1017" s="31" t="s">
        <v>4</v>
      </c>
      <c r="E1017" s="31" t="s">
        <v>7</v>
      </c>
      <c r="F1017" s="33" t="s">
        <v>2148</v>
      </c>
      <c r="G1017" s="32"/>
      <c r="H1017" s="32"/>
    </row>
    <row r="1018">
      <c r="A1018" s="31" t="s">
        <v>33</v>
      </c>
      <c r="B1018" s="31" t="s">
        <v>390</v>
      </c>
      <c r="C1018" s="33" t="s">
        <v>436</v>
      </c>
      <c r="D1018" s="31" t="s">
        <v>4</v>
      </c>
      <c r="E1018" s="31" t="s">
        <v>7</v>
      </c>
      <c r="F1018" s="33" t="s">
        <v>2149</v>
      </c>
      <c r="G1018" s="32"/>
      <c r="H1018" s="32"/>
    </row>
    <row r="1019">
      <c r="A1019" s="31" t="s">
        <v>33</v>
      </c>
      <c r="B1019" s="31" t="s">
        <v>390</v>
      </c>
      <c r="C1019" s="33" t="s">
        <v>438</v>
      </c>
      <c r="D1019" s="31" t="s">
        <v>4</v>
      </c>
      <c r="E1019" s="31" t="s">
        <v>7</v>
      </c>
      <c r="F1019" s="33" t="s">
        <v>2150</v>
      </c>
      <c r="G1019" s="32"/>
      <c r="H1019" s="32"/>
    </row>
    <row r="1020">
      <c r="A1020" s="31" t="s">
        <v>33</v>
      </c>
      <c r="B1020" s="31" t="s">
        <v>390</v>
      </c>
      <c r="C1020" s="33" t="s">
        <v>440</v>
      </c>
      <c r="D1020" s="31" t="s">
        <v>4</v>
      </c>
      <c r="E1020" s="31" t="s">
        <v>7</v>
      </c>
      <c r="F1020" s="33" t="s">
        <v>2151</v>
      </c>
      <c r="G1020" s="32"/>
      <c r="H1020" s="32"/>
    </row>
    <row r="1021">
      <c r="A1021" s="31" t="s">
        <v>33</v>
      </c>
      <c r="B1021" s="31" t="s">
        <v>390</v>
      </c>
      <c r="C1021" s="33" t="s">
        <v>442</v>
      </c>
      <c r="D1021" s="31" t="s">
        <v>4</v>
      </c>
      <c r="E1021" s="31" t="s">
        <v>7</v>
      </c>
      <c r="F1021" s="33" t="s">
        <v>2152</v>
      </c>
      <c r="G1021" s="32"/>
      <c r="H1021" s="32"/>
    </row>
    <row r="1022">
      <c r="A1022" s="31" t="s">
        <v>33</v>
      </c>
      <c r="B1022" s="31" t="s">
        <v>390</v>
      </c>
      <c r="C1022" s="33" t="s">
        <v>444</v>
      </c>
      <c r="D1022" s="31" t="s">
        <v>4</v>
      </c>
      <c r="E1022" s="31" t="s">
        <v>7</v>
      </c>
      <c r="F1022" s="33" t="s">
        <v>2153</v>
      </c>
      <c r="G1022" s="32"/>
      <c r="H1022" s="32"/>
    </row>
    <row r="1023">
      <c r="A1023" s="31" t="s">
        <v>33</v>
      </c>
      <c r="B1023" s="31" t="s">
        <v>390</v>
      </c>
      <c r="C1023" s="33" t="s">
        <v>446</v>
      </c>
      <c r="D1023" s="31" t="s">
        <v>4</v>
      </c>
      <c r="E1023" s="31" t="s">
        <v>7</v>
      </c>
      <c r="F1023" s="33" t="s">
        <v>2154</v>
      </c>
      <c r="G1023" s="32"/>
      <c r="H1023" s="32"/>
    </row>
    <row r="1024">
      <c r="A1024" s="31" t="s">
        <v>33</v>
      </c>
      <c r="B1024" s="31" t="s">
        <v>390</v>
      </c>
      <c r="C1024" s="33" t="s">
        <v>448</v>
      </c>
      <c r="D1024" s="31" t="s">
        <v>4</v>
      </c>
      <c r="E1024" s="31" t="s">
        <v>7</v>
      </c>
      <c r="F1024" s="33" t="s">
        <v>2155</v>
      </c>
      <c r="G1024" s="32"/>
      <c r="H1024" s="32"/>
    </row>
    <row r="1025">
      <c r="A1025" s="31" t="s">
        <v>34</v>
      </c>
      <c r="B1025" s="31" t="s">
        <v>398</v>
      </c>
      <c r="C1025" s="33" t="s">
        <v>1121</v>
      </c>
      <c r="D1025" s="31" t="s">
        <v>4</v>
      </c>
      <c r="E1025" s="31" t="s">
        <v>7</v>
      </c>
      <c r="F1025" s="33" t="s">
        <v>2156</v>
      </c>
      <c r="G1025" s="32"/>
      <c r="H1025" s="32"/>
    </row>
    <row r="1026">
      <c r="A1026" s="31" t="s">
        <v>34</v>
      </c>
      <c r="B1026" s="31" t="s">
        <v>398</v>
      </c>
      <c r="C1026" s="33" t="s">
        <v>1122</v>
      </c>
      <c r="D1026" s="31" t="s">
        <v>4</v>
      </c>
      <c r="E1026" s="31" t="s">
        <v>7</v>
      </c>
      <c r="F1026" s="33" t="s">
        <v>2157</v>
      </c>
      <c r="G1026" s="32"/>
      <c r="H1026" s="32"/>
    </row>
    <row r="1027">
      <c r="A1027" s="31" t="s">
        <v>34</v>
      </c>
      <c r="B1027" s="31" t="s">
        <v>398</v>
      </c>
      <c r="C1027" s="33" t="s">
        <v>1123</v>
      </c>
      <c r="D1027" s="31" t="s">
        <v>4</v>
      </c>
      <c r="E1027" s="31" t="s">
        <v>7</v>
      </c>
      <c r="F1027" s="33" t="s">
        <v>2158</v>
      </c>
      <c r="G1027" s="32"/>
      <c r="H1027" s="32"/>
    </row>
    <row r="1028">
      <c r="A1028" s="31" t="s">
        <v>34</v>
      </c>
      <c r="B1028" s="31" t="s">
        <v>398</v>
      </c>
      <c r="C1028" s="33" t="s">
        <v>1124</v>
      </c>
      <c r="D1028" s="31" t="s">
        <v>4</v>
      </c>
      <c r="E1028" s="31" t="s">
        <v>7</v>
      </c>
      <c r="F1028" s="33" t="s">
        <v>2159</v>
      </c>
      <c r="G1028" s="32"/>
      <c r="H1028" s="32"/>
    </row>
    <row r="1029">
      <c r="A1029" s="31" t="s">
        <v>34</v>
      </c>
      <c r="B1029" s="31" t="s">
        <v>398</v>
      </c>
      <c r="C1029" s="33" t="s">
        <v>1125</v>
      </c>
      <c r="D1029" s="31" t="s">
        <v>4</v>
      </c>
      <c r="E1029" s="31" t="s">
        <v>7</v>
      </c>
      <c r="F1029" s="33" t="s">
        <v>2160</v>
      </c>
      <c r="G1029" s="32"/>
      <c r="H1029" s="32"/>
    </row>
    <row r="1030">
      <c r="A1030" s="31" t="s">
        <v>34</v>
      </c>
      <c r="B1030" s="31" t="s">
        <v>398</v>
      </c>
      <c r="C1030" s="33" t="s">
        <v>1126</v>
      </c>
      <c r="D1030" s="31" t="s">
        <v>4</v>
      </c>
      <c r="E1030" s="31" t="s">
        <v>7</v>
      </c>
      <c r="F1030" s="33" t="s">
        <v>2161</v>
      </c>
      <c r="G1030" s="32"/>
      <c r="H1030" s="32"/>
    </row>
    <row r="1031">
      <c r="A1031" s="31" t="s">
        <v>34</v>
      </c>
      <c r="B1031" s="31" t="s">
        <v>398</v>
      </c>
      <c r="C1031" s="33" t="s">
        <v>1127</v>
      </c>
      <c r="D1031" s="31" t="s">
        <v>4</v>
      </c>
      <c r="E1031" s="31" t="s">
        <v>7</v>
      </c>
      <c r="F1031" s="33" t="s">
        <v>2162</v>
      </c>
      <c r="G1031" s="32"/>
      <c r="H1031" s="32"/>
    </row>
    <row r="1032">
      <c r="A1032" s="31" t="s">
        <v>34</v>
      </c>
      <c r="B1032" s="31" t="s">
        <v>398</v>
      </c>
      <c r="C1032" s="33" t="s">
        <v>1128</v>
      </c>
      <c r="D1032" s="31" t="s">
        <v>4</v>
      </c>
      <c r="E1032" s="31" t="s">
        <v>7</v>
      </c>
      <c r="F1032" s="33" t="s">
        <v>2163</v>
      </c>
      <c r="G1032" s="32"/>
      <c r="H1032" s="32"/>
    </row>
    <row r="1033">
      <c r="A1033" s="31" t="s">
        <v>34</v>
      </c>
      <c r="B1033" s="31" t="s">
        <v>398</v>
      </c>
      <c r="C1033" s="33" t="s">
        <v>1129</v>
      </c>
      <c r="D1033" s="31" t="s">
        <v>4</v>
      </c>
      <c r="E1033" s="31" t="s">
        <v>7</v>
      </c>
      <c r="F1033" s="33" t="s">
        <v>2164</v>
      </c>
      <c r="G1033" s="32"/>
      <c r="H1033" s="32"/>
    </row>
    <row r="1034">
      <c r="A1034" s="31" t="s">
        <v>34</v>
      </c>
      <c r="B1034" s="31" t="s">
        <v>398</v>
      </c>
      <c r="C1034" s="33" t="s">
        <v>1130</v>
      </c>
      <c r="D1034" s="31" t="s">
        <v>4</v>
      </c>
      <c r="E1034" s="31" t="s">
        <v>7</v>
      </c>
      <c r="F1034" s="33" t="s">
        <v>2165</v>
      </c>
      <c r="G1034" s="32"/>
      <c r="H1034" s="32"/>
    </row>
    <row r="1035">
      <c r="A1035" s="31" t="s">
        <v>34</v>
      </c>
      <c r="B1035" s="31" t="s">
        <v>398</v>
      </c>
      <c r="C1035" s="33" t="s">
        <v>1131</v>
      </c>
      <c r="D1035" s="31" t="s">
        <v>4</v>
      </c>
      <c r="E1035" s="31" t="s">
        <v>7</v>
      </c>
      <c r="F1035" s="33" t="s">
        <v>2166</v>
      </c>
      <c r="G1035" s="32"/>
      <c r="H1035" s="32"/>
    </row>
    <row r="1036">
      <c r="A1036" s="31" t="s">
        <v>34</v>
      </c>
      <c r="B1036" s="31" t="s">
        <v>398</v>
      </c>
      <c r="C1036" s="33" t="s">
        <v>1132</v>
      </c>
      <c r="D1036" s="31" t="s">
        <v>4</v>
      </c>
      <c r="E1036" s="31" t="s">
        <v>7</v>
      </c>
      <c r="F1036" s="33" t="s">
        <v>2167</v>
      </c>
      <c r="G1036" s="32"/>
      <c r="H1036" s="32"/>
    </row>
    <row r="1037">
      <c r="A1037" s="31" t="s">
        <v>34</v>
      </c>
      <c r="B1037" s="31" t="s">
        <v>398</v>
      </c>
      <c r="C1037" s="33" t="s">
        <v>409</v>
      </c>
      <c r="D1037" s="31" t="s">
        <v>4</v>
      </c>
      <c r="E1037" s="31" t="s">
        <v>7</v>
      </c>
      <c r="F1037" s="33" t="s">
        <v>2168</v>
      </c>
      <c r="G1037" s="32"/>
      <c r="H1037" s="32"/>
    </row>
    <row r="1038">
      <c r="A1038" s="31" t="s">
        <v>34</v>
      </c>
      <c r="B1038" s="31" t="s">
        <v>398</v>
      </c>
      <c r="C1038" s="33" t="s">
        <v>411</v>
      </c>
      <c r="D1038" s="31" t="s">
        <v>4</v>
      </c>
      <c r="E1038" s="31" t="s">
        <v>7</v>
      </c>
      <c r="F1038" s="33" t="s">
        <v>2169</v>
      </c>
      <c r="G1038" s="32"/>
      <c r="H1038" s="32"/>
    </row>
    <row r="1039">
      <c r="A1039" s="31" t="s">
        <v>34</v>
      </c>
      <c r="B1039" s="31" t="s">
        <v>398</v>
      </c>
      <c r="C1039" s="33" t="s">
        <v>413</v>
      </c>
      <c r="D1039" s="31" t="s">
        <v>4</v>
      </c>
      <c r="E1039" s="31" t="s">
        <v>7</v>
      </c>
      <c r="F1039" s="33" t="s">
        <v>2170</v>
      </c>
      <c r="G1039" s="32"/>
      <c r="H1039" s="32"/>
    </row>
    <row r="1040">
      <c r="A1040" s="31" t="s">
        <v>34</v>
      </c>
      <c r="B1040" s="31" t="s">
        <v>398</v>
      </c>
      <c r="C1040" s="33" t="s">
        <v>415</v>
      </c>
      <c r="D1040" s="31" t="s">
        <v>4</v>
      </c>
      <c r="E1040" s="31" t="s">
        <v>7</v>
      </c>
      <c r="F1040" s="33" t="s">
        <v>2171</v>
      </c>
      <c r="G1040" s="32"/>
      <c r="H1040" s="32"/>
    </row>
    <row r="1041">
      <c r="A1041" s="31" t="s">
        <v>34</v>
      </c>
      <c r="B1041" s="31" t="s">
        <v>398</v>
      </c>
      <c r="C1041" s="33" t="s">
        <v>417</v>
      </c>
      <c r="D1041" s="31" t="s">
        <v>4</v>
      </c>
      <c r="E1041" s="31" t="s">
        <v>7</v>
      </c>
      <c r="F1041" s="33" t="s">
        <v>2172</v>
      </c>
      <c r="G1041" s="32"/>
      <c r="H1041" s="32"/>
    </row>
    <row r="1042">
      <c r="A1042" s="31" t="s">
        <v>34</v>
      </c>
      <c r="B1042" s="31" t="s">
        <v>398</v>
      </c>
      <c r="C1042" s="33" t="s">
        <v>419</v>
      </c>
      <c r="D1042" s="31" t="s">
        <v>4</v>
      </c>
      <c r="E1042" s="31" t="s">
        <v>7</v>
      </c>
      <c r="F1042" s="33" t="s">
        <v>2173</v>
      </c>
      <c r="G1042" s="32"/>
      <c r="H1042" s="32"/>
    </row>
    <row r="1043">
      <c r="A1043" s="31" t="s">
        <v>34</v>
      </c>
      <c r="B1043" s="31" t="s">
        <v>398</v>
      </c>
      <c r="C1043" s="33" t="s">
        <v>421</v>
      </c>
      <c r="D1043" s="31" t="s">
        <v>4</v>
      </c>
      <c r="E1043" s="31" t="s">
        <v>7</v>
      </c>
      <c r="F1043" s="33" t="s">
        <v>2174</v>
      </c>
      <c r="G1043" s="32"/>
      <c r="H1043" s="32"/>
    </row>
    <row r="1044">
      <c r="A1044" s="31" t="s">
        <v>34</v>
      </c>
      <c r="B1044" s="31" t="s">
        <v>398</v>
      </c>
      <c r="C1044" s="33" t="s">
        <v>423</v>
      </c>
      <c r="D1044" s="31" t="s">
        <v>4</v>
      </c>
      <c r="E1044" s="31" t="s">
        <v>7</v>
      </c>
      <c r="F1044" s="33" t="s">
        <v>2175</v>
      </c>
      <c r="G1044" s="32"/>
      <c r="H1044" s="32"/>
    </row>
    <row r="1045">
      <c r="A1045" s="31" t="s">
        <v>34</v>
      </c>
      <c r="B1045" s="31" t="s">
        <v>398</v>
      </c>
      <c r="C1045" s="33" t="s">
        <v>425</v>
      </c>
      <c r="D1045" s="31" t="s">
        <v>4</v>
      </c>
      <c r="E1045" s="31" t="s">
        <v>7</v>
      </c>
      <c r="F1045" s="33" t="s">
        <v>2176</v>
      </c>
      <c r="G1045" s="32"/>
      <c r="H1045" s="32"/>
    </row>
    <row r="1046">
      <c r="A1046" s="31" t="s">
        <v>34</v>
      </c>
      <c r="B1046" s="31" t="s">
        <v>398</v>
      </c>
      <c r="C1046" s="33" t="s">
        <v>427</v>
      </c>
      <c r="D1046" s="31" t="s">
        <v>4</v>
      </c>
      <c r="E1046" s="31" t="s">
        <v>7</v>
      </c>
      <c r="F1046" s="33" t="s">
        <v>2177</v>
      </c>
      <c r="G1046" s="32"/>
      <c r="H1046" s="32"/>
    </row>
    <row r="1047">
      <c r="A1047" s="31" t="s">
        <v>34</v>
      </c>
      <c r="B1047" s="31" t="s">
        <v>398</v>
      </c>
      <c r="C1047" s="33" t="s">
        <v>429</v>
      </c>
      <c r="D1047" s="31" t="s">
        <v>4</v>
      </c>
      <c r="E1047" s="31" t="s">
        <v>7</v>
      </c>
      <c r="F1047" s="33" t="s">
        <v>2178</v>
      </c>
      <c r="G1047" s="32"/>
      <c r="H1047" s="32"/>
    </row>
    <row r="1048">
      <c r="A1048" s="31" t="s">
        <v>34</v>
      </c>
      <c r="B1048" s="31" t="s">
        <v>398</v>
      </c>
      <c r="C1048" s="33" t="s">
        <v>323</v>
      </c>
      <c r="D1048" s="31" t="s">
        <v>4</v>
      </c>
      <c r="E1048" s="31" t="s">
        <v>7</v>
      </c>
      <c r="F1048" s="33" t="s">
        <v>2179</v>
      </c>
      <c r="G1048" s="32"/>
      <c r="H1048" s="32"/>
    </row>
    <row r="1049">
      <c r="A1049" s="31" t="s">
        <v>34</v>
      </c>
      <c r="B1049" s="31" t="s">
        <v>398</v>
      </c>
      <c r="C1049" s="33" t="s">
        <v>432</v>
      </c>
      <c r="D1049" s="31" t="s">
        <v>4</v>
      </c>
      <c r="E1049" s="31" t="s">
        <v>7</v>
      </c>
      <c r="F1049" s="33" t="s">
        <v>2180</v>
      </c>
      <c r="G1049" s="32"/>
      <c r="H1049" s="32"/>
    </row>
    <row r="1050">
      <c r="A1050" s="31" t="s">
        <v>34</v>
      </c>
      <c r="B1050" s="31" t="s">
        <v>398</v>
      </c>
      <c r="C1050" s="33" t="s">
        <v>434</v>
      </c>
      <c r="D1050" s="31" t="s">
        <v>4</v>
      </c>
      <c r="E1050" s="31" t="s">
        <v>7</v>
      </c>
      <c r="F1050" s="33" t="s">
        <v>2181</v>
      </c>
      <c r="G1050" s="32"/>
      <c r="H1050" s="32"/>
    </row>
    <row r="1051">
      <c r="A1051" s="31" t="s">
        <v>34</v>
      </c>
      <c r="B1051" s="31" t="s">
        <v>398</v>
      </c>
      <c r="C1051" s="33" t="s">
        <v>436</v>
      </c>
      <c r="D1051" s="31" t="s">
        <v>4</v>
      </c>
      <c r="E1051" s="31" t="s">
        <v>7</v>
      </c>
      <c r="F1051" s="33" t="s">
        <v>2182</v>
      </c>
      <c r="G1051" s="32"/>
      <c r="H1051" s="32"/>
    </row>
    <row r="1052">
      <c r="A1052" s="31" t="s">
        <v>34</v>
      </c>
      <c r="B1052" s="31" t="s">
        <v>398</v>
      </c>
      <c r="C1052" s="33" t="s">
        <v>438</v>
      </c>
      <c r="D1052" s="31" t="s">
        <v>4</v>
      </c>
      <c r="E1052" s="31" t="s">
        <v>7</v>
      </c>
      <c r="F1052" s="33" t="s">
        <v>2183</v>
      </c>
      <c r="G1052" s="32"/>
      <c r="H1052" s="32"/>
    </row>
    <row r="1053">
      <c r="A1053" s="31" t="s">
        <v>34</v>
      </c>
      <c r="B1053" s="31" t="s">
        <v>398</v>
      </c>
      <c r="C1053" s="33" t="s">
        <v>440</v>
      </c>
      <c r="D1053" s="31" t="s">
        <v>4</v>
      </c>
      <c r="E1053" s="31" t="s">
        <v>7</v>
      </c>
      <c r="F1053" s="33" t="s">
        <v>2184</v>
      </c>
      <c r="G1053" s="32"/>
      <c r="H1053" s="32"/>
    </row>
    <row r="1054">
      <c r="A1054" s="31" t="s">
        <v>34</v>
      </c>
      <c r="B1054" s="31" t="s">
        <v>398</v>
      </c>
      <c r="C1054" s="33" t="s">
        <v>442</v>
      </c>
      <c r="D1054" s="31" t="s">
        <v>4</v>
      </c>
      <c r="E1054" s="31" t="s">
        <v>7</v>
      </c>
      <c r="F1054" s="33" t="s">
        <v>2185</v>
      </c>
      <c r="G1054" s="32"/>
      <c r="H1054" s="32"/>
    </row>
    <row r="1055">
      <c r="A1055" s="31" t="s">
        <v>34</v>
      </c>
      <c r="B1055" s="31" t="s">
        <v>398</v>
      </c>
      <c r="C1055" s="33" t="s">
        <v>444</v>
      </c>
      <c r="D1055" s="31" t="s">
        <v>4</v>
      </c>
      <c r="E1055" s="31" t="s">
        <v>7</v>
      </c>
      <c r="F1055" s="33" t="s">
        <v>2186</v>
      </c>
      <c r="G1055" s="32"/>
      <c r="H1055" s="32"/>
    </row>
    <row r="1056">
      <c r="A1056" s="31" t="s">
        <v>34</v>
      </c>
      <c r="B1056" s="31" t="s">
        <v>398</v>
      </c>
      <c r="C1056" s="33" t="s">
        <v>446</v>
      </c>
      <c r="D1056" s="31" t="s">
        <v>4</v>
      </c>
      <c r="E1056" s="31" t="s">
        <v>7</v>
      </c>
      <c r="F1056" s="33" t="s">
        <v>2187</v>
      </c>
      <c r="G1056" s="32"/>
      <c r="H1056" s="32"/>
    </row>
    <row r="1057">
      <c r="A1057" s="31" t="s">
        <v>34</v>
      </c>
      <c r="B1057" s="31" t="s">
        <v>398</v>
      </c>
      <c r="C1057" s="33" t="s">
        <v>448</v>
      </c>
      <c r="D1057" s="31" t="s">
        <v>4</v>
      </c>
      <c r="E1057" s="31" t="s">
        <v>7</v>
      </c>
      <c r="F1057" s="33" t="s">
        <v>2188</v>
      </c>
      <c r="G1057" s="32"/>
      <c r="H1057" s="32"/>
    </row>
    <row r="1058">
      <c r="A1058" s="31" t="s">
        <v>35</v>
      </c>
      <c r="B1058" s="31" t="s">
        <v>399</v>
      </c>
      <c r="C1058" s="33" t="s">
        <v>1121</v>
      </c>
      <c r="D1058" s="31" t="s">
        <v>4</v>
      </c>
      <c r="E1058" s="31" t="s">
        <v>7</v>
      </c>
      <c r="F1058" s="33" t="s">
        <v>2189</v>
      </c>
      <c r="G1058" s="32"/>
      <c r="H1058" s="32"/>
    </row>
    <row r="1059">
      <c r="A1059" s="31" t="s">
        <v>35</v>
      </c>
      <c r="B1059" s="31" t="s">
        <v>399</v>
      </c>
      <c r="C1059" s="33" t="s">
        <v>1122</v>
      </c>
      <c r="D1059" s="31" t="s">
        <v>4</v>
      </c>
      <c r="E1059" s="31" t="s">
        <v>7</v>
      </c>
      <c r="F1059" s="33" t="s">
        <v>2190</v>
      </c>
      <c r="G1059" s="32"/>
      <c r="H1059" s="32"/>
    </row>
    <row r="1060">
      <c r="A1060" s="31" t="s">
        <v>35</v>
      </c>
      <c r="B1060" s="31" t="s">
        <v>399</v>
      </c>
      <c r="C1060" s="33" t="s">
        <v>1123</v>
      </c>
      <c r="D1060" s="31" t="s">
        <v>4</v>
      </c>
      <c r="E1060" s="31" t="s">
        <v>7</v>
      </c>
      <c r="F1060" s="33" t="s">
        <v>2191</v>
      </c>
      <c r="G1060" s="32"/>
      <c r="H1060" s="32"/>
    </row>
    <row r="1061">
      <c r="A1061" s="31" t="s">
        <v>35</v>
      </c>
      <c r="B1061" s="31" t="s">
        <v>399</v>
      </c>
      <c r="C1061" s="33" t="s">
        <v>1124</v>
      </c>
      <c r="D1061" s="31" t="s">
        <v>4</v>
      </c>
      <c r="E1061" s="31" t="s">
        <v>7</v>
      </c>
      <c r="F1061" s="33" t="s">
        <v>2192</v>
      </c>
      <c r="G1061" s="32"/>
      <c r="H1061" s="32"/>
    </row>
    <row r="1062">
      <c r="A1062" s="31" t="s">
        <v>35</v>
      </c>
      <c r="B1062" s="31" t="s">
        <v>399</v>
      </c>
      <c r="C1062" s="33" t="s">
        <v>1125</v>
      </c>
      <c r="D1062" s="31" t="s">
        <v>4</v>
      </c>
      <c r="E1062" s="31" t="s">
        <v>7</v>
      </c>
      <c r="F1062" s="33" t="s">
        <v>2193</v>
      </c>
      <c r="G1062" s="32"/>
      <c r="H1062" s="32"/>
    </row>
    <row r="1063">
      <c r="A1063" s="31" t="s">
        <v>35</v>
      </c>
      <c r="B1063" s="31" t="s">
        <v>399</v>
      </c>
      <c r="C1063" s="33" t="s">
        <v>1126</v>
      </c>
      <c r="D1063" s="31" t="s">
        <v>4</v>
      </c>
      <c r="E1063" s="31" t="s">
        <v>7</v>
      </c>
      <c r="F1063" s="33" t="s">
        <v>2194</v>
      </c>
      <c r="G1063" s="32"/>
      <c r="H1063" s="32"/>
    </row>
    <row r="1064">
      <c r="A1064" s="31" t="s">
        <v>35</v>
      </c>
      <c r="B1064" s="31" t="s">
        <v>399</v>
      </c>
      <c r="C1064" s="33" t="s">
        <v>1127</v>
      </c>
      <c r="D1064" s="31" t="s">
        <v>4</v>
      </c>
      <c r="E1064" s="31" t="s">
        <v>7</v>
      </c>
      <c r="F1064" s="33" t="s">
        <v>2195</v>
      </c>
      <c r="G1064" s="32"/>
      <c r="H1064" s="32"/>
    </row>
    <row r="1065">
      <c r="A1065" s="31" t="s">
        <v>35</v>
      </c>
      <c r="B1065" s="31" t="s">
        <v>399</v>
      </c>
      <c r="C1065" s="33" t="s">
        <v>1128</v>
      </c>
      <c r="D1065" s="31" t="s">
        <v>4</v>
      </c>
      <c r="E1065" s="31" t="s">
        <v>7</v>
      </c>
      <c r="F1065" s="33" t="s">
        <v>2196</v>
      </c>
      <c r="G1065" s="32"/>
      <c r="H1065" s="32"/>
    </row>
    <row r="1066">
      <c r="A1066" s="31" t="s">
        <v>35</v>
      </c>
      <c r="B1066" s="31" t="s">
        <v>399</v>
      </c>
      <c r="C1066" s="33" t="s">
        <v>1129</v>
      </c>
      <c r="D1066" s="31" t="s">
        <v>4</v>
      </c>
      <c r="E1066" s="31" t="s">
        <v>7</v>
      </c>
      <c r="F1066" s="33" t="s">
        <v>2197</v>
      </c>
      <c r="G1066" s="32"/>
      <c r="H1066" s="32"/>
    </row>
    <row r="1067">
      <c r="A1067" s="31" t="s">
        <v>35</v>
      </c>
      <c r="B1067" s="31" t="s">
        <v>399</v>
      </c>
      <c r="C1067" s="33" t="s">
        <v>1130</v>
      </c>
      <c r="D1067" s="31" t="s">
        <v>4</v>
      </c>
      <c r="E1067" s="31" t="s">
        <v>7</v>
      </c>
      <c r="F1067" s="33" t="s">
        <v>2198</v>
      </c>
      <c r="G1067" s="32"/>
      <c r="H1067" s="32"/>
    </row>
    <row r="1068">
      <c r="A1068" s="31" t="s">
        <v>35</v>
      </c>
      <c r="B1068" s="31" t="s">
        <v>399</v>
      </c>
      <c r="C1068" s="33" t="s">
        <v>1131</v>
      </c>
      <c r="D1068" s="31" t="s">
        <v>4</v>
      </c>
      <c r="E1068" s="31" t="s">
        <v>7</v>
      </c>
      <c r="F1068" s="33" t="s">
        <v>2199</v>
      </c>
      <c r="G1068" s="32"/>
      <c r="H1068" s="32"/>
    </row>
    <row r="1069">
      <c r="A1069" s="31" t="s">
        <v>35</v>
      </c>
      <c r="B1069" s="31" t="s">
        <v>399</v>
      </c>
      <c r="C1069" s="33" t="s">
        <v>1132</v>
      </c>
      <c r="D1069" s="31" t="s">
        <v>4</v>
      </c>
      <c r="E1069" s="31" t="s">
        <v>7</v>
      </c>
      <c r="F1069" s="33" t="s">
        <v>2200</v>
      </c>
      <c r="G1069" s="32"/>
      <c r="H1069" s="32"/>
    </row>
    <row r="1070">
      <c r="A1070" s="31" t="s">
        <v>35</v>
      </c>
      <c r="B1070" s="31" t="s">
        <v>399</v>
      </c>
      <c r="C1070" s="33" t="s">
        <v>409</v>
      </c>
      <c r="D1070" s="31" t="s">
        <v>4</v>
      </c>
      <c r="E1070" s="31" t="s">
        <v>7</v>
      </c>
      <c r="F1070" s="33" t="s">
        <v>2201</v>
      </c>
      <c r="G1070" s="32"/>
      <c r="H1070" s="32"/>
    </row>
    <row r="1071">
      <c r="A1071" s="31" t="s">
        <v>35</v>
      </c>
      <c r="B1071" s="31" t="s">
        <v>399</v>
      </c>
      <c r="C1071" s="33" t="s">
        <v>411</v>
      </c>
      <c r="D1071" s="31" t="s">
        <v>4</v>
      </c>
      <c r="E1071" s="31" t="s">
        <v>7</v>
      </c>
      <c r="F1071" s="33" t="s">
        <v>2202</v>
      </c>
      <c r="G1071" s="32"/>
      <c r="H1071" s="32"/>
    </row>
    <row r="1072">
      <c r="A1072" s="31" t="s">
        <v>35</v>
      </c>
      <c r="B1072" s="31" t="s">
        <v>399</v>
      </c>
      <c r="C1072" s="33" t="s">
        <v>413</v>
      </c>
      <c r="D1072" s="31" t="s">
        <v>4</v>
      </c>
      <c r="E1072" s="31" t="s">
        <v>7</v>
      </c>
      <c r="F1072" s="33" t="s">
        <v>2203</v>
      </c>
      <c r="G1072" s="32"/>
      <c r="H1072" s="32"/>
    </row>
    <row r="1073">
      <c r="A1073" s="31" t="s">
        <v>35</v>
      </c>
      <c r="B1073" s="31" t="s">
        <v>399</v>
      </c>
      <c r="C1073" s="33" t="s">
        <v>415</v>
      </c>
      <c r="D1073" s="31" t="s">
        <v>4</v>
      </c>
      <c r="E1073" s="31" t="s">
        <v>7</v>
      </c>
      <c r="F1073" s="33" t="s">
        <v>2204</v>
      </c>
      <c r="G1073" s="32"/>
      <c r="H1073" s="32"/>
    </row>
    <row r="1074">
      <c r="A1074" s="31" t="s">
        <v>35</v>
      </c>
      <c r="B1074" s="31" t="s">
        <v>399</v>
      </c>
      <c r="C1074" s="33" t="s">
        <v>417</v>
      </c>
      <c r="D1074" s="31" t="s">
        <v>4</v>
      </c>
      <c r="E1074" s="31" t="s">
        <v>7</v>
      </c>
      <c r="F1074" s="33" t="s">
        <v>2205</v>
      </c>
      <c r="G1074" s="32"/>
      <c r="H1074" s="32"/>
    </row>
    <row r="1075">
      <c r="A1075" s="31" t="s">
        <v>35</v>
      </c>
      <c r="B1075" s="31" t="s">
        <v>399</v>
      </c>
      <c r="C1075" s="33" t="s">
        <v>419</v>
      </c>
      <c r="D1075" s="31" t="s">
        <v>4</v>
      </c>
      <c r="E1075" s="31" t="s">
        <v>7</v>
      </c>
      <c r="F1075" s="33" t="s">
        <v>2206</v>
      </c>
      <c r="G1075" s="32"/>
      <c r="H1075" s="32"/>
    </row>
    <row r="1076">
      <c r="A1076" s="31" t="s">
        <v>35</v>
      </c>
      <c r="B1076" s="31" t="s">
        <v>399</v>
      </c>
      <c r="C1076" s="33" t="s">
        <v>421</v>
      </c>
      <c r="D1076" s="31" t="s">
        <v>4</v>
      </c>
      <c r="E1076" s="31" t="s">
        <v>7</v>
      </c>
      <c r="F1076" s="33" t="s">
        <v>2207</v>
      </c>
      <c r="G1076" s="32"/>
      <c r="H1076" s="32"/>
    </row>
    <row r="1077">
      <c r="A1077" s="31" t="s">
        <v>35</v>
      </c>
      <c r="B1077" s="31" t="s">
        <v>399</v>
      </c>
      <c r="C1077" s="33" t="s">
        <v>423</v>
      </c>
      <c r="D1077" s="31" t="s">
        <v>4</v>
      </c>
      <c r="E1077" s="31" t="s">
        <v>7</v>
      </c>
      <c r="F1077" s="33" t="s">
        <v>2208</v>
      </c>
      <c r="G1077" s="32"/>
      <c r="H1077" s="32"/>
    </row>
    <row r="1078">
      <c r="A1078" s="31" t="s">
        <v>35</v>
      </c>
      <c r="B1078" s="31" t="s">
        <v>399</v>
      </c>
      <c r="C1078" s="33" t="s">
        <v>425</v>
      </c>
      <c r="D1078" s="31" t="s">
        <v>4</v>
      </c>
      <c r="E1078" s="31" t="s">
        <v>7</v>
      </c>
      <c r="F1078" s="33" t="s">
        <v>2209</v>
      </c>
      <c r="G1078" s="32"/>
      <c r="H1078" s="32"/>
    </row>
    <row r="1079">
      <c r="A1079" s="31" t="s">
        <v>35</v>
      </c>
      <c r="B1079" s="31" t="s">
        <v>399</v>
      </c>
      <c r="C1079" s="33" t="s">
        <v>427</v>
      </c>
      <c r="D1079" s="31" t="s">
        <v>4</v>
      </c>
      <c r="E1079" s="31" t="s">
        <v>7</v>
      </c>
      <c r="F1079" s="33" t="s">
        <v>2210</v>
      </c>
      <c r="G1079" s="32"/>
      <c r="H1079" s="32"/>
    </row>
    <row r="1080">
      <c r="A1080" s="31" t="s">
        <v>35</v>
      </c>
      <c r="B1080" s="31" t="s">
        <v>399</v>
      </c>
      <c r="C1080" s="33" t="s">
        <v>429</v>
      </c>
      <c r="D1080" s="31" t="s">
        <v>4</v>
      </c>
      <c r="E1080" s="31" t="s">
        <v>7</v>
      </c>
      <c r="F1080" s="33" t="s">
        <v>2211</v>
      </c>
      <c r="G1080" s="32"/>
      <c r="H1080" s="32"/>
    </row>
    <row r="1081">
      <c r="A1081" s="31" t="s">
        <v>35</v>
      </c>
      <c r="B1081" s="31" t="s">
        <v>399</v>
      </c>
      <c r="C1081" s="33" t="s">
        <v>323</v>
      </c>
      <c r="D1081" s="31" t="s">
        <v>4</v>
      </c>
      <c r="E1081" s="31" t="s">
        <v>7</v>
      </c>
      <c r="F1081" s="33" t="s">
        <v>2212</v>
      </c>
      <c r="G1081" s="32"/>
      <c r="H1081" s="32"/>
    </row>
    <row r="1082">
      <c r="A1082" s="31" t="s">
        <v>35</v>
      </c>
      <c r="B1082" s="31" t="s">
        <v>399</v>
      </c>
      <c r="C1082" s="33" t="s">
        <v>432</v>
      </c>
      <c r="D1082" s="31" t="s">
        <v>4</v>
      </c>
      <c r="E1082" s="31" t="s">
        <v>7</v>
      </c>
      <c r="F1082" s="33" t="s">
        <v>2213</v>
      </c>
      <c r="G1082" s="32"/>
      <c r="H1082" s="32"/>
    </row>
    <row r="1083">
      <c r="A1083" s="31" t="s">
        <v>35</v>
      </c>
      <c r="B1083" s="31" t="s">
        <v>399</v>
      </c>
      <c r="C1083" s="33" t="s">
        <v>434</v>
      </c>
      <c r="D1083" s="31" t="s">
        <v>4</v>
      </c>
      <c r="E1083" s="31" t="s">
        <v>7</v>
      </c>
      <c r="F1083" s="33" t="s">
        <v>2214</v>
      </c>
      <c r="G1083" s="32"/>
      <c r="H1083" s="32"/>
    </row>
    <row r="1084">
      <c r="A1084" s="31" t="s">
        <v>35</v>
      </c>
      <c r="B1084" s="31" t="s">
        <v>399</v>
      </c>
      <c r="C1084" s="33" t="s">
        <v>436</v>
      </c>
      <c r="D1084" s="31" t="s">
        <v>4</v>
      </c>
      <c r="E1084" s="31" t="s">
        <v>7</v>
      </c>
      <c r="F1084" s="33" t="s">
        <v>2215</v>
      </c>
      <c r="G1084" s="32"/>
      <c r="H1084" s="32"/>
    </row>
    <row r="1085">
      <c r="A1085" s="31" t="s">
        <v>35</v>
      </c>
      <c r="B1085" s="31" t="s">
        <v>399</v>
      </c>
      <c r="C1085" s="33" t="s">
        <v>438</v>
      </c>
      <c r="D1085" s="31" t="s">
        <v>4</v>
      </c>
      <c r="E1085" s="31" t="s">
        <v>7</v>
      </c>
      <c r="F1085" s="33" t="s">
        <v>2216</v>
      </c>
      <c r="G1085" s="32"/>
      <c r="H1085" s="32"/>
    </row>
    <row r="1086">
      <c r="A1086" s="31" t="s">
        <v>35</v>
      </c>
      <c r="B1086" s="31" t="s">
        <v>399</v>
      </c>
      <c r="C1086" s="33" t="s">
        <v>440</v>
      </c>
      <c r="D1086" s="31" t="s">
        <v>4</v>
      </c>
      <c r="E1086" s="31" t="s">
        <v>7</v>
      </c>
      <c r="F1086" s="33" t="s">
        <v>2217</v>
      </c>
      <c r="G1086" s="32"/>
      <c r="H1086" s="32"/>
    </row>
    <row r="1087">
      <c r="A1087" s="31" t="s">
        <v>35</v>
      </c>
      <c r="B1087" s="31" t="s">
        <v>399</v>
      </c>
      <c r="C1087" s="33" t="s">
        <v>442</v>
      </c>
      <c r="D1087" s="31" t="s">
        <v>4</v>
      </c>
      <c r="E1087" s="31" t="s">
        <v>7</v>
      </c>
      <c r="F1087" s="33" t="s">
        <v>2218</v>
      </c>
      <c r="G1087" s="32"/>
      <c r="H1087" s="32"/>
    </row>
    <row r="1088">
      <c r="A1088" s="31" t="s">
        <v>35</v>
      </c>
      <c r="B1088" s="31" t="s">
        <v>399</v>
      </c>
      <c r="C1088" s="33" t="s">
        <v>444</v>
      </c>
      <c r="D1088" s="31" t="s">
        <v>4</v>
      </c>
      <c r="E1088" s="31" t="s">
        <v>7</v>
      </c>
      <c r="F1088" s="33" t="s">
        <v>2219</v>
      </c>
      <c r="G1088" s="32"/>
      <c r="H1088" s="32"/>
    </row>
    <row r="1089">
      <c r="A1089" s="31" t="s">
        <v>35</v>
      </c>
      <c r="B1089" s="31" t="s">
        <v>399</v>
      </c>
      <c r="C1089" s="33" t="s">
        <v>446</v>
      </c>
      <c r="D1089" s="31" t="s">
        <v>4</v>
      </c>
      <c r="E1089" s="31" t="s">
        <v>7</v>
      </c>
      <c r="F1089" s="33" t="s">
        <v>2220</v>
      </c>
      <c r="G1089" s="32"/>
      <c r="H1089" s="32"/>
    </row>
    <row r="1090">
      <c r="A1090" s="31" t="s">
        <v>35</v>
      </c>
      <c r="B1090" s="31" t="s">
        <v>399</v>
      </c>
      <c r="C1090" s="33" t="s">
        <v>448</v>
      </c>
      <c r="D1090" s="31" t="s">
        <v>4</v>
      </c>
      <c r="E1090" s="31" t="s">
        <v>7</v>
      </c>
      <c r="F1090" s="33" t="s">
        <v>2221</v>
      </c>
      <c r="G1090" s="32"/>
      <c r="H1090" s="32"/>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4" t="s">
        <v>1</v>
      </c>
      <c r="B1" s="24" t="s">
        <v>374</v>
      </c>
      <c r="C1" s="24" t="s">
        <v>0</v>
      </c>
      <c r="D1" s="24" t="s">
        <v>37</v>
      </c>
      <c r="E1" s="24" t="s">
        <v>39</v>
      </c>
      <c r="F1" s="24" t="s">
        <v>375</v>
      </c>
    </row>
    <row r="2">
      <c r="A2" s="27" t="s">
        <v>3</v>
      </c>
      <c r="B2" s="24" t="s">
        <v>400</v>
      </c>
      <c r="C2" s="36">
        <v>2010.0</v>
      </c>
      <c r="D2" s="37" t="s">
        <v>4</v>
      </c>
      <c r="E2" s="37" t="s">
        <v>8</v>
      </c>
      <c r="F2" s="36">
        <v>70.63433</v>
      </c>
    </row>
    <row r="3">
      <c r="A3" s="27" t="s">
        <v>4</v>
      </c>
      <c r="B3" s="24" t="s">
        <v>378</v>
      </c>
      <c r="C3" s="36">
        <v>2010.0</v>
      </c>
      <c r="D3" s="37" t="s">
        <v>4</v>
      </c>
      <c r="E3" s="37" t="s">
        <v>8</v>
      </c>
      <c r="F3" s="38">
        <v>93.4275006</v>
      </c>
    </row>
    <row r="4">
      <c r="A4" s="24" t="s">
        <v>5</v>
      </c>
      <c r="B4" s="24" t="s">
        <v>384</v>
      </c>
      <c r="C4" s="36">
        <v>2010.0</v>
      </c>
      <c r="D4" s="37" t="s">
        <v>4</v>
      </c>
      <c r="E4" s="37" t="s">
        <v>8</v>
      </c>
      <c r="F4" s="38">
        <v>86.7800728</v>
      </c>
    </row>
    <row r="5">
      <c r="A5" s="24" t="s">
        <v>6</v>
      </c>
      <c r="B5" s="24" t="s">
        <v>394</v>
      </c>
      <c r="C5" s="36">
        <v>2010.0</v>
      </c>
      <c r="D5" s="37" t="s">
        <v>4</v>
      </c>
      <c r="E5" s="37" t="s">
        <v>8</v>
      </c>
      <c r="F5" s="38">
        <v>77.8371948</v>
      </c>
    </row>
    <row r="6">
      <c r="A6" s="24" t="s">
        <v>7</v>
      </c>
      <c r="B6" s="24" t="s">
        <v>385</v>
      </c>
      <c r="C6" s="36">
        <v>2010.0</v>
      </c>
      <c r="D6" s="37" t="s">
        <v>4</v>
      </c>
      <c r="E6" s="37" t="s">
        <v>8</v>
      </c>
      <c r="F6" s="38">
        <v>55.7808355</v>
      </c>
    </row>
    <row r="7">
      <c r="A7" s="24" t="s">
        <v>8</v>
      </c>
      <c r="B7" s="24" t="s">
        <v>405</v>
      </c>
      <c r="C7" s="36">
        <v>2010.0</v>
      </c>
      <c r="D7" s="37" t="s">
        <v>4</v>
      </c>
      <c r="E7" s="37" t="s">
        <v>8</v>
      </c>
      <c r="F7" s="38">
        <v>86.3555106</v>
      </c>
    </row>
    <row r="8">
      <c r="A8" s="24" t="s">
        <v>9</v>
      </c>
      <c r="B8" s="24" t="s">
        <v>397</v>
      </c>
      <c r="C8" s="36">
        <v>2010.0</v>
      </c>
      <c r="D8" s="37" t="s">
        <v>4</v>
      </c>
      <c r="E8" s="37" t="s">
        <v>8</v>
      </c>
      <c r="F8" s="38">
        <v>85.9213662</v>
      </c>
    </row>
    <row r="9">
      <c r="A9" s="24" t="s">
        <v>10</v>
      </c>
      <c r="B9" s="24" t="s">
        <v>388</v>
      </c>
      <c r="C9" s="36">
        <v>2010.0</v>
      </c>
      <c r="D9" s="37" t="s">
        <v>4</v>
      </c>
      <c r="E9" s="37" t="s">
        <v>8</v>
      </c>
      <c r="F9" s="38">
        <v>42.9069051</v>
      </c>
    </row>
    <row r="10">
      <c r="A10" s="24" t="s">
        <v>11</v>
      </c>
      <c r="B10" s="24" t="s">
        <v>402</v>
      </c>
      <c r="C10" s="36">
        <v>2010.0</v>
      </c>
      <c r="D10" s="37" t="s">
        <v>4</v>
      </c>
      <c r="E10" s="37" t="s">
        <v>8</v>
      </c>
      <c r="F10" s="38">
        <v>88.5839322</v>
      </c>
    </row>
    <row r="11">
      <c r="A11" s="24" t="s">
        <v>12</v>
      </c>
      <c r="B11" s="24" t="s">
        <v>401</v>
      </c>
      <c r="C11" s="36">
        <v>2010.0</v>
      </c>
      <c r="D11" s="37" t="s">
        <v>4</v>
      </c>
      <c r="E11" s="37" t="s">
        <v>8</v>
      </c>
      <c r="F11" s="38">
        <v>86.8156828</v>
      </c>
    </row>
    <row r="12">
      <c r="A12" s="24" t="s">
        <v>13</v>
      </c>
      <c r="B12" s="24" t="s">
        <v>403</v>
      </c>
      <c r="C12" s="36">
        <v>2010.0</v>
      </c>
      <c r="D12" s="37" t="s">
        <v>4</v>
      </c>
      <c r="E12" s="37" t="s">
        <v>8</v>
      </c>
      <c r="F12" s="38">
        <v>79.0648791</v>
      </c>
    </row>
    <row r="13">
      <c r="A13" s="24" t="s">
        <v>14</v>
      </c>
      <c r="B13" s="24" t="s">
        <v>395</v>
      </c>
      <c r="C13" s="36">
        <v>2010.0</v>
      </c>
      <c r="D13" s="37" t="s">
        <v>4</v>
      </c>
      <c r="E13" s="37" t="s">
        <v>8</v>
      </c>
      <c r="F13" s="38">
        <v>77.0035571</v>
      </c>
    </row>
    <row r="14">
      <c r="A14" s="24" t="s">
        <v>15</v>
      </c>
      <c r="B14" s="24" t="s">
        <v>377</v>
      </c>
      <c r="C14" s="36">
        <v>2010.0</v>
      </c>
      <c r="D14" s="37" t="s">
        <v>4</v>
      </c>
      <c r="E14" s="37" t="s">
        <v>8</v>
      </c>
      <c r="F14" s="38">
        <v>42.4164288</v>
      </c>
    </row>
    <row r="15">
      <c r="A15" s="24" t="s">
        <v>16</v>
      </c>
      <c r="B15" s="24" t="s">
        <v>382</v>
      </c>
      <c r="C15" s="36">
        <v>2010.0</v>
      </c>
      <c r="D15" s="37" t="s">
        <v>4</v>
      </c>
      <c r="E15" s="37" t="s">
        <v>8</v>
      </c>
      <c r="F15" s="38">
        <v>54.3397487</v>
      </c>
    </row>
    <row r="16">
      <c r="A16" s="24" t="s">
        <v>17</v>
      </c>
      <c r="B16" s="24" t="s">
        <v>404</v>
      </c>
      <c r="C16" s="36">
        <v>2010.0</v>
      </c>
      <c r="D16" s="37" t="s">
        <v>4</v>
      </c>
      <c r="E16" s="37" t="s">
        <v>8</v>
      </c>
      <c r="F16" s="38">
        <v>89.6661848</v>
      </c>
    </row>
    <row r="17">
      <c r="A17" s="24" t="s">
        <v>18</v>
      </c>
      <c r="B17" s="24" t="s">
        <v>383</v>
      </c>
      <c r="C17" s="36">
        <v>2010.0</v>
      </c>
      <c r="D17" s="37" t="s">
        <v>4</v>
      </c>
      <c r="E17" s="37" t="s">
        <v>8</v>
      </c>
      <c r="F17" s="38">
        <v>69.212997</v>
      </c>
    </row>
    <row r="18">
      <c r="A18" s="24" t="s">
        <v>19</v>
      </c>
      <c r="B18" s="24" t="s">
        <v>380</v>
      </c>
      <c r="C18" s="36">
        <v>2010.0</v>
      </c>
      <c r="D18" s="37" t="s">
        <v>4</v>
      </c>
      <c r="E18" s="37" t="s">
        <v>8</v>
      </c>
      <c r="F18" s="38">
        <v>73.669199</v>
      </c>
    </row>
    <row r="19">
      <c r="A19" s="24" t="s">
        <v>20</v>
      </c>
      <c r="B19" s="24" t="s">
        <v>387</v>
      </c>
      <c r="C19" s="36">
        <v>2010.0</v>
      </c>
      <c r="D19" s="37" t="s">
        <v>4</v>
      </c>
      <c r="E19" s="37" t="s">
        <v>8</v>
      </c>
      <c r="F19" s="38">
        <v>59.7303246</v>
      </c>
    </row>
    <row r="20">
      <c r="A20" s="24" t="s">
        <v>21</v>
      </c>
      <c r="B20" s="24" t="s">
        <v>393</v>
      </c>
      <c r="C20" s="36">
        <v>2010.0</v>
      </c>
      <c r="D20" s="37" t="s">
        <v>4</v>
      </c>
      <c r="E20" s="37" t="s">
        <v>8</v>
      </c>
      <c r="F20" s="38">
        <v>69.64784</v>
      </c>
    </row>
    <row r="21">
      <c r="A21" s="24" t="s">
        <v>22</v>
      </c>
      <c r="B21" s="24" t="s">
        <v>408</v>
      </c>
      <c r="C21" s="36">
        <v>2010.0</v>
      </c>
      <c r="D21" s="37" t="s">
        <v>4</v>
      </c>
      <c r="E21" s="37" t="s">
        <v>8</v>
      </c>
      <c r="F21" s="38">
        <v>90.2997561</v>
      </c>
    </row>
    <row r="22">
      <c r="A22" s="24" t="s">
        <v>23</v>
      </c>
      <c r="B22" s="24" t="s">
        <v>379</v>
      </c>
      <c r="C22" s="36">
        <v>2010.0</v>
      </c>
      <c r="D22" s="37" t="s">
        <v>4</v>
      </c>
      <c r="E22" s="37" t="s">
        <v>8</v>
      </c>
      <c r="F22" s="38">
        <v>34.0480553</v>
      </c>
    </row>
    <row r="23">
      <c r="A23" s="24" t="s">
        <v>24</v>
      </c>
      <c r="B23" s="24" t="s">
        <v>386</v>
      </c>
      <c r="C23" s="36">
        <v>2010.0</v>
      </c>
      <c r="D23" s="37" t="s">
        <v>4</v>
      </c>
      <c r="E23" s="37" t="s">
        <v>8</v>
      </c>
      <c r="F23" s="38">
        <v>52.1506935</v>
      </c>
    </row>
    <row r="24">
      <c r="A24" s="24" t="s">
        <v>25</v>
      </c>
      <c r="B24" s="24" t="s">
        <v>406</v>
      </c>
      <c r="C24" s="36">
        <v>2010.0</v>
      </c>
      <c r="D24" s="37" t="s">
        <v>4</v>
      </c>
      <c r="E24" s="37" t="s">
        <v>8</v>
      </c>
      <c r="F24" s="38">
        <v>77.2336757</v>
      </c>
    </row>
    <row r="25">
      <c r="A25" s="24" t="s">
        <v>26</v>
      </c>
      <c r="B25" s="24" t="s">
        <v>392</v>
      </c>
      <c r="C25" s="36">
        <v>2010.0</v>
      </c>
      <c r="D25" s="37" t="s">
        <v>4</v>
      </c>
      <c r="E25" s="37" t="s">
        <v>8</v>
      </c>
      <c r="F25" s="38">
        <v>72.0186767</v>
      </c>
    </row>
    <row r="26">
      <c r="A26" s="24" t="s">
        <v>27</v>
      </c>
      <c r="B26" s="24" t="s">
        <v>389</v>
      </c>
      <c r="C26" s="36">
        <v>2010.0</v>
      </c>
      <c r="D26" s="37" t="s">
        <v>4</v>
      </c>
      <c r="E26" s="37" t="s">
        <v>8</v>
      </c>
      <c r="F26" s="38">
        <v>64.7196437</v>
      </c>
    </row>
    <row r="27">
      <c r="A27" s="24" t="s">
        <v>28</v>
      </c>
      <c r="B27" s="24" t="s">
        <v>391</v>
      </c>
      <c r="C27" s="36">
        <v>2010.0</v>
      </c>
      <c r="D27" s="37" t="s">
        <v>4</v>
      </c>
      <c r="E27" s="37" t="s">
        <v>8</v>
      </c>
      <c r="F27" s="38">
        <v>76.8853455</v>
      </c>
    </row>
    <row r="28">
      <c r="A28" s="24" t="s">
        <v>29</v>
      </c>
      <c r="B28" s="24" t="s">
        <v>396</v>
      </c>
      <c r="C28" s="36">
        <v>2010.0</v>
      </c>
      <c r="D28" s="37" t="s">
        <v>4</v>
      </c>
      <c r="E28" s="37" t="s">
        <v>8</v>
      </c>
      <c r="F28" s="38">
        <v>82.5230717</v>
      </c>
    </row>
    <row r="29">
      <c r="A29" s="24" t="s">
        <v>30</v>
      </c>
      <c r="B29" s="24" t="s">
        <v>376</v>
      </c>
      <c r="C29" s="36">
        <v>2010.0</v>
      </c>
      <c r="D29" s="37" t="s">
        <v>4</v>
      </c>
      <c r="E29" s="37" t="s">
        <v>8</v>
      </c>
      <c r="F29" s="38">
        <v>54.5844494</v>
      </c>
    </row>
    <row r="30">
      <c r="A30" s="24" t="s">
        <v>31</v>
      </c>
      <c r="B30" s="24" t="s">
        <v>407</v>
      </c>
      <c r="C30" s="36">
        <v>2010.0</v>
      </c>
      <c r="D30" s="37" t="s">
        <v>4</v>
      </c>
      <c r="E30" s="37" t="s">
        <v>8</v>
      </c>
      <c r="F30" s="38">
        <v>79.3304273</v>
      </c>
    </row>
    <row r="31">
      <c r="A31" s="24" t="s">
        <v>32</v>
      </c>
      <c r="B31" s="24" t="s">
        <v>381</v>
      </c>
      <c r="C31" s="36">
        <v>2010.0</v>
      </c>
      <c r="D31" s="37" t="s">
        <v>4</v>
      </c>
      <c r="E31" s="37" t="s">
        <v>8</v>
      </c>
      <c r="F31" s="38">
        <v>67.4662517</v>
      </c>
    </row>
    <row r="32">
      <c r="A32" s="24" t="s">
        <v>33</v>
      </c>
      <c r="B32" s="24" t="s">
        <v>390</v>
      </c>
      <c r="C32" s="36">
        <v>2010.0</v>
      </c>
      <c r="D32" s="37" t="s">
        <v>4</v>
      </c>
      <c r="E32" s="37" t="s">
        <v>8</v>
      </c>
      <c r="F32" s="38">
        <v>50.1711908</v>
      </c>
    </row>
    <row r="33">
      <c r="A33" s="24" t="s">
        <v>34</v>
      </c>
      <c r="B33" s="24" t="s">
        <v>398</v>
      </c>
      <c r="C33" s="36">
        <v>2010.0</v>
      </c>
      <c r="D33" s="37" t="s">
        <v>4</v>
      </c>
      <c r="E33" s="37" t="s">
        <v>8</v>
      </c>
      <c r="F33" s="38">
        <v>66.2600757</v>
      </c>
    </row>
    <row r="34">
      <c r="A34" s="24" t="s">
        <v>35</v>
      </c>
      <c r="B34" s="24" t="s">
        <v>399</v>
      </c>
      <c r="C34" s="36">
        <v>2010.0</v>
      </c>
      <c r="D34" s="37" t="s">
        <v>4</v>
      </c>
      <c r="E34" s="37" t="s">
        <v>8</v>
      </c>
      <c r="F34" s="38">
        <v>81.106196</v>
      </c>
    </row>
    <row r="35">
      <c r="A35" s="27" t="s">
        <v>3</v>
      </c>
      <c r="B35" s="24" t="s">
        <v>400</v>
      </c>
      <c r="C35" s="36">
        <v>2016.0</v>
      </c>
      <c r="D35" s="37" t="s">
        <v>4</v>
      </c>
      <c r="E35" s="37" t="s">
        <v>8</v>
      </c>
      <c r="F35" s="38">
        <v>71.1227152</v>
      </c>
    </row>
    <row r="36">
      <c r="A36" s="27" t="s">
        <v>4</v>
      </c>
      <c r="B36" s="24" t="s">
        <v>378</v>
      </c>
      <c r="C36" s="36">
        <v>2016.0</v>
      </c>
      <c r="D36" s="37" t="s">
        <v>4</v>
      </c>
      <c r="E36" s="37" t="s">
        <v>8</v>
      </c>
      <c r="F36" s="38">
        <v>94.5213248</v>
      </c>
    </row>
    <row r="37">
      <c r="A37" s="24" t="s">
        <v>5</v>
      </c>
      <c r="B37" s="24" t="s">
        <v>384</v>
      </c>
      <c r="C37" s="36">
        <v>2016.0</v>
      </c>
      <c r="D37" s="37" t="s">
        <v>4</v>
      </c>
      <c r="E37" s="37" t="s">
        <v>8</v>
      </c>
      <c r="F37" s="38">
        <v>90.5689063</v>
      </c>
    </row>
    <row r="38">
      <c r="A38" s="24" t="s">
        <v>6</v>
      </c>
      <c r="B38" s="24" t="s">
        <v>394</v>
      </c>
      <c r="C38" s="36">
        <v>2016.0</v>
      </c>
      <c r="D38" s="37" t="s">
        <v>4</v>
      </c>
      <c r="E38" s="37" t="s">
        <v>8</v>
      </c>
      <c r="F38" s="38">
        <v>80.7152913</v>
      </c>
    </row>
    <row r="39">
      <c r="A39" s="24" t="s">
        <v>7</v>
      </c>
      <c r="B39" s="24" t="s">
        <v>385</v>
      </c>
      <c r="C39" s="36">
        <v>2016.0</v>
      </c>
      <c r="D39" s="37" t="s">
        <v>4</v>
      </c>
      <c r="E39" s="37" t="s">
        <v>8</v>
      </c>
      <c r="F39" s="38">
        <v>63.9772309</v>
      </c>
    </row>
    <row r="40">
      <c r="A40" s="24" t="s">
        <v>8</v>
      </c>
      <c r="B40" s="24" t="s">
        <v>405</v>
      </c>
      <c r="C40" s="36">
        <v>2016.0</v>
      </c>
      <c r="D40" s="37" t="s">
        <v>4</v>
      </c>
      <c r="E40" s="37" t="s">
        <v>8</v>
      </c>
      <c r="F40" s="38">
        <v>90.1600761</v>
      </c>
    </row>
    <row r="41">
      <c r="A41" s="24" t="s">
        <v>9</v>
      </c>
      <c r="B41" s="24" t="s">
        <v>397</v>
      </c>
      <c r="C41" s="36">
        <v>2016.0</v>
      </c>
      <c r="D41" s="37" t="s">
        <v>4</v>
      </c>
      <c r="E41" s="37" t="s">
        <v>8</v>
      </c>
      <c r="F41" s="38">
        <v>88.7244733</v>
      </c>
    </row>
    <row r="42">
      <c r="A42" s="24" t="s">
        <v>10</v>
      </c>
      <c r="B42" s="24" t="s">
        <v>388</v>
      </c>
      <c r="C42" s="36">
        <v>2016.0</v>
      </c>
      <c r="D42" s="37" t="s">
        <v>4</v>
      </c>
      <c r="E42" s="37" t="s">
        <v>8</v>
      </c>
      <c r="F42" s="38">
        <v>29.5039564</v>
      </c>
    </row>
    <row r="43">
      <c r="A43" s="24" t="s">
        <v>11</v>
      </c>
      <c r="B43" s="24" t="s">
        <v>402</v>
      </c>
      <c r="C43" s="36">
        <v>2016.0</v>
      </c>
      <c r="D43" s="37" t="s">
        <v>4</v>
      </c>
      <c r="E43" s="37" t="s">
        <v>8</v>
      </c>
      <c r="F43" s="38">
        <v>90.4463465</v>
      </c>
    </row>
    <row r="44">
      <c r="A44" s="24" t="s">
        <v>12</v>
      </c>
      <c r="B44" s="24" t="s">
        <v>401</v>
      </c>
      <c r="C44" s="36">
        <v>2016.0</v>
      </c>
      <c r="D44" s="37" t="s">
        <v>4</v>
      </c>
      <c r="E44" s="37" t="s">
        <v>8</v>
      </c>
      <c r="F44" s="38">
        <v>86.7116474</v>
      </c>
    </row>
    <row r="45">
      <c r="A45" s="24" t="s">
        <v>13</v>
      </c>
      <c r="B45" s="24" t="s">
        <v>403</v>
      </c>
      <c r="C45" s="36">
        <v>2016.0</v>
      </c>
      <c r="D45" s="37" t="s">
        <v>4</v>
      </c>
      <c r="E45" s="37" t="s">
        <v>8</v>
      </c>
      <c r="F45" s="38">
        <v>81.4956113</v>
      </c>
    </row>
    <row r="46">
      <c r="A46" s="24" t="s">
        <v>14</v>
      </c>
      <c r="B46" s="24" t="s">
        <v>395</v>
      </c>
      <c r="C46" s="36">
        <v>2016.0</v>
      </c>
      <c r="D46" s="37" t="s">
        <v>4</v>
      </c>
      <c r="E46" s="37" t="s">
        <v>8</v>
      </c>
      <c r="F46" s="38">
        <v>80.7665325</v>
      </c>
    </row>
    <row r="47">
      <c r="A47" s="24" t="s">
        <v>15</v>
      </c>
      <c r="B47" s="24" t="s">
        <v>377</v>
      </c>
      <c r="C47" s="36">
        <v>2016.0</v>
      </c>
      <c r="D47" s="37" t="s">
        <v>4</v>
      </c>
      <c r="E47" s="37" t="s">
        <v>8</v>
      </c>
      <c r="F47" s="38">
        <v>34.3106977</v>
      </c>
    </row>
    <row r="48">
      <c r="A48" s="24" t="s">
        <v>16</v>
      </c>
      <c r="B48" s="24" t="s">
        <v>382</v>
      </c>
      <c r="C48" s="36">
        <v>2016.0</v>
      </c>
      <c r="D48" s="37" t="s">
        <v>4</v>
      </c>
      <c r="E48" s="37" t="s">
        <v>8</v>
      </c>
      <c r="F48" s="38">
        <v>64.8179495</v>
      </c>
    </row>
    <row r="49">
      <c r="A49" s="24" t="s">
        <v>17</v>
      </c>
      <c r="B49" s="24" t="s">
        <v>404</v>
      </c>
      <c r="C49" s="36">
        <v>2016.0</v>
      </c>
      <c r="D49" s="37" t="s">
        <v>4</v>
      </c>
      <c r="E49" s="37" t="s">
        <v>8</v>
      </c>
      <c r="F49" s="38">
        <v>94.1556962</v>
      </c>
    </row>
    <row r="50">
      <c r="A50" s="24" t="s">
        <v>18</v>
      </c>
      <c r="B50" s="24" t="s">
        <v>383</v>
      </c>
      <c r="C50" s="36">
        <v>2016.0</v>
      </c>
      <c r="D50" s="37" t="s">
        <v>4</v>
      </c>
      <c r="E50" s="37" t="s">
        <v>8</v>
      </c>
      <c r="F50" s="38">
        <v>63.3756764</v>
      </c>
    </row>
    <row r="51">
      <c r="A51" s="24" t="s">
        <v>19</v>
      </c>
      <c r="B51" s="24" t="s">
        <v>380</v>
      </c>
      <c r="C51" s="36">
        <v>2016.0</v>
      </c>
      <c r="D51" s="37" t="s">
        <v>4</v>
      </c>
      <c r="E51" s="37" t="s">
        <v>8</v>
      </c>
      <c r="F51" s="38">
        <v>67.5814033</v>
      </c>
    </row>
    <row r="52">
      <c r="A52" s="24" t="s">
        <v>20</v>
      </c>
      <c r="B52" s="24" t="s">
        <v>387</v>
      </c>
      <c r="C52" s="36">
        <v>2016.0</v>
      </c>
      <c r="D52" s="37" t="s">
        <v>4</v>
      </c>
      <c r="E52" s="37" t="s">
        <v>8</v>
      </c>
      <c r="F52" s="38">
        <v>63.1890676</v>
      </c>
    </row>
    <row r="53">
      <c r="A53" s="24" t="s">
        <v>21</v>
      </c>
      <c r="B53" s="24" t="s">
        <v>393</v>
      </c>
      <c r="C53" s="36">
        <v>2016.0</v>
      </c>
      <c r="D53" s="37" t="s">
        <v>4</v>
      </c>
      <c r="E53" s="37" t="s">
        <v>8</v>
      </c>
      <c r="F53" s="38">
        <v>70.8264639</v>
      </c>
    </row>
    <row r="54">
      <c r="A54" s="24" t="s">
        <v>22</v>
      </c>
      <c r="B54" s="24" t="s">
        <v>408</v>
      </c>
      <c r="C54" s="36">
        <v>2016.0</v>
      </c>
      <c r="D54" s="37" t="s">
        <v>4</v>
      </c>
      <c r="E54" s="37" t="s">
        <v>8</v>
      </c>
      <c r="F54" s="38">
        <v>95.9488311</v>
      </c>
    </row>
    <row r="55">
      <c r="A55" s="24" t="s">
        <v>23</v>
      </c>
      <c r="B55" s="24" t="s">
        <v>379</v>
      </c>
      <c r="C55" s="36">
        <v>2016.0</v>
      </c>
      <c r="D55" s="37" t="s">
        <v>4</v>
      </c>
      <c r="E55" s="37" t="s">
        <v>8</v>
      </c>
      <c r="F55" s="38">
        <v>26.6575773</v>
      </c>
    </row>
    <row r="56">
      <c r="A56" s="24" t="s">
        <v>24</v>
      </c>
      <c r="B56" s="24" t="s">
        <v>386</v>
      </c>
      <c r="C56" s="36">
        <v>2016.0</v>
      </c>
      <c r="D56" s="37" t="s">
        <v>4</v>
      </c>
      <c r="E56" s="37" t="s">
        <v>8</v>
      </c>
      <c r="F56" s="38">
        <v>54.9935748</v>
      </c>
    </row>
    <row r="57">
      <c r="A57" s="24" t="s">
        <v>25</v>
      </c>
      <c r="B57" s="24" t="s">
        <v>406</v>
      </c>
      <c r="C57" s="36">
        <v>2016.0</v>
      </c>
      <c r="D57" s="37" t="s">
        <v>4</v>
      </c>
      <c r="E57" s="37" t="s">
        <v>8</v>
      </c>
      <c r="F57" s="38">
        <v>75.4471024</v>
      </c>
    </row>
    <row r="58">
      <c r="A58" s="24" t="s">
        <v>26</v>
      </c>
      <c r="B58" s="24" t="s">
        <v>392</v>
      </c>
      <c r="C58" s="36">
        <v>2016.0</v>
      </c>
      <c r="D58" s="37" t="s">
        <v>4</v>
      </c>
      <c r="E58" s="37" t="s">
        <v>8</v>
      </c>
      <c r="F58" s="38">
        <v>82.2198018</v>
      </c>
    </row>
    <row r="59">
      <c r="A59" s="24" t="s">
        <v>27</v>
      </c>
      <c r="B59" s="24" t="s">
        <v>389</v>
      </c>
      <c r="C59" s="36">
        <v>2016.0</v>
      </c>
      <c r="D59" s="37" t="s">
        <v>4</v>
      </c>
      <c r="E59" s="37" t="s">
        <v>8</v>
      </c>
      <c r="F59" s="38">
        <v>68.739939</v>
      </c>
    </row>
    <row r="60">
      <c r="A60" s="24" t="s">
        <v>28</v>
      </c>
      <c r="B60" s="24" t="s">
        <v>391</v>
      </c>
      <c r="C60" s="36">
        <v>2016.0</v>
      </c>
      <c r="D60" s="37" t="s">
        <v>4</v>
      </c>
      <c r="E60" s="37" t="s">
        <v>8</v>
      </c>
      <c r="F60" s="38">
        <v>83.9726154</v>
      </c>
    </row>
    <row r="61">
      <c r="A61" s="24" t="s">
        <v>29</v>
      </c>
      <c r="B61" s="24" t="s">
        <v>396</v>
      </c>
      <c r="C61" s="36">
        <v>2016.0</v>
      </c>
      <c r="D61" s="37" t="s">
        <v>4</v>
      </c>
      <c r="E61" s="37" t="s">
        <v>8</v>
      </c>
      <c r="F61" s="38">
        <v>86.5581919</v>
      </c>
    </row>
    <row r="62">
      <c r="A62" s="24" t="s">
        <v>30</v>
      </c>
      <c r="B62" s="24" t="s">
        <v>376</v>
      </c>
      <c r="C62" s="36">
        <v>2016.0</v>
      </c>
      <c r="D62" s="37" t="s">
        <v>4</v>
      </c>
      <c r="E62" s="37" t="s">
        <v>8</v>
      </c>
      <c r="F62" s="38">
        <v>61.4304886</v>
      </c>
    </row>
    <row r="63">
      <c r="A63" s="24" t="s">
        <v>31</v>
      </c>
      <c r="B63" s="24" t="s">
        <v>407</v>
      </c>
      <c r="C63" s="36">
        <v>2016.0</v>
      </c>
      <c r="D63" s="37" t="s">
        <v>4</v>
      </c>
      <c r="E63" s="37" t="s">
        <v>8</v>
      </c>
      <c r="F63" s="38">
        <v>83.6864755</v>
      </c>
    </row>
    <row r="64">
      <c r="A64" s="24" t="s">
        <v>32</v>
      </c>
      <c r="B64" s="24" t="s">
        <v>381</v>
      </c>
      <c r="C64" s="36">
        <v>2016.0</v>
      </c>
      <c r="D64" s="37" t="s">
        <v>4</v>
      </c>
      <c r="E64" s="37" t="s">
        <v>8</v>
      </c>
      <c r="F64" s="38">
        <v>60.7553974</v>
      </c>
    </row>
    <row r="65">
      <c r="A65" s="24" t="s">
        <v>33</v>
      </c>
      <c r="B65" s="24" t="s">
        <v>390</v>
      </c>
      <c r="C65" s="36">
        <v>2016.0</v>
      </c>
      <c r="D65" s="37" t="s">
        <v>4</v>
      </c>
      <c r="E65" s="37" t="s">
        <v>8</v>
      </c>
      <c r="F65" s="38">
        <v>51.7366588</v>
      </c>
    </row>
    <row r="66">
      <c r="A66" s="24" t="s">
        <v>34</v>
      </c>
      <c r="B66" s="24" t="s">
        <v>398</v>
      </c>
      <c r="C66" s="36">
        <v>2016.0</v>
      </c>
      <c r="D66" s="37" t="s">
        <v>4</v>
      </c>
      <c r="E66" s="37" t="s">
        <v>8</v>
      </c>
      <c r="F66" s="38">
        <v>81.1927519</v>
      </c>
    </row>
    <row r="67">
      <c r="A67" s="24" t="s">
        <v>35</v>
      </c>
      <c r="B67" s="24" t="s">
        <v>399</v>
      </c>
      <c r="C67" s="36">
        <v>2016.0</v>
      </c>
      <c r="D67" s="37" t="s">
        <v>4</v>
      </c>
      <c r="E67" s="37" t="s">
        <v>8</v>
      </c>
      <c r="F67" s="38">
        <v>73.5451269</v>
      </c>
    </row>
    <row r="68">
      <c r="A68" s="27" t="s">
        <v>3</v>
      </c>
      <c r="B68" s="24" t="s">
        <v>400</v>
      </c>
      <c r="C68" s="36">
        <v>2017.0</v>
      </c>
      <c r="D68" s="37" t="s">
        <v>4</v>
      </c>
      <c r="E68" s="37" t="s">
        <v>8</v>
      </c>
      <c r="F68" s="38">
        <v>73.3441705</v>
      </c>
    </row>
    <row r="69">
      <c r="A69" s="27" t="s">
        <v>4</v>
      </c>
      <c r="B69" s="24" t="s">
        <v>378</v>
      </c>
      <c r="C69" s="36">
        <v>2017.0</v>
      </c>
      <c r="D69" s="37" t="s">
        <v>4</v>
      </c>
      <c r="E69" s="37" t="s">
        <v>8</v>
      </c>
      <c r="F69" s="38">
        <v>96.0612345</v>
      </c>
    </row>
    <row r="70">
      <c r="A70" s="24" t="s">
        <v>5</v>
      </c>
      <c r="B70" s="24" t="s">
        <v>384</v>
      </c>
      <c r="C70" s="36">
        <v>2017.0</v>
      </c>
      <c r="D70" s="37" t="s">
        <v>4</v>
      </c>
      <c r="E70" s="37" t="s">
        <v>8</v>
      </c>
      <c r="F70" s="38">
        <v>91.1346582</v>
      </c>
    </row>
    <row r="71">
      <c r="A71" s="24" t="s">
        <v>6</v>
      </c>
      <c r="B71" s="24" t="s">
        <v>394</v>
      </c>
      <c r="C71" s="36">
        <v>2017.0</v>
      </c>
      <c r="D71" s="37" t="s">
        <v>4</v>
      </c>
      <c r="E71" s="37" t="s">
        <v>8</v>
      </c>
      <c r="F71" s="38">
        <v>81.227404</v>
      </c>
    </row>
    <row r="72">
      <c r="A72" s="24" t="s">
        <v>7</v>
      </c>
      <c r="B72" s="24" t="s">
        <v>385</v>
      </c>
      <c r="C72" s="36">
        <v>2017.0</v>
      </c>
      <c r="D72" s="37" t="s">
        <v>4</v>
      </c>
      <c r="E72" s="37" t="s">
        <v>8</v>
      </c>
      <c r="F72" s="38">
        <v>61.9505721</v>
      </c>
    </row>
    <row r="73">
      <c r="A73" s="24" t="s">
        <v>8</v>
      </c>
      <c r="B73" s="24" t="s">
        <v>405</v>
      </c>
      <c r="C73" s="36">
        <v>2017.0</v>
      </c>
      <c r="D73" s="37" t="s">
        <v>4</v>
      </c>
      <c r="E73" s="37" t="s">
        <v>8</v>
      </c>
      <c r="F73" s="38">
        <v>88.3282979</v>
      </c>
    </row>
    <row r="74">
      <c r="A74" s="24" t="s">
        <v>9</v>
      </c>
      <c r="B74" s="24" t="s">
        <v>397</v>
      </c>
      <c r="C74" s="36">
        <v>2017.0</v>
      </c>
      <c r="D74" s="37" t="s">
        <v>4</v>
      </c>
      <c r="E74" s="37" t="s">
        <v>8</v>
      </c>
      <c r="F74" s="38">
        <v>90.0267861</v>
      </c>
    </row>
    <row r="75">
      <c r="A75" s="24" t="s">
        <v>10</v>
      </c>
      <c r="B75" s="24" t="s">
        <v>388</v>
      </c>
      <c r="C75" s="36">
        <v>2017.0</v>
      </c>
      <c r="D75" s="37" t="s">
        <v>4</v>
      </c>
      <c r="E75" s="37" t="s">
        <v>8</v>
      </c>
      <c r="F75" s="38">
        <v>31.3803499</v>
      </c>
    </row>
    <row r="76">
      <c r="A76" s="24" t="s">
        <v>11</v>
      </c>
      <c r="B76" s="24" t="s">
        <v>402</v>
      </c>
      <c r="C76" s="36">
        <v>2017.0</v>
      </c>
      <c r="D76" s="37" t="s">
        <v>4</v>
      </c>
      <c r="E76" s="37" t="s">
        <v>8</v>
      </c>
      <c r="F76" s="38">
        <v>92.3332748</v>
      </c>
    </row>
    <row r="77">
      <c r="A77" s="24" t="s">
        <v>12</v>
      </c>
      <c r="B77" s="24" t="s">
        <v>401</v>
      </c>
      <c r="C77" s="36">
        <v>2017.0</v>
      </c>
      <c r="D77" s="37" t="s">
        <v>4</v>
      </c>
      <c r="E77" s="37" t="s">
        <v>8</v>
      </c>
      <c r="F77" s="38">
        <v>88.7536626</v>
      </c>
    </row>
    <row r="78">
      <c r="A78" s="24" t="s">
        <v>13</v>
      </c>
      <c r="B78" s="24" t="s">
        <v>403</v>
      </c>
      <c r="C78" s="36">
        <v>2017.0</v>
      </c>
      <c r="D78" s="37" t="s">
        <v>4</v>
      </c>
      <c r="E78" s="37" t="s">
        <v>8</v>
      </c>
      <c r="F78" s="38">
        <v>82.6632091</v>
      </c>
    </row>
    <row r="79">
      <c r="A79" s="24" t="s">
        <v>14</v>
      </c>
      <c r="B79" s="24" t="s">
        <v>395</v>
      </c>
      <c r="C79" s="36">
        <v>2017.0</v>
      </c>
      <c r="D79" s="37" t="s">
        <v>4</v>
      </c>
      <c r="E79" s="37" t="s">
        <v>8</v>
      </c>
      <c r="F79" s="38">
        <v>80.1647816</v>
      </c>
    </row>
    <row r="80">
      <c r="A80" s="24" t="s">
        <v>15</v>
      </c>
      <c r="B80" s="24" t="s">
        <v>377</v>
      </c>
      <c r="C80" s="36">
        <v>2017.0</v>
      </c>
      <c r="D80" s="37" t="s">
        <v>4</v>
      </c>
      <c r="E80" s="37" t="s">
        <v>8</v>
      </c>
      <c r="F80" s="38">
        <v>37.8698682</v>
      </c>
    </row>
    <row r="81">
      <c r="A81" s="24" t="s">
        <v>16</v>
      </c>
      <c r="B81" s="24" t="s">
        <v>382</v>
      </c>
      <c r="C81" s="36">
        <v>2017.0</v>
      </c>
      <c r="D81" s="37" t="s">
        <v>4</v>
      </c>
      <c r="E81" s="37" t="s">
        <v>8</v>
      </c>
      <c r="F81" s="38">
        <v>63.0278027</v>
      </c>
    </row>
    <row r="82">
      <c r="A82" s="24" t="s">
        <v>17</v>
      </c>
      <c r="B82" s="24" t="s">
        <v>404</v>
      </c>
      <c r="C82" s="36">
        <v>2017.0</v>
      </c>
      <c r="D82" s="37" t="s">
        <v>4</v>
      </c>
      <c r="E82" s="37" t="s">
        <v>8</v>
      </c>
      <c r="F82" s="38">
        <v>93.5858901</v>
      </c>
    </row>
    <row r="83">
      <c r="A83" s="24" t="s">
        <v>18</v>
      </c>
      <c r="B83" s="24" t="s">
        <v>383</v>
      </c>
      <c r="C83" s="36">
        <v>2017.0</v>
      </c>
      <c r="D83" s="37" t="s">
        <v>4</v>
      </c>
      <c r="E83" s="37" t="s">
        <v>8</v>
      </c>
      <c r="F83" s="38">
        <v>68.9651895</v>
      </c>
    </row>
    <row r="84">
      <c r="A84" s="24" t="s">
        <v>19</v>
      </c>
      <c r="B84" s="24" t="s">
        <v>380</v>
      </c>
      <c r="C84" s="36">
        <v>2017.0</v>
      </c>
      <c r="D84" s="37" t="s">
        <v>4</v>
      </c>
      <c r="E84" s="37" t="s">
        <v>8</v>
      </c>
      <c r="F84" s="38">
        <v>70.5186612</v>
      </c>
    </row>
    <row r="85">
      <c r="A85" s="24" t="s">
        <v>20</v>
      </c>
      <c r="B85" s="24" t="s">
        <v>387</v>
      </c>
      <c r="C85" s="36">
        <v>2017.0</v>
      </c>
      <c r="D85" s="37" t="s">
        <v>4</v>
      </c>
      <c r="E85" s="37" t="s">
        <v>8</v>
      </c>
      <c r="F85" s="38">
        <v>67.4194379</v>
      </c>
    </row>
    <row r="86">
      <c r="A86" s="24" t="s">
        <v>21</v>
      </c>
      <c r="B86" s="24" t="s">
        <v>393</v>
      </c>
      <c r="C86" s="36">
        <v>2017.0</v>
      </c>
      <c r="D86" s="37" t="s">
        <v>4</v>
      </c>
      <c r="E86" s="37" t="s">
        <v>8</v>
      </c>
      <c r="F86" s="38">
        <v>73.9359478</v>
      </c>
    </row>
    <row r="87">
      <c r="A87" s="24" t="s">
        <v>22</v>
      </c>
      <c r="B87" s="24" t="s">
        <v>408</v>
      </c>
      <c r="C87" s="36">
        <v>2017.0</v>
      </c>
      <c r="D87" s="37" t="s">
        <v>4</v>
      </c>
      <c r="E87" s="37" t="s">
        <v>8</v>
      </c>
      <c r="F87" s="38">
        <v>96.1198511</v>
      </c>
    </row>
    <row r="88">
      <c r="A88" s="24" t="s">
        <v>23</v>
      </c>
      <c r="B88" s="24" t="s">
        <v>379</v>
      </c>
      <c r="C88" s="36">
        <v>2017.0</v>
      </c>
      <c r="D88" s="37" t="s">
        <v>4</v>
      </c>
      <c r="E88" s="37" t="s">
        <v>8</v>
      </c>
      <c r="F88" s="38">
        <v>33.9168358</v>
      </c>
    </row>
    <row r="89">
      <c r="A89" s="24" t="s">
        <v>24</v>
      </c>
      <c r="B89" s="24" t="s">
        <v>386</v>
      </c>
      <c r="C89" s="36">
        <v>2017.0</v>
      </c>
      <c r="D89" s="37" t="s">
        <v>4</v>
      </c>
      <c r="E89" s="37" t="s">
        <v>8</v>
      </c>
      <c r="F89" s="38">
        <v>57.5394017</v>
      </c>
    </row>
    <row r="90">
      <c r="A90" s="24" t="s">
        <v>25</v>
      </c>
      <c r="B90" s="24" t="s">
        <v>406</v>
      </c>
      <c r="C90" s="36">
        <v>2017.0</v>
      </c>
      <c r="D90" s="37" t="s">
        <v>4</v>
      </c>
      <c r="E90" s="37" t="s">
        <v>8</v>
      </c>
      <c r="F90" s="38">
        <v>75.1349493</v>
      </c>
    </row>
    <row r="91">
      <c r="A91" s="24" t="s">
        <v>26</v>
      </c>
      <c r="B91" s="24" t="s">
        <v>392</v>
      </c>
      <c r="C91" s="36">
        <v>2017.0</v>
      </c>
      <c r="D91" s="37" t="s">
        <v>4</v>
      </c>
      <c r="E91" s="37" t="s">
        <v>8</v>
      </c>
      <c r="F91" s="38">
        <v>82.7200516</v>
      </c>
    </row>
    <row r="92">
      <c r="A92" s="24" t="s">
        <v>27</v>
      </c>
      <c r="B92" s="24" t="s">
        <v>389</v>
      </c>
      <c r="C92" s="36">
        <v>2017.0</v>
      </c>
      <c r="D92" s="37" t="s">
        <v>4</v>
      </c>
      <c r="E92" s="37" t="s">
        <v>8</v>
      </c>
      <c r="F92" s="38">
        <v>69.4028738</v>
      </c>
    </row>
    <row r="93">
      <c r="A93" s="24" t="s">
        <v>28</v>
      </c>
      <c r="B93" s="24" t="s">
        <v>391</v>
      </c>
      <c r="C93" s="36">
        <v>2017.0</v>
      </c>
      <c r="D93" s="37" t="s">
        <v>4</v>
      </c>
      <c r="E93" s="37" t="s">
        <v>8</v>
      </c>
      <c r="F93" s="38">
        <v>84.6484205</v>
      </c>
    </row>
    <row r="94">
      <c r="A94" s="24" t="s">
        <v>29</v>
      </c>
      <c r="B94" s="24" t="s">
        <v>396</v>
      </c>
      <c r="C94" s="36">
        <v>2017.0</v>
      </c>
      <c r="D94" s="37" t="s">
        <v>4</v>
      </c>
      <c r="E94" s="37" t="s">
        <v>8</v>
      </c>
      <c r="F94" s="38">
        <v>87.0091595</v>
      </c>
    </row>
    <row r="95">
      <c r="A95" s="24" t="s">
        <v>30</v>
      </c>
      <c r="B95" s="24" t="s">
        <v>376</v>
      </c>
      <c r="C95" s="36">
        <v>2017.0</v>
      </c>
      <c r="D95" s="37" t="s">
        <v>4</v>
      </c>
      <c r="E95" s="37" t="s">
        <v>8</v>
      </c>
      <c r="F95" s="38">
        <v>65.0137952</v>
      </c>
    </row>
    <row r="96">
      <c r="A96" s="24" t="s">
        <v>31</v>
      </c>
      <c r="B96" s="24" t="s">
        <v>407</v>
      </c>
      <c r="C96" s="36">
        <v>2017.0</v>
      </c>
      <c r="D96" s="37" t="s">
        <v>4</v>
      </c>
      <c r="E96" s="37" t="s">
        <v>8</v>
      </c>
      <c r="F96" s="38">
        <v>85.4203269</v>
      </c>
    </row>
    <row r="97">
      <c r="A97" s="24" t="s">
        <v>32</v>
      </c>
      <c r="B97" s="24" t="s">
        <v>381</v>
      </c>
      <c r="C97" s="36">
        <v>2017.0</v>
      </c>
      <c r="D97" s="37" t="s">
        <v>4</v>
      </c>
      <c r="E97" s="37" t="s">
        <v>8</v>
      </c>
      <c r="F97" s="38">
        <v>63.0315744</v>
      </c>
    </row>
    <row r="98">
      <c r="A98" s="24" t="s">
        <v>33</v>
      </c>
      <c r="B98" s="24" t="s">
        <v>390</v>
      </c>
      <c r="C98" s="36">
        <v>2017.0</v>
      </c>
      <c r="D98" s="37" t="s">
        <v>4</v>
      </c>
      <c r="E98" s="37" t="s">
        <v>8</v>
      </c>
      <c r="F98" s="38">
        <v>56.4672316</v>
      </c>
    </row>
    <row r="99">
      <c r="A99" s="24" t="s">
        <v>34</v>
      </c>
      <c r="B99" s="24" t="s">
        <v>398</v>
      </c>
      <c r="C99" s="36">
        <v>2017.0</v>
      </c>
      <c r="D99" s="37" t="s">
        <v>4</v>
      </c>
      <c r="E99" s="37" t="s">
        <v>8</v>
      </c>
      <c r="F99" s="38">
        <v>79.1460674</v>
      </c>
    </row>
    <row r="100">
      <c r="A100" s="24" t="s">
        <v>35</v>
      </c>
      <c r="B100" s="24" t="s">
        <v>399</v>
      </c>
      <c r="C100" s="36">
        <v>2017.0</v>
      </c>
      <c r="D100" s="37" t="s">
        <v>4</v>
      </c>
      <c r="E100" s="37" t="s">
        <v>8</v>
      </c>
      <c r="F100" s="38">
        <v>76.0285526</v>
      </c>
    </row>
    <row r="101">
      <c r="A101" s="27" t="s">
        <v>3</v>
      </c>
      <c r="B101" s="24" t="s">
        <v>400</v>
      </c>
      <c r="C101" s="36">
        <v>2020.0</v>
      </c>
      <c r="D101" s="37" t="s">
        <v>4</v>
      </c>
      <c r="E101" s="37" t="s">
        <v>8</v>
      </c>
      <c r="F101" s="36">
        <v>77.43098</v>
      </c>
    </row>
    <row r="102">
      <c r="A102" s="27" t="s">
        <v>4</v>
      </c>
      <c r="B102" s="24" t="s">
        <v>378</v>
      </c>
      <c r="C102" s="36">
        <v>2020.0</v>
      </c>
      <c r="D102" s="37" t="s">
        <v>4</v>
      </c>
      <c r="E102" s="37" t="s">
        <v>8</v>
      </c>
      <c r="F102" s="38">
        <v>94.8316235</v>
      </c>
    </row>
    <row r="103">
      <c r="A103" s="24" t="s">
        <v>5</v>
      </c>
      <c r="B103" s="24" t="s">
        <v>384</v>
      </c>
      <c r="C103" s="36">
        <v>2020.0</v>
      </c>
      <c r="D103" s="37" t="s">
        <v>4</v>
      </c>
      <c r="E103" s="37" t="s">
        <v>8</v>
      </c>
      <c r="F103" s="38">
        <v>92.5046338</v>
      </c>
    </row>
    <row r="104">
      <c r="A104" s="24" t="s">
        <v>6</v>
      </c>
      <c r="B104" s="24" t="s">
        <v>394</v>
      </c>
      <c r="C104" s="36">
        <v>2020.0</v>
      </c>
      <c r="D104" s="37" t="s">
        <v>4</v>
      </c>
      <c r="E104" s="37" t="s">
        <v>8</v>
      </c>
      <c r="F104" s="38">
        <v>83.3903916</v>
      </c>
    </row>
    <row r="105">
      <c r="A105" s="24" t="s">
        <v>7</v>
      </c>
      <c r="B105" s="24" t="s">
        <v>385</v>
      </c>
      <c r="C105" s="36">
        <v>2020.0</v>
      </c>
      <c r="D105" s="37" t="s">
        <v>4</v>
      </c>
      <c r="E105" s="37" t="s">
        <v>8</v>
      </c>
      <c r="F105" s="38">
        <v>65.6018924</v>
      </c>
    </row>
    <row r="106">
      <c r="A106" s="24" t="s">
        <v>8</v>
      </c>
      <c r="B106" s="24" t="s">
        <v>405</v>
      </c>
      <c r="C106" s="36">
        <v>2020.0</v>
      </c>
      <c r="D106" s="37" t="s">
        <v>4</v>
      </c>
      <c r="E106" s="37" t="s">
        <v>8</v>
      </c>
      <c r="F106" s="38">
        <v>91.8654642</v>
      </c>
    </row>
    <row r="107">
      <c r="A107" s="24" t="s">
        <v>9</v>
      </c>
      <c r="B107" s="24" t="s">
        <v>397</v>
      </c>
      <c r="C107" s="36">
        <v>2020.0</v>
      </c>
      <c r="D107" s="37" t="s">
        <v>4</v>
      </c>
      <c r="E107" s="37" t="s">
        <v>8</v>
      </c>
      <c r="F107" s="38">
        <v>91.8947271</v>
      </c>
    </row>
    <row r="108">
      <c r="A108" s="24" t="s">
        <v>10</v>
      </c>
      <c r="B108" s="24" t="s">
        <v>388</v>
      </c>
      <c r="C108" s="36">
        <v>2020.0</v>
      </c>
      <c r="D108" s="37" t="s">
        <v>4</v>
      </c>
      <c r="E108" s="37" t="s">
        <v>8</v>
      </c>
      <c r="F108" s="38">
        <v>52.4030697</v>
      </c>
    </row>
    <row r="109">
      <c r="A109" s="24" t="s">
        <v>11</v>
      </c>
      <c r="B109" s="24" t="s">
        <v>402</v>
      </c>
      <c r="C109" s="36">
        <v>2020.0</v>
      </c>
      <c r="D109" s="37" t="s">
        <v>4</v>
      </c>
      <c r="E109" s="37" t="s">
        <v>8</v>
      </c>
      <c r="F109" s="38">
        <v>93.0690927</v>
      </c>
    </row>
    <row r="110">
      <c r="A110" s="24" t="s">
        <v>12</v>
      </c>
      <c r="B110" s="24" t="s">
        <v>401</v>
      </c>
      <c r="C110" s="36">
        <v>2020.0</v>
      </c>
      <c r="D110" s="37" t="s">
        <v>4</v>
      </c>
      <c r="E110" s="37" t="s">
        <v>8</v>
      </c>
      <c r="F110" s="38">
        <v>89.7381287</v>
      </c>
    </row>
    <row r="111">
      <c r="A111" s="24" t="s">
        <v>13</v>
      </c>
      <c r="B111" s="24" t="s">
        <v>403</v>
      </c>
      <c r="C111" s="36">
        <v>2020.0</v>
      </c>
      <c r="D111" s="37" t="s">
        <v>4</v>
      </c>
      <c r="E111" s="37" t="s">
        <v>8</v>
      </c>
      <c r="F111" s="38">
        <v>79.8496397</v>
      </c>
    </row>
    <row r="112">
      <c r="A112" s="24" t="s">
        <v>14</v>
      </c>
      <c r="B112" s="24" t="s">
        <v>395</v>
      </c>
      <c r="C112" s="36">
        <v>2020.0</v>
      </c>
      <c r="D112" s="37" t="s">
        <v>4</v>
      </c>
      <c r="E112" s="37" t="s">
        <v>8</v>
      </c>
      <c r="F112" s="38">
        <v>82.4737243</v>
      </c>
    </row>
    <row r="113">
      <c r="A113" s="24" t="s">
        <v>15</v>
      </c>
      <c r="B113" s="24" t="s">
        <v>377</v>
      </c>
      <c r="C113" s="36">
        <v>2020.0</v>
      </c>
      <c r="D113" s="37" t="s">
        <v>4</v>
      </c>
      <c r="E113" s="37" t="s">
        <v>8</v>
      </c>
      <c r="F113" s="38">
        <v>49.0972273</v>
      </c>
    </row>
    <row r="114">
      <c r="A114" s="24" t="s">
        <v>16</v>
      </c>
      <c r="B114" s="24" t="s">
        <v>382</v>
      </c>
      <c r="C114" s="36">
        <v>2020.0</v>
      </c>
      <c r="D114" s="37" t="s">
        <v>4</v>
      </c>
      <c r="E114" s="37" t="s">
        <v>8</v>
      </c>
      <c r="F114" s="38">
        <v>67.302459</v>
      </c>
    </row>
    <row r="115">
      <c r="A115" s="24" t="s">
        <v>17</v>
      </c>
      <c r="B115" s="24" t="s">
        <v>404</v>
      </c>
      <c r="C115" s="36">
        <v>2020.0</v>
      </c>
      <c r="D115" s="37" t="s">
        <v>4</v>
      </c>
      <c r="E115" s="37" t="s">
        <v>8</v>
      </c>
      <c r="F115" s="38">
        <v>94.6952389</v>
      </c>
    </row>
    <row r="116">
      <c r="A116" s="24" t="s">
        <v>18</v>
      </c>
      <c r="B116" s="24" t="s">
        <v>383</v>
      </c>
      <c r="C116" s="36">
        <v>2020.0</v>
      </c>
      <c r="D116" s="37" t="s">
        <v>4</v>
      </c>
      <c r="E116" s="37" t="s">
        <v>8</v>
      </c>
      <c r="F116" s="38">
        <v>75.0025597</v>
      </c>
    </row>
    <row r="117">
      <c r="A117" s="24" t="s">
        <v>19</v>
      </c>
      <c r="B117" s="24" t="s">
        <v>380</v>
      </c>
      <c r="C117" s="36">
        <v>2020.0</v>
      </c>
      <c r="D117" s="37" t="s">
        <v>4</v>
      </c>
      <c r="E117" s="37" t="s">
        <v>8</v>
      </c>
      <c r="F117" s="38">
        <v>78.6328144</v>
      </c>
    </row>
    <row r="118">
      <c r="A118" s="24" t="s">
        <v>20</v>
      </c>
      <c r="B118" s="24" t="s">
        <v>387</v>
      </c>
      <c r="C118" s="36">
        <v>2020.0</v>
      </c>
      <c r="D118" s="37" t="s">
        <v>4</v>
      </c>
      <c r="E118" s="37" t="s">
        <v>8</v>
      </c>
      <c r="F118" s="38">
        <v>67.3301516</v>
      </c>
    </row>
    <row r="119">
      <c r="A119" s="24" t="s">
        <v>21</v>
      </c>
      <c r="B119" s="24" t="s">
        <v>393</v>
      </c>
      <c r="C119" s="36">
        <v>2020.0</v>
      </c>
      <c r="D119" s="37" t="s">
        <v>4</v>
      </c>
      <c r="E119" s="37" t="s">
        <v>8</v>
      </c>
      <c r="F119" s="38">
        <v>74.1083536</v>
      </c>
    </row>
    <row r="120">
      <c r="A120" s="24" t="s">
        <v>22</v>
      </c>
      <c r="B120" s="24" t="s">
        <v>408</v>
      </c>
      <c r="C120" s="36">
        <v>2020.0</v>
      </c>
      <c r="D120" s="37" t="s">
        <v>4</v>
      </c>
      <c r="E120" s="37" t="s">
        <v>8</v>
      </c>
      <c r="F120" s="38">
        <v>96.8869739</v>
      </c>
    </row>
    <row r="121">
      <c r="A121" s="24" t="s">
        <v>23</v>
      </c>
      <c r="B121" s="24" t="s">
        <v>379</v>
      </c>
      <c r="C121" s="36">
        <v>2020.0</v>
      </c>
      <c r="D121" s="37" t="s">
        <v>4</v>
      </c>
      <c r="E121" s="37" t="s">
        <v>8</v>
      </c>
      <c r="F121" s="38">
        <v>40.2566025</v>
      </c>
    </row>
    <row r="122">
      <c r="A122" s="24" t="s">
        <v>24</v>
      </c>
      <c r="B122" s="24" t="s">
        <v>386</v>
      </c>
      <c r="C122" s="36">
        <v>2020.0</v>
      </c>
      <c r="D122" s="37" t="s">
        <v>4</v>
      </c>
      <c r="E122" s="37" t="s">
        <v>8</v>
      </c>
      <c r="F122" s="38">
        <v>59.6675968</v>
      </c>
    </row>
    <row r="123">
      <c r="A123" s="24" t="s">
        <v>25</v>
      </c>
      <c r="B123" s="24" t="s">
        <v>406</v>
      </c>
      <c r="C123" s="36">
        <v>2020.0</v>
      </c>
      <c r="D123" s="37" t="s">
        <v>4</v>
      </c>
      <c r="E123" s="37" t="s">
        <v>8</v>
      </c>
      <c r="F123" s="38">
        <v>84.8959846</v>
      </c>
    </row>
    <row r="124">
      <c r="A124" s="24" t="s">
        <v>26</v>
      </c>
      <c r="B124" s="24" t="s">
        <v>392</v>
      </c>
      <c r="C124" s="36">
        <v>2020.0</v>
      </c>
      <c r="D124" s="37" t="s">
        <v>4</v>
      </c>
      <c r="E124" s="37" t="s">
        <v>8</v>
      </c>
      <c r="F124" s="38">
        <v>86.1492829</v>
      </c>
    </row>
    <row r="125">
      <c r="A125" s="24" t="s">
        <v>27</v>
      </c>
      <c r="B125" s="24" t="s">
        <v>389</v>
      </c>
      <c r="C125" s="36">
        <v>2020.0</v>
      </c>
      <c r="D125" s="37" t="s">
        <v>4</v>
      </c>
      <c r="E125" s="37" t="s">
        <v>8</v>
      </c>
      <c r="F125" s="38">
        <v>68.8301957</v>
      </c>
    </row>
    <row r="126">
      <c r="A126" s="24" t="s">
        <v>28</v>
      </c>
      <c r="B126" s="24" t="s">
        <v>391</v>
      </c>
      <c r="C126" s="36">
        <v>2020.0</v>
      </c>
      <c r="D126" s="37" t="s">
        <v>4</v>
      </c>
      <c r="E126" s="37" t="s">
        <v>8</v>
      </c>
      <c r="F126" s="38">
        <v>86.1173329</v>
      </c>
    </row>
    <row r="127">
      <c r="A127" s="24" t="s">
        <v>29</v>
      </c>
      <c r="B127" s="24" t="s">
        <v>396</v>
      </c>
      <c r="C127" s="36">
        <v>2020.0</v>
      </c>
      <c r="D127" s="37" t="s">
        <v>4</v>
      </c>
      <c r="E127" s="37" t="s">
        <v>8</v>
      </c>
      <c r="F127" s="38">
        <v>88.5242829</v>
      </c>
    </row>
    <row r="128">
      <c r="A128" s="24" t="s">
        <v>30</v>
      </c>
      <c r="B128" s="24" t="s">
        <v>376</v>
      </c>
      <c r="C128" s="36">
        <v>2020.0</v>
      </c>
      <c r="D128" s="37" t="s">
        <v>4</v>
      </c>
      <c r="E128" s="37" t="s">
        <v>8</v>
      </c>
      <c r="F128" s="38">
        <v>69.8498114</v>
      </c>
    </row>
    <row r="129">
      <c r="A129" s="24" t="s">
        <v>31</v>
      </c>
      <c r="B129" s="24" t="s">
        <v>407</v>
      </c>
      <c r="C129" s="36">
        <v>2020.0</v>
      </c>
      <c r="D129" s="37" t="s">
        <v>4</v>
      </c>
      <c r="E129" s="37" t="s">
        <v>8</v>
      </c>
      <c r="F129" s="38">
        <v>89.5407382</v>
      </c>
    </row>
    <row r="130">
      <c r="A130" s="24" t="s">
        <v>32</v>
      </c>
      <c r="B130" s="24" t="s">
        <v>381</v>
      </c>
      <c r="C130" s="36">
        <v>2020.0</v>
      </c>
      <c r="D130" s="37" t="s">
        <v>4</v>
      </c>
      <c r="E130" s="37" t="s">
        <v>8</v>
      </c>
      <c r="F130" s="38">
        <v>70.3115102</v>
      </c>
    </row>
    <row r="131">
      <c r="A131" s="24" t="s">
        <v>33</v>
      </c>
      <c r="B131" s="24" t="s">
        <v>390</v>
      </c>
      <c r="C131" s="36">
        <v>2020.0</v>
      </c>
      <c r="D131" s="37" t="s">
        <v>4</v>
      </c>
      <c r="E131" s="37" t="s">
        <v>8</v>
      </c>
      <c r="F131" s="38">
        <v>60.8061388</v>
      </c>
    </row>
    <row r="132">
      <c r="A132" s="24" t="s">
        <v>34</v>
      </c>
      <c r="B132" s="24" t="s">
        <v>398</v>
      </c>
      <c r="C132" s="36">
        <v>2020.0</v>
      </c>
      <c r="D132" s="37" t="s">
        <v>4</v>
      </c>
      <c r="E132" s="37" t="s">
        <v>8</v>
      </c>
      <c r="F132" s="38">
        <v>77.1702284</v>
      </c>
    </row>
    <row r="133">
      <c r="A133" s="24" t="s">
        <v>35</v>
      </c>
      <c r="B133" s="24" t="s">
        <v>399</v>
      </c>
      <c r="C133" s="36">
        <v>2020.0</v>
      </c>
      <c r="D133" s="37" t="s">
        <v>4</v>
      </c>
      <c r="E133" s="37" t="s">
        <v>8</v>
      </c>
      <c r="F133" s="38">
        <v>78.9295668</v>
      </c>
    </row>
    <row r="134">
      <c r="A134" s="27" t="s">
        <v>4</v>
      </c>
      <c r="B134" s="24" t="s">
        <v>378</v>
      </c>
      <c r="C134" s="24">
        <v>2022.0</v>
      </c>
      <c r="D134" s="37" t="s">
        <v>4</v>
      </c>
      <c r="E134" s="37" t="s">
        <v>8</v>
      </c>
      <c r="F134" s="39">
        <v>97.6</v>
      </c>
    </row>
    <row r="135">
      <c r="A135" s="24" t="s">
        <v>5</v>
      </c>
      <c r="B135" s="24" t="s">
        <v>384</v>
      </c>
      <c r="C135" s="24">
        <v>2022.0</v>
      </c>
      <c r="D135" s="37" t="s">
        <v>4</v>
      </c>
      <c r="E135" s="37" t="s">
        <v>8</v>
      </c>
      <c r="F135" s="39">
        <v>93.8</v>
      </c>
    </row>
    <row r="136">
      <c r="A136" s="24" t="s">
        <v>6</v>
      </c>
      <c r="B136" s="24" t="s">
        <v>394</v>
      </c>
      <c r="C136" s="24">
        <v>2022.0</v>
      </c>
      <c r="D136" s="37" t="s">
        <v>4</v>
      </c>
      <c r="E136" s="37" t="s">
        <v>8</v>
      </c>
      <c r="F136" s="39">
        <v>85.8</v>
      </c>
    </row>
    <row r="137">
      <c r="A137" s="24" t="s">
        <v>7</v>
      </c>
      <c r="B137" s="24" t="s">
        <v>385</v>
      </c>
      <c r="C137" s="24">
        <v>2022.0</v>
      </c>
      <c r="D137" s="37" t="s">
        <v>4</v>
      </c>
      <c r="E137" s="37" t="s">
        <v>8</v>
      </c>
      <c r="F137" s="39">
        <v>63.9</v>
      </c>
    </row>
    <row r="138">
      <c r="A138" s="24" t="s">
        <v>8</v>
      </c>
      <c r="B138" s="24" t="s">
        <v>405</v>
      </c>
      <c r="C138" s="24">
        <v>2022.0</v>
      </c>
      <c r="D138" s="37" t="s">
        <v>4</v>
      </c>
      <c r="E138" s="37" t="s">
        <v>8</v>
      </c>
      <c r="F138" s="39">
        <v>92.5</v>
      </c>
    </row>
    <row r="139">
      <c r="A139" s="24" t="s">
        <v>9</v>
      </c>
      <c r="B139" s="24" t="s">
        <v>397</v>
      </c>
      <c r="C139" s="24">
        <v>2022.0</v>
      </c>
      <c r="D139" s="37" t="s">
        <v>4</v>
      </c>
      <c r="E139" s="37" t="s">
        <v>8</v>
      </c>
      <c r="F139" s="39">
        <v>95.8</v>
      </c>
    </row>
    <row r="140">
      <c r="A140" s="24" t="s">
        <v>10</v>
      </c>
      <c r="B140" s="24" t="s">
        <v>388</v>
      </c>
      <c r="C140" s="24">
        <v>2022.0</v>
      </c>
      <c r="D140" s="37" t="s">
        <v>4</v>
      </c>
      <c r="E140" s="37" t="s">
        <v>8</v>
      </c>
      <c r="F140" s="39">
        <v>42.7</v>
      </c>
    </row>
    <row r="141">
      <c r="A141" s="24" t="s">
        <v>11</v>
      </c>
      <c r="B141" s="24" t="s">
        <v>402</v>
      </c>
      <c r="C141" s="24">
        <v>2022.0</v>
      </c>
      <c r="D141" s="37" t="s">
        <v>4</v>
      </c>
      <c r="E141" s="37" t="s">
        <v>8</v>
      </c>
      <c r="F141" s="39">
        <v>94.4</v>
      </c>
    </row>
    <row r="142">
      <c r="A142" s="24" t="s">
        <v>12</v>
      </c>
      <c r="B142" s="24" t="s">
        <v>401</v>
      </c>
      <c r="C142" s="24">
        <v>2022.0</v>
      </c>
      <c r="D142" s="37" t="s">
        <v>4</v>
      </c>
      <c r="E142" s="37" t="s">
        <v>8</v>
      </c>
      <c r="F142" s="39">
        <v>92.4</v>
      </c>
    </row>
    <row r="143">
      <c r="A143" s="24">
        <v>10.0</v>
      </c>
      <c r="B143" s="24" t="s">
        <v>403</v>
      </c>
      <c r="C143" s="24">
        <v>2022.0</v>
      </c>
      <c r="D143" s="37" t="s">
        <v>4</v>
      </c>
      <c r="E143" s="37" t="s">
        <v>8</v>
      </c>
      <c r="F143" s="39">
        <v>82.1</v>
      </c>
    </row>
    <row r="144">
      <c r="A144" s="24">
        <v>11.0</v>
      </c>
      <c r="B144" s="24" t="s">
        <v>395</v>
      </c>
      <c r="C144" s="24">
        <v>2022.0</v>
      </c>
      <c r="D144" s="37" t="s">
        <v>4</v>
      </c>
      <c r="E144" s="37" t="s">
        <v>8</v>
      </c>
      <c r="F144" s="39">
        <v>86.1</v>
      </c>
    </row>
    <row r="145">
      <c r="A145" s="24">
        <v>12.0</v>
      </c>
      <c r="B145" s="24" t="s">
        <v>377</v>
      </c>
      <c r="C145" s="24">
        <v>2022.0</v>
      </c>
      <c r="D145" s="37" t="s">
        <v>4</v>
      </c>
      <c r="E145" s="37" t="s">
        <v>8</v>
      </c>
      <c r="F145" s="39">
        <v>37.6</v>
      </c>
    </row>
    <row r="146">
      <c r="A146" s="24">
        <v>13.0</v>
      </c>
      <c r="B146" s="24" t="s">
        <v>382</v>
      </c>
      <c r="C146" s="24">
        <v>2022.0</v>
      </c>
      <c r="D146" s="37" t="s">
        <v>4</v>
      </c>
      <c r="E146" s="37" t="s">
        <v>8</v>
      </c>
      <c r="F146" s="39">
        <v>67.4</v>
      </c>
    </row>
    <row r="147">
      <c r="A147" s="24">
        <v>14.0</v>
      </c>
      <c r="B147" s="24" t="s">
        <v>404</v>
      </c>
      <c r="C147" s="24">
        <v>2022.0</v>
      </c>
      <c r="D147" s="37" t="s">
        <v>4</v>
      </c>
      <c r="E147" s="37" t="s">
        <v>8</v>
      </c>
      <c r="F147" s="39">
        <v>96.0</v>
      </c>
    </row>
    <row r="148">
      <c r="A148" s="24">
        <v>15.0</v>
      </c>
      <c r="B148" s="24" t="s">
        <v>383</v>
      </c>
      <c r="C148" s="24">
        <v>2022.0</v>
      </c>
      <c r="D148" s="37" t="s">
        <v>4</v>
      </c>
      <c r="E148" s="37" t="s">
        <v>8</v>
      </c>
      <c r="F148" s="39">
        <v>74.9</v>
      </c>
    </row>
    <row r="149">
      <c r="A149" s="24">
        <v>16.0</v>
      </c>
      <c r="B149" s="24" t="s">
        <v>380</v>
      </c>
      <c r="C149" s="24">
        <v>2022.0</v>
      </c>
      <c r="D149" s="37" t="s">
        <v>4</v>
      </c>
      <c r="E149" s="37" t="s">
        <v>8</v>
      </c>
      <c r="F149" s="39">
        <v>77.7</v>
      </c>
    </row>
    <row r="150">
      <c r="A150" s="24">
        <v>17.0</v>
      </c>
      <c r="B150" s="24" t="s">
        <v>387</v>
      </c>
      <c r="C150" s="24">
        <v>2022.0</v>
      </c>
      <c r="D150" s="37" t="s">
        <v>4</v>
      </c>
      <c r="E150" s="37" t="s">
        <v>8</v>
      </c>
      <c r="F150" s="39">
        <v>67.3</v>
      </c>
    </row>
    <row r="151">
      <c r="A151" s="24">
        <v>18.0</v>
      </c>
      <c r="B151" s="24" t="s">
        <v>393</v>
      </c>
      <c r="C151" s="24">
        <v>2022.0</v>
      </c>
      <c r="D151" s="37" t="s">
        <v>4</v>
      </c>
      <c r="E151" s="37" t="s">
        <v>8</v>
      </c>
      <c r="F151" s="39">
        <v>76.4</v>
      </c>
    </row>
    <row r="152">
      <c r="A152" s="24">
        <v>19.0</v>
      </c>
      <c r="B152" s="24" t="s">
        <v>408</v>
      </c>
      <c r="C152" s="24">
        <v>2022.0</v>
      </c>
      <c r="D152" s="37" t="s">
        <v>4</v>
      </c>
      <c r="E152" s="37" t="s">
        <v>8</v>
      </c>
      <c r="F152" s="39">
        <v>95.7</v>
      </c>
    </row>
    <row r="153">
      <c r="A153" s="24">
        <v>20.0</v>
      </c>
      <c r="B153" s="24" t="s">
        <v>379</v>
      </c>
      <c r="C153" s="24">
        <v>2022.0</v>
      </c>
      <c r="D153" s="37" t="s">
        <v>4</v>
      </c>
      <c r="E153" s="37" t="s">
        <v>8</v>
      </c>
      <c r="F153" s="39">
        <v>37.5</v>
      </c>
    </row>
    <row r="154">
      <c r="A154" s="24">
        <v>21.0</v>
      </c>
      <c r="B154" s="24" t="s">
        <v>386</v>
      </c>
      <c r="C154" s="24">
        <v>2022.0</v>
      </c>
      <c r="D154" s="37" t="s">
        <v>4</v>
      </c>
      <c r="E154" s="37" t="s">
        <v>8</v>
      </c>
      <c r="F154" s="39">
        <v>60.0</v>
      </c>
    </row>
    <row r="155">
      <c r="A155" s="24">
        <v>22.0</v>
      </c>
      <c r="B155" s="24" t="s">
        <v>406</v>
      </c>
      <c r="C155" s="24">
        <v>2022.0</v>
      </c>
      <c r="D155" s="37" t="s">
        <v>4</v>
      </c>
      <c r="E155" s="37" t="s">
        <v>8</v>
      </c>
      <c r="F155" s="39">
        <v>87.6</v>
      </c>
    </row>
    <row r="156">
      <c r="A156" s="24">
        <v>23.0</v>
      </c>
      <c r="B156" s="24" t="s">
        <v>392</v>
      </c>
      <c r="C156" s="24">
        <v>2022.0</v>
      </c>
      <c r="D156" s="37" t="s">
        <v>4</v>
      </c>
      <c r="E156" s="37" t="s">
        <v>8</v>
      </c>
      <c r="F156" s="39">
        <v>78.7</v>
      </c>
    </row>
    <row r="157">
      <c r="A157" s="24">
        <v>24.0</v>
      </c>
      <c r="B157" s="24" t="s">
        <v>389</v>
      </c>
      <c r="C157" s="24">
        <v>2022.0</v>
      </c>
      <c r="D157" s="37" t="s">
        <v>4</v>
      </c>
      <c r="E157" s="37" t="s">
        <v>8</v>
      </c>
      <c r="F157" s="39">
        <v>71.4</v>
      </c>
    </row>
    <row r="158">
      <c r="A158" s="24">
        <v>25.0</v>
      </c>
      <c r="B158" s="24" t="s">
        <v>391</v>
      </c>
      <c r="C158" s="24">
        <v>2022.0</v>
      </c>
      <c r="D158" s="37" t="s">
        <v>4</v>
      </c>
      <c r="E158" s="37" t="s">
        <v>8</v>
      </c>
      <c r="F158" s="39">
        <v>87.6</v>
      </c>
    </row>
    <row r="159">
      <c r="A159" s="24">
        <v>26.0</v>
      </c>
      <c r="B159" s="24" t="s">
        <v>396</v>
      </c>
      <c r="C159" s="24">
        <v>2022.0</v>
      </c>
      <c r="D159" s="37" t="s">
        <v>4</v>
      </c>
      <c r="E159" s="37" t="s">
        <v>8</v>
      </c>
      <c r="F159" s="39">
        <v>88.7</v>
      </c>
    </row>
    <row r="160">
      <c r="A160" s="24">
        <v>27.0</v>
      </c>
      <c r="B160" s="24" t="s">
        <v>376</v>
      </c>
      <c r="C160" s="24">
        <v>2022.0</v>
      </c>
      <c r="D160" s="37" t="s">
        <v>4</v>
      </c>
      <c r="E160" s="37" t="s">
        <v>8</v>
      </c>
      <c r="F160" s="39">
        <v>63.0</v>
      </c>
    </row>
    <row r="161">
      <c r="A161" s="24">
        <v>28.0</v>
      </c>
      <c r="B161" s="24" t="s">
        <v>407</v>
      </c>
      <c r="C161" s="24">
        <v>2022.0</v>
      </c>
      <c r="D161" s="37" t="s">
        <v>4</v>
      </c>
      <c r="E161" s="37" t="s">
        <v>8</v>
      </c>
      <c r="F161" s="39">
        <v>90.5</v>
      </c>
    </row>
    <row r="162">
      <c r="A162" s="24">
        <v>29.0</v>
      </c>
      <c r="B162" s="24" t="s">
        <v>381</v>
      </c>
      <c r="C162" s="24">
        <v>2022.0</v>
      </c>
      <c r="D162" s="37" t="s">
        <v>4</v>
      </c>
      <c r="E162" s="37" t="s">
        <v>8</v>
      </c>
      <c r="F162" s="39">
        <v>79.7</v>
      </c>
    </row>
    <row r="163">
      <c r="A163" s="24">
        <v>30.0</v>
      </c>
      <c r="B163" s="24" t="s">
        <v>390</v>
      </c>
      <c r="C163" s="24">
        <v>2022.0</v>
      </c>
      <c r="D163" s="37" t="s">
        <v>4</v>
      </c>
      <c r="E163" s="37" t="s">
        <v>8</v>
      </c>
      <c r="F163" s="39">
        <v>57.8</v>
      </c>
    </row>
    <row r="164">
      <c r="A164" s="24">
        <v>31.0</v>
      </c>
      <c r="B164" s="24" t="s">
        <v>398</v>
      </c>
      <c r="C164" s="24">
        <v>2022.0</v>
      </c>
      <c r="D164" s="37" t="s">
        <v>4</v>
      </c>
      <c r="E164" s="37" t="s">
        <v>8</v>
      </c>
      <c r="F164" s="39">
        <v>83.6</v>
      </c>
    </row>
    <row r="165">
      <c r="A165" s="24">
        <v>32.0</v>
      </c>
      <c r="B165" s="24" t="s">
        <v>399</v>
      </c>
      <c r="C165" s="24">
        <v>2022.0</v>
      </c>
      <c r="D165" s="37" t="s">
        <v>4</v>
      </c>
      <c r="E165" s="37" t="s">
        <v>8</v>
      </c>
      <c r="F165" s="39">
        <v>86.0</v>
      </c>
    </row>
    <row r="166">
      <c r="A166" s="27" t="s">
        <v>3</v>
      </c>
      <c r="B166" s="24" t="s">
        <v>400</v>
      </c>
      <c r="C166" s="24">
        <v>2022.0</v>
      </c>
      <c r="D166" s="37" t="s">
        <v>4</v>
      </c>
      <c r="E166" s="37" t="s">
        <v>8</v>
      </c>
      <c r="F166" s="40">
        <v>77.3</v>
      </c>
    </row>
  </sheetData>
  <autoFilter ref="$A$1:$F$166"/>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2" max="2" width="20.0"/>
  </cols>
  <sheetData>
    <row r="1">
      <c r="A1" s="24" t="s">
        <v>1</v>
      </c>
      <c r="B1" s="24" t="s">
        <v>374</v>
      </c>
      <c r="C1" s="24" t="s">
        <v>0</v>
      </c>
      <c r="D1" s="24" t="s">
        <v>37</v>
      </c>
      <c r="E1" s="24" t="s">
        <v>39</v>
      </c>
      <c r="F1" s="24" t="s">
        <v>375</v>
      </c>
    </row>
    <row r="2">
      <c r="A2" s="27" t="s">
        <v>3</v>
      </c>
      <c r="B2" s="24" t="s">
        <v>400</v>
      </c>
      <c r="C2" s="36">
        <v>2014.0</v>
      </c>
      <c r="D2" s="37" t="s">
        <v>4</v>
      </c>
      <c r="E2" s="37" t="s">
        <v>9</v>
      </c>
      <c r="F2" s="36">
        <v>67.70889841</v>
      </c>
    </row>
    <row r="3">
      <c r="A3" s="27" t="s">
        <v>4</v>
      </c>
      <c r="B3" s="24" t="s">
        <v>378</v>
      </c>
      <c r="C3" s="36">
        <v>2014.0</v>
      </c>
      <c r="D3" s="37" t="s">
        <v>4</v>
      </c>
      <c r="E3" s="37" t="s">
        <v>9</v>
      </c>
      <c r="F3" s="36">
        <v>90.87357234</v>
      </c>
    </row>
    <row r="4">
      <c r="A4" s="24" t="s">
        <v>5</v>
      </c>
      <c r="B4" s="24" t="s">
        <v>384</v>
      </c>
      <c r="C4" s="36">
        <v>2014.0</v>
      </c>
      <c r="D4" s="36" t="s">
        <v>4</v>
      </c>
      <c r="E4" s="36" t="s">
        <v>9</v>
      </c>
      <c r="F4" s="36">
        <v>89.05601282</v>
      </c>
    </row>
    <row r="5">
      <c r="A5" s="24" t="s">
        <v>6</v>
      </c>
      <c r="B5" s="24" t="s">
        <v>394</v>
      </c>
      <c r="C5" s="36">
        <v>2014.0</v>
      </c>
      <c r="D5" s="36" t="s">
        <v>4</v>
      </c>
      <c r="E5" s="36" t="s">
        <v>9</v>
      </c>
      <c r="F5" s="36">
        <v>40.62230389</v>
      </c>
    </row>
    <row r="6">
      <c r="A6" s="24" t="s">
        <v>7</v>
      </c>
      <c r="B6" s="24" t="s">
        <v>385</v>
      </c>
      <c r="C6" s="36">
        <v>2014.0</v>
      </c>
      <c r="D6" s="36" t="s">
        <v>4</v>
      </c>
      <c r="E6" s="36" t="s">
        <v>9</v>
      </c>
      <c r="F6" s="36">
        <v>69.46793986</v>
      </c>
    </row>
    <row r="7">
      <c r="A7" s="24" t="s">
        <v>8</v>
      </c>
      <c r="B7" s="24" t="s">
        <v>405</v>
      </c>
      <c r="C7" s="36">
        <v>2014.0</v>
      </c>
      <c r="D7" s="36" t="s">
        <v>4</v>
      </c>
      <c r="E7" s="36" t="s">
        <v>9</v>
      </c>
      <c r="F7" s="36">
        <v>72.54293598</v>
      </c>
    </row>
    <row r="8">
      <c r="A8" s="24" t="s">
        <v>9</v>
      </c>
      <c r="B8" s="24" t="s">
        <v>397</v>
      </c>
      <c r="C8" s="36">
        <v>2014.0</v>
      </c>
      <c r="D8" s="36" t="s">
        <v>4</v>
      </c>
      <c r="E8" s="36" t="s">
        <v>9</v>
      </c>
      <c r="F8" s="36">
        <v>87.55745847</v>
      </c>
    </row>
    <row r="9">
      <c r="A9" s="24" t="s">
        <v>10</v>
      </c>
      <c r="B9" s="24" t="s">
        <v>388</v>
      </c>
      <c r="C9" s="36">
        <v>2014.0</v>
      </c>
      <c r="D9" s="36" t="s">
        <v>4</v>
      </c>
      <c r="E9" s="36" t="s">
        <v>9</v>
      </c>
      <c r="F9" s="36">
        <v>35.24574072</v>
      </c>
    </row>
    <row r="10">
      <c r="A10" s="24" t="s">
        <v>11</v>
      </c>
      <c r="B10" s="24" t="s">
        <v>402</v>
      </c>
      <c r="C10" s="36">
        <v>2014.0</v>
      </c>
      <c r="D10" s="36" t="s">
        <v>4</v>
      </c>
      <c r="E10" s="36" t="s">
        <v>9</v>
      </c>
      <c r="F10" s="36">
        <v>94.65328414</v>
      </c>
    </row>
    <row r="11">
      <c r="A11" s="24" t="s">
        <v>12</v>
      </c>
      <c r="B11" s="24" t="s">
        <v>401</v>
      </c>
      <c r="C11" s="36">
        <v>2014.0</v>
      </c>
      <c r="D11" s="36" t="s">
        <v>4</v>
      </c>
      <c r="E11" s="36" t="s">
        <v>9</v>
      </c>
      <c r="F11" s="36">
        <v>77.18023093</v>
      </c>
    </row>
    <row r="12">
      <c r="A12" s="24" t="s">
        <v>13</v>
      </c>
      <c r="B12" s="24" t="s">
        <v>403</v>
      </c>
      <c r="C12" s="36">
        <v>2014.0</v>
      </c>
      <c r="D12" s="36" t="s">
        <v>4</v>
      </c>
      <c r="E12" s="36" t="s">
        <v>9</v>
      </c>
      <c r="F12" s="36">
        <v>83.80209068</v>
      </c>
    </row>
    <row r="13">
      <c r="A13" s="24" t="s">
        <v>14</v>
      </c>
      <c r="B13" s="24" t="s">
        <v>395</v>
      </c>
      <c r="C13" s="36">
        <v>2014.0</v>
      </c>
      <c r="D13" s="36" t="s">
        <v>4</v>
      </c>
      <c r="E13" s="36" t="s">
        <v>9</v>
      </c>
      <c r="F13" s="36">
        <v>81.6985808</v>
      </c>
    </row>
    <row r="14">
      <c r="A14" s="24" t="s">
        <v>15</v>
      </c>
      <c r="B14" s="24" t="s">
        <v>377</v>
      </c>
      <c r="C14" s="36">
        <v>2014.0</v>
      </c>
      <c r="D14" s="36" t="s">
        <v>4</v>
      </c>
      <c r="E14" s="36" t="s">
        <v>9</v>
      </c>
      <c r="F14" s="36">
        <v>22.36795049</v>
      </c>
    </row>
    <row r="15">
      <c r="A15" s="24" t="s">
        <v>16</v>
      </c>
      <c r="B15" s="24" t="s">
        <v>382</v>
      </c>
      <c r="C15" s="36">
        <v>2014.0</v>
      </c>
      <c r="D15" s="36" t="s">
        <v>4</v>
      </c>
      <c r="E15" s="36" t="s">
        <v>9</v>
      </c>
      <c r="F15" s="36">
        <v>46.97319747</v>
      </c>
    </row>
    <row r="16">
      <c r="A16" s="24" t="s">
        <v>17</v>
      </c>
      <c r="B16" s="24" t="s">
        <v>404</v>
      </c>
      <c r="C16" s="36">
        <v>2014.0</v>
      </c>
      <c r="D16" s="36" t="s">
        <v>4</v>
      </c>
      <c r="E16" s="36" t="s">
        <v>9</v>
      </c>
      <c r="F16" s="36">
        <v>84.24377366</v>
      </c>
    </row>
    <row r="17">
      <c r="A17" s="24" t="s">
        <v>18</v>
      </c>
      <c r="B17" s="24" t="s">
        <v>383</v>
      </c>
      <c r="C17" s="36">
        <v>2014.0</v>
      </c>
      <c r="D17" s="36" t="s">
        <v>4</v>
      </c>
      <c r="E17" s="36" t="s">
        <v>9</v>
      </c>
      <c r="F17" s="36">
        <v>57.49513171</v>
      </c>
    </row>
    <row r="18">
      <c r="A18" s="24" t="s">
        <v>19</v>
      </c>
      <c r="B18" s="24" t="s">
        <v>380</v>
      </c>
      <c r="C18" s="36">
        <v>2014.0</v>
      </c>
      <c r="D18" s="36" t="s">
        <v>4</v>
      </c>
      <c r="E18" s="36" t="s">
        <v>9</v>
      </c>
      <c r="F18" s="36">
        <v>42.16109811</v>
      </c>
    </row>
    <row r="19">
      <c r="A19" s="24" t="s">
        <v>20</v>
      </c>
      <c r="B19" s="24" t="s">
        <v>387</v>
      </c>
      <c r="C19" s="36">
        <v>2014.0</v>
      </c>
      <c r="D19" s="36" t="s">
        <v>4</v>
      </c>
      <c r="E19" s="36" t="s">
        <v>9</v>
      </c>
      <c r="F19" s="36">
        <v>34.90835805</v>
      </c>
    </row>
    <row r="20">
      <c r="A20" s="24" t="s">
        <v>21</v>
      </c>
      <c r="B20" s="24" t="s">
        <v>393</v>
      </c>
      <c r="C20" s="36">
        <v>2014.0</v>
      </c>
      <c r="D20" s="36" t="s">
        <v>4</v>
      </c>
      <c r="E20" s="36" t="s">
        <v>9</v>
      </c>
      <c r="F20" s="36">
        <v>51.33020203</v>
      </c>
    </row>
    <row r="21">
      <c r="A21" s="24" t="s">
        <v>22</v>
      </c>
      <c r="B21" s="24" t="s">
        <v>408</v>
      </c>
      <c r="C21" s="36">
        <v>2014.0</v>
      </c>
      <c r="D21" s="36" t="s">
        <v>4</v>
      </c>
      <c r="E21" s="36" t="s">
        <v>9</v>
      </c>
      <c r="F21" s="36">
        <v>97.02055707</v>
      </c>
    </row>
    <row r="22">
      <c r="A22" s="24" t="s">
        <v>23</v>
      </c>
      <c r="B22" s="24" t="s">
        <v>379</v>
      </c>
      <c r="C22" s="36">
        <v>2014.0</v>
      </c>
      <c r="D22" s="36" t="s">
        <v>4</v>
      </c>
      <c r="E22" s="36" t="s">
        <v>9</v>
      </c>
      <c r="F22" s="36">
        <v>36.67612047</v>
      </c>
    </row>
    <row r="23">
      <c r="A23" s="24" t="s">
        <v>24</v>
      </c>
      <c r="B23" s="24" t="s">
        <v>386</v>
      </c>
      <c r="C23" s="36">
        <v>2014.0</v>
      </c>
      <c r="D23" s="36" t="s">
        <v>4</v>
      </c>
      <c r="E23" s="36" t="s">
        <v>9</v>
      </c>
      <c r="F23" s="36">
        <v>31.03554335</v>
      </c>
    </row>
    <row r="24">
      <c r="A24" s="24" t="s">
        <v>25</v>
      </c>
      <c r="B24" s="24" t="s">
        <v>406</v>
      </c>
      <c r="C24" s="36">
        <v>2014.0</v>
      </c>
      <c r="D24" s="36" t="s">
        <v>4</v>
      </c>
      <c r="E24" s="36" t="s">
        <v>9</v>
      </c>
      <c r="F24" s="36">
        <v>79.00306552</v>
      </c>
    </row>
    <row r="25">
      <c r="A25" s="24" t="s">
        <v>26</v>
      </c>
      <c r="B25" s="24" t="s">
        <v>392</v>
      </c>
      <c r="C25" s="36">
        <v>2014.0</v>
      </c>
      <c r="D25" s="36" t="s">
        <v>4</v>
      </c>
      <c r="E25" s="36" t="s">
        <v>9</v>
      </c>
      <c r="F25" s="36">
        <v>95.43103468</v>
      </c>
    </row>
    <row r="26">
      <c r="A26" s="24" t="s">
        <v>27</v>
      </c>
      <c r="B26" s="24" t="s">
        <v>389</v>
      </c>
      <c r="C26" s="36">
        <v>2014.0</v>
      </c>
      <c r="D26" s="36" t="s">
        <v>4</v>
      </c>
      <c r="E26" s="36" t="s">
        <v>9</v>
      </c>
      <c r="F26" s="36">
        <v>57.93936785</v>
      </c>
    </row>
    <row r="27">
      <c r="A27" s="24" t="s">
        <v>28</v>
      </c>
      <c r="B27" s="24" t="s">
        <v>391</v>
      </c>
      <c r="C27" s="36">
        <v>2014.0</v>
      </c>
      <c r="D27" s="36" t="s">
        <v>4</v>
      </c>
      <c r="E27" s="36" t="s">
        <v>9</v>
      </c>
      <c r="F27" s="36">
        <v>92.2720045</v>
      </c>
    </row>
    <row r="28">
      <c r="A28" s="24" t="s">
        <v>29</v>
      </c>
      <c r="B28" s="24" t="s">
        <v>396</v>
      </c>
      <c r="C28" s="36">
        <v>2014.0</v>
      </c>
      <c r="D28" s="36" t="s">
        <v>4</v>
      </c>
      <c r="E28" s="36" t="s">
        <v>9</v>
      </c>
      <c r="F28" s="36">
        <v>92.5647181</v>
      </c>
    </row>
    <row r="29">
      <c r="A29" s="24" t="s">
        <v>30</v>
      </c>
      <c r="B29" s="24" t="s">
        <v>376</v>
      </c>
      <c r="C29" s="36">
        <v>2014.0</v>
      </c>
      <c r="D29" s="36" t="s">
        <v>4</v>
      </c>
      <c r="E29" s="36" t="s">
        <v>9</v>
      </c>
      <c r="F29" s="36">
        <v>73.19636439</v>
      </c>
    </row>
    <row r="30">
      <c r="A30" s="24" t="s">
        <v>31</v>
      </c>
      <c r="B30" s="24" t="s">
        <v>407</v>
      </c>
      <c r="C30" s="36">
        <v>2014.0</v>
      </c>
      <c r="D30" s="36" t="s">
        <v>4</v>
      </c>
      <c r="E30" s="36" t="s">
        <v>9</v>
      </c>
      <c r="F30" s="36">
        <v>91.02134613</v>
      </c>
    </row>
    <row r="31">
      <c r="A31" s="24" t="s">
        <v>32</v>
      </c>
      <c r="B31" s="24" t="s">
        <v>381</v>
      </c>
      <c r="C31" s="36">
        <v>2014.0</v>
      </c>
      <c r="D31" s="36" t="s">
        <v>4</v>
      </c>
      <c r="E31" s="36" t="s">
        <v>9</v>
      </c>
      <c r="F31" s="36">
        <v>50.60102162</v>
      </c>
    </row>
    <row r="32">
      <c r="A32" s="24" t="s">
        <v>33</v>
      </c>
      <c r="B32" s="24" t="s">
        <v>390</v>
      </c>
      <c r="C32" s="36">
        <v>2014.0</v>
      </c>
      <c r="D32" s="36" t="s">
        <v>4</v>
      </c>
      <c r="E32" s="36" t="s">
        <v>9</v>
      </c>
      <c r="F32" s="36">
        <v>73.61203884</v>
      </c>
    </row>
    <row r="33">
      <c r="A33" s="24" t="s">
        <v>34</v>
      </c>
      <c r="B33" s="24" t="s">
        <v>398</v>
      </c>
      <c r="C33" s="36">
        <v>2014.0</v>
      </c>
      <c r="D33" s="36" t="s">
        <v>4</v>
      </c>
      <c r="E33" s="36" t="s">
        <v>9</v>
      </c>
      <c r="F33" s="36">
        <v>95.87413719</v>
      </c>
    </row>
    <row r="34">
      <c r="A34" s="24" t="s">
        <v>35</v>
      </c>
      <c r="B34" s="24" t="s">
        <v>399</v>
      </c>
      <c r="C34" s="36">
        <v>2014.0</v>
      </c>
      <c r="D34" s="36" t="s">
        <v>4</v>
      </c>
      <c r="E34" s="36" t="s">
        <v>9</v>
      </c>
      <c r="F34" s="36">
        <v>49.62290653</v>
      </c>
    </row>
    <row r="35">
      <c r="A35" s="27" t="s">
        <v>3</v>
      </c>
      <c r="B35" s="24" t="s">
        <v>400</v>
      </c>
      <c r="C35" s="36">
        <v>2015.0</v>
      </c>
      <c r="D35" s="36" t="s">
        <v>4</v>
      </c>
      <c r="E35" s="36" t="s">
        <v>9</v>
      </c>
      <c r="F35" s="36">
        <v>67.73839741</v>
      </c>
    </row>
    <row r="36">
      <c r="A36" s="27" t="s">
        <v>4</v>
      </c>
      <c r="B36" s="24" t="s">
        <v>378</v>
      </c>
      <c r="C36" s="36">
        <v>2015.0</v>
      </c>
      <c r="D36" s="36" t="s">
        <v>4</v>
      </c>
      <c r="E36" s="36" t="s">
        <v>9</v>
      </c>
      <c r="F36" s="36">
        <v>92.41007118</v>
      </c>
    </row>
    <row r="37">
      <c r="A37" s="24" t="s">
        <v>5</v>
      </c>
      <c r="B37" s="24" t="s">
        <v>384</v>
      </c>
      <c r="C37" s="36">
        <v>2015.0</v>
      </c>
      <c r="D37" s="36" t="s">
        <v>4</v>
      </c>
      <c r="E37" s="36" t="s">
        <v>9</v>
      </c>
      <c r="F37" s="36">
        <v>88.24917455</v>
      </c>
    </row>
    <row r="38">
      <c r="A38" s="24" t="s">
        <v>6</v>
      </c>
      <c r="B38" s="24" t="s">
        <v>394</v>
      </c>
      <c r="C38" s="36">
        <v>2015.0</v>
      </c>
      <c r="D38" s="36" t="s">
        <v>4</v>
      </c>
      <c r="E38" s="36" t="s">
        <v>9</v>
      </c>
      <c r="F38" s="36">
        <v>40.01978646</v>
      </c>
    </row>
    <row r="39">
      <c r="A39" s="24" t="s">
        <v>7</v>
      </c>
      <c r="B39" s="24" t="s">
        <v>385</v>
      </c>
      <c r="C39" s="36">
        <v>2015.0</v>
      </c>
      <c r="D39" s="36" t="s">
        <v>4</v>
      </c>
      <c r="E39" s="36" t="s">
        <v>9</v>
      </c>
      <c r="F39" s="36">
        <v>74.88055223</v>
      </c>
    </row>
    <row r="40">
      <c r="A40" s="24" t="s">
        <v>8</v>
      </c>
      <c r="B40" s="24" t="s">
        <v>405</v>
      </c>
      <c r="C40" s="36">
        <v>2015.0</v>
      </c>
      <c r="D40" s="36" t="s">
        <v>4</v>
      </c>
      <c r="E40" s="36" t="s">
        <v>9</v>
      </c>
      <c r="F40" s="36">
        <v>79.19835517</v>
      </c>
    </row>
    <row r="41">
      <c r="A41" s="41" t="s">
        <v>9</v>
      </c>
      <c r="B41" s="41" t="s">
        <v>397</v>
      </c>
      <c r="C41" s="42">
        <v>2015.0</v>
      </c>
      <c r="D41" s="42" t="s">
        <v>4</v>
      </c>
      <c r="E41" s="42" t="s">
        <v>9</v>
      </c>
      <c r="F41" s="36">
        <v>90.30986587</v>
      </c>
      <c r="G41" s="43"/>
      <c r="H41" s="43"/>
      <c r="I41" s="43"/>
      <c r="J41" s="43"/>
      <c r="K41" s="43"/>
      <c r="L41" s="43"/>
      <c r="M41" s="43"/>
      <c r="N41" s="43"/>
      <c r="O41" s="43"/>
      <c r="P41" s="43"/>
      <c r="Q41" s="43"/>
      <c r="R41" s="43"/>
      <c r="S41" s="43"/>
      <c r="T41" s="43"/>
      <c r="U41" s="43"/>
      <c r="V41" s="43"/>
      <c r="W41" s="43"/>
      <c r="X41" s="43"/>
      <c r="Y41" s="43"/>
      <c r="Z41" s="43"/>
    </row>
    <row r="42">
      <c r="A42" s="24" t="s">
        <v>10</v>
      </c>
      <c r="B42" s="24" t="s">
        <v>388</v>
      </c>
      <c r="C42" s="36">
        <v>2015.0</v>
      </c>
      <c r="D42" s="36" t="s">
        <v>4</v>
      </c>
      <c r="E42" s="36" t="s">
        <v>9</v>
      </c>
      <c r="F42" s="36">
        <v>42.10110654</v>
      </c>
    </row>
    <row r="43">
      <c r="A43" s="24" t="s">
        <v>11</v>
      </c>
      <c r="B43" s="24" t="s">
        <v>402</v>
      </c>
      <c r="C43" s="36">
        <v>2015.0</v>
      </c>
      <c r="D43" s="36" t="s">
        <v>4</v>
      </c>
      <c r="E43" s="36" t="s">
        <v>9</v>
      </c>
      <c r="F43" s="36">
        <v>93.96288735</v>
      </c>
    </row>
    <row r="44">
      <c r="A44" s="24" t="s">
        <v>12</v>
      </c>
      <c r="B44" s="24" t="s">
        <v>401</v>
      </c>
      <c r="C44" s="36">
        <v>2015.0</v>
      </c>
      <c r="D44" s="36" t="s">
        <v>4</v>
      </c>
      <c r="E44" s="36" t="s">
        <v>9</v>
      </c>
      <c r="F44" s="36">
        <v>78.35668473</v>
      </c>
    </row>
    <row r="45">
      <c r="A45" s="24" t="s">
        <v>13</v>
      </c>
      <c r="B45" s="24" t="s">
        <v>403</v>
      </c>
      <c r="C45" s="36">
        <v>2015.0</v>
      </c>
      <c r="D45" s="36" t="s">
        <v>4</v>
      </c>
      <c r="E45" s="36" t="s">
        <v>9</v>
      </c>
      <c r="F45" s="36">
        <v>82.24965665</v>
      </c>
    </row>
    <row r="46">
      <c r="A46" s="24" t="s">
        <v>14</v>
      </c>
      <c r="B46" s="24" t="s">
        <v>395</v>
      </c>
      <c r="C46" s="36">
        <v>2015.0</v>
      </c>
      <c r="D46" s="36" t="s">
        <v>4</v>
      </c>
      <c r="E46" s="36" t="s">
        <v>9</v>
      </c>
      <c r="F46" s="36">
        <v>81.68524407</v>
      </c>
    </row>
    <row r="47">
      <c r="A47" s="24" t="s">
        <v>15</v>
      </c>
      <c r="B47" s="24" t="s">
        <v>377</v>
      </c>
      <c r="C47" s="36">
        <v>2015.0</v>
      </c>
      <c r="D47" s="36" t="s">
        <v>4</v>
      </c>
      <c r="E47" s="36" t="s">
        <v>9</v>
      </c>
      <c r="F47" s="36">
        <v>20.80676688</v>
      </c>
    </row>
    <row r="48">
      <c r="A48" s="24" t="s">
        <v>16</v>
      </c>
      <c r="B48" s="24" t="s">
        <v>382</v>
      </c>
      <c r="C48" s="36">
        <v>2015.0</v>
      </c>
      <c r="D48" s="36" t="s">
        <v>4</v>
      </c>
      <c r="E48" s="36" t="s">
        <v>9</v>
      </c>
      <c r="F48" s="36">
        <v>44.79821176</v>
      </c>
    </row>
    <row r="49">
      <c r="A49" s="24" t="s">
        <v>17</v>
      </c>
      <c r="B49" s="24" t="s">
        <v>404</v>
      </c>
      <c r="C49" s="36">
        <v>2015.0</v>
      </c>
      <c r="D49" s="36" t="s">
        <v>4</v>
      </c>
      <c r="E49" s="36" t="s">
        <v>9</v>
      </c>
      <c r="F49" s="36">
        <v>88.06007599</v>
      </c>
    </row>
    <row r="50">
      <c r="A50" s="24" t="s">
        <v>18</v>
      </c>
      <c r="B50" s="24" t="s">
        <v>383</v>
      </c>
      <c r="C50" s="36">
        <v>2015.0</v>
      </c>
      <c r="D50" s="36" t="s">
        <v>4</v>
      </c>
      <c r="E50" s="36" t="s">
        <v>9</v>
      </c>
      <c r="F50" s="36">
        <v>53.42961527</v>
      </c>
    </row>
    <row r="51">
      <c r="A51" s="24" t="s">
        <v>19</v>
      </c>
      <c r="B51" s="24" t="s">
        <v>380</v>
      </c>
      <c r="C51" s="36">
        <v>2015.0</v>
      </c>
      <c r="D51" s="36" t="s">
        <v>4</v>
      </c>
      <c r="E51" s="36" t="s">
        <v>9</v>
      </c>
      <c r="F51" s="36">
        <v>45.72076361</v>
      </c>
    </row>
    <row r="52">
      <c r="A52" s="24" t="s">
        <v>20</v>
      </c>
      <c r="B52" s="24" t="s">
        <v>387</v>
      </c>
      <c r="C52" s="36">
        <v>2015.0</v>
      </c>
      <c r="D52" s="36" t="s">
        <v>4</v>
      </c>
      <c r="E52" s="36" t="s">
        <v>9</v>
      </c>
      <c r="F52" s="36">
        <v>35.79908058</v>
      </c>
    </row>
    <row r="53">
      <c r="A53" s="24" t="s">
        <v>21</v>
      </c>
      <c r="B53" s="24" t="s">
        <v>393</v>
      </c>
      <c r="C53" s="36">
        <v>2015.0</v>
      </c>
      <c r="D53" s="36" t="s">
        <v>4</v>
      </c>
      <c r="E53" s="36" t="s">
        <v>9</v>
      </c>
      <c r="F53" s="36">
        <v>57.65195853</v>
      </c>
    </row>
    <row r="54">
      <c r="A54" s="24" t="s">
        <v>22</v>
      </c>
      <c r="B54" s="24" t="s">
        <v>408</v>
      </c>
      <c r="C54" s="36">
        <v>2015.0</v>
      </c>
      <c r="D54" s="36" t="s">
        <v>4</v>
      </c>
      <c r="E54" s="36" t="s">
        <v>9</v>
      </c>
      <c r="F54" s="36">
        <v>97.56305199</v>
      </c>
    </row>
    <row r="55">
      <c r="A55" s="24" t="s">
        <v>23</v>
      </c>
      <c r="B55" s="24" t="s">
        <v>379</v>
      </c>
      <c r="C55" s="36">
        <v>2015.0</v>
      </c>
      <c r="D55" s="36" t="s">
        <v>4</v>
      </c>
      <c r="E55" s="36" t="s">
        <v>9</v>
      </c>
      <c r="F55" s="36">
        <v>52.41729786</v>
      </c>
    </row>
    <row r="56">
      <c r="A56" s="24" t="s">
        <v>24</v>
      </c>
      <c r="B56" s="24" t="s">
        <v>386</v>
      </c>
      <c r="C56" s="36">
        <v>2015.0</v>
      </c>
      <c r="D56" s="36" t="s">
        <v>4</v>
      </c>
      <c r="E56" s="36" t="s">
        <v>9</v>
      </c>
      <c r="F56" s="36">
        <v>26.18369989</v>
      </c>
    </row>
    <row r="57">
      <c r="A57" s="24" t="s">
        <v>25</v>
      </c>
      <c r="B57" s="24" t="s">
        <v>406</v>
      </c>
      <c r="C57" s="36">
        <v>2015.0</v>
      </c>
      <c r="D57" s="36" t="s">
        <v>4</v>
      </c>
      <c r="E57" s="36" t="s">
        <v>9</v>
      </c>
      <c r="F57" s="36">
        <v>82.09357318</v>
      </c>
    </row>
    <row r="58">
      <c r="A58" s="24" t="s">
        <v>26</v>
      </c>
      <c r="B58" s="24" t="s">
        <v>392</v>
      </c>
      <c r="C58" s="36">
        <v>2015.0</v>
      </c>
      <c r="D58" s="36" t="s">
        <v>4</v>
      </c>
      <c r="E58" s="36" t="s">
        <v>9</v>
      </c>
      <c r="F58" s="36">
        <v>93.22868553</v>
      </c>
    </row>
    <row r="59">
      <c r="A59" s="24" t="s">
        <v>27</v>
      </c>
      <c r="B59" s="24" t="s">
        <v>389</v>
      </c>
      <c r="C59" s="36">
        <v>2015.0</v>
      </c>
      <c r="D59" s="36" t="s">
        <v>4</v>
      </c>
      <c r="E59" s="36" t="s">
        <v>9</v>
      </c>
      <c r="F59" s="36">
        <v>60.65643319</v>
      </c>
    </row>
    <row r="60">
      <c r="A60" s="24" t="s">
        <v>28</v>
      </c>
      <c r="B60" s="24" t="s">
        <v>391</v>
      </c>
      <c r="C60" s="36">
        <v>2015.0</v>
      </c>
      <c r="D60" s="36" t="s">
        <v>4</v>
      </c>
      <c r="E60" s="36" t="s">
        <v>9</v>
      </c>
      <c r="F60" s="36">
        <v>90.86533283</v>
      </c>
    </row>
    <row r="61">
      <c r="A61" s="24" t="s">
        <v>29</v>
      </c>
      <c r="B61" s="24" t="s">
        <v>396</v>
      </c>
      <c r="C61" s="36">
        <v>2015.0</v>
      </c>
      <c r="D61" s="36" t="s">
        <v>4</v>
      </c>
      <c r="E61" s="36" t="s">
        <v>9</v>
      </c>
      <c r="F61" s="36">
        <v>93.68719113</v>
      </c>
    </row>
    <row r="62">
      <c r="A62" s="24" t="s">
        <v>30</v>
      </c>
      <c r="B62" s="24" t="s">
        <v>376</v>
      </c>
      <c r="C62" s="36">
        <v>2015.0</v>
      </c>
      <c r="D62" s="36" t="s">
        <v>4</v>
      </c>
      <c r="E62" s="36" t="s">
        <v>9</v>
      </c>
      <c r="F62" s="36">
        <v>70.62149123</v>
      </c>
    </row>
    <row r="63">
      <c r="A63" s="24" t="s">
        <v>31</v>
      </c>
      <c r="B63" s="24" t="s">
        <v>407</v>
      </c>
      <c r="C63" s="36">
        <v>2015.0</v>
      </c>
      <c r="D63" s="36" t="s">
        <v>4</v>
      </c>
      <c r="E63" s="36" t="s">
        <v>9</v>
      </c>
      <c r="F63" s="36">
        <v>88.04782263</v>
      </c>
    </row>
    <row r="64">
      <c r="A64" s="24" t="s">
        <v>32</v>
      </c>
      <c r="B64" s="24" t="s">
        <v>381</v>
      </c>
      <c r="C64" s="36">
        <v>2015.0</v>
      </c>
      <c r="D64" s="36" t="s">
        <v>4</v>
      </c>
      <c r="E64" s="36" t="s">
        <v>9</v>
      </c>
      <c r="F64" s="36">
        <v>51.91821066</v>
      </c>
    </row>
    <row r="65">
      <c r="A65" s="24" t="s">
        <v>33</v>
      </c>
      <c r="B65" s="24" t="s">
        <v>390</v>
      </c>
      <c r="C65" s="36">
        <v>2015.0</v>
      </c>
      <c r="D65" s="36" t="s">
        <v>4</v>
      </c>
      <c r="E65" s="36" t="s">
        <v>9</v>
      </c>
      <c r="F65" s="36">
        <v>66.07900332</v>
      </c>
    </row>
    <row r="66">
      <c r="A66" s="24" t="s">
        <v>34</v>
      </c>
      <c r="B66" s="24" t="s">
        <v>398</v>
      </c>
      <c r="C66" s="36">
        <v>2015.0</v>
      </c>
      <c r="D66" s="36" t="s">
        <v>4</v>
      </c>
      <c r="E66" s="36" t="s">
        <v>9</v>
      </c>
      <c r="F66" s="36">
        <v>95.75500035</v>
      </c>
    </row>
    <row r="67">
      <c r="A67" s="24" t="s">
        <v>35</v>
      </c>
      <c r="B67" s="24" t="s">
        <v>399</v>
      </c>
      <c r="C67" s="36">
        <v>2015.0</v>
      </c>
      <c r="D67" s="36" t="s">
        <v>4</v>
      </c>
      <c r="E67" s="36" t="s">
        <v>9</v>
      </c>
      <c r="F67" s="36">
        <v>49.47517461</v>
      </c>
    </row>
    <row r="68">
      <c r="A68" s="27" t="s">
        <v>3</v>
      </c>
      <c r="B68" s="24" t="s">
        <v>400</v>
      </c>
      <c r="C68" s="36">
        <v>2016.0</v>
      </c>
      <c r="D68" s="36" t="s">
        <v>4</v>
      </c>
      <c r="E68" s="36" t="s">
        <v>9</v>
      </c>
      <c r="F68" s="36">
        <v>68.11832371</v>
      </c>
    </row>
    <row r="69">
      <c r="A69" s="27" t="s">
        <v>4</v>
      </c>
      <c r="B69" s="24" t="s">
        <v>378</v>
      </c>
      <c r="C69" s="36">
        <v>2016.0</v>
      </c>
      <c r="D69" s="36" t="s">
        <v>4</v>
      </c>
      <c r="E69" s="36" t="s">
        <v>9</v>
      </c>
      <c r="F69" s="36">
        <v>91.83735879</v>
      </c>
    </row>
    <row r="70">
      <c r="A70" s="24" t="s">
        <v>5</v>
      </c>
      <c r="B70" s="24" t="s">
        <v>384</v>
      </c>
      <c r="C70" s="36">
        <v>2016.0</v>
      </c>
      <c r="D70" s="36" t="s">
        <v>4</v>
      </c>
      <c r="E70" s="36" t="s">
        <v>9</v>
      </c>
      <c r="F70" s="36">
        <v>90.29972497</v>
      </c>
    </row>
    <row r="71">
      <c r="A71" s="24" t="s">
        <v>6</v>
      </c>
      <c r="B71" s="24" t="s">
        <v>394</v>
      </c>
      <c r="C71" s="36">
        <v>2016.0</v>
      </c>
      <c r="D71" s="36" t="s">
        <v>4</v>
      </c>
      <c r="E71" s="36" t="s">
        <v>9</v>
      </c>
      <c r="F71" s="36">
        <v>37.70172661</v>
      </c>
    </row>
    <row r="72">
      <c r="A72" s="24" t="s">
        <v>7</v>
      </c>
      <c r="B72" s="24" t="s">
        <v>385</v>
      </c>
      <c r="C72" s="36">
        <v>2016.0</v>
      </c>
      <c r="D72" s="36" t="s">
        <v>4</v>
      </c>
      <c r="E72" s="36" t="s">
        <v>9</v>
      </c>
      <c r="F72" s="36">
        <v>79.46896354</v>
      </c>
    </row>
    <row r="73">
      <c r="A73" s="24" t="s">
        <v>8</v>
      </c>
      <c r="B73" s="24" t="s">
        <v>405</v>
      </c>
      <c r="C73" s="36">
        <v>2016.0</v>
      </c>
      <c r="D73" s="36" t="s">
        <v>4</v>
      </c>
      <c r="E73" s="36" t="s">
        <v>9</v>
      </c>
      <c r="F73" s="36">
        <v>79.45381352</v>
      </c>
    </row>
    <row r="74">
      <c r="A74" s="24" t="s">
        <v>9</v>
      </c>
      <c r="B74" s="24" t="s">
        <v>397</v>
      </c>
      <c r="C74" s="36">
        <v>2016.0</v>
      </c>
      <c r="D74" s="36" t="s">
        <v>4</v>
      </c>
      <c r="E74" s="36" t="s">
        <v>9</v>
      </c>
      <c r="F74" s="36">
        <v>91.59775043</v>
      </c>
    </row>
    <row r="75">
      <c r="A75" s="24" t="s">
        <v>10</v>
      </c>
      <c r="B75" s="24" t="s">
        <v>388</v>
      </c>
      <c r="C75" s="36">
        <v>2016.0</v>
      </c>
      <c r="D75" s="36" t="s">
        <v>4</v>
      </c>
      <c r="E75" s="36" t="s">
        <v>9</v>
      </c>
      <c r="F75" s="36">
        <v>33.06293762</v>
      </c>
    </row>
    <row r="76">
      <c r="A76" s="24" t="s">
        <v>11</v>
      </c>
      <c r="B76" s="24" t="s">
        <v>402</v>
      </c>
      <c r="C76" s="36">
        <v>2016.0</v>
      </c>
      <c r="D76" s="36" t="s">
        <v>4</v>
      </c>
      <c r="E76" s="36" t="s">
        <v>9</v>
      </c>
      <c r="F76" s="36">
        <v>92.1351648</v>
      </c>
    </row>
    <row r="77">
      <c r="A77" s="24" t="s">
        <v>12</v>
      </c>
      <c r="B77" s="24" t="s">
        <v>401</v>
      </c>
      <c r="C77" s="36">
        <v>2016.0</v>
      </c>
      <c r="D77" s="36" t="s">
        <v>4</v>
      </c>
      <c r="E77" s="36" t="s">
        <v>9</v>
      </c>
      <c r="F77" s="36">
        <v>79.6560366</v>
      </c>
    </row>
    <row r="78">
      <c r="A78" s="24" t="s">
        <v>13</v>
      </c>
      <c r="B78" s="24" t="s">
        <v>403</v>
      </c>
      <c r="C78" s="36">
        <v>2016.0</v>
      </c>
      <c r="D78" s="36" t="s">
        <v>4</v>
      </c>
      <c r="E78" s="36" t="s">
        <v>9</v>
      </c>
      <c r="F78" s="36">
        <v>83.42651149</v>
      </c>
    </row>
    <row r="79">
      <c r="A79" s="24" t="s">
        <v>14</v>
      </c>
      <c r="B79" s="24" t="s">
        <v>395</v>
      </c>
      <c r="C79" s="36">
        <v>2016.0</v>
      </c>
      <c r="D79" s="36" t="s">
        <v>4</v>
      </c>
      <c r="E79" s="36" t="s">
        <v>9</v>
      </c>
      <c r="F79" s="36">
        <v>81.1130095</v>
      </c>
    </row>
    <row r="80">
      <c r="A80" s="24" t="s">
        <v>15</v>
      </c>
      <c r="B80" s="24" t="s">
        <v>377</v>
      </c>
      <c r="C80" s="36">
        <v>2016.0</v>
      </c>
      <c r="D80" s="36" t="s">
        <v>4</v>
      </c>
      <c r="E80" s="36" t="s">
        <v>9</v>
      </c>
      <c r="F80" s="36">
        <v>19.47050183</v>
      </c>
    </row>
    <row r="81">
      <c r="A81" s="24" t="s">
        <v>16</v>
      </c>
      <c r="B81" s="24" t="s">
        <v>382</v>
      </c>
      <c r="C81" s="36">
        <v>2016.0</v>
      </c>
      <c r="D81" s="36" t="s">
        <v>4</v>
      </c>
      <c r="E81" s="36" t="s">
        <v>9</v>
      </c>
      <c r="F81" s="36">
        <v>46.89956343</v>
      </c>
    </row>
    <row r="82">
      <c r="A82" s="24" t="s">
        <v>17</v>
      </c>
      <c r="B82" s="24" t="s">
        <v>404</v>
      </c>
      <c r="C82" s="36">
        <v>2016.0</v>
      </c>
      <c r="D82" s="36" t="s">
        <v>4</v>
      </c>
      <c r="E82" s="36" t="s">
        <v>9</v>
      </c>
      <c r="F82" s="36">
        <v>88.85419529</v>
      </c>
    </row>
    <row r="83">
      <c r="A83" s="24" t="s">
        <v>18</v>
      </c>
      <c r="B83" s="24" t="s">
        <v>383</v>
      </c>
      <c r="C83" s="36">
        <v>2016.0</v>
      </c>
      <c r="D83" s="36" t="s">
        <v>4</v>
      </c>
      <c r="E83" s="36" t="s">
        <v>9</v>
      </c>
      <c r="F83" s="36">
        <v>53.54456437</v>
      </c>
    </row>
    <row r="84">
      <c r="A84" s="24" t="s">
        <v>19</v>
      </c>
      <c r="B84" s="24" t="s">
        <v>380</v>
      </c>
      <c r="C84" s="36">
        <v>2016.0</v>
      </c>
      <c r="D84" s="36" t="s">
        <v>4</v>
      </c>
      <c r="E84" s="36" t="s">
        <v>9</v>
      </c>
      <c r="F84" s="36">
        <v>56.42832227</v>
      </c>
    </row>
    <row r="85">
      <c r="A85" s="24" t="s">
        <v>20</v>
      </c>
      <c r="B85" s="24" t="s">
        <v>387</v>
      </c>
      <c r="C85" s="36">
        <v>2016.0</v>
      </c>
      <c r="D85" s="36" t="s">
        <v>4</v>
      </c>
      <c r="E85" s="36" t="s">
        <v>9</v>
      </c>
      <c r="F85" s="36">
        <v>37.75825206</v>
      </c>
    </row>
    <row r="86">
      <c r="A86" s="24" t="s">
        <v>21</v>
      </c>
      <c r="B86" s="24" t="s">
        <v>393</v>
      </c>
      <c r="C86" s="36">
        <v>2016.0</v>
      </c>
      <c r="D86" s="36" t="s">
        <v>4</v>
      </c>
      <c r="E86" s="36" t="s">
        <v>9</v>
      </c>
      <c r="F86" s="36">
        <v>59.71211056</v>
      </c>
    </row>
    <row r="87">
      <c r="A87" s="24" t="s">
        <v>22</v>
      </c>
      <c r="B87" s="24" t="s">
        <v>408</v>
      </c>
      <c r="C87" s="36">
        <v>2016.0</v>
      </c>
      <c r="D87" s="36" t="s">
        <v>4</v>
      </c>
      <c r="E87" s="36" t="s">
        <v>9</v>
      </c>
      <c r="F87" s="36">
        <v>98.43870864</v>
      </c>
    </row>
    <row r="88">
      <c r="A88" s="24" t="s">
        <v>23</v>
      </c>
      <c r="B88" s="24" t="s">
        <v>379</v>
      </c>
      <c r="C88" s="36">
        <v>2016.0</v>
      </c>
      <c r="D88" s="36" t="s">
        <v>4</v>
      </c>
      <c r="E88" s="36" t="s">
        <v>9</v>
      </c>
      <c r="F88" s="36">
        <v>42.53310556</v>
      </c>
    </row>
    <row r="89">
      <c r="A89" s="24" t="s">
        <v>24</v>
      </c>
      <c r="B89" s="24" t="s">
        <v>386</v>
      </c>
      <c r="C89" s="36">
        <v>2016.0</v>
      </c>
      <c r="D89" s="36" t="s">
        <v>4</v>
      </c>
      <c r="E89" s="36" t="s">
        <v>9</v>
      </c>
      <c r="F89" s="36">
        <v>35.2820937</v>
      </c>
    </row>
    <row r="90">
      <c r="A90" s="24" t="s">
        <v>25</v>
      </c>
      <c r="B90" s="24" t="s">
        <v>406</v>
      </c>
      <c r="C90" s="36">
        <v>2016.0</v>
      </c>
      <c r="D90" s="36" t="s">
        <v>4</v>
      </c>
      <c r="E90" s="36" t="s">
        <v>9</v>
      </c>
      <c r="F90" s="36">
        <v>86.33899066</v>
      </c>
    </row>
    <row r="91">
      <c r="A91" s="24" t="s">
        <v>26</v>
      </c>
      <c r="B91" s="24" t="s">
        <v>392</v>
      </c>
      <c r="C91" s="36">
        <v>2016.0</v>
      </c>
      <c r="D91" s="36" t="s">
        <v>4</v>
      </c>
      <c r="E91" s="36" t="s">
        <v>9</v>
      </c>
      <c r="F91" s="36">
        <v>91.65822752</v>
      </c>
    </row>
    <row r="92">
      <c r="A92" s="24" t="s">
        <v>27</v>
      </c>
      <c r="B92" s="24" t="s">
        <v>389</v>
      </c>
      <c r="C92" s="36">
        <v>2016.0</v>
      </c>
      <c r="D92" s="36" t="s">
        <v>4</v>
      </c>
      <c r="E92" s="36" t="s">
        <v>9</v>
      </c>
      <c r="F92" s="36">
        <v>65.57894882</v>
      </c>
    </row>
    <row r="93">
      <c r="A93" s="24" t="s">
        <v>28</v>
      </c>
      <c r="B93" s="24" t="s">
        <v>391</v>
      </c>
      <c r="C93" s="36">
        <v>2016.0</v>
      </c>
      <c r="D93" s="36" t="s">
        <v>4</v>
      </c>
      <c r="E93" s="36" t="s">
        <v>9</v>
      </c>
      <c r="F93" s="36">
        <v>92.29440297</v>
      </c>
    </row>
    <row r="94">
      <c r="A94" s="24" t="s">
        <v>29</v>
      </c>
      <c r="B94" s="24" t="s">
        <v>396</v>
      </c>
      <c r="C94" s="36">
        <v>2016.0</v>
      </c>
      <c r="D94" s="36" t="s">
        <v>4</v>
      </c>
      <c r="E94" s="36" t="s">
        <v>9</v>
      </c>
      <c r="F94" s="36">
        <v>93.99413591</v>
      </c>
    </row>
    <row r="95">
      <c r="A95" s="24" t="s">
        <v>30</v>
      </c>
      <c r="B95" s="24" t="s">
        <v>376</v>
      </c>
      <c r="C95" s="36">
        <v>2016.0</v>
      </c>
      <c r="D95" s="36" t="s">
        <v>4</v>
      </c>
      <c r="E95" s="36" t="s">
        <v>9</v>
      </c>
      <c r="F95" s="36">
        <v>71.90408589</v>
      </c>
    </row>
    <row r="96">
      <c r="A96" s="24" t="s">
        <v>31</v>
      </c>
      <c r="B96" s="24" t="s">
        <v>407</v>
      </c>
      <c r="C96" s="36">
        <v>2016.0</v>
      </c>
      <c r="D96" s="36" t="s">
        <v>4</v>
      </c>
      <c r="E96" s="36" t="s">
        <v>9</v>
      </c>
      <c r="F96" s="36">
        <v>91.55852225</v>
      </c>
    </row>
    <row r="97">
      <c r="A97" s="24" t="s">
        <v>32</v>
      </c>
      <c r="B97" s="24" t="s">
        <v>381</v>
      </c>
      <c r="C97" s="36">
        <v>2016.0</v>
      </c>
      <c r="D97" s="36" t="s">
        <v>4</v>
      </c>
      <c r="E97" s="36" t="s">
        <v>9</v>
      </c>
      <c r="F97" s="36">
        <v>49.30102429</v>
      </c>
    </row>
    <row r="98">
      <c r="A98" s="24" t="s">
        <v>33</v>
      </c>
      <c r="B98" s="24" t="s">
        <v>390</v>
      </c>
      <c r="C98" s="36">
        <v>2016.0</v>
      </c>
      <c r="D98" s="36" t="s">
        <v>4</v>
      </c>
      <c r="E98" s="36" t="s">
        <v>9</v>
      </c>
      <c r="F98" s="36">
        <v>61.47377266</v>
      </c>
    </row>
    <row r="99">
      <c r="A99" s="24" t="s">
        <v>34</v>
      </c>
      <c r="B99" s="24" t="s">
        <v>398</v>
      </c>
      <c r="C99" s="36">
        <v>2016.0</v>
      </c>
      <c r="D99" s="36" t="s">
        <v>4</v>
      </c>
      <c r="E99" s="36" t="s">
        <v>9</v>
      </c>
      <c r="F99" s="36">
        <v>95.72039646</v>
      </c>
    </row>
    <row r="100">
      <c r="A100" s="24" t="s">
        <v>35</v>
      </c>
      <c r="B100" s="24" t="s">
        <v>399</v>
      </c>
      <c r="C100" s="36">
        <v>2016.0</v>
      </c>
      <c r="D100" s="36" t="s">
        <v>4</v>
      </c>
      <c r="E100" s="36" t="s">
        <v>9</v>
      </c>
      <c r="F100" s="36">
        <v>45.37257119</v>
      </c>
    </row>
    <row r="101">
      <c r="A101" s="27" t="s">
        <v>3</v>
      </c>
      <c r="B101" s="24" t="s">
        <v>400</v>
      </c>
      <c r="C101" s="44">
        <v>2017.0</v>
      </c>
      <c r="D101" s="45" t="s">
        <v>4</v>
      </c>
      <c r="E101" s="45" t="s">
        <v>9</v>
      </c>
      <c r="F101" s="46">
        <v>69.20337755</v>
      </c>
    </row>
    <row r="102">
      <c r="A102" s="27" t="s">
        <v>4</v>
      </c>
      <c r="B102" s="24" t="s">
        <v>378</v>
      </c>
      <c r="C102" s="44">
        <v>2017.0</v>
      </c>
      <c r="D102" s="45" t="s">
        <v>4</v>
      </c>
      <c r="E102" s="45" t="s">
        <v>9</v>
      </c>
      <c r="F102" s="46">
        <v>92.86880306</v>
      </c>
    </row>
    <row r="103">
      <c r="A103" s="24" t="s">
        <v>5</v>
      </c>
      <c r="B103" s="24" t="s">
        <v>384</v>
      </c>
      <c r="C103" s="44">
        <v>2017.0</v>
      </c>
      <c r="D103" s="47" t="s">
        <v>4</v>
      </c>
      <c r="E103" s="47" t="s">
        <v>9</v>
      </c>
      <c r="F103" s="46">
        <v>94.07377716</v>
      </c>
    </row>
    <row r="104">
      <c r="A104" s="24" t="s">
        <v>6</v>
      </c>
      <c r="B104" s="24" t="s">
        <v>394</v>
      </c>
      <c r="C104" s="44">
        <v>2017.0</v>
      </c>
      <c r="D104" s="47" t="s">
        <v>4</v>
      </c>
      <c r="E104" s="47" t="s">
        <v>9</v>
      </c>
      <c r="F104" s="46">
        <v>33.89512567</v>
      </c>
    </row>
    <row r="105">
      <c r="A105" s="24" t="s">
        <v>7</v>
      </c>
      <c r="B105" s="24" t="s">
        <v>385</v>
      </c>
      <c r="C105" s="44">
        <v>2017.0</v>
      </c>
      <c r="D105" s="47" t="s">
        <v>4</v>
      </c>
      <c r="E105" s="47" t="s">
        <v>9</v>
      </c>
      <c r="F105" s="46">
        <v>73.24900963</v>
      </c>
    </row>
    <row r="106">
      <c r="A106" s="24" t="s">
        <v>8</v>
      </c>
      <c r="B106" s="24" t="s">
        <v>405</v>
      </c>
      <c r="C106" s="44">
        <v>2017.0</v>
      </c>
      <c r="D106" s="47" t="s">
        <v>4</v>
      </c>
      <c r="E106" s="47" t="s">
        <v>9</v>
      </c>
      <c r="F106" s="46">
        <v>79.17160875</v>
      </c>
    </row>
    <row r="107">
      <c r="A107" s="24" t="s">
        <v>9</v>
      </c>
      <c r="B107" s="24" t="s">
        <v>397</v>
      </c>
      <c r="C107" s="44">
        <v>2017.0</v>
      </c>
      <c r="D107" s="47" t="s">
        <v>4</v>
      </c>
      <c r="E107" s="47" t="s">
        <v>9</v>
      </c>
      <c r="F107" s="46">
        <v>90.74724057</v>
      </c>
    </row>
    <row r="108">
      <c r="A108" s="24" t="s">
        <v>10</v>
      </c>
      <c r="B108" s="24" t="s">
        <v>388</v>
      </c>
      <c r="C108" s="44">
        <v>2017.0</v>
      </c>
      <c r="D108" s="47" t="s">
        <v>4</v>
      </c>
      <c r="E108" s="47" t="s">
        <v>9</v>
      </c>
      <c r="F108" s="46">
        <v>31.48324246</v>
      </c>
    </row>
    <row r="109">
      <c r="A109" s="24" t="s">
        <v>11</v>
      </c>
      <c r="B109" s="24" t="s">
        <v>402</v>
      </c>
      <c r="C109" s="44">
        <v>2017.0</v>
      </c>
      <c r="D109" s="47" t="s">
        <v>4</v>
      </c>
      <c r="E109" s="47" t="s">
        <v>9</v>
      </c>
      <c r="F109" s="46">
        <v>94.29436376</v>
      </c>
    </row>
    <row r="110">
      <c r="A110" s="24" t="s">
        <v>12</v>
      </c>
      <c r="B110" s="24" t="s">
        <v>401</v>
      </c>
      <c r="C110" s="44">
        <v>2017.0</v>
      </c>
      <c r="D110" s="47" t="s">
        <v>4</v>
      </c>
      <c r="E110" s="47" t="s">
        <v>9</v>
      </c>
      <c r="F110" s="46">
        <v>79.0229304</v>
      </c>
    </row>
    <row r="111">
      <c r="A111" s="24" t="s">
        <v>13</v>
      </c>
      <c r="B111" s="24" t="s">
        <v>403</v>
      </c>
      <c r="C111" s="44">
        <v>2017.0</v>
      </c>
      <c r="D111" s="47" t="s">
        <v>4</v>
      </c>
      <c r="E111" s="47" t="s">
        <v>9</v>
      </c>
      <c r="F111" s="46">
        <v>84.54967409</v>
      </c>
    </row>
    <row r="112">
      <c r="A112" s="24" t="s">
        <v>14</v>
      </c>
      <c r="B112" s="24" t="s">
        <v>395</v>
      </c>
      <c r="C112" s="44">
        <v>2017.0</v>
      </c>
      <c r="D112" s="47" t="s">
        <v>4</v>
      </c>
      <c r="E112" s="47" t="s">
        <v>9</v>
      </c>
      <c r="F112" s="46">
        <v>78.13706826</v>
      </c>
    </row>
    <row r="113">
      <c r="A113" s="24" t="s">
        <v>15</v>
      </c>
      <c r="B113" s="24" t="s">
        <v>377</v>
      </c>
      <c r="C113" s="44">
        <v>2017.0</v>
      </c>
      <c r="D113" s="47" t="s">
        <v>4</v>
      </c>
      <c r="E113" s="47" t="s">
        <v>9</v>
      </c>
      <c r="F113" s="46">
        <v>22.85131425</v>
      </c>
    </row>
    <row r="114">
      <c r="A114" s="24" t="s">
        <v>16</v>
      </c>
      <c r="B114" s="24" t="s">
        <v>382</v>
      </c>
      <c r="C114" s="44">
        <v>2017.0</v>
      </c>
      <c r="D114" s="47" t="s">
        <v>4</v>
      </c>
      <c r="E114" s="47" t="s">
        <v>9</v>
      </c>
      <c r="F114" s="46">
        <v>55.97126801</v>
      </c>
    </row>
    <row r="115">
      <c r="A115" s="24" t="s">
        <v>17</v>
      </c>
      <c r="B115" s="24" t="s">
        <v>404</v>
      </c>
      <c r="C115" s="44">
        <v>2017.0</v>
      </c>
      <c r="D115" s="47" t="s">
        <v>4</v>
      </c>
      <c r="E115" s="47" t="s">
        <v>9</v>
      </c>
      <c r="F115" s="46">
        <v>85.98939045</v>
      </c>
    </row>
    <row r="116">
      <c r="A116" s="24" t="s">
        <v>18</v>
      </c>
      <c r="B116" s="24" t="s">
        <v>383</v>
      </c>
      <c r="C116" s="44">
        <v>2017.0</v>
      </c>
      <c r="D116" s="47" t="s">
        <v>4</v>
      </c>
      <c r="E116" s="47" t="s">
        <v>9</v>
      </c>
      <c r="F116" s="46">
        <v>59.20802291</v>
      </c>
    </row>
    <row r="117">
      <c r="A117" s="24" t="s">
        <v>19</v>
      </c>
      <c r="B117" s="24" t="s">
        <v>380</v>
      </c>
      <c r="C117" s="44">
        <v>2017.0</v>
      </c>
      <c r="D117" s="47" t="s">
        <v>4</v>
      </c>
      <c r="E117" s="47" t="s">
        <v>9</v>
      </c>
      <c r="F117" s="46">
        <v>52.60964566</v>
      </c>
    </row>
    <row r="118">
      <c r="A118" s="24" t="s">
        <v>20</v>
      </c>
      <c r="B118" s="24" t="s">
        <v>387</v>
      </c>
      <c r="C118" s="44">
        <v>2017.0</v>
      </c>
      <c r="D118" s="47" t="s">
        <v>4</v>
      </c>
      <c r="E118" s="47" t="s">
        <v>9</v>
      </c>
      <c r="F118" s="46">
        <v>35.20980659</v>
      </c>
    </row>
    <row r="119">
      <c r="A119" s="24" t="s">
        <v>21</v>
      </c>
      <c r="B119" s="24" t="s">
        <v>393</v>
      </c>
      <c r="C119" s="44">
        <v>2017.0</v>
      </c>
      <c r="D119" s="47" t="s">
        <v>4</v>
      </c>
      <c r="E119" s="47" t="s">
        <v>9</v>
      </c>
      <c r="F119" s="46">
        <v>59.61652302</v>
      </c>
    </row>
    <row r="120">
      <c r="A120" s="24" t="s">
        <v>22</v>
      </c>
      <c r="B120" s="24" t="s">
        <v>408</v>
      </c>
      <c r="C120" s="44">
        <v>2017.0</v>
      </c>
      <c r="D120" s="47" t="s">
        <v>4</v>
      </c>
      <c r="E120" s="47" t="s">
        <v>9</v>
      </c>
      <c r="F120" s="46">
        <v>98.45343668</v>
      </c>
    </row>
    <row r="121">
      <c r="A121" s="24" t="s">
        <v>23</v>
      </c>
      <c r="B121" s="24" t="s">
        <v>379</v>
      </c>
      <c r="C121" s="44">
        <v>2017.0</v>
      </c>
      <c r="D121" s="47" t="s">
        <v>4</v>
      </c>
      <c r="E121" s="47" t="s">
        <v>9</v>
      </c>
      <c r="F121" s="46">
        <v>41.02830619</v>
      </c>
    </row>
    <row r="122">
      <c r="A122" s="24" t="s">
        <v>24</v>
      </c>
      <c r="B122" s="24" t="s">
        <v>386</v>
      </c>
      <c r="C122" s="44">
        <v>2017.0</v>
      </c>
      <c r="D122" s="47" t="s">
        <v>4</v>
      </c>
      <c r="E122" s="47" t="s">
        <v>9</v>
      </c>
      <c r="F122" s="46">
        <v>41.84491151</v>
      </c>
    </row>
    <row r="123">
      <c r="A123" s="24" t="s">
        <v>25</v>
      </c>
      <c r="B123" s="24" t="s">
        <v>406</v>
      </c>
      <c r="C123" s="44">
        <v>2017.0</v>
      </c>
      <c r="D123" s="47" t="s">
        <v>4</v>
      </c>
      <c r="E123" s="47" t="s">
        <v>9</v>
      </c>
      <c r="F123" s="46">
        <v>82.81594517</v>
      </c>
    </row>
    <row r="124">
      <c r="A124" s="24" t="s">
        <v>26</v>
      </c>
      <c r="B124" s="24" t="s">
        <v>392</v>
      </c>
      <c r="C124" s="44">
        <v>2017.0</v>
      </c>
      <c r="D124" s="47" t="s">
        <v>4</v>
      </c>
      <c r="E124" s="47" t="s">
        <v>9</v>
      </c>
      <c r="F124" s="46">
        <v>93.61392791</v>
      </c>
    </row>
    <row r="125">
      <c r="A125" s="24" t="s">
        <v>27</v>
      </c>
      <c r="B125" s="24" t="s">
        <v>389</v>
      </c>
      <c r="C125" s="44">
        <v>2017.0</v>
      </c>
      <c r="D125" s="47" t="s">
        <v>4</v>
      </c>
      <c r="E125" s="47" t="s">
        <v>9</v>
      </c>
      <c r="F125" s="46">
        <v>64.83373785</v>
      </c>
    </row>
    <row r="126">
      <c r="A126" s="24" t="s">
        <v>28</v>
      </c>
      <c r="B126" s="24" t="s">
        <v>391</v>
      </c>
      <c r="C126" s="44">
        <v>2017.0</v>
      </c>
      <c r="D126" s="47" t="s">
        <v>4</v>
      </c>
      <c r="E126" s="47" t="s">
        <v>9</v>
      </c>
      <c r="F126" s="46">
        <v>94.44656183</v>
      </c>
    </row>
    <row r="127">
      <c r="A127" s="24" t="s">
        <v>29</v>
      </c>
      <c r="B127" s="24" t="s">
        <v>396</v>
      </c>
      <c r="C127" s="44">
        <v>2017.0</v>
      </c>
      <c r="D127" s="47" t="s">
        <v>4</v>
      </c>
      <c r="E127" s="47" t="s">
        <v>9</v>
      </c>
      <c r="F127" s="46">
        <v>91.94303203</v>
      </c>
    </row>
    <row r="128">
      <c r="A128" s="24" t="s">
        <v>30</v>
      </c>
      <c r="B128" s="24" t="s">
        <v>376</v>
      </c>
      <c r="C128" s="44">
        <v>2017.0</v>
      </c>
      <c r="D128" s="47" t="s">
        <v>4</v>
      </c>
      <c r="E128" s="47" t="s">
        <v>9</v>
      </c>
      <c r="F128" s="46">
        <v>72.90468271</v>
      </c>
    </row>
    <row r="129">
      <c r="A129" s="24" t="s">
        <v>31</v>
      </c>
      <c r="B129" s="24" t="s">
        <v>407</v>
      </c>
      <c r="C129" s="44">
        <v>2017.0</v>
      </c>
      <c r="D129" s="47" t="s">
        <v>4</v>
      </c>
      <c r="E129" s="47" t="s">
        <v>9</v>
      </c>
      <c r="F129" s="46">
        <v>94.51410136</v>
      </c>
    </row>
    <row r="130">
      <c r="A130" s="24" t="s">
        <v>32</v>
      </c>
      <c r="B130" s="24" t="s">
        <v>381</v>
      </c>
      <c r="C130" s="44">
        <v>2017.0</v>
      </c>
      <c r="D130" s="47" t="s">
        <v>4</v>
      </c>
      <c r="E130" s="47" t="s">
        <v>9</v>
      </c>
      <c r="F130" s="46">
        <v>45.90267357</v>
      </c>
    </row>
    <row r="131">
      <c r="A131" s="24" t="s">
        <v>33</v>
      </c>
      <c r="B131" s="24" t="s">
        <v>390</v>
      </c>
      <c r="C131" s="44">
        <v>2017.0</v>
      </c>
      <c r="D131" s="47" t="s">
        <v>4</v>
      </c>
      <c r="E131" s="47" t="s">
        <v>9</v>
      </c>
      <c r="F131" s="46">
        <v>63.68651449</v>
      </c>
    </row>
    <row r="132">
      <c r="A132" s="24" t="s">
        <v>34</v>
      </c>
      <c r="B132" s="24" t="s">
        <v>398</v>
      </c>
      <c r="C132" s="44">
        <v>2017.0</v>
      </c>
      <c r="D132" s="47" t="s">
        <v>4</v>
      </c>
      <c r="E132" s="47" t="s">
        <v>9</v>
      </c>
      <c r="F132" s="46">
        <v>94.97803882</v>
      </c>
    </row>
    <row r="133">
      <c r="A133" s="24" t="s">
        <v>35</v>
      </c>
      <c r="B133" s="24" t="s">
        <v>399</v>
      </c>
      <c r="C133" s="44">
        <v>2017.0</v>
      </c>
      <c r="D133" s="47" t="s">
        <v>4</v>
      </c>
      <c r="E133" s="47" t="s">
        <v>9</v>
      </c>
      <c r="F133" s="46">
        <v>47.21248494</v>
      </c>
    </row>
    <row r="134">
      <c r="A134" s="27" t="s">
        <v>4</v>
      </c>
      <c r="B134" s="24" t="s">
        <v>378</v>
      </c>
      <c r="C134" s="24">
        <v>2022.0</v>
      </c>
      <c r="D134" s="47" t="s">
        <v>4</v>
      </c>
      <c r="E134" s="47" t="s">
        <v>9</v>
      </c>
      <c r="F134" s="39">
        <v>83.03765</v>
      </c>
    </row>
    <row r="135">
      <c r="A135" s="24" t="s">
        <v>5</v>
      </c>
      <c r="B135" s="24" t="s">
        <v>384</v>
      </c>
      <c r="C135" s="24">
        <v>2022.0</v>
      </c>
      <c r="D135" s="47" t="s">
        <v>4</v>
      </c>
      <c r="E135" s="47" t="s">
        <v>9</v>
      </c>
      <c r="F135" s="39">
        <v>94.57808</v>
      </c>
    </row>
    <row r="136">
      <c r="A136" s="24" t="s">
        <v>6</v>
      </c>
      <c r="B136" s="24" t="s">
        <v>394</v>
      </c>
      <c r="C136" s="24">
        <v>2022.0</v>
      </c>
      <c r="D136" s="47" t="s">
        <v>4</v>
      </c>
      <c r="E136" s="47" t="s">
        <v>9</v>
      </c>
      <c r="F136" s="39">
        <v>25.64096</v>
      </c>
    </row>
    <row r="137">
      <c r="A137" s="24" t="s">
        <v>7</v>
      </c>
      <c r="B137" s="24" t="s">
        <v>385</v>
      </c>
      <c r="C137" s="24">
        <v>2022.0</v>
      </c>
      <c r="D137" s="47" t="s">
        <v>4</v>
      </c>
      <c r="E137" s="47" t="s">
        <v>9</v>
      </c>
      <c r="F137" s="39">
        <v>68.53747</v>
      </c>
      <c r="J137" s="48"/>
    </row>
    <row r="138">
      <c r="A138" s="24" t="s">
        <v>8</v>
      </c>
      <c r="B138" s="24" t="s">
        <v>405</v>
      </c>
      <c r="C138" s="24">
        <v>2022.0</v>
      </c>
      <c r="D138" s="47" t="s">
        <v>4</v>
      </c>
      <c r="E138" s="47" t="s">
        <v>9</v>
      </c>
      <c r="F138" s="39">
        <v>77.25364</v>
      </c>
    </row>
    <row r="139">
      <c r="A139" s="24" t="s">
        <v>9</v>
      </c>
      <c r="B139" s="24" t="s">
        <v>397</v>
      </c>
      <c r="C139" s="24">
        <v>2022.0</v>
      </c>
      <c r="D139" s="47" t="s">
        <v>4</v>
      </c>
      <c r="E139" s="47" t="s">
        <v>9</v>
      </c>
      <c r="F139" s="39">
        <v>86.53065</v>
      </c>
    </row>
    <row r="140">
      <c r="A140" s="24" t="s">
        <v>10</v>
      </c>
      <c r="B140" s="24" t="s">
        <v>388</v>
      </c>
      <c r="C140" s="24">
        <v>2022.0</v>
      </c>
      <c r="D140" s="47" t="s">
        <v>4</v>
      </c>
      <c r="E140" s="47" t="s">
        <v>9</v>
      </c>
      <c r="F140" s="39">
        <v>37.51601</v>
      </c>
    </row>
    <row r="141">
      <c r="A141" s="24" t="s">
        <v>11</v>
      </c>
      <c r="B141" s="24" t="s">
        <v>402</v>
      </c>
      <c r="C141" s="24">
        <v>2022.0</v>
      </c>
      <c r="D141" s="47" t="s">
        <v>4</v>
      </c>
      <c r="E141" s="47" t="s">
        <v>9</v>
      </c>
      <c r="F141" s="39">
        <v>96.21372</v>
      </c>
    </row>
    <row r="142">
      <c r="A142" s="24" t="s">
        <v>12</v>
      </c>
      <c r="B142" s="24" t="s">
        <v>401</v>
      </c>
      <c r="C142" s="24">
        <v>2022.0</v>
      </c>
      <c r="D142" s="47" t="s">
        <v>4</v>
      </c>
      <c r="E142" s="47" t="s">
        <v>9</v>
      </c>
      <c r="F142" s="39">
        <v>79.50112</v>
      </c>
    </row>
    <row r="143">
      <c r="A143" s="24">
        <v>10.0</v>
      </c>
      <c r="B143" s="24" t="s">
        <v>403</v>
      </c>
      <c r="C143" s="24">
        <v>2022.0</v>
      </c>
      <c r="D143" s="47" t="s">
        <v>4</v>
      </c>
      <c r="E143" s="47" t="s">
        <v>9</v>
      </c>
      <c r="F143" s="39">
        <v>86.30165</v>
      </c>
    </row>
    <row r="144">
      <c r="A144" s="24">
        <v>11.0</v>
      </c>
      <c r="B144" s="24" t="s">
        <v>395</v>
      </c>
      <c r="C144" s="24">
        <v>2022.0</v>
      </c>
      <c r="D144" s="47" t="s">
        <v>4</v>
      </c>
      <c r="E144" s="47" t="s">
        <v>9</v>
      </c>
      <c r="F144" s="39">
        <v>77.07441</v>
      </c>
    </row>
    <row r="145">
      <c r="A145" s="24">
        <v>12.0</v>
      </c>
      <c r="B145" s="24" t="s">
        <v>377</v>
      </c>
      <c r="C145" s="24">
        <v>2022.0</v>
      </c>
      <c r="D145" s="47" t="s">
        <v>4</v>
      </c>
      <c r="E145" s="47" t="s">
        <v>9</v>
      </c>
      <c r="F145" s="39">
        <v>22.7261</v>
      </c>
    </row>
    <row r="146">
      <c r="A146" s="24">
        <v>13.0</v>
      </c>
      <c r="B146" s="24" t="s">
        <v>382</v>
      </c>
      <c r="C146" s="24">
        <v>2022.0</v>
      </c>
      <c r="D146" s="47" t="s">
        <v>4</v>
      </c>
      <c r="E146" s="47" t="s">
        <v>9</v>
      </c>
      <c r="F146" s="39">
        <v>38.43234</v>
      </c>
    </row>
    <row r="147">
      <c r="A147" s="24">
        <v>14.0</v>
      </c>
      <c r="B147" s="24" t="s">
        <v>404</v>
      </c>
      <c r="C147" s="24">
        <v>2022.0</v>
      </c>
      <c r="D147" s="47" t="s">
        <v>4</v>
      </c>
      <c r="E147" s="47" t="s">
        <v>9</v>
      </c>
      <c r="F147" s="39">
        <v>85.85444</v>
      </c>
    </row>
    <row r="148">
      <c r="A148" s="24">
        <v>15.0</v>
      </c>
      <c r="B148" s="24" t="s">
        <v>383</v>
      </c>
      <c r="C148" s="24">
        <v>2022.0</v>
      </c>
      <c r="D148" s="47" t="s">
        <v>4</v>
      </c>
      <c r="E148" s="47" t="s">
        <v>9</v>
      </c>
      <c r="F148" s="39">
        <v>51.70574</v>
      </c>
    </row>
    <row r="149">
      <c r="A149" s="24">
        <v>16.0</v>
      </c>
      <c r="B149" s="24" t="s">
        <v>380</v>
      </c>
      <c r="C149" s="24">
        <v>2022.0</v>
      </c>
      <c r="D149" s="47" t="s">
        <v>4</v>
      </c>
      <c r="E149" s="47" t="s">
        <v>9</v>
      </c>
      <c r="F149" s="39">
        <v>47.5527</v>
      </c>
    </row>
    <row r="150">
      <c r="A150" s="24">
        <v>17.0</v>
      </c>
      <c r="B150" s="24" t="s">
        <v>387</v>
      </c>
      <c r="C150" s="24">
        <v>2022.0</v>
      </c>
      <c r="D150" s="47" t="s">
        <v>4</v>
      </c>
      <c r="E150" s="47" t="s">
        <v>9</v>
      </c>
      <c r="F150" s="39">
        <v>23.77815</v>
      </c>
    </row>
    <row r="151">
      <c r="A151" s="24">
        <v>18.0</v>
      </c>
      <c r="B151" s="24" t="s">
        <v>393</v>
      </c>
      <c r="C151" s="24">
        <v>2022.0</v>
      </c>
      <c r="D151" s="47" t="s">
        <v>4</v>
      </c>
      <c r="E151" s="47" t="s">
        <v>9</v>
      </c>
      <c r="F151" s="39">
        <v>56.72078</v>
      </c>
    </row>
    <row r="152">
      <c r="A152" s="24">
        <v>19.0</v>
      </c>
      <c r="B152" s="24" t="s">
        <v>408</v>
      </c>
      <c r="C152" s="24">
        <v>2022.0</v>
      </c>
      <c r="D152" s="47" t="s">
        <v>4</v>
      </c>
      <c r="E152" s="47" t="s">
        <v>9</v>
      </c>
      <c r="F152" s="39">
        <v>81.95012</v>
      </c>
    </row>
    <row r="153">
      <c r="A153" s="24">
        <v>20.0</v>
      </c>
      <c r="B153" s="24" t="s">
        <v>379</v>
      </c>
      <c r="C153" s="24">
        <v>2022.0</v>
      </c>
      <c r="D153" s="47" t="s">
        <v>4</v>
      </c>
      <c r="E153" s="47" t="s">
        <v>9</v>
      </c>
      <c r="F153" s="39">
        <v>42.28211</v>
      </c>
    </row>
    <row r="154">
      <c r="A154" s="24">
        <v>21.0</v>
      </c>
      <c r="B154" s="24" t="s">
        <v>386</v>
      </c>
      <c r="C154" s="24">
        <v>2022.0</v>
      </c>
      <c r="D154" s="47" t="s">
        <v>4</v>
      </c>
      <c r="E154" s="47" t="s">
        <v>9</v>
      </c>
      <c r="F154" s="39">
        <v>31.59205</v>
      </c>
    </row>
    <row r="155">
      <c r="A155" s="24">
        <v>22.0</v>
      </c>
      <c r="B155" s="24" t="s">
        <v>406</v>
      </c>
      <c r="C155" s="24">
        <v>2022.0</v>
      </c>
      <c r="D155" s="47" t="s">
        <v>4</v>
      </c>
      <c r="E155" s="47" t="s">
        <v>9</v>
      </c>
      <c r="F155" s="39">
        <v>76.7836</v>
      </c>
    </row>
    <row r="156">
      <c r="A156" s="24">
        <v>23.0</v>
      </c>
      <c r="B156" s="24" t="s">
        <v>392</v>
      </c>
      <c r="C156" s="24">
        <v>2022.0</v>
      </c>
      <c r="D156" s="47" t="s">
        <v>4</v>
      </c>
      <c r="E156" s="47" t="s">
        <v>9</v>
      </c>
      <c r="F156" s="39">
        <v>93.67858</v>
      </c>
    </row>
    <row r="157">
      <c r="A157" s="24">
        <v>24.0</v>
      </c>
      <c r="B157" s="24" t="s">
        <v>389</v>
      </c>
      <c r="C157" s="24">
        <v>2022.0</v>
      </c>
      <c r="D157" s="47" t="s">
        <v>4</v>
      </c>
      <c r="E157" s="47" t="s">
        <v>9</v>
      </c>
      <c r="F157" s="39">
        <v>51.43154</v>
      </c>
    </row>
    <row r="158">
      <c r="A158" s="24">
        <v>25.0</v>
      </c>
      <c r="B158" s="24" t="s">
        <v>391</v>
      </c>
      <c r="C158" s="24">
        <v>2022.0</v>
      </c>
      <c r="D158" s="47" t="s">
        <v>4</v>
      </c>
      <c r="E158" s="47" t="s">
        <v>9</v>
      </c>
      <c r="F158" s="39">
        <v>93.8469</v>
      </c>
    </row>
    <row r="159">
      <c r="A159" s="24">
        <v>26.0</v>
      </c>
      <c r="B159" s="24" t="s">
        <v>396</v>
      </c>
      <c r="C159" s="24">
        <v>2022.0</v>
      </c>
      <c r="D159" s="47" t="s">
        <v>4</v>
      </c>
      <c r="E159" s="47" t="s">
        <v>9</v>
      </c>
      <c r="F159" s="39">
        <v>88.84521</v>
      </c>
    </row>
    <row r="160">
      <c r="A160" s="24">
        <v>27.0</v>
      </c>
      <c r="B160" s="24" t="s">
        <v>376</v>
      </c>
      <c r="C160" s="24">
        <v>2022.0</v>
      </c>
      <c r="D160" s="47" t="s">
        <v>4</v>
      </c>
      <c r="E160" s="47" t="s">
        <v>9</v>
      </c>
      <c r="F160" s="39">
        <v>79.71412</v>
      </c>
    </row>
    <row r="161">
      <c r="A161" s="24">
        <v>28.0</v>
      </c>
      <c r="B161" s="24" t="s">
        <v>407</v>
      </c>
      <c r="C161" s="24">
        <v>2022.0</v>
      </c>
      <c r="D161" s="47" t="s">
        <v>4</v>
      </c>
      <c r="E161" s="47" t="s">
        <v>9</v>
      </c>
      <c r="F161" s="39">
        <v>90.1571</v>
      </c>
    </row>
    <row r="162">
      <c r="A162" s="24">
        <v>29.0</v>
      </c>
      <c r="B162" s="24" t="s">
        <v>381</v>
      </c>
      <c r="C162" s="24">
        <v>2022.0</v>
      </c>
      <c r="D162" s="47" t="s">
        <v>4</v>
      </c>
      <c r="E162" s="47" t="s">
        <v>9</v>
      </c>
      <c r="F162" s="39">
        <v>41.8549</v>
      </c>
    </row>
    <row r="163">
      <c r="A163" s="24">
        <v>30.0</v>
      </c>
      <c r="B163" s="24" t="s">
        <v>390</v>
      </c>
      <c r="C163" s="24">
        <v>2022.0</v>
      </c>
      <c r="D163" s="47" t="s">
        <v>4</v>
      </c>
      <c r="E163" s="47" t="s">
        <v>9</v>
      </c>
      <c r="F163" s="39">
        <v>58.59723</v>
      </c>
    </row>
    <row r="164">
      <c r="A164" s="24">
        <v>31.0</v>
      </c>
      <c r="B164" s="24" t="s">
        <v>398</v>
      </c>
      <c r="C164" s="24">
        <v>2022.0</v>
      </c>
      <c r="D164" s="47" t="s">
        <v>4</v>
      </c>
      <c r="E164" s="47" t="s">
        <v>9</v>
      </c>
      <c r="F164" s="39">
        <v>97.49337</v>
      </c>
    </row>
    <row r="165">
      <c r="A165" s="24">
        <v>32.0</v>
      </c>
      <c r="B165" s="24" t="s">
        <v>399</v>
      </c>
      <c r="C165" s="24">
        <v>2022.0</v>
      </c>
      <c r="D165" s="47" t="s">
        <v>4</v>
      </c>
      <c r="E165" s="47" t="s">
        <v>9</v>
      </c>
      <c r="F165" s="39">
        <v>41.68459</v>
      </c>
    </row>
    <row r="166">
      <c r="A166" s="27" t="s">
        <v>3</v>
      </c>
      <c r="B166" s="24" t="s">
        <v>400</v>
      </c>
      <c r="C166" s="24">
        <v>2022.0</v>
      </c>
      <c r="D166" s="47" t="s">
        <v>4</v>
      </c>
      <c r="E166" s="47" t="s">
        <v>9</v>
      </c>
      <c r="F166" s="39">
        <v>66.54766</v>
      </c>
    </row>
  </sheetData>
  <autoFilter ref="$A$1:$F$166"/>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3" t="s">
        <v>1</v>
      </c>
      <c r="B1" s="23" t="s">
        <v>374</v>
      </c>
      <c r="C1" s="23" t="s">
        <v>0</v>
      </c>
      <c r="D1" s="23" t="s">
        <v>37</v>
      </c>
      <c r="E1" s="23" t="s">
        <v>39</v>
      </c>
      <c r="F1" s="23" t="s">
        <v>375</v>
      </c>
    </row>
    <row r="2">
      <c r="A2" s="49" t="s">
        <v>3</v>
      </c>
      <c r="B2" s="23" t="s">
        <v>400</v>
      </c>
      <c r="C2" s="7">
        <v>2010.0</v>
      </c>
      <c r="D2" s="9" t="s">
        <v>4</v>
      </c>
      <c r="E2" s="9" t="s">
        <v>10</v>
      </c>
      <c r="F2" s="7">
        <v>95.10876</v>
      </c>
    </row>
    <row r="3">
      <c r="A3" s="49" t="s">
        <v>4</v>
      </c>
      <c r="B3" s="23" t="s">
        <v>378</v>
      </c>
      <c r="C3" s="7">
        <v>2010.0</v>
      </c>
      <c r="D3" s="9" t="s">
        <v>4</v>
      </c>
      <c r="E3" s="9" t="s">
        <v>10</v>
      </c>
      <c r="F3" s="35">
        <v>98.3098995</v>
      </c>
    </row>
    <row r="4">
      <c r="A4" s="23" t="s">
        <v>5</v>
      </c>
      <c r="B4" s="23" t="s">
        <v>384</v>
      </c>
      <c r="C4" s="7">
        <v>2010.0</v>
      </c>
      <c r="D4" s="9" t="s">
        <v>4</v>
      </c>
      <c r="E4" s="9" t="s">
        <v>10</v>
      </c>
      <c r="F4" s="35">
        <v>97.1489548</v>
      </c>
    </row>
    <row r="5">
      <c r="A5" s="23" t="s">
        <v>6</v>
      </c>
      <c r="B5" s="23" t="s">
        <v>394</v>
      </c>
      <c r="C5" s="7">
        <v>2010.0</v>
      </c>
      <c r="D5" s="9" t="s">
        <v>4</v>
      </c>
      <c r="E5" s="9" t="s">
        <v>10</v>
      </c>
      <c r="F5" s="35">
        <v>97.1826307</v>
      </c>
    </row>
    <row r="6">
      <c r="A6" s="23" t="s">
        <v>7</v>
      </c>
      <c r="B6" s="23" t="s">
        <v>385</v>
      </c>
      <c r="C6" s="7">
        <v>2010.0</v>
      </c>
      <c r="D6" s="9" t="s">
        <v>4</v>
      </c>
      <c r="E6" s="9" t="s">
        <v>10</v>
      </c>
      <c r="F6" s="35">
        <v>92.6288159</v>
      </c>
    </row>
    <row r="7">
      <c r="A7" s="23" t="s">
        <v>8</v>
      </c>
      <c r="B7" s="23" t="s">
        <v>405</v>
      </c>
      <c r="C7" s="7">
        <v>2010.0</v>
      </c>
      <c r="D7" s="9" t="s">
        <v>4</v>
      </c>
      <c r="E7" s="9" t="s">
        <v>10</v>
      </c>
      <c r="F7" s="35">
        <v>97.464827</v>
      </c>
    </row>
    <row r="8">
      <c r="A8" s="23" t="s">
        <v>9</v>
      </c>
      <c r="B8" s="23" t="s">
        <v>397</v>
      </c>
      <c r="C8" s="7">
        <v>2010.0</v>
      </c>
      <c r="D8" s="9" t="s">
        <v>4</v>
      </c>
      <c r="E8" s="9" t="s">
        <v>10</v>
      </c>
      <c r="F8" s="35">
        <v>98.0848998</v>
      </c>
    </row>
    <row r="9">
      <c r="A9" s="23" t="s">
        <v>10</v>
      </c>
      <c r="B9" s="23" t="s">
        <v>388</v>
      </c>
      <c r="C9" s="7">
        <v>2010.0</v>
      </c>
      <c r="D9" s="9" t="s">
        <v>4</v>
      </c>
      <c r="E9" s="9" t="s">
        <v>10</v>
      </c>
      <c r="F9" s="35">
        <v>92.9668501</v>
      </c>
    </row>
    <row r="10">
      <c r="A10" s="23" t="s">
        <v>11</v>
      </c>
      <c r="B10" s="23" t="s">
        <v>402</v>
      </c>
      <c r="C10" s="7">
        <v>2010.0</v>
      </c>
      <c r="D10" s="9" t="s">
        <v>4</v>
      </c>
      <c r="E10" s="9" t="s">
        <v>10</v>
      </c>
      <c r="F10" s="35">
        <v>96.5945866</v>
      </c>
    </row>
    <row r="11">
      <c r="A11" s="23" t="s">
        <v>12</v>
      </c>
      <c r="B11" s="23" t="s">
        <v>401</v>
      </c>
      <c r="C11" s="7">
        <v>2010.0</v>
      </c>
      <c r="D11" s="9" t="s">
        <v>4</v>
      </c>
      <c r="E11" s="9" t="s">
        <v>10</v>
      </c>
      <c r="F11" s="35">
        <v>98.5012016</v>
      </c>
    </row>
    <row r="12">
      <c r="A12" s="23" t="s">
        <v>13</v>
      </c>
      <c r="B12" s="23" t="s">
        <v>403</v>
      </c>
      <c r="C12" s="7">
        <v>2010.0</v>
      </c>
      <c r="D12" s="9" t="s">
        <v>4</v>
      </c>
      <c r="E12" s="9" t="s">
        <v>10</v>
      </c>
      <c r="F12" s="35">
        <v>93.2562691</v>
      </c>
    </row>
    <row r="13">
      <c r="A13" s="23" t="s">
        <v>14</v>
      </c>
      <c r="B13" s="23" t="s">
        <v>395</v>
      </c>
      <c r="C13" s="7">
        <v>2010.0</v>
      </c>
      <c r="D13" s="9" t="s">
        <v>4</v>
      </c>
      <c r="E13" s="9" t="s">
        <v>10</v>
      </c>
      <c r="F13" s="35">
        <v>91.4784841</v>
      </c>
    </row>
    <row r="14">
      <c r="A14" s="23" t="s">
        <v>15</v>
      </c>
      <c r="B14" s="23" t="s">
        <v>377</v>
      </c>
      <c r="C14" s="7">
        <v>2010.0</v>
      </c>
      <c r="D14" s="9" t="s">
        <v>4</v>
      </c>
      <c r="E14" s="9" t="s">
        <v>10</v>
      </c>
      <c r="F14" s="35">
        <v>80.7846314</v>
      </c>
    </row>
    <row r="15">
      <c r="A15" s="23" t="s">
        <v>16</v>
      </c>
      <c r="B15" s="23" t="s">
        <v>382</v>
      </c>
      <c r="C15" s="7">
        <v>2010.0</v>
      </c>
      <c r="D15" s="9" t="s">
        <v>4</v>
      </c>
      <c r="E15" s="9" t="s">
        <v>10</v>
      </c>
      <c r="F15" s="35">
        <v>91.9413044</v>
      </c>
    </row>
    <row r="16">
      <c r="A16" s="23" t="s">
        <v>17</v>
      </c>
      <c r="B16" s="23" t="s">
        <v>404</v>
      </c>
      <c r="C16" s="7">
        <v>2010.0</v>
      </c>
      <c r="D16" s="9" t="s">
        <v>4</v>
      </c>
      <c r="E16" s="9" t="s">
        <v>10</v>
      </c>
      <c r="F16" s="35">
        <v>97.1878421</v>
      </c>
    </row>
    <row r="17">
      <c r="A17" s="23" t="s">
        <v>18</v>
      </c>
      <c r="B17" s="23" t="s">
        <v>383</v>
      </c>
      <c r="C17" s="7">
        <v>2010.0</v>
      </c>
      <c r="D17" s="9" t="s">
        <v>4</v>
      </c>
      <c r="E17" s="9" t="s">
        <v>10</v>
      </c>
      <c r="F17" s="35">
        <v>95.9512107</v>
      </c>
    </row>
    <row r="18">
      <c r="A18" s="23" t="s">
        <v>19</v>
      </c>
      <c r="B18" s="23" t="s">
        <v>380</v>
      </c>
      <c r="C18" s="7">
        <v>2010.0</v>
      </c>
      <c r="D18" s="9" t="s">
        <v>4</v>
      </c>
      <c r="E18" s="9" t="s">
        <v>10</v>
      </c>
      <c r="F18" s="35">
        <v>94.5605305</v>
      </c>
    </row>
    <row r="19">
      <c r="A19" s="23" t="s">
        <v>20</v>
      </c>
      <c r="B19" s="23" t="s">
        <v>387</v>
      </c>
      <c r="C19" s="7">
        <v>2010.0</v>
      </c>
      <c r="D19" s="9" t="s">
        <v>4</v>
      </c>
      <c r="E19" s="9" t="s">
        <v>10</v>
      </c>
      <c r="F19" s="35">
        <v>96.6301087</v>
      </c>
    </row>
    <row r="20">
      <c r="A20" s="23" t="s">
        <v>21</v>
      </c>
      <c r="B20" s="23" t="s">
        <v>393</v>
      </c>
      <c r="C20" s="7">
        <v>2010.0</v>
      </c>
      <c r="D20" s="9" t="s">
        <v>4</v>
      </c>
      <c r="E20" s="9" t="s">
        <v>10</v>
      </c>
      <c r="F20" s="35">
        <v>94.5261421</v>
      </c>
    </row>
    <row r="21">
      <c r="A21" s="23" t="s">
        <v>22</v>
      </c>
      <c r="B21" s="23" t="s">
        <v>408</v>
      </c>
      <c r="C21" s="7">
        <v>2010.0</v>
      </c>
      <c r="D21" s="9" t="s">
        <v>4</v>
      </c>
      <c r="E21" s="9" t="s">
        <v>10</v>
      </c>
      <c r="F21" s="35">
        <v>97.4829995</v>
      </c>
    </row>
    <row r="22">
      <c r="A22" s="23" t="s">
        <v>23</v>
      </c>
      <c r="B22" s="23" t="s">
        <v>379</v>
      </c>
      <c r="C22" s="7">
        <v>2010.0</v>
      </c>
      <c r="D22" s="9" t="s">
        <v>4</v>
      </c>
      <c r="E22" s="9" t="s">
        <v>10</v>
      </c>
      <c r="F22" s="35">
        <v>94.4645885</v>
      </c>
    </row>
    <row r="23">
      <c r="A23" s="23" t="s">
        <v>24</v>
      </c>
      <c r="B23" s="23" t="s">
        <v>386</v>
      </c>
      <c r="C23" s="7">
        <v>2010.0</v>
      </c>
      <c r="D23" s="9" t="s">
        <v>4</v>
      </c>
      <c r="E23" s="9" t="s">
        <v>10</v>
      </c>
      <c r="F23" s="35">
        <v>95.2380884</v>
      </c>
    </row>
    <row r="24">
      <c r="A24" s="23" t="s">
        <v>25</v>
      </c>
      <c r="B24" s="23" t="s">
        <v>406</v>
      </c>
      <c r="C24" s="7">
        <v>2010.0</v>
      </c>
      <c r="D24" s="9" t="s">
        <v>4</v>
      </c>
      <c r="E24" s="9" t="s">
        <v>10</v>
      </c>
      <c r="F24" s="35">
        <v>92.2159372</v>
      </c>
    </row>
    <row r="25">
      <c r="A25" s="23" t="s">
        <v>26</v>
      </c>
      <c r="B25" s="23" t="s">
        <v>392</v>
      </c>
      <c r="C25" s="7">
        <v>2010.0</v>
      </c>
      <c r="D25" s="9" t="s">
        <v>4</v>
      </c>
      <c r="E25" s="9" t="s">
        <v>10</v>
      </c>
      <c r="F25" s="35">
        <v>95.672924</v>
      </c>
    </row>
    <row r="26">
      <c r="A26" s="23" t="s">
        <v>27</v>
      </c>
      <c r="B26" s="23" t="s">
        <v>389</v>
      </c>
      <c r="C26" s="7">
        <v>2010.0</v>
      </c>
      <c r="D26" s="9" t="s">
        <v>4</v>
      </c>
      <c r="E26" s="9" t="s">
        <v>10</v>
      </c>
      <c r="F26" s="35">
        <v>94.7977492</v>
      </c>
    </row>
    <row r="27">
      <c r="A27" s="23" t="s">
        <v>28</v>
      </c>
      <c r="B27" s="23" t="s">
        <v>391</v>
      </c>
      <c r="C27" s="7">
        <v>2010.0</v>
      </c>
      <c r="D27" s="9" t="s">
        <v>4</v>
      </c>
      <c r="E27" s="9" t="s">
        <v>10</v>
      </c>
      <c r="F27" s="35">
        <v>94.9093631</v>
      </c>
    </row>
    <row r="28">
      <c r="A28" s="23" t="s">
        <v>29</v>
      </c>
      <c r="B28" s="23" t="s">
        <v>396</v>
      </c>
      <c r="C28" s="7">
        <v>2010.0</v>
      </c>
      <c r="D28" s="9" t="s">
        <v>4</v>
      </c>
      <c r="E28" s="9" t="s">
        <v>10</v>
      </c>
      <c r="F28" s="35">
        <v>96.8120742</v>
      </c>
    </row>
    <row r="29">
      <c r="A29" s="23" t="s">
        <v>30</v>
      </c>
      <c r="B29" s="23" t="s">
        <v>376</v>
      </c>
      <c r="C29" s="7">
        <v>2010.0</v>
      </c>
      <c r="D29" s="9" t="s">
        <v>4</v>
      </c>
      <c r="E29" s="9" t="s">
        <v>10</v>
      </c>
      <c r="F29" s="35">
        <v>94.5317153</v>
      </c>
    </row>
    <row r="30">
      <c r="A30" s="23" t="s">
        <v>31</v>
      </c>
      <c r="B30" s="23" t="s">
        <v>407</v>
      </c>
      <c r="C30" s="7">
        <v>2010.0</v>
      </c>
      <c r="D30" s="9" t="s">
        <v>4</v>
      </c>
      <c r="E30" s="9" t="s">
        <v>10</v>
      </c>
      <c r="F30" s="35">
        <v>97.3908653</v>
      </c>
    </row>
    <row r="31">
      <c r="A31" s="23" t="s">
        <v>32</v>
      </c>
      <c r="B31" s="23" t="s">
        <v>381</v>
      </c>
      <c r="C31" s="7">
        <v>2010.0</v>
      </c>
      <c r="D31" s="9" t="s">
        <v>4</v>
      </c>
      <c r="E31" s="9" t="s">
        <v>10</v>
      </c>
      <c r="F31" s="35">
        <v>95.2284847</v>
      </c>
    </row>
    <row r="32">
      <c r="A32" s="23" t="s">
        <v>33</v>
      </c>
      <c r="B32" s="23" t="s">
        <v>390</v>
      </c>
      <c r="C32" s="7">
        <v>2010.0</v>
      </c>
      <c r="D32" s="9" t="s">
        <v>4</v>
      </c>
      <c r="E32" s="9" t="s">
        <v>10</v>
      </c>
      <c r="F32" s="35">
        <v>95.5554471</v>
      </c>
    </row>
    <row r="33">
      <c r="A33" s="23" t="s">
        <v>34</v>
      </c>
      <c r="B33" s="23" t="s">
        <v>398</v>
      </c>
      <c r="C33" s="7">
        <v>2010.0</v>
      </c>
      <c r="D33" s="9" t="s">
        <v>4</v>
      </c>
      <c r="E33" s="9" t="s">
        <v>10</v>
      </c>
      <c r="F33" s="35">
        <v>88.1282959</v>
      </c>
    </row>
    <row r="34">
      <c r="A34" s="23" t="s">
        <v>35</v>
      </c>
      <c r="B34" s="23" t="s">
        <v>399</v>
      </c>
      <c r="C34" s="7">
        <v>2010.0</v>
      </c>
      <c r="D34" s="9" t="s">
        <v>4</v>
      </c>
      <c r="E34" s="9" t="s">
        <v>10</v>
      </c>
      <c r="F34" s="35">
        <v>91.6696043</v>
      </c>
    </row>
    <row r="35">
      <c r="A35" s="49" t="s">
        <v>3</v>
      </c>
      <c r="B35" s="23" t="s">
        <v>400</v>
      </c>
      <c r="C35" s="7">
        <v>2014.0</v>
      </c>
      <c r="D35" s="9" t="s">
        <v>4</v>
      </c>
      <c r="E35" s="9" t="s">
        <v>10</v>
      </c>
      <c r="F35" s="7">
        <v>91.85806384</v>
      </c>
    </row>
    <row r="36">
      <c r="A36" s="49" t="s">
        <v>4</v>
      </c>
      <c r="B36" s="23" t="s">
        <v>378</v>
      </c>
      <c r="C36" s="7">
        <v>2014.0</v>
      </c>
      <c r="D36" s="9" t="s">
        <v>4</v>
      </c>
      <c r="E36" s="9" t="s">
        <v>10</v>
      </c>
      <c r="F36" s="7">
        <v>96.02450836</v>
      </c>
    </row>
    <row r="37">
      <c r="A37" s="23" t="s">
        <v>5</v>
      </c>
      <c r="B37" s="23" t="s">
        <v>384</v>
      </c>
      <c r="C37" s="7">
        <v>2014.0</v>
      </c>
      <c r="D37" s="9" t="s">
        <v>4</v>
      </c>
      <c r="E37" s="9" t="s">
        <v>10</v>
      </c>
      <c r="F37" s="7">
        <v>95.69058022</v>
      </c>
    </row>
    <row r="38">
      <c r="A38" s="23" t="s">
        <v>6</v>
      </c>
      <c r="B38" s="23" t="s">
        <v>394</v>
      </c>
      <c r="C38" s="7">
        <v>2014.0</v>
      </c>
      <c r="D38" s="9" t="s">
        <v>4</v>
      </c>
      <c r="E38" s="9" t="s">
        <v>10</v>
      </c>
      <c r="F38" s="7">
        <v>91.81687179</v>
      </c>
    </row>
    <row r="39">
      <c r="A39" s="23" t="s">
        <v>7</v>
      </c>
      <c r="B39" s="23" t="s">
        <v>385</v>
      </c>
      <c r="C39" s="7">
        <v>2014.0</v>
      </c>
      <c r="D39" s="9" t="s">
        <v>4</v>
      </c>
      <c r="E39" s="9" t="s">
        <v>10</v>
      </c>
      <c r="F39" s="7">
        <v>88.95133659</v>
      </c>
    </row>
    <row r="40">
      <c r="A40" s="23" t="s">
        <v>8</v>
      </c>
      <c r="B40" s="23" t="s">
        <v>405</v>
      </c>
      <c r="C40" s="7">
        <v>2014.0</v>
      </c>
      <c r="D40" s="9" t="s">
        <v>4</v>
      </c>
      <c r="E40" s="9" t="s">
        <v>10</v>
      </c>
      <c r="F40" s="7">
        <v>96.75282053</v>
      </c>
    </row>
    <row r="41">
      <c r="A41" s="23" t="s">
        <v>9</v>
      </c>
      <c r="B41" s="23" t="s">
        <v>397</v>
      </c>
      <c r="C41" s="7">
        <v>2014.0</v>
      </c>
      <c r="D41" s="9" t="s">
        <v>4</v>
      </c>
      <c r="E41" s="9" t="s">
        <v>10</v>
      </c>
      <c r="F41" s="7">
        <v>96.32916014</v>
      </c>
    </row>
    <row r="42">
      <c r="A42" s="23" t="s">
        <v>10</v>
      </c>
      <c r="B42" s="23" t="s">
        <v>388</v>
      </c>
      <c r="C42" s="7">
        <v>2014.0</v>
      </c>
      <c r="D42" s="9" t="s">
        <v>4</v>
      </c>
      <c r="E42" s="9" t="s">
        <v>10</v>
      </c>
      <c r="F42" s="7">
        <v>87.30902965</v>
      </c>
    </row>
    <row r="43">
      <c r="A43" s="23" t="s">
        <v>11</v>
      </c>
      <c r="B43" s="23" t="s">
        <v>402</v>
      </c>
      <c r="C43" s="7">
        <v>2014.0</v>
      </c>
      <c r="D43" s="9" t="s">
        <v>4</v>
      </c>
      <c r="E43" s="9" t="s">
        <v>10</v>
      </c>
      <c r="F43" s="7">
        <v>95.39150792</v>
      </c>
    </row>
    <row r="44">
      <c r="A44" s="23" t="s">
        <v>12</v>
      </c>
      <c r="B44" s="23" t="s">
        <v>401</v>
      </c>
      <c r="C44" s="7">
        <v>2014.0</v>
      </c>
      <c r="D44" s="9" t="s">
        <v>4</v>
      </c>
      <c r="E44" s="9" t="s">
        <v>10</v>
      </c>
      <c r="F44" s="7">
        <v>93.47058068</v>
      </c>
    </row>
    <row r="45">
      <c r="A45" s="23" t="s">
        <v>13</v>
      </c>
      <c r="B45" s="23" t="s">
        <v>403</v>
      </c>
      <c r="C45" s="7">
        <v>2014.0</v>
      </c>
      <c r="D45" s="9" t="s">
        <v>4</v>
      </c>
      <c r="E45" s="9" t="s">
        <v>10</v>
      </c>
      <c r="F45" s="7">
        <v>92.41776548</v>
      </c>
    </row>
    <row r="46">
      <c r="A46" s="23" t="s">
        <v>14</v>
      </c>
      <c r="B46" s="23" t="s">
        <v>395</v>
      </c>
      <c r="C46" s="7">
        <v>2014.0</v>
      </c>
      <c r="D46" s="9" t="s">
        <v>4</v>
      </c>
      <c r="E46" s="9" t="s">
        <v>10</v>
      </c>
      <c r="F46" s="7">
        <v>89.91195097</v>
      </c>
    </row>
    <row r="47">
      <c r="A47" s="23" t="s">
        <v>15</v>
      </c>
      <c r="B47" s="23" t="s">
        <v>377</v>
      </c>
      <c r="C47" s="7">
        <v>2014.0</v>
      </c>
      <c r="D47" s="9" t="s">
        <v>4</v>
      </c>
      <c r="E47" s="9" t="s">
        <v>10</v>
      </c>
      <c r="F47" s="7">
        <v>80.72178341</v>
      </c>
    </row>
    <row r="48">
      <c r="A48" s="23" t="s">
        <v>16</v>
      </c>
      <c r="B48" s="23" t="s">
        <v>382</v>
      </c>
      <c r="C48" s="7">
        <v>2014.0</v>
      </c>
      <c r="D48" s="9" t="s">
        <v>4</v>
      </c>
      <c r="E48" s="9" t="s">
        <v>10</v>
      </c>
      <c r="F48" s="7">
        <v>86.76099839</v>
      </c>
    </row>
    <row r="49">
      <c r="A49" s="23" t="s">
        <v>17</v>
      </c>
      <c r="B49" s="23" t="s">
        <v>404</v>
      </c>
      <c r="C49" s="7">
        <v>2014.0</v>
      </c>
      <c r="D49" s="9" t="s">
        <v>4</v>
      </c>
      <c r="E49" s="9" t="s">
        <v>10</v>
      </c>
      <c r="F49" s="7">
        <v>96.78314418</v>
      </c>
    </row>
    <row r="50">
      <c r="A50" s="23" t="s">
        <v>18</v>
      </c>
      <c r="B50" s="23" t="s">
        <v>383</v>
      </c>
      <c r="C50" s="7">
        <v>2014.0</v>
      </c>
      <c r="D50" s="9" t="s">
        <v>4</v>
      </c>
      <c r="E50" s="9" t="s">
        <v>10</v>
      </c>
      <c r="F50" s="7">
        <v>90.7668097</v>
      </c>
    </row>
    <row r="51">
      <c r="A51" s="23" t="s">
        <v>19</v>
      </c>
      <c r="B51" s="23" t="s">
        <v>380</v>
      </c>
      <c r="C51" s="7">
        <v>2014.0</v>
      </c>
      <c r="D51" s="9" t="s">
        <v>4</v>
      </c>
      <c r="E51" s="9" t="s">
        <v>10</v>
      </c>
      <c r="F51" s="7">
        <v>91.51103449</v>
      </c>
    </row>
    <row r="52">
      <c r="A52" s="23" t="s">
        <v>20</v>
      </c>
      <c r="B52" s="23" t="s">
        <v>387</v>
      </c>
      <c r="C52" s="7">
        <v>2014.0</v>
      </c>
      <c r="D52" s="9" t="s">
        <v>4</v>
      </c>
      <c r="E52" s="9" t="s">
        <v>10</v>
      </c>
      <c r="F52" s="7">
        <v>89.4634573</v>
      </c>
    </row>
    <row r="53">
      <c r="A53" s="23" t="s">
        <v>21</v>
      </c>
      <c r="B53" s="23" t="s">
        <v>393</v>
      </c>
      <c r="C53" s="7">
        <v>2014.0</v>
      </c>
      <c r="D53" s="9" t="s">
        <v>4</v>
      </c>
      <c r="E53" s="9" t="s">
        <v>10</v>
      </c>
      <c r="F53" s="7">
        <v>92.83100585</v>
      </c>
    </row>
    <row r="54">
      <c r="A54" s="23" t="s">
        <v>22</v>
      </c>
      <c r="B54" s="23" t="s">
        <v>408</v>
      </c>
      <c r="C54" s="7">
        <v>2014.0</v>
      </c>
      <c r="D54" s="9" t="s">
        <v>4</v>
      </c>
      <c r="E54" s="9" t="s">
        <v>10</v>
      </c>
      <c r="F54" s="7">
        <v>98.29652364</v>
      </c>
    </row>
    <row r="55">
      <c r="A55" s="23" t="s">
        <v>23</v>
      </c>
      <c r="B55" s="23" t="s">
        <v>379</v>
      </c>
      <c r="C55" s="7">
        <v>2014.0</v>
      </c>
      <c r="D55" s="9" t="s">
        <v>4</v>
      </c>
      <c r="E55" s="9" t="s">
        <v>10</v>
      </c>
      <c r="F55" s="7">
        <v>89.72423054</v>
      </c>
    </row>
    <row r="56">
      <c r="A56" s="23" t="s">
        <v>24</v>
      </c>
      <c r="B56" s="23" t="s">
        <v>386</v>
      </c>
      <c r="C56" s="7">
        <v>2014.0</v>
      </c>
      <c r="D56" s="9" t="s">
        <v>4</v>
      </c>
      <c r="E56" s="9" t="s">
        <v>10</v>
      </c>
      <c r="F56" s="7">
        <v>89.32836652</v>
      </c>
    </row>
    <row r="57">
      <c r="A57" s="23" t="s">
        <v>25</v>
      </c>
      <c r="B57" s="23" t="s">
        <v>406</v>
      </c>
      <c r="C57" s="7">
        <v>2014.0</v>
      </c>
      <c r="D57" s="9" t="s">
        <v>4</v>
      </c>
      <c r="E57" s="9" t="s">
        <v>10</v>
      </c>
      <c r="F57" s="7">
        <v>88.58601689</v>
      </c>
    </row>
    <row r="58">
      <c r="A58" s="23" t="s">
        <v>26</v>
      </c>
      <c r="B58" s="23" t="s">
        <v>392</v>
      </c>
      <c r="C58" s="7">
        <v>2014.0</v>
      </c>
      <c r="D58" s="9" t="s">
        <v>4</v>
      </c>
      <c r="E58" s="9" t="s">
        <v>10</v>
      </c>
      <c r="F58" s="7">
        <v>95.82873351</v>
      </c>
    </row>
    <row r="59">
      <c r="A59" s="23" t="s">
        <v>27</v>
      </c>
      <c r="B59" s="23" t="s">
        <v>389</v>
      </c>
      <c r="C59" s="7">
        <v>2014.0</v>
      </c>
      <c r="D59" s="9" t="s">
        <v>4</v>
      </c>
      <c r="E59" s="9" t="s">
        <v>10</v>
      </c>
      <c r="F59" s="7">
        <v>91.5136512</v>
      </c>
    </row>
    <row r="60">
      <c r="A60" s="23" t="s">
        <v>28</v>
      </c>
      <c r="B60" s="23" t="s">
        <v>391</v>
      </c>
      <c r="C60" s="7">
        <v>2014.0</v>
      </c>
      <c r="D60" s="9" t="s">
        <v>4</v>
      </c>
      <c r="E60" s="9" t="s">
        <v>10</v>
      </c>
      <c r="F60" s="7">
        <v>95.84651324</v>
      </c>
    </row>
    <row r="61">
      <c r="A61" s="23" t="s">
        <v>29</v>
      </c>
      <c r="B61" s="23" t="s">
        <v>396</v>
      </c>
      <c r="C61" s="7">
        <v>2014.0</v>
      </c>
      <c r="D61" s="9" t="s">
        <v>4</v>
      </c>
      <c r="E61" s="9" t="s">
        <v>10</v>
      </c>
      <c r="F61" s="7">
        <v>96.22450808</v>
      </c>
    </row>
    <row r="62">
      <c r="A62" s="23" t="s">
        <v>30</v>
      </c>
      <c r="B62" s="23" t="s">
        <v>376</v>
      </c>
      <c r="C62" s="7">
        <v>2014.0</v>
      </c>
      <c r="D62" s="9" t="s">
        <v>4</v>
      </c>
      <c r="E62" s="9" t="s">
        <v>10</v>
      </c>
      <c r="F62" s="7">
        <v>92.38179179</v>
      </c>
    </row>
    <row r="63">
      <c r="A63" s="23" t="s">
        <v>31</v>
      </c>
      <c r="B63" s="23" t="s">
        <v>407</v>
      </c>
      <c r="C63" s="7">
        <v>2014.0</v>
      </c>
      <c r="D63" s="9" t="s">
        <v>4</v>
      </c>
      <c r="E63" s="9" t="s">
        <v>10</v>
      </c>
      <c r="F63" s="7">
        <v>95.35727214</v>
      </c>
    </row>
    <row r="64">
      <c r="A64" s="23" t="s">
        <v>32</v>
      </c>
      <c r="B64" s="23" t="s">
        <v>381</v>
      </c>
      <c r="C64" s="7">
        <v>2014.0</v>
      </c>
      <c r="D64" s="9" t="s">
        <v>4</v>
      </c>
      <c r="E64" s="9" t="s">
        <v>10</v>
      </c>
      <c r="F64" s="7">
        <v>88.12258126</v>
      </c>
    </row>
    <row r="65">
      <c r="A65" s="23" t="s">
        <v>33</v>
      </c>
      <c r="B65" s="23" t="s">
        <v>390</v>
      </c>
      <c r="C65" s="7">
        <v>2014.0</v>
      </c>
      <c r="D65" s="9" t="s">
        <v>4</v>
      </c>
      <c r="E65" s="9" t="s">
        <v>10</v>
      </c>
      <c r="F65" s="7">
        <v>88.84291713</v>
      </c>
    </row>
    <row r="66">
      <c r="A66" s="23" t="s">
        <v>34</v>
      </c>
      <c r="B66" s="23" t="s">
        <v>398</v>
      </c>
      <c r="C66" s="7">
        <v>2014.0</v>
      </c>
      <c r="D66" s="9" t="s">
        <v>4</v>
      </c>
      <c r="E66" s="9" t="s">
        <v>10</v>
      </c>
      <c r="F66" s="7">
        <v>84.90790434</v>
      </c>
    </row>
    <row r="67">
      <c r="A67" s="23" t="s">
        <v>35</v>
      </c>
      <c r="B67" s="23" t="s">
        <v>399</v>
      </c>
      <c r="C67" s="7">
        <v>2014.0</v>
      </c>
      <c r="D67" s="9" t="s">
        <v>4</v>
      </c>
      <c r="E67" s="9" t="s">
        <v>10</v>
      </c>
      <c r="F67" s="7">
        <v>90.73096009</v>
      </c>
    </row>
    <row r="68">
      <c r="A68" s="49" t="s">
        <v>3</v>
      </c>
      <c r="B68" s="23" t="s">
        <v>400</v>
      </c>
      <c r="C68" s="7">
        <v>2015.0</v>
      </c>
      <c r="D68" s="9" t="s">
        <v>4</v>
      </c>
      <c r="E68" s="9" t="s">
        <v>10</v>
      </c>
      <c r="F68" s="7">
        <v>91.72950794</v>
      </c>
    </row>
    <row r="69">
      <c r="A69" s="49" t="s">
        <v>4</v>
      </c>
      <c r="B69" s="23" t="s">
        <v>378</v>
      </c>
      <c r="C69" s="7">
        <v>2015.0</v>
      </c>
      <c r="D69" s="9" t="s">
        <v>4</v>
      </c>
      <c r="E69" s="9" t="s">
        <v>10</v>
      </c>
      <c r="F69" s="7">
        <v>97.34539733</v>
      </c>
    </row>
    <row r="70">
      <c r="A70" s="23" t="s">
        <v>5</v>
      </c>
      <c r="B70" s="23" t="s">
        <v>384</v>
      </c>
      <c r="C70" s="7">
        <v>2015.0</v>
      </c>
      <c r="D70" s="9" t="s">
        <v>4</v>
      </c>
      <c r="E70" s="9" t="s">
        <v>10</v>
      </c>
      <c r="F70" s="7">
        <v>95.5043948</v>
      </c>
    </row>
    <row r="71">
      <c r="A71" s="23" t="s">
        <v>6</v>
      </c>
      <c r="B71" s="23" t="s">
        <v>394</v>
      </c>
      <c r="C71" s="7">
        <v>2015.0</v>
      </c>
      <c r="D71" s="9" t="s">
        <v>4</v>
      </c>
      <c r="E71" s="9" t="s">
        <v>10</v>
      </c>
      <c r="F71" s="7">
        <v>91.84119216</v>
      </c>
    </row>
    <row r="72">
      <c r="A72" s="23" t="s">
        <v>7</v>
      </c>
      <c r="B72" s="23" t="s">
        <v>385</v>
      </c>
      <c r="C72" s="7">
        <v>2015.0</v>
      </c>
      <c r="D72" s="9" t="s">
        <v>4</v>
      </c>
      <c r="E72" s="9" t="s">
        <v>10</v>
      </c>
      <c r="F72" s="7">
        <v>90.74982721</v>
      </c>
    </row>
    <row r="73">
      <c r="A73" s="23" t="s">
        <v>8</v>
      </c>
      <c r="B73" s="23" t="s">
        <v>405</v>
      </c>
      <c r="C73" s="7">
        <v>2015.0</v>
      </c>
      <c r="D73" s="9" t="s">
        <v>4</v>
      </c>
      <c r="E73" s="9" t="s">
        <v>10</v>
      </c>
      <c r="F73" s="7">
        <v>96.58244793</v>
      </c>
    </row>
    <row r="74">
      <c r="A74" s="50" t="s">
        <v>9</v>
      </c>
      <c r="B74" s="50" t="s">
        <v>397</v>
      </c>
      <c r="C74" s="51">
        <v>2015.0</v>
      </c>
      <c r="D74" s="52" t="s">
        <v>4</v>
      </c>
      <c r="E74" s="52" t="s">
        <v>10</v>
      </c>
      <c r="F74" s="7">
        <v>96.16614212</v>
      </c>
      <c r="G74" s="43"/>
      <c r="H74" s="43"/>
      <c r="I74" s="43"/>
      <c r="J74" s="43"/>
      <c r="K74" s="43"/>
      <c r="L74" s="43"/>
      <c r="M74" s="43"/>
      <c r="N74" s="43"/>
      <c r="O74" s="43"/>
      <c r="P74" s="43"/>
      <c r="Q74" s="43"/>
      <c r="R74" s="43"/>
      <c r="S74" s="43"/>
      <c r="T74" s="43"/>
      <c r="U74" s="43"/>
      <c r="V74" s="43"/>
      <c r="W74" s="43"/>
      <c r="X74" s="43"/>
      <c r="Y74" s="43"/>
      <c r="Z74" s="43"/>
    </row>
    <row r="75">
      <c r="A75" s="23" t="s">
        <v>10</v>
      </c>
      <c r="B75" s="23" t="s">
        <v>388</v>
      </c>
      <c r="C75" s="7">
        <v>2015.0</v>
      </c>
      <c r="D75" s="9" t="s">
        <v>4</v>
      </c>
      <c r="E75" s="9" t="s">
        <v>10</v>
      </c>
      <c r="F75" s="7">
        <v>87.54037359</v>
      </c>
    </row>
    <row r="76">
      <c r="A76" s="23" t="s">
        <v>11</v>
      </c>
      <c r="B76" s="23" t="s">
        <v>402</v>
      </c>
      <c r="C76" s="7">
        <v>2015.0</v>
      </c>
      <c r="D76" s="9" t="s">
        <v>4</v>
      </c>
      <c r="E76" s="9" t="s">
        <v>10</v>
      </c>
      <c r="F76" s="7">
        <v>96.83009071</v>
      </c>
    </row>
    <row r="77">
      <c r="A77" s="23" t="s">
        <v>12</v>
      </c>
      <c r="B77" s="23" t="s">
        <v>401</v>
      </c>
      <c r="C77" s="7">
        <v>2015.0</v>
      </c>
      <c r="D77" s="9" t="s">
        <v>4</v>
      </c>
      <c r="E77" s="9" t="s">
        <v>10</v>
      </c>
      <c r="F77" s="7">
        <v>92.05327118</v>
      </c>
    </row>
    <row r="78">
      <c r="A78" s="23" t="s">
        <v>13</v>
      </c>
      <c r="B78" s="23" t="s">
        <v>403</v>
      </c>
      <c r="C78" s="7">
        <v>2015.0</v>
      </c>
      <c r="D78" s="9" t="s">
        <v>4</v>
      </c>
      <c r="E78" s="9" t="s">
        <v>10</v>
      </c>
      <c r="F78" s="7">
        <v>92.6032858</v>
      </c>
    </row>
    <row r="79">
      <c r="A79" s="23" t="s">
        <v>14</v>
      </c>
      <c r="B79" s="23" t="s">
        <v>395</v>
      </c>
      <c r="C79" s="7">
        <v>2015.0</v>
      </c>
      <c r="D79" s="9" t="s">
        <v>4</v>
      </c>
      <c r="E79" s="9" t="s">
        <v>10</v>
      </c>
      <c r="F79" s="7">
        <v>91.00101331</v>
      </c>
    </row>
    <row r="80">
      <c r="A80" s="23" t="s">
        <v>15</v>
      </c>
      <c r="B80" s="23" t="s">
        <v>377</v>
      </c>
      <c r="C80" s="7">
        <v>2015.0</v>
      </c>
      <c r="D80" s="9" t="s">
        <v>4</v>
      </c>
      <c r="E80" s="9" t="s">
        <v>10</v>
      </c>
      <c r="F80" s="7">
        <v>78.91922815</v>
      </c>
    </row>
    <row r="81">
      <c r="A81" s="23" t="s">
        <v>16</v>
      </c>
      <c r="B81" s="23" t="s">
        <v>382</v>
      </c>
      <c r="C81" s="7">
        <v>2015.0</v>
      </c>
      <c r="D81" s="9" t="s">
        <v>4</v>
      </c>
      <c r="E81" s="9" t="s">
        <v>10</v>
      </c>
      <c r="F81" s="7">
        <v>88.55973197</v>
      </c>
    </row>
    <row r="82">
      <c r="A82" s="23" t="s">
        <v>17</v>
      </c>
      <c r="B82" s="23" t="s">
        <v>404</v>
      </c>
      <c r="C82" s="7">
        <v>2015.0</v>
      </c>
      <c r="D82" s="9" t="s">
        <v>4</v>
      </c>
      <c r="E82" s="9" t="s">
        <v>10</v>
      </c>
      <c r="F82" s="7">
        <v>96.33319438</v>
      </c>
    </row>
    <row r="83">
      <c r="A83" s="23" t="s">
        <v>18</v>
      </c>
      <c r="B83" s="23" t="s">
        <v>383</v>
      </c>
      <c r="C83" s="7">
        <v>2015.0</v>
      </c>
      <c r="D83" s="9" t="s">
        <v>4</v>
      </c>
      <c r="E83" s="9" t="s">
        <v>10</v>
      </c>
      <c r="F83" s="7">
        <v>91.19828202</v>
      </c>
    </row>
    <row r="84">
      <c r="A84" s="23" t="s">
        <v>19</v>
      </c>
      <c r="B84" s="23" t="s">
        <v>380</v>
      </c>
      <c r="C84" s="7">
        <v>2015.0</v>
      </c>
      <c r="D84" s="9" t="s">
        <v>4</v>
      </c>
      <c r="E84" s="9" t="s">
        <v>10</v>
      </c>
      <c r="F84" s="7">
        <v>92.88110076</v>
      </c>
    </row>
    <row r="85">
      <c r="A85" s="23" t="s">
        <v>20</v>
      </c>
      <c r="B85" s="23" t="s">
        <v>387</v>
      </c>
      <c r="C85" s="7">
        <v>2015.0</v>
      </c>
      <c r="D85" s="9" t="s">
        <v>4</v>
      </c>
      <c r="E85" s="9" t="s">
        <v>10</v>
      </c>
      <c r="F85" s="7">
        <v>88.18917562</v>
      </c>
    </row>
    <row r="86">
      <c r="A86" s="23" t="s">
        <v>21</v>
      </c>
      <c r="B86" s="23" t="s">
        <v>393</v>
      </c>
      <c r="C86" s="7">
        <v>2015.0</v>
      </c>
      <c r="D86" s="9" t="s">
        <v>4</v>
      </c>
      <c r="E86" s="9" t="s">
        <v>10</v>
      </c>
      <c r="F86" s="7">
        <v>93.06455198</v>
      </c>
    </row>
    <row r="87">
      <c r="A87" s="23" t="s">
        <v>22</v>
      </c>
      <c r="B87" s="23" t="s">
        <v>408</v>
      </c>
      <c r="C87" s="7">
        <v>2015.0</v>
      </c>
      <c r="D87" s="9" t="s">
        <v>4</v>
      </c>
      <c r="E87" s="9" t="s">
        <v>10</v>
      </c>
      <c r="F87" s="7">
        <v>98.39411629</v>
      </c>
    </row>
    <row r="88">
      <c r="A88" s="23" t="s">
        <v>23</v>
      </c>
      <c r="B88" s="23" t="s">
        <v>379</v>
      </c>
      <c r="C88" s="7">
        <v>2015.0</v>
      </c>
      <c r="D88" s="9" t="s">
        <v>4</v>
      </c>
      <c r="E88" s="9" t="s">
        <v>10</v>
      </c>
      <c r="F88" s="7">
        <v>88.36119435</v>
      </c>
    </row>
    <row r="89">
      <c r="A89" s="23" t="s">
        <v>24</v>
      </c>
      <c r="B89" s="23" t="s">
        <v>386</v>
      </c>
      <c r="C89" s="7">
        <v>2015.0</v>
      </c>
      <c r="D89" s="9" t="s">
        <v>4</v>
      </c>
      <c r="E89" s="9" t="s">
        <v>10</v>
      </c>
      <c r="F89" s="7">
        <v>88.57535827</v>
      </c>
    </row>
    <row r="90">
      <c r="A90" s="23" t="s">
        <v>25</v>
      </c>
      <c r="B90" s="23" t="s">
        <v>406</v>
      </c>
      <c r="C90" s="7">
        <v>2015.0</v>
      </c>
      <c r="D90" s="9" t="s">
        <v>4</v>
      </c>
      <c r="E90" s="9" t="s">
        <v>10</v>
      </c>
      <c r="F90" s="7">
        <v>87.71532822</v>
      </c>
    </row>
    <row r="91">
      <c r="A91" s="23" t="s">
        <v>26</v>
      </c>
      <c r="B91" s="23" t="s">
        <v>392</v>
      </c>
      <c r="C91" s="7">
        <v>2015.0</v>
      </c>
      <c r="D91" s="9" t="s">
        <v>4</v>
      </c>
      <c r="E91" s="9" t="s">
        <v>10</v>
      </c>
      <c r="F91" s="7">
        <v>96.0255485</v>
      </c>
    </row>
    <row r="92">
      <c r="A92" s="23" t="s">
        <v>27</v>
      </c>
      <c r="B92" s="23" t="s">
        <v>389</v>
      </c>
      <c r="C92" s="7">
        <v>2015.0</v>
      </c>
      <c r="D92" s="9" t="s">
        <v>4</v>
      </c>
      <c r="E92" s="9" t="s">
        <v>10</v>
      </c>
      <c r="F92" s="7">
        <v>91.56498139</v>
      </c>
    </row>
    <row r="93">
      <c r="A93" s="23" t="s">
        <v>28</v>
      </c>
      <c r="B93" s="23" t="s">
        <v>391</v>
      </c>
      <c r="C93" s="7">
        <v>2015.0</v>
      </c>
      <c r="D93" s="9" t="s">
        <v>4</v>
      </c>
      <c r="E93" s="9" t="s">
        <v>10</v>
      </c>
      <c r="F93" s="7">
        <v>94.67358385</v>
      </c>
    </row>
    <row r="94">
      <c r="A94" s="23" t="s">
        <v>29</v>
      </c>
      <c r="B94" s="23" t="s">
        <v>396</v>
      </c>
      <c r="C94" s="7">
        <v>2015.0</v>
      </c>
      <c r="D94" s="9" t="s">
        <v>4</v>
      </c>
      <c r="E94" s="9" t="s">
        <v>10</v>
      </c>
      <c r="F94" s="7">
        <v>96.42677863</v>
      </c>
    </row>
    <row r="95">
      <c r="A95" s="23" t="s">
        <v>30</v>
      </c>
      <c r="B95" s="23" t="s">
        <v>376</v>
      </c>
      <c r="C95" s="7">
        <v>2015.0</v>
      </c>
      <c r="D95" s="9" t="s">
        <v>4</v>
      </c>
      <c r="E95" s="9" t="s">
        <v>10</v>
      </c>
      <c r="F95" s="7">
        <v>91.2081929</v>
      </c>
    </row>
    <row r="96">
      <c r="A96" s="23" t="s">
        <v>31</v>
      </c>
      <c r="B96" s="23" t="s">
        <v>407</v>
      </c>
      <c r="C96" s="7">
        <v>2015.0</v>
      </c>
      <c r="D96" s="9" t="s">
        <v>4</v>
      </c>
      <c r="E96" s="9" t="s">
        <v>10</v>
      </c>
      <c r="F96" s="7">
        <v>95.13561344</v>
      </c>
    </row>
    <row r="97">
      <c r="A97" s="23" t="s">
        <v>32</v>
      </c>
      <c r="B97" s="23" t="s">
        <v>381</v>
      </c>
      <c r="C97" s="7">
        <v>2015.0</v>
      </c>
      <c r="D97" s="9" t="s">
        <v>4</v>
      </c>
      <c r="E97" s="9" t="s">
        <v>10</v>
      </c>
      <c r="F97" s="7">
        <v>89.24246726</v>
      </c>
    </row>
    <row r="98">
      <c r="A98" s="23" t="s">
        <v>33</v>
      </c>
      <c r="B98" s="23" t="s">
        <v>390</v>
      </c>
      <c r="C98" s="7">
        <v>2015.0</v>
      </c>
      <c r="D98" s="9" t="s">
        <v>4</v>
      </c>
      <c r="E98" s="9" t="s">
        <v>10</v>
      </c>
      <c r="F98" s="7">
        <v>88.12627379</v>
      </c>
    </row>
    <row r="99">
      <c r="A99" s="23" t="s">
        <v>34</v>
      </c>
      <c r="B99" s="23" t="s">
        <v>398</v>
      </c>
      <c r="C99" s="7">
        <v>2015.0</v>
      </c>
      <c r="D99" s="9" t="s">
        <v>4</v>
      </c>
      <c r="E99" s="9" t="s">
        <v>10</v>
      </c>
      <c r="F99" s="7">
        <v>86.71725343</v>
      </c>
    </row>
    <row r="100">
      <c r="A100" s="23" t="s">
        <v>35</v>
      </c>
      <c r="B100" s="23" t="s">
        <v>399</v>
      </c>
      <c r="C100" s="7">
        <v>2015.0</v>
      </c>
      <c r="D100" s="9" t="s">
        <v>4</v>
      </c>
      <c r="E100" s="9" t="s">
        <v>10</v>
      </c>
      <c r="F100" s="7">
        <v>87.85622086</v>
      </c>
    </row>
    <row r="101">
      <c r="A101" s="49" t="s">
        <v>3</v>
      </c>
      <c r="B101" s="23" t="s">
        <v>400</v>
      </c>
      <c r="C101" s="7">
        <v>2016.0</v>
      </c>
      <c r="D101" s="9" t="s">
        <v>4</v>
      </c>
      <c r="E101" s="9" t="s">
        <v>10</v>
      </c>
      <c r="F101" s="7">
        <v>91.58023913</v>
      </c>
    </row>
    <row r="102">
      <c r="A102" s="49" t="s">
        <v>4</v>
      </c>
      <c r="B102" s="23" t="s">
        <v>378</v>
      </c>
      <c r="C102" s="7">
        <v>2016.0</v>
      </c>
      <c r="D102" s="9" t="s">
        <v>4</v>
      </c>
      <c r="E102" s="9" t="s">
        <v>10</v>
      </c>
      <c r="F102" s="7">
        <v>97.57017948</v>
      </c>
    </row>
    <row r="103">
      <c r="A103" s="23" t="s">
        <v>5</v>
      </c>
      <c r="B103" s="23" t="s">
        <v>384</v>
      </c>
      <c r="C103" s="7">
        <v>2016.0</v>
      </c>
      <c r="D103" s="9" t="s">
        <v>4</v>
      </c>
      <c r="E103" s="9" t="s">
        <v>10</v>
      </c>
      <c r="F103" s="7">
        <v>95.29000832</v>
      </c>
    </row>
    <row r="104">
      <c r="A104" s="23" t="s">
        <v>6</v>
      </c>
      <c r="B104" s="23" t="s">
        <v>394</v>
      </c>
      <c r="C104" s="7">
        <v>2016.0</v>
      </c>
      <c r="D104" s="9" t="s">
        <v>4</v>
      </c>
      <c r="E104" s="9" t="s">
        <v>10</v>
      </c>
      <c r="F104" s="7">
        <v>93.97922054</v>
      </c>
    </row>
    <row r="105">
      <c r="A105" s="23" t="s">
        <v>7</v>
      </c>
      <c r="B105" s="23" t="s">
        <v>385</v>
      </c>
      <c r="C105" s="7">
        <v>2016.0</v>
      </c>
      <c r="D105" s="9" t="s">
        <v>4</v>
      </c>
      <c r="E105" s="9" t="s">
        <v>10</v>
      </c>
      <c r="F105" s="7">
        <v>92.35932146</v>
      </c>
    </row>
    <row r="106">
      <c r="A106" s="23" t="s">
        <v>8</v>
      </c>
      <c r="B106" s="23" t="s">
        <v>405</v>
      </c>
      <c r="C106" s="7">
        <v>2016.0</v>
      </c>
      <c r="D106" s="9" t="s">
        <v>4</v>
      </c>
      <c r="E106" s="9" t="s">
        <v>10</v>
      </c>
      <c r="F106" s="7">
        <v>96.62445512</v>
      </c>
    </row>
    <row r="107">
      <c r="A107" s="23" t="s">
        <v>9</v>
      </c>
      <c r="B107" s="23" t="s">
        <v>397</v>
      </c>
      <c r="C107" s="7">
        <v>2016.0</v>
      </c>
      <c r="D107" s="9" t="s">
        <v>4</v>
      </c>
      <c r="E107" s="9" t="s">
        <v>10</v>
      </c>
      <c r="F107" s="7">
        <v>96.77084774</v>
      </c>
    </row>
    <row r="108">
      <c r="A108" s="23" t="s">
        <v>10</v>
      </c>
      <c r="B108" s="23" t="s">
        <v>388</v>
      </c>
      <c r="C108" s="7">
        <v>2016.0</v>
      </c>
      <c r="D108" s="9" t="s">
        <v>4</v>
      </c>
      <c r="E108" s="9" t="s">
        <v>10</v>
      </c>
      <c r="F108" s="7">
        <v>87.70948523</v>
      </c>
    </row>
    <row r="109">
      <c r="A109" s="23" t="s">
        <v>11</v>
      </c>
      <c r="B109" s="23" t="s">
        <v>402</v>
      </c>
      <c r="C109" s="7">
        <v>2016.0</v>
      </c>
      <c r="D109" s="9" t="s">
        <v>4</v>
      </c>
      <c r="E109" s="9" t="s">
        <v>10</v>
      </c>
      <c r="F109" s="7">
        <v>94.83193402</v>
      </c>
    </row>
    <row r="110">
      <c r="A110" s="23" t="s">
        <v>12</v>
      </c>
      <c r="B110" s="23" t="s">
        <v>401</v>
      </c>
      <c r="C110" s="7">
        <v>2016.0</v>
      </c>
      <c r="D110" s="9" t="s">
        <v>4</v>
      </c>
      <c r="E110" s="9" t="s">
        <v>10</v>
      </c>
      <c r="F110" s="7">
        <v>92.13524546</v>
      </c>
    </row>
    <row r="111">
      <c r="A111" s="23" t="s">
        <v>13</v>
      </c>
      <c r="B111" s="23" t="s">
        <v>403</v>
      </c>
      <c r="C111" s="7">
        <v>2016.0</v>
      </c>
      <c r="D111" s="9" t="s">
        <v>4</v>
      </c>
      <c r="E111" s="9" t="s">
        <v>10</v>
      </c>
      <c r="F111" s="7">
        <v>94.60810489</v>
      </c>
    </row>
    <row r="112">
      <c r="A112" s="23" t="s">
        <v>14</v>
      </c>
      <c r="B112" s="23" t="s">
        <v>395</v>
      </c>
      <c r="C112" s="7">
        <v>2016.0</v>
      </c>
      <c r="D112" s="9" t="s">
        <v>4</v>
      </c>
      <c r="E112" s="9" t="s">
        <v>10</v>
      </c>
      <c r="F112" s="7">
        <v>90.87552406</v>
      </c>
    </row>
    <row r="113">
      <c r="A113" s="23" t="s">
        <v>15</v>
      </c>
      <c r="B113" s="23" t="s">
        <v>377</v>
      </c>
      <c r="C113" s="7">
        <v>2016.0</v>
      </c>
      <c r="D113" s="9" t="s">
        <v>4</v>
      </c>
      <c r="E113" s="9" t="s">
        <v>10</v>
      </c>
      <c r="F113" s="7">
        <v>79.80049536</v>
      </c>
    </row>
    <row r="114">
      <c r="A114" s="23" t="s">
        <v>16</v>
      </c>
      <c r="B114" s="23" t="s">
        <v>382</v>
      </c>
      <c r="C114" s="7">
        <v>2016.0</v>
      </c>
      <c r="D114" s="9" t="s">
        <v>4</v>
      </c>
      <c r="E114" s="9" t="s">
        <v>10</v>
      </c>
      <c r="F114" s="7">
        <v>89.55279765</v>
      </c>
    </row>
    <row r="115">
      <c r="A115" s="23" t="s">
        <v>17</v>
      </c>
      <c r="B115" s="23" t="s">
        <v>404</v>
      </c>
      <c r="C115" s="7">
        <v>2016.0</v>
      </c>
      <c r="D115" s="9" t="s">
        <v>4</v>
      </c>
      <c r="E115" s="9" t="s">
        <v>10</v>
      </c>
      <c r="F115" s="7">
        <v>98.12980744</v>
      </c>
    </row>
    <row r="116">
      <c r="A116" s="23" t="s">
        <v>18</v>
      </c>
      <c r="B116" s="23" t="s">
        <v>383</v>
      </c>
      <c r="C116" s="7">
        <v>2016.0</v>
      </c>
      <c r="D116" s="9" t="s">
        <v>4</v>
      </c>
      <c r="E116" s="9" t="s">
        <v>10</v>
      </c>
      <c r="F116" s="7">
        <v>87.872888</v>
      </c>
    </row>
    <row r="117">
      <c r="A117" s="23" t="s">
        <v>19</v>
      </c>
      <c r="B117" s="23" t="s">
        <v>380</v>
      </c>
      <c r="C117" s="53">
        <v>2016.0</v>
      </c>
      <c r="D117" s="9" t="s">
        <v>4</v>
      </c>
      <c r="E117" s="9" t="s">
        <v>10</v>
      </c>
      <c r="F117" s="7">
        <v>92.97231261</v>
      </c>
    </row>
    <row r="118">
      <c r="A118" s="23" t="s">
        <v>20</v>
      </c>
      <c r="B118" s="23" t="s">
        <v>387</v>
      </c>
      <c r="C118" s="53">
        <v>2016.0</v>
      </c>
      <c r="D118" s="9" t="s">
        <v>4</v>
      </c>
      <c r="E118" s="9" t="s">
        <v>10</v>
      </c>
      <c r="F118" s="7">
        <v>90.32286276</v>
      </c>
    </row>
    <row r="119">
      <c r="A119" s="23" t="s">
        <v>21</v>
      </c>
      <c r="B119" s="23" t="s">
        <v>393</v>
      </c>
      <c r="C119" s="53">
        <v>2016.0</v>
      </c>
      <c r="D119" s="9" t="s">
        <v>4</v>
      </c>
      <c r="E119" s="9" t="s">
        <v>10</v>
      </c>
      <c r="F119" s="7">
        <v>92.68108351</v>
      </c>
    </row>
    <row r="120">
      <c r="A120" s="23" t="s">
        <v>22</v>
      </c>
      <c r="B120" s="23" t="s">
        <v>408</v>
      </c>
      <c r="C120" s="53">
        <v>2016.0</v>
      </c>
      <c r="D120" s="9" t="s">
        <v>4</v>
      </c>
      <c r="E120" s="9" t="s">
        <v>10</v>
      </c>
      <c r="F120" s="7">
        <v>97.91742815</v>
      </c>
    </row>
    <row r="121">
      <c r="A121" s="23" t="s">
        <v>23</v>
      </c>
      <c r="B121" s="23" t="s">
        <v>379</v>
      </c>
      <c r="C121" s="53">
        <v>2016.0</v>
      </c>
      <c r="D121" s="9" t="s">
        <v>4</v>
      </c>
      <c r="E121" s="9" t="s">
        <v>10</v>
      </c>
      <c r="F121" s="7">
        <v>89.37422093</v>
      </c>
    </row>
    <row r="122">
      <c r="A122" s="23" t="s">
        <v>24</v>
      </c>
      <c r="B122" s="23" t="s">
        <v>386</v>
      </c>
      <c r="C122" s="53">
        <v>2016.0</v>
      </c>
      <c r="D122" s="9" t="s">
        <v>4</v>
      </c>
      <c r="E122" s="9" t="s">
        <v>10</v>
      </c>
      <c r="F122" s="7">
        <v>90.5527301</v>
      </c>
    </row>
    <row r="123">
      <c r="A123" s="23" t="s">
        <v>25</v>
      </c>
      <c r="B123" s="23" t="s">
        <v>406</v>
      </c>
      <c r="C123" s="53">
        <v>2016.0</v>
      </c>
      <c r="D123" s="9" t="s">
        <v>4</v>
      </c>
      <c r="E123" s="9" t="s">
        <v>10</v>
      </c>
      <c r="F123" s="7">
        <v>90.11198824</v>
      </c>
    </row>
    <row r="124">
      <c r="A124" s="23" t="s">
        <v>26</v>
      </c>
      <c r="B124" s="23" t="s">
        <v>392</v>
      </c>
      <c r="C124" s="53">
        <v>2016.0</v>
      </c>
      <c r="D124" s="9" t="s">
        <v>4</v>
      </c>
      <c r="E124" s="9" t="s">
        <v>10</v>
      </c>
      <c r="F124" s="7">
        <v>94.96449517</v>
      </c>
    </row>
    <row r="125">
      <c r="A125" s="23" t="s">
        <v>27</v>
      </c>
      <c r="B125" s="23" t="s">
        <v>389</v>
      </c>
      <c r="C125" s="53">
        <v>2016.0</v>
      </c>
      <c r="D125" s="9" t="s">
        <v>4</v>
      </c>
      <c r="E125" s="9" t="s">
        <v>10</v>
      </c>
      <c r="F125" s="7">
        <v>91.2477738</v>
      </c>
    </row>
    <row r="126">
      <c r="A126" s="23" t="s">
        <v>28</v>
      </c>
      <c r="B126" s="23" t="s">
        <v>391</v>
      </c>
      <c r="C126" s="53">
        <v>2016.0</v>
      </c>
      <c r="D126" s="9" t="s">
        <v>4</v>
      </c>
      <c r="E126" s="9" t="s">
        <v>10</v>
      </c>
      <c r="F126" s="7">
        <v>94.39131922</v>
      </c>
    </row>
    <row r="127">
      <c r="A127" s="23" t="s">
        <v>29</v>
      </c>
      <c r="B127" s="23" t="s">
        <v>396</v>
      </c>
      <c r="C127" s="53">
        <v>2016.0</v>
      </c>
      <c r="D127" s="9" t="s">
        <v>4</v>
      </c>
      <c r="E127" s="9" t="s">
        <v>10</v>
      </c>
      <c r="F127" s="7">
        <v>96.19588146</v>
      </c>
    </row>
    <row r="128">
      <c r="A128" s="23" t="s">
        <v>30</v>
      </c>
      <c r="B128" s="23" t="s">
        <v>376</v>
      </c>
      <c r="C128" s="53">
        <v>2016.0</v>
      </c>
      <c r="D128" s="9" t="s">
        <v>4</v>
      </c>
      <c r="E128" s="9" t="s">
        <v>10</v>
      </c>
      <c r="F128" s="7">
        <v>91.9822818</v>
      </c>
    </row>
    <row r="129">
      <c r="A129" s="23" t="s">
        <v>31</v>
      </c>
      <c r="B129" s="23" t="s">
        <v>407</v>
      </c>
      <c r="C129" s="53">
        <v>2016.0</v>
      </c>
      <c r="D129" s="9" t="s">
        <v>4</v>
      </c>
      <c r="E129" s="9" t="s">
        <v>10</v>
      </c>
      <c r="F129" s="7">
        <v>94.27146861</v>
      </c>
    </row>
    <row r="130">
      <c r="A130" s="23" t="s">
        <v>32</v>
      </c>
      <c r="B130" s="23" t="s">
        <v>381</v>
      </c>
      <c r="C130" s="53">
        <v>2016.0</v>
      </c>
      <c r="D130" s="9" t="s">
        <v>4</v>
      </c>
      <c r="E130" s="9" t="s">
        <v>10</v>
      </c>
      <c r="F130" s="7">
        <v>87.86390413</v>
      </c>
    </row>
    <row r="131">
      <c r="A131" s="23" t="s">
        <v>33</v>
      </c>
      <c r="B131" s="23" t="s">
        <v>390</v>
      </c>
      <c r="C131" s="53">
        <v>2016.0</v>
      </c>
      <c r="D131" s="9" t="s">
        <v>4</v>
      </c>
      <c r="E131" s="9" t="s">
        <v>10</v>
      </c>
      <c r="F131" s="7">
        <v>86.9649281</v>
      </c>
    </row>
    <row r="132">
      <c r="A132" s="23" t="s">
        <v>34</v>
      </c>
      <c r="B132" s="23" t="s">
        <v>398</v>
      </c>
      <c r="C132" s="53">
        <v>2016.0</v>
      </c>
      <c r="D132" s="9" t="s">
        <v>4</v>
      </c>
      <c r="E132" s="9" t="s">
        <v>10</v>
      </c>
      <c r="F132" s="7">
        <v>88.46783541</v>
      </c>
    </row>
    <row r="133">
      <c r="A133" s="23" t="s">
        <v>35</v>
      </c>
      <c r="B133" s="23" t="s">
        <v>399</v>
      </c>
      <c r="C133" s="7">
        <v>2016.0</v>
      </c>
      <c r="D133" s="9" t="s">
        <v>4</v>
      </c>
      <c r="E133" s="9" t="s">
        <v>10</v>
      </c>
      <c r="F133" s="7">
        <v>91.17003391</v>
      </c>
    </row>
    <row r="134">
      <c r="A134" s="49" t="s">
        <v>3</v>
      </c>
      <c r="B134" s="23" t="s">
        <v>400</v>
      </c>
      <c r="C134" s="7">
        <v>2017.0</v>
      </c>
      <c r="D134" s="9" t="s">
        <v>4</v>
      </c>
      <c r="E134" s="9" t="s">
        <v>10</v>
      </c>
      <c r="F134" s="7">
        <v>92.14874884</v>
      </c>
    </row>
    <row r="135">
      <c r="A135" s="49" t="s">
        <v>4</v>
      </c>
      <c r="B135" s="23" t="s">
        <v>378</v>
      </c>
      <c r="C135" s="7">
        <v>2017.0</v>
      </c>
      <c r="D135" s="9" t="s">
        <v>4</v>
      </c>
      <c r="E135" s="9" t="s">
        <v>10</v>
      </c>
      <c r="F135" s="7">
        <v>97.92197725</v>
      </c>
    </row>
    <row r="136">
      <c r="A136" s="23" t="s">
        <v>5</v>
      </c>
      <c r="B136" s="23" t="s">
        <v>384</v>
      </c>
      <c r="C136" s="7">
        <v>2017.0</v>
      </c>
      <c r="D136" s="9" t="s">
        <v>4</v>
      </c>
      <c r="E136" s="9" t="s">
        <v>10</v>
      </c>
      <c r="F136" s="7">
        <v>93.76698258</v>
      </c>
    </row>
    <row r="137">
      <c r="A137" s="23" t="s">
        <v>6</v>
      </c>
      <c r="B137" s="23" t="s">
        <v>394</v>
      </c>
      <c r="C137" s="7">
        <v>2017.0</v>
      </c>
      <c r="D137" s="9" t="s">
        <v>4</v>
      </c>
      <c r="E137" s="9" t="s">
        <v>10</v>
      </c>
      <c r="F137" s="7">
        <v>93.72704247</v>
      </c>
    </row>
    <row r="138">
      <c r="A138" s="23" t="s">
        <v>7</v>
      </c>
      <c r="B138" s="23" t="s">
        <v>385</v>
      </c>
      <c r="C138" s="7">
        <v>2017.0</v>
      </c>
      <c r="D138" s="9" t="s">
        <v>4</v>
      </c>
      <c r="E138" s="9" t="s">
        <v>10</v>
      </c>
      <c r="F138" s="7">
        <v>92.51221621</v>
      </c>
    </row>
    <row r="139">
      <c r="A139" s="23" t="s">
        <v>8</v>
      </c>
      <c r="B139" s="23" t="s">
        <v>405</v>
      </c>
      <c r="C139" s="7">
        <v>2017.0</v>
      </c>
      <c r="D139" s="9" t="s">
        <v>4</v>
      </c>
      <c r="E139" s="9" t="s">
        <v>10</v>
      </c>
      <c r="F139" s="7">
        <v>96.34055148</v>
      </c>
    </row>
    <row r="140">
      <c r="A140" s="23" t="s">
        <v>9</v>
      </c>
      <c r="B140" s="23" t="s">
        <v>397</v>
      </c>
      <c r="C140" s="7">
        <v>2017.0</v>
      </c>
      <c r="D140" s="9" t="s">
        <v>4</v>
      </c>
      <c r="E140" s="9" t="s">
        <v>10</v>
      </c>
      <c r="F140" s="7">
        <v>97.20731538</v>
      </c>
    </row>
    <row r="141">
      <c r="A141" s="23" t="s">
        <v>10</v>
      </c>
      <c r="B141" s="23" t="s">
        <v>388</v>
      </c>
      <c r="C141" s="7">
        <v>2017.0</v>
      </c>
      <c r="D141" s="9" t="s">
        <v>4</v>
      </c>
      <c r="E141" s="9" t="s">
        <v>10</v>
      </c>
      <c r="F141" s="7">
        <v>90.39147162</v>
      </c>
    </row>
    <row r="142">
      <c r="A142" s="23" t="s">
        <v>11</v>
      </c>
      <c r="B142" s="23" t="s">
        <v>402</v>
      </c>
      <c r="C142" s="7">
        <v>2017.0</v>
      </c>
      <c r="D142" s="9" t="s">
        <v>4</v>
      </c>
      <c r="E142" s="9" t="s">
        <v>10</v>
      </c>
      <c r="F142" s="7">
        <v>94.89002699</v>
      </c>
    </row>
    <row r="143">
      <c r="A143" s="23" t="s">
        <v>12</v>
      </c>
      <c r="B143" s="23" t="s">
        <v>401</v>
      </c>
      <c r="C143" s="7">
        <v>2017.0</v>
      </c>
      <c r="D143" s="9" t="s">
        <v>4</v>
      </c>
      <c r="E143" s="9" t="s">
        <v>10</v>
      </c>
      <c r="F143" s="7">
        <v>92.80374813</v>
      </c>
    </row>
    <row r="144">
      <c r="A144" s="23" t="s">
        <v>13</v>
      </c>
      <c r="B144" s="23" t="s">
        <v>403</v>
      </c>
      <c r="C144" s="7">
        <v>2017.0</v>
      </c>
      <c r="D144" s="9" t="s">
        <v>4</v>
      </c>
      <c r="E144" s="9" t="s">
        <v>10</v>
      </c>
      <c r="F144" s="7">
        <v>93.76586685</v>
      </c>
    </row>
    <row r="145">
      <c r="A145" s="23" t="s">
        <v>14</v>
      </c>
      <c r="B145" s="23" t="s">
        <v>395</v>
      </c>
      <c r="C145" s="7">
        <v>2017.0</v>
      </c>
      <c r="D145" s="9" t="s">
        <v>4</v>
      </c>
      <c r="E145" s="9" t="s">
        <v>10</v>
      </c>
      <c r="F145" s="7">
        <v>90.30158004</v>
      </c>
    </row>
    <row r="146">
      <c r="A146" s="23" t="s">
        <v>15</v>
      </c>
      <c r="B146" s="23" t="s">
        <v>377</v>
      </c>
      <c r="C146" s="7">
        <v>2017.0</v>
      </c>
      <c r="D146" s="9" t="s">
        <v>4</v>
      </c>
      <c r="E146" s="9" t="s">
        <v>10</v>
      </c>
      <c r="F146" s="7">
        <v>84.05216685</v>
      </c>
    </row>
    <row r="147">
      <c r="A147" s="23" t="s">
        <v>16</v>
      </c>
      <c r="B147" s="23" t="s">
        <v>382</v>
      </c>
      <c r="C147" s="7">
        <v>2017.0</v>
      </c>
      <c r="D147" s="9" t="s">
        <v>4</v>
      </c>
      <c r="E147" s="9" t="s">
        <v>10</v>
      </c>
      <c r="F147" s="7">
        <v>88.19451712</v>
      </c>
    </row>
    <row r="148">
      <c r="A148" s="23" t="s">
        <v>17</v>
      </c>
      <c r="B148" s="23" t="s">
        <v>404</v>
      </c>
      <c r="C148" s="7">
        <v>2017.0</v>
      </c>
      <c r="D148" s="9" t="s">
        <v>4</v>
      </c>
      <c r="E148" s="9" t="s">
        <v>10</v>
      </c>
      <c r="F148" s="7">
        <v>97.03714586</v>
      </c>
    </row>
    <row r="149">
      <c r="A149" s="23" t="s">
        <v>18</v>
      </c>
      <c r="B149" s="23" t="s">
        <v>383</v>
      </c>
      <c r="C149" s="7">
        <v>2017.0</v>
      </c>
      <c r="D149" s="9" t="s">
        <v>4</v>
      </c>
      <c r="E149" s="9" t="s">
        <v>10</v>
      </c>
      <c r="F149" s="7">
        <v>89.4323862</v>
      </c>
    </row>
    <row r="150">
      <c r="A150" s="23" t="s">
        <v>19</v>
      </c>
      <c r="B150" s="23" t="s">
        <v>380</v>
      </c>
      <c r="C150" s="7">
        <v>2017.0</v>
      </c>
      <c r="D150" s="9" t="s">
        <v>4</v>
      </c>
      <c r="E150" s="9" t="s">
        <v>10</v>
      </c>
      <c r="F150" s="7">
        <v>91.94651149</v>
      </c>
    </row>
    <row r="151">
      <c r="A151" s="23" t="s">
        <v>20</v>
      </c>
      <c r="B151" s="23" t="s">
        <v>387</v>
      </c>
      <c r="C151" s="7">
        <v>2017.0</v>
      </c>
      <c r="D151" s="9" t="s">
        <v>4</v>
      </c>
      <c r="E151" s="9" t="s">
        <v>10</v>
      </c>
      <c r="F151" s="7">
        <v>91.99637296</v>
      </c>
    </row>
    <row r="152">
      <c r="A152" s="23" t="s">
        <v>21</v>
      </c>
      <c r="B152" s="23" t="s">
        <v>393</v>
      </c>
      <c r="C152" s="7">
        <v>2017.0</v>
      </c>
      <c r="D152" s="9" t="s">
        <v>4</v>
      </c>
      <c r="E152" s="9" t="s">
        <v>10</v>
      </c>
      <c r="F152" s="7">
        <v>94.75563593</v>
      </c>
    </row>
    <row r="153">
      <c r="A153" s="23" t="s">
        <v>22</v>
      </c>
      <c r="B153" s="23" t="s">
        <v>408</v>
      </c>
      <c r="C153" s="7">
        <v>2017.0</v>
      </c>
      <c r="D153" s="9" t="s">
        <v>4</v>
      </c>
      <c r="E153" s="9" t="s">
        <v>10</v>
      </c>
      <c r="F153" s="7">
        <v>97.30832111</v>
      </c>
    </row>
    <row r="154">
      <c r="A154" s="23" t="s">
        <v>23</v>
      </c>
      <c r="B154" s="23" t="s">
        <v>379</v>
      </c>
      <c r="C154" s="7">
        <v>2017.0</v>
      </c>
      <c r="D154" s="9" t="s">
        <v>4</v>
      </c>
      <c r="E154" s="9" t="s">
        <v>10</v>
      </c>
      <c r="F154" s="7">
        <v>91.04856288</v>
      </c>
    </row>
    <row r="155">
      <c r="A155" s="23" t="s">
        <v>24</v>
      </c>
      <c r="B155" s="23" t="s">
        <v>386</v>
      </c>
      <c r="C155" s="7">
        <v>2017.0</v>
      </c>
      <c r="D155" s="9" t="s">
        <v>4</v>
      </c>
      <c r="E155" s="9" t="s">
        <v>10</v>
      </c>
      <c r="F155" s="7">
        <v>90.10087017</v>
      </c>
    </row>
    <row r="156">
      <c r="A156" s="23" t="s">
        <v>25</v>
      </c>
      <c r="B156" s="23" t="s">
        <v>406</v>
      </c>
      <c r="C156" s="7">
        <v>2017.0</v>
      </c>
      <c r="D156" s="9" t="s">
        <v>4</v>
      </c>
      <c r="E156" s="9" t="s">
        <v>10</v>
      </c>
      <c r="F156" s="7">
        <v>90.11985694</v>
      </c>
    </row>
    <row r="157">
      <c r="A157" s="23" t="s">
        <v>26</v>
      </c>
      <c r="B157" s="23" t="s">
        <v>392</v>
      </c>
      <c r="C157" s="7">
        <v>2017.0</v>
      </c>
      <c r="D157" s="9" t="s">
        <v>4</v>
      </c>
      <c r="E157" s="9" t="s">
        <v>10</v>
      </c>
      <c r="F157" s="7">
        <v>95.54625775</v>
      </c>
    </row>
    <row r="158">
      <c r="A158" s="23" t="s">
        <v>27</v>
      </c>
      <c r="B158" s="23" t="s">
        <v>389</v>
      </c>
      <c r="C158" s="7">
        <v>2017.0</v>
      </c>
      <c r="D158" s="9" t="s">
        <v>4</v>
      </c>
      <c r="E158" s="9" t="s">
        <v>10</v>
      </c>
      <c r="F158" s="7">
        <v>92.89430048</v>
      </c>
    </row>
    <row r="159">
      <c r="A159" s="23" t="s">
        <v>28</v>
      </c>
      <c r="B159" s="23" t="s">
        <v>391</v>
      </c>
      <c r="C159" s="7">
        <v>2017.0</v>
      </c>
      <c r="D159" s="9" t="s">
        <v>4</v>
      </c>
      <c r="E159" s="9" t="s">
        <v>10</v>
      </c>
      <c r="F159" s="7">
        <v>94.93633526</v>
      </c>
    </row>
    <row r="160">
      <c r="A160" s="23" t="s">
        <v>29</v>
      </c>
      <c r="B160" s="23" t="s">
        <v>396</v>
      </c>
      <c r="C160" s="7">
        <v>2017.0</v>
      </c>
      <c r="D160" s="9" t="s">
        <v>4</v>
      </c>
      <c r="E160" s="9" t="s">
        <v>10</v>
      </c>
      <c r="F160" s="7">
        <v>94.8292743</v>
      </c>
    </row>
    <row r="161">
      <c r="A161" s="23" t="s">
        <v>30</v>
      </c>
      <c r="B161" s="23" t="s">
        <v>376</v>
      </c>
      <c r="C161" s="7">
        <v>2017.0</v>
      </c>
      <c r="D161" s="9" t="s">
        <v>4</v>
      </c>
      <c r="E161" s="9" t="s">
        <v>10</v>
      </c>
      <c r="F161" s="7">
        <v>91.05440158</v>
      </c>
    </row>
    <row r="162">
      <c r="A162" s="23" t="s">
        <v>31</v>
      </c>
      <c r="B162" s="23" t="s">
        <v>407</v>
      </c>
      <c r="C162" s="7">
        <v>2017.0</v>
      </c>
      <c r="D162" s="9" t="s">
        <v>4</v>
      </c>
      <c r="E162" s="9" t="s">
        <v>10</v>
      </c>
      <c r="F162" s="7">
        <v>95.25704497</v>
      </c>
    </row>
    <row r="163">
      <c r="A163" s="23" t="s">
        <v>32</v>
      </c>
      <c r="B163" s="23" t="s">
        <v>381</v>
      </c>
      <c r="C163" s="7">
        <v>2017.0</v>
      </c>
      <c r="D163" s="9" t="s">
        <v>4</v>
      </c>
      <c r="E163" s="9" t="s">
        <v>10</v>
      </c>
      <c r="F163" s="7">
        <v>89.57921171</v>
      </c>
    </row>
    <row r="164">
      <c r="A164" s="23" t="s">
        <v>33</v>
      </c>
      <c r="B164" s="23" t="s">
        <v>390</v>
      </c>
      <c r="C164" s="7">
        <v>2017.0</v>
      </c>
      <c r="D164" s="9" t="s">
        <v>4</v>
      </c>
      <c r="E164" s="9" t="s">
        <v>10</v>
      </c>
      <c r="F164" s="7">
        <v>89.19149547</v>
      </c>
    </row>
    <row r="165">
      <c r="A165" s="23" t="s">
        <v>34</v>
      </c>
      <c r="B165" s="23" t="s">
        <v>398</v>
      </c>
      <c r="C165" s="7">
        <v>2017.0</v>
      </c>
      <c r="D165" s="9" t="s">
        <v>4</v>
      </c>
      <c r="E165" s="9" t="s">
        <v>10</v>
      </c>
      <c r="F165" s="7">
        <v>90.27511066</v>
      </c>
    </row>
    <row r="166">
      <c r="A166" s="23" t="s">
        <v>35</v>
      </c>
      <c r="B166" s="23" t="s">
        <v>399</v>
      </c>
      <c r="C166" s="7">
        <v>2017.0</v>
      </c>
      <c r="D166" s="9" t="s">
        <v>4</v>
      </c>
      <c r="E166" s="9" t="s">
        <v>10</v>
      </c>
      <c r="F166" s="7">
        <v>90.99229353</v>
      </c>
    </row>
    <row r="167">
      <c r="A167" s="49" t="s">
        <v>3</v>
      </c>
      <c r="B167" s="23" t="s">
        <v>400</v>
      </c>
      <c r="C167" s="7">
        <v>2020.0</v>
      </c>
      <c r="D167" s="9" t="s">
        <v>4</v>
      </c>
      <c r="E167" s="9" t="s">
        <v>10</v>
      </c>
      <c r="F167" s="7">
        <v>93.98908</v>
      </c>
    </row>
    <row r="168">
      <c r="A168" s="49" t="s">
        <v>4</v>
      </c>
      <c r="B168" s="23" t="s">
        <v>378</v>
      </c>
      <c r="C168" s="7">
        <v>2020.0</v>
      </c>
      <c r="D168" s="9" t="s">
        <v>4</v>
      </c>
      <c r="E168" s="9" t="s">
        <v>10</v>
      </c>
      <c r="F168" s="35">
        <v>99.0999634</v>
      </c>
    </row>
    <row r="169">
      <c r="A169" s="23" t="s">
        <v>5</v>
      </c>
      <c r="B169" s="23" t="s">
        <v>384</v>
      </c>
      <c r="C169" s="7">
        <v>2020.0</v>
      </c>
      <c r="D169" s="9" t="s">
        <v>4</v>
      </c>
      <c r="E169" s="9" t="s">
        <v>10</v>
      </c>
      <c r="F169" s="35">
        <v>95.0853311</v>
      </c>
    </row>
    <row r="170">
      <c r="A170" s="23" t="s">
        <v>6</v>
      </c>
      <c r="B170" s="23" t="s">
        <v>394</v>
      </c>
      <c r="C170" s="7">
        <v>2020.0</v>
      </c>
      <c r="D170" s="9" t="s">
        <v>4</v>
      </c>
      <c r="E170" s="9" t="s">
        <v>10</v>
      </c>
      <c r="F170" s="35">
        <v>96.7432878</v>
      </c>
    </row>
    <row r="171">
      <c r="A171" s="23" t="s">
        <v>7</v>
      </c>
      <c r="B171" s="23" t="s">
        <v>385</v>
      </c>
      <c r="C171" s="7">
        <v>2020.0</v>
      </c>
      <c r="D171" s="9" t="s">
        <v>4</v>
      </c>
      <c r="E171" s="9" t="s">
        <v>10</v>
      </c>
      <c r="F171" s="35">
        <v>92.6426249</v>
      </c>
    </row>
    <row r="172">
      <c r="A172" s="23" t="s">
        <v>8</v>
      </c>
      <c r="B172" s="23" t="s">
        <v>405</v>
      </c>
      <c r="C172" s="7">
        <v>2020.0</v>
      </c>
      <c r="D172" s="9" t="s">
        <v>4</v>
      </c>
      <c r="E172" s="9" t="s">
        <v>10</v>
      </c>
      <c r="F172" s="35">
        <v>97.8408097</v>
      </c>
    </row>
    <row r="173">
      <c r="A173" s="23" t="s">
        <v>9</v>
      </c>
      <c r="B173" s="23" t="s">
        <v>397</v>
      </c>
      <c r="C173" s="7">
        <v>2020.0</v>
      </c>
      <c r="D173" s="9" t="s">
        <v>4</v>
      </c>
      <c r="E173" s="9" t="s">
        <v>10</v>
      </c>
      <c r="F173" s="35">
        <v>99.1568073</v>
      </c>
    </row>
    <row r="174">
      <c r="A174" s="23" t="s">
        <v>10</v>
      </c>
      <c r="B174" s="23" t="s">
        <v>388</v>
      </c>
      <c r="C174" s="7">
        <v>2020.0</v>
      </c>
      <c r="D174" s="9" t="s">
        <v>4</v>
      </c>
      <c r="E174" s="9" t="s">
        <v>10</v>
      </c>
      <c r="F174" s="35">
        <v>86.7510134</v>
      </c>
    </row>
    <row r="175">
      <c r="A175" s="23" t="s">
        <v>11</v>
      </c>
      <c r="B175" s="23" t="s">
        <v>402</v>
      </c>
      <c r="C175" s="7">
        <v>2020.0</v>
      </c>
      <c r="D175" s="9" t="s">
        <v>4</v>
      </c>
      <c r="E175" s="9" t="s">
        <v>10</v>
      </c>
      <c r="F175" s="35">
        <v>95.4673326</v>
      </c>
    </row>
    <row r="176">
      <c r="A176" s="23" t="s">
        <v>12</v>
      </c>
      <c r="B176" s="23" t="s">
        <v>401</v>
      </c>
      <c r="C176" s="7">
        <v>2020.0</v>
      </c>
      <c r="D176" s="9" t="s">
        <v>4</v>
      </c>
      <c r="E176" s="9" t="s">
        <v>10</v>
      </c>
      <c r="F176" s="35">
        <v>99.2675501</v>
      </c>
    </row>
    <row r="177">
      <c r="A177" s="23" t="s">
        <v>13</v>
      </c>
      <c r="B177" s="23" t="s">
        <v>403</v>
      </c>
      <c r="C177" s="7">
        <v>2020.0</v>
      </c>
      <c r="D177" s="9" t="s">
        <v>4</v>
      </c>
      <c r="E177" s="9" t="s">
        <v>10</v>
      </c>
      <c r="F177" s="35">
        <v>93.4640737</v>
      </c>
    </row>
    <row r="178">
      <c r="A178" s="23" t="s">
        <v>14</v>
      </c>
      <c r="B178" s="23" t="s">
        <v>395</v>
      </c>
      <c r="C178" s="7">
        <v>2020.0</v>
      </c>
      <c r="D178" s="9" t="s">
        <v>4</v>
      </c>
      <c r="E178" s="9" t="s">
        <v>10</v>
      </c>
      <c r="F178" s="35">
        <v>96.3803087</v>
      </c>
      <c r="J178" s="48"/>
    </row>
    <row r="179">
      <c r="A179" s="23" t="s">
        <v>15</v>
      </c>
      <c r="B179" s="23" t="s">
        <v>377</v>
      </c>
      <c r="C179" s="7">
        <v>2020.0</v>
      </c>
      <c r="D179" s="9" t="s">
        <v>4</v>
      </c>
      <c r="E179" s="9" t="s">
        <v>10</v>
      </c>
      <c r="F179" s="35">
        <v>86.9187637</v>
      </c>
    </row>
    <row r="180">
      <c r="A180" s="23" t="s">
        <v>16</v>
      </c>
      <c r="B180" s="23" t="s">
        <v>382</v>
      </c>
      <c r="C180" s="7">
        <v>2020.0</v>
      </c>
      <c r="D180" s="9" t="s">
        <v>4</v>
      </c>
      <c r="E180" s="9" t="s">
        <v>10</v>
      </c>
      <c r="F180" s="35">
        <v>90.8307254</v>
      </c>
    </row>
    <row r="181">
      <c r="A181" s="23" t="s">
        <v>17</v>
      </c>
      <c r="B181" s="23" t="s">
        <v>404</v>
      </c>
      <c r="C181" s="7">
        <v>2020.0</v>
      </c>
      <c r="D181" s="9" t="s">
        <v>4</v>
      </c>
      <c r="E181" s="9" t="s">
        <v>10</v>
      </c>
      <c r="F181" s="35">
        <v>98.9748264</v>
      </c>
    </row>
    <row r="182">
      <c r="A182" s="23" t="s">
        <v>18</v>
      </c>
      <c r="B182" s="23" t="s">
        <v>383</v>
      </c>
      <c r="C182" s="7">
        <v>2020.0</v>
      </c>
      <c r="D182" s="9" t="s">
        <v>4</v>
      </c>
      <c r="E182" s="9" t="s">
        <v>10</v>
      </c>
      <c r="F182" s="35">
        <v>96.2810478</v>
      </c>
    </row>
    <row r="183">
      <c r="A183" s="23" t="s">
        <v>19</v>
      </c>
      <c r="B183" s="23" t="s">
        <v>380</v>
      </c>
      <c r="C183" s="7">
        <v>2020.0</v>
      </c>
      <c r="D183" s="9" t="s">
        <v>4</v>
      </c>
      <c r="E183" s="9" t="s">
        <v>10</v>
      </c>
      <c r="F183" s="35">
        <v>93.2196851</v>
      </c>
    </row>
    <row r="184">
      <c r="A184" s="23" t="s">
        <v>20</v>
      </c>
      <c r="B184" s="23" t="s">
        <v>387</v>
      </c>
      <c r="C184" s="7">
        <v>2020.0</v>
      </c>
      <c r="D184" s="9" t="s">
        <v>4</v>
      </c>
      <c r="E184" s="9" t="s">
        <v>10</v>
      </c>
      <c r="F184" s="35">
        <v>96.8194041</v>
      </c>
    </row>
    <row r="185">
      <c r="A185" s="23" t="s">
        <v>21</v>
      </c>
      <c r="B185" s="23" t="s">
        <v>393</v>
      </c>
      <c r="C185" s="7">
        <v>2020.0</v>
      </c>
      <c r="D185" s="9" t="s">
        <v>4</v>
      </c>
      <c r="E185" s="9" t="s">
        <v>10</v>
      </c>
      <c r="F185" s="35">
        <v>95.1854296</v>
      </c>
    </row>
    <row r="186">
      <c r="A186" s="23" t="s">
        <v>22</v>
      </c>
      <c r="B186" s="23" t="s">
        <v>408</v>
      </c>
      <c r="C186" s="7">
        <v>2020.0</v>
      </c>
      <c r="D186" s="9" t="s">
        <v>4</v>
      </c>
      <c r="E186" s="9" t="s">
        <v>10</v>
      </c>
      <c r="F186" s="35">
        <v>98.5218686</v>
      </c>
    </row>
    <row r="187">
      <c r="A187" s="23" t="s">
        <v>23</v>
      </c>
      <c r="B187" s="23" t="s">
        <v>379</v>
      </c>
      <c r="C187" s="7">
        <v>2020.0</v>
      </c>
      <c r="D187" s="9" t="s">
        <v>4</v>
      </c>
      <c r="E187" s="9" t="s">
        <v>10</v>
      </c>
      <c r="F187" s="35">
        <v>79.306144</v>
      </c>
    </row>
    <row r="188">
      <c r="A188" s="23" t="s">
        <v>24</v>
      </c>
      <c r="B188" s="23" t="s">
        <v>386</v>
      </c>
      <c r="C188" s="7">
        <v>2020.0</v>
      </c>
      <c r="D188" s="9" t="s">
        <v>4</v>
      </c>
      <c r="E188" s="9" t="s">
        <v>10</v>
      </c>
      <c r="F188" s="35">
        <v>91.536124</v>
      </c>
    </row>
    <row r="189">
      <c r="A189" s="23" t="s">
        <v>25</v>
      </c>
      <c r="B189" s="23" t="s">
        <v>406</v>
      </c>
      <c r="C189" s="7">
        <v>2020.0</v>
      </c>
      <c r="D189" s="9" t="s">
        <v>4</v>
      </c>
      <c r="E189" s="9" t="s">
        <v>10</v>
      </c>
      <c r="F189" s="35">
        <v>96.5720879</v>
      </c>
    </row>
    <row r="190">
      <c r="A190" s="23" t="s">
        <v>26</v>
      </c>
      <c r="B190" s="23" t="s">
        <v>392</v>
      </c>
      <c r="C190" s="7">
        <v>2020.0</v>
      </c>
      <c r="D190" s="9" t="s">
        <v>4</v>
      </c>
      <c r="E190" s="9" t="s">
        <v>10</v>
      </c>
      <c r="F190" s="35">
        <v>97.7979663</v>
      </c>
    </row>
    <row r="191">
      <c r="A191" s="23" t="s">
        <v>27</v>
      </c>
      <c r="B191" s="23" t="s">
        <v>389</v>
      </c>
      <c r="C191" s="7">
        <v>2020.0</v>
      </c>
      <c r="D191" s="9" t="s">
        <v>4</v>
      </c>
      <c r="E191" s="9" t="s">
        <v>10</v>
      </c>
      <c r="F191" s="35">
        <v>82.5702705</v>
      </c>
    </row>
    <row r="192">
      <c r="A192" s="23" t="s">
        <v>28</v>
      </c>
      <c r="B192" s="23" t="s">
        <v>391</v>
      </c>
      <c r="C192" s="7">
        <v>2020.0</v>
      </c>
      <c r="D192" s="9" t="s">
        <v>4</v>
      </c>
      <c r="E192" s="9" t="s">
        <v>10</v>
      </c>
      <c r="F192" s="35">
        <v>94.7882709</v>
      </c>
    </row>
    <row r="193">
      <c r="A193" s="23" t="s">
        <v>29</v>
      </c>
      <c r="B193" s="23" t="s">
        <v>396</v>
      </c>
      <c r="C193" s="7">
        <v>2020.0</v>
      </c>
      <c r="D193" s="9" t="s">
        <v>4</v>
      </c>
      <c r="E193" s="9" t="s">
        <v>10</v>
      </c>
      <c r="F193" s="35">
        <v>93.734073</v>
      </c>
    </row>
    <row r="194">
      <c r="A194" s="23" t="s">
        <v>30</v>
      </c>
      <c r="B194" s="23" t="s">
        <v>376</v>
      </c>
      <c r="C194" s="7">
        <v>2020.0</v>
      </c>
      <c r="D194" s="9" t="s">
        <v>4</v>
      </c>
      <c r="E194" s="9" t="s">
        <v>10</v>
      </c>
      <c r="F194" s="35">
        <v>97.3686908</v>
      </c>
    </row>
    <row r="195">
      <c r="A195" s="23" t="s">
        <v>31</v>
      </c>
      <c r="B195" s="23" t="s">
        <v>407</v>
      </c>
      <c r="C195" s="7">
        <v>2020.0</v>
      </c>
      <c r="D195" s="9" t="s">
        <v>4</v>
      </c>
      <c r="E195" s="9" t="s">
        <v>10</v>
      </c>
      <c r="F195" s="35">
        <v>93.6352245</v>
      </c>
    </row>
    <row r="196">
      <c r="A196" s="23" t="s">
        <v>32</v>
      </c>
      <c r="B196" s="23" t="s">
        <v>381</v>
      </c>
      <c r="C196" s="7">
        <v>2020.0</v>
      </c>
      <c r="D196" s="9" t="s">
        <v>4</v>
      </c>
      <c r="E196" s="9" t="s">
        <v>10</v>
      </c>
      <c r="F196" s="35">
        <v>95.5417263</v>
      </c>
    </row>
    <row r="197">
      <c r="A197" s="23" t="s">
        <v>33</v>
      </c>
      <c r="B197" s="23" t="s">
        <v>390</v>
      </c>
      <c r="C197" s="7">
        <v>2020.0</v>
      </c>
      <c r="D197" s="9" t="s">
        <v>4</v>
      </c>
      <c r="E197" s="9" t="s">
        <v>10</v>
      </c>
      <c r="F197" s="35">
        <v>87.2520695</v>
      </c>
    </row>
    <row r="198">
      <c r="A198" s="23" t="s">
        <v>34</v>
      </c>
      <c r="B198" s="23" t="s">
        <v>398</v>
      </c>
      <c r="C198" s="7">
        <v>2020.0</v>
      </c>
      <c r="D198" s="9" t="s">
        <v>4</v>
      </c>
      <c r="E198" s="9" t="s">
        <v>10</v>
      </c>
      <c r="F198" s="35">
        <v>92.6609735</v>
      </c>
    </row>
    <row r="199">
      <c r="A199" s="23" t="s">
        <v>35</v>
      </c>
      <c r="B199" s="23" t="s">
        <v>399</v>
      </c>
      <c r="C199" s="7">
        <v>2020.0</v>
      </c>
      <c r="D199" s="9" t="s">
        <v>4</v>
      </c>
      <c r="E199" s="9" t="s">
        <v>10</v>
      </c>
      <c r="F199" s="35">
        <v>95.7919564</v>
      </c>
    </row>
    <row r="200">
      <c r="A200" s="49" t="s">
        <v>4</v>
      </c>
      <c r="B200" s="23" t="s">
        <v>378</v>
      </c>
      <c r="C200" s="5">
        <v>2022.0</v>
      </c>
      <c r="D200" s="7" t="s">
        <v>4</v>
      </c>
      <c r="E200" s="7" t="s">
        <v>10</v>
      </c>
      <c r="F200" s="5">
        <v>97.0208111</v>
      </c>
    </row>
    <row r="201">
      <c r="A201" s="23" t="s">
        <v>5</v>
      </c>
      <c r="B201" s="23" t="s">
        <v>384</v>
      </c>
      <c r="C201" s="5">
        <v>2022.0</v>
      </c>
      <c r="D201" s="7" t="s">
        <v>4</v>
      </c>
      <c r="E201" s="7" t="s">
        <v>10</v>
      </c>
      <c r="F201" s="5">
        <v>93.1454557</v>
      </c>
    </row>
    <row r="202">
      <c r="A202" s="23" t="s">
        <v>6</v>
      </c>
      <c r="B202" s="23" t="s">
        <v>394</v>
      </c>
      <c r="C202" s="5">
        <v>2022.0</v>
      </c>
      <c r="D202" s="7" t="s">
        <v>4</v>
      </c>
      <c r="E202" s="7" t="s">
        <v>10</v>
      </c>
      <c r="F202" s="5">
        <v>94.1827559</v>
      </c>
    </row>
    <row r="203">
      <c r="A203" s="23" t="s">
        <v>7</v>
      </c>
      <c r="B203" s="23" t="s">
        <v>385</v>
      </c>
      <c r="C203" s="5">
        <v>2022.0</v>
      </c>
      <c r="D203" s="7" t="s">
        <v>4</v>
      </c>
      <c r="E203" s="7" t="s">
        <v>10</v>
      </c>
      <c r="F203" s="5">
        <v>91.6381161</v>
      </c>
    </row>
    <row r="204">
      <c r="A204" s="23" t="s">
        <v>8</v>
      </c>
      <c r="B204" s="23" t="s">
        <v>405</v>
      </c>
      <c r="C204" s="5">
        <v>2022.0</v>
      </c>
      <c r="D204" s="7" t="s">
        <v>4</v>
      </c>
      <c r="E204" s="7" t="s">
        <v>10</v>
      </c>
      <c r="F204" s="5">
        <v>96.1579546</v>
      </c>
    </row>
    <row r="205">
      <c r="A205" s="23" t="s">
        <v>9</v>
      </c>
      <c r="B205" s="23" t="s">
        <v>397</v>
      </c>
      <c r="C205" s="5">
        <v>2022.0</v>
      </c>
      <c r="D205" s="7" t="s">
        <v>4</v>
      </c>
      <c r="E205" s="7" t="s">
        <v>10</v>
      </c>
      <c r="F205" s="5">
        <v>96.8030972</v>
      </c>
      <c r="J205" s="48"/>
    </row>
    <row r="206">
      <c r="A206" s="23" t="s">
        <v>10</v>
      </c>
      <c r="B206" s="23" t="s">
        <v>388</v>
      </c>
      <c r="C206" s="5">
        <v>2022.0</v>
      </c>
      <c r="D206" s="7" t="s">
        <v>4</v>
      </c>
      <c r="E206" s="7" t="s">
        <v>10</v>
      </c>
      <c r="F206" s="5">
        <v>90.3878139</v>
      </c>
    </row>
    <row r="207">
      <c r="A207" s="23" t="s">
        <v>11</v>
      </c>
      <c r="B207" s="23" t="s">
        <v>402</v>
      </c>
      <c r="C207" s="5">
        <v>2022.0</v>
      </c>
      <c r="D207" s="7" t="s">
        <v>4</v>
      </c>
      <c r="E207" s="7" t="s">
        <v>10</v>
      </c>
      <c r="F207" s="5">
        <v>94.5900012</v>
      </c>
    </row>
    <row r="208">
      <c r="A208" s="23" t="s">
        <v>12</v>
      </c>
      <c r="B208" s="23" t="s">
        <v>401</v>
      </c>
      <c r="C208" s="5">
        <v>2022.0</v>
      </c>
      <c r="D208" s="7" t="s">
        <v>4</v>
      </c>
      <c r="E208" s="7" t="s">
        <v>10</v>
      </c>
      <c r="F208" s="5">
        <v>92.691912</v>
      </c>
    </row>
    <row r="209">
      <c r="A209" s="5">
        <v>10.0</v>
      </c>
      <c r="B209" s="23" t="s">
        <v>403</v>
      </c>
      <c r="C209" s="5">
        <v>2022.0</v>
      </c>
      <c r="D209" s="7" t="s">
        <v>4</v>
      </c>
      <c r="E209" s="7" t="s">
        <v>10</v>
      </c>
      <c r="F209" s="5">
        <v>94.2346005</v>
      </c>
    </row>
    <row r="210">
      <c r="A210" s="5">
        <v>11.0</v>
      </c>
      <c r="B210" s="23" t="s">
        <v>395</v>
      </c>
      <c r="C210" s="5">
        <v>2022.0</v>
      </c>
      <c r="D210" s="7" t="s">
        <v>4</v>
      </c>
      <c r="E210" s="7" t="s">
        <v>10</v>
      </c>
      <c r="F210" s="5">
        <v>93.9107647</v>
      </c>
    </row>
    <row r="211">
      <c r="A211" s="5">
        <v>12.0</v>
      </c>
      <c r="B211" s="23" t="s">
        <v>377</v>
      </c>
      <c r="C211" s="5">
        <v>2022.0</v>
      </c>
      <c r="D211" s="7" t="s">
        <v>4</v>
      </c>
      <c r="E211" s="7" t="s">
        <v>10</v>
      </c>
      <c r="F211" s="5">
        <v>83.533104</v>
      </c>
    </row>
    <row r="212">
      <c r="A212" s="5">
        <v>13.0</v>
      </c>
      <c r="B212" s="23" t="s">
        <v>382</v>
      </c>
      <c r="C212" s="5">
        <v>2022.0</v>
      </c>
      <c r="D212" s="7" t="s">
        <v>4</v>
      </c>
      <c r="E212" s="7" t="s">
        <v>10</v>
      </c>
      <c r="F212" s="5">
        <v>91.6648256</v>
      </c>
    </row>
    <row r="213">
      <c r="A213" s="5">
        <v>14.0</v>
      </c>
      <c r="B213" s="23" t="s">
        <v>404</v>
      </c>
      <c r="C213" s="5">
        <v>2022.0</v>
      </c>
      <c r="D213" s="7" t="s">
        <v>4</v>
      </c>
      <c r="E213" s="7" t="s">
        <v>10</v>
      </c>
      <c r="F213" s="5">
        <v>96.2820874</v>
      </c>
    </row>
    <row r="214">
      <c r="A214" s="5">
        <v>15.0</v>
      </c>
      <c r="B214" s="23" t="s">
        <v>383</v>
      </c>
      <c r="C214" s="5">
        <v>2022.0</v>
      </c>
      <c r="D214" s="7" t="s">
        <v>4</v>
      </c>
      <c r="E214" s="7" t="s">
        <v>10</v>
      </c>
      <c r="F214" s="5">
        <v>90.6955047</v>
      </c>
    </row>
    <row r="215">
      <c r="A215" s="5">
        <v>16.0</v>
      </c>
      <c r="B215" s="23" t="s">
        <v>380</v>
      </c>
      <c r="C215" s="5">
        <v>2022.0</v>
      </c>
      <c r="D215" s="7" t="s">
        <v>4</v>
      </c>
      <c r="E215" s="7" t="s">
        <v>10</v>
      </c>
      <c r="F215" s="5">
        <v>94.7128545</v>
      </c>
    </row>
    <row r="216">
      <c r="A216" s="5">
        <v>17.0</v>
      </c>
      <c r="B216" s="23" t="s">
        <v>387</v>
      </c>
      <c r="C216" s="5">
        <v>2022.0</v>
      </c>
      <c r="D216" s="7" t="s">
        <v>4</v>
      </c>
      <c r="E216" s="7" t="s">
        <v>10</v>
      </c>
      <c r="F216" s="5">
        <v>92.2789037</v>
      </c>
    </row>
    <row r="217">
      <c r="A217" s="5">
        <v>18.0</v>
      </c>
      <c r="B217" s="23" t="s">
        <v>393</v>
      </c>
      <c r="C217" s="5">
        <v>2022.0</v>
      </c>
      <c r="D217" s="7" t="s">
        <v>4</v>
      </c>
      <c r="E217" s="7" t="s">
        <v>10</v>
      </c>
      <c r="F217" s="5">
        <v>95.284233</v>
      </c>
    </row>
    <row r="218">
      <c r="A218" s="5">
        <v>19.0</v>
      </c>
      <c r="B218" s="23" t="s">
        <v>408</v>
      </c>
      <c r="C218" s="5">
        <v>2022.0</v>
      </c>
      <c r="D218" s="7" t="s">
        <v>4</v>
      </c>
      <c r="E218" s="7" t="s">
        <v>10</v>
      </c>
      <c r="F218" s="5">
        <v>95.266348</v>
      </c>
    </row>
    <row r="219">
      <c r="A219" s="5">
        <v>20.0</v>
      </c>
      <c r="B219" s="23" t="s">
        <v>379</v>
      </c>
      <c r="C219" s="5">
        <v>2022.0</v>
      </c>
      <c r="D219" s="7" t="s">
        <v>4</v>
      </c>
      <c r="E219" s="7" t="s">
        <v>10</v>
      </c>
      <c r="F219" s="5">
        <v>89.2965811</v>
      </c>
    </row>
    <row r="220">
      <c r="A220" s="5">
        <v>21.0</v>
      </c>
      <c r="B220" s="23" t="s">
        <v>386</v>
      </c>
      <c r="C220" s="5">
        <v>2022.0</v>
      </c>
      <c r="D220" s="7" t="s">
        <v>4</v>
      </c>
      <c r="E220" s="7" t="s">
        <v>10</v>
      </c>
      <c r="F220" s="5">
        <v>91.4606271</v>
      </c>
    </row>
    <row r="221">
      <c r="A221" s="5">
        <v>22.0</v>
      </c>
      <c r="B221" s="23" t="s">
        <v>406</v>
      </c>
      <c r="C221" s="5">
        <v>2022.0</v>
      </c>
      <c r="D221" s="7" t="s">
        <v>4</v>
      </c>
      <c r="E221" s="7" t="s">
        <v>10</v>
      </c>
      <c r="F221" s="5">
        <v>92.2239242</v>
      </c>
    </row>
    <row r="222">
      <c r="A222" s="5">
        <v>23.0</v>
      </c>
      <c r="B222" s="23" t="s">
        <v>392</v>
      </c>
      <c r="C222" s="5">
        <v>2022.0</v>
      </c>
      <c r="D222" s="7" t="s">
        <v>4</v>
      </c>
      <c r="E222" s="7" t="s">
        <v>10</v>
      </c>
      <c r="F222" s="5">
        <v>95.8193966</v>
      </c>
    </row>
    <row r="223">
      <c r="A223" s="5">
        <v>24.0</v>
      </c>
      <c r="B223" s="23" t="s">
        <v>389</v>
      </c>
      <c r="C223" s="5">
        <v>2022.0</v>
      </c>
      <c r="D223" s="7" t="s">
        <v>4</v>
      </c>
      <c r="E223" s="7" t="s">
        <v>10</v>
      </c>
      <c r="F223" s="5">
        <v>91.8823026</v>
      </c>
    </row>
    <row r="224">
      <c r="A224" s="5">
        <v>25.0</v>
      </c>
      <c r="B224" s="23" t="s">
        <v>391</v>
      </c>
      <c r="C224" s="5">
        <v>2022.0</v>
      </c>
      <c r="D224" s="7" t="s">
        <v>4</v>
      </c>
      <c r="E224" s="7" t="s">
        <v>10</v>
      </c>
      <c r="F224" s="5">
        <v>94.7043117</v>
      </c>
    </row>
    <row r="225">
      <c r="A225" s="5">
        <v>26.0</v>
      </c>
      <c r="B225" s="23" t="s">
        <v>396</v>
      </c>
      <c r="C225" s="5">
        <v>2022.0</v>
      </c>
      <c r="D225" s="7" t="s">
        <v>4</v>
      </c>
      <c r="E225" s="7" t="s">
        <v>10</v>
      </c>
      <c r="F225" s="5">
        <v>94.2701303</v>
      </c>
    </row>
    <row r="226">
      <c r="A226" s="5">
        <v>27.0</v>
      </c>
      <c r="B226" s="23" t="s">
        <v>376</v>
      </c>
      <c r="C226" s="5">
        <v>2022.0</v>
      </c>
      <c r="D226" s="7" t="s">
        <v>4</v>
      </c>
      <c r="E226" s="7" t="s">
        <v>10</v>
      </c>
      <c r="F226" s="5">
        <v>91.7909704</v>
      </c>
    </row>
    <row r="227">
      <c r="A227" s="5">
        <v>28.0</v>
      </c>
      <c r="B227" s="23" t="s">
        <v>407</v>
      </c>
      <c r="C227" s="5">
        <v>2022.0</v>
      </c>
      <c r="D227" s="7" t="s">
        <v>4</v>
      </c>
      <c r="E227" s="7" t="s">
        <v>10</v>
      </c>
      <c r="F227" s="5">
        <v>94.5571683</v>
      </c>
    </row>
    <row r="228">
      <c r="A228" s="5">
        <v>29.0</v>
      </c>
      <c r="B228" s="23" t="s">
        <v>381</v>
      </c>
      <c r="C228" s="5">
        <v>2022.0</v>
      </c>
      <c r="D228" s="7" t="s">
        <v>4</v>
      </c>
      <c r="E228" s="7" t="s">
        <v>10</v>
      </c>
      <c r="F228" s="5">
        <v>91.1181609</v>
      </c>
    </row>
    <row r="229">
      <c r="A229" s="5">
        <v>30.0</v>
      </c>
      <c r="B229" s="23" t="s">
        <v>390</v>
      </c>
      <c r="C229" s="5">
        <v>2022.0</v>
      </c>
      <c r="D229" s="7" t="s">
        <v>4</v>
      </c>
      <c r="E229" s="7" t="s">
        <v>10</v>
      </c>
      <c r="F229" s="5">
        <v>89.1401347</v>
      </c>
    </row>
    <row r="230">
      <c r="A230" s="5">
        <v>31.0</v>
      </c>
      <c r="B230" s="23" t="s">
        <v>398</v>
      </c>
      <c r="C230" s="5">
        <v>2022.0</v>
      </c>
      <c r="D230" s="7" t="s">
        <v>4</v>
      </c>
      <c r="E230" s="7" t="s">
        <v>10</v>
      </c>
      <c r="F230" s="5">
        <v>91.4930889</v>
      </c>
    </row>
    <row r="231">
      <c r="A231" s="5">
        <v>32.0</v>
      </c>
      <c r="B231" s="23" t="s">
        <v>399</v>
      </c>
      <c r="C231" s="5">
        <v>2022.0</v>
      </c>
      <c r="D231" s="7" t="s">
        <v>4</v>
      </c>
      <c r="E231" s="7" t="s">
        <v>10</v>
      </c>
      <c r="F231" s="5">
        <v>94.1432953</v>
      </c>
    </row>
    <row r="232">
      <c r="A232" s="49" t="s">
        <v>3</v>
      </c>
      <c r="B232" s="23" t="s">
        <v>400</v>
      </c>
      <c r="C232" s="5">
        <v>2022.0</v>
      </c>
      <c r="D232" s="7" t="s">
        <v>4</v>
      </c>
      <c r="E232" s="7" t="s">
        <v>10</v>
      </c>
      <c r="F232" s="5">
        <v>92.5603165</v>
      </c>
    </row>
  </sheetData>
  <autoFilter ref="$A$1:$F$232"/>
  <drawing r:id="rId1"/>
</worksheet>
</file>